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765" tabRatio="908" firstSheet="42" activeTab="51"/>
  </bookViews>
  <sheets>
    <sheet name="2018年预算任务" sheetId="44" r:id="rId1"/>
    <sheet name="2018年预算任务明细表" sheetId="45" r:id="rId2"/>
    <sheet name="非税收入表" sheetId="46" r:id="rId3"/>
    <sheet name="收支平衡表" sheetId="14" r:id="rId4"/>
    <sheet name="经审表" sheetId="26" r:id="rId5"/>
    <sheet name="项目支出预算表" sheetId="75" r:id="rId6"/>
    <sheet name="部门预算收支总表" sheetId="47" r:id="rId7"/>
    <sheet name="功能分类表" sheetId="52" r:id="rId8"/>
    <sheet name="政府预算支出经济分类表" sheetId="49" r:id="rId9"/>
    <sheet name="部门预算支出经济分类表" sheetId="50" r:id="rId10"/>
    <sheet name="收入总表" sheetId="51" r:id="rId11"/>
    <sheet name="支出总表" sheetId="53" r:id="rId12"/>
    <sheet name="支出分类" sheetId="54" r:id="rId13"/>
    <sheet name="工资福利" sheetId="55" r:id="rId14"/>
    <sheet name="商品服务" sheetId="56" r:id="rId15"/>
    <sheet name="个人家庭" sheetId="57" r:id="rId16"/>
    <sheet name="项目A" sheetId="58" r:id="rId17"/>
    <sheet name="项目B" sheetId="59" r:id="rId18"/>
    <sheet name="项目C" sheetId="60" r:id="rId19"/>
    <sheet name="支出分类(政府预算)" sheetId="19" r:id="rId20"/>
    <sheet name="工资福利(政府预算)" sheetId="61" r:id="rId21"/>
    <sheet name="商品服务(政府预算)" sheetId="62" r:id="rId22"/>
    <sheet name="个人家庭(政府预算)" sheetId="63" r:id="rId23"/>
    <sheet name="项目A(政府预算)" sheetId="64" r:id="rId24"/>
    <sheet name="项目B(政府预算)" sheetId="65" r:id="rId25"/>
    <sheet name="项目C(政府预算)" sheetId="66" r:id="rId26"/>
    <sheet name="社会保障" sheetId="24" r:id="rId27"/>
    <sheet name="卫计" sheetId="25" r:id="rId28"/>
    <sheet name="还本付息" sheetId="5" r:id="rId29"/>
    <sheet name="三公经费" sheetId="68" r:id="rId30"/>
    <sheet name="采购" sheetId="69" r:id="rId31"/>
    <sheet name="购买服务" sheetId="70" r:id="rId32"/>
    <sheet name="人员基本情况表" sheetId="71" r:id="rId33"/>
    <sheet name="部门预算支出表" sheetId="72" r:id="rId34"/>
    <sheet name="政府性基金" sheetId="73" r:id="rId35"/>
    <sheet name="预算总表" sheetId="27" r:id="rId36"/>
    <sheet name="兜底表" sheetId="28" r:id="rId37"/>
    <sheet name="配套表" sheetId="29" r:id="rId38"/>
    <sheet name="收支总表" sheetId="30" r:id="rId39"/>
    <sheet name="机关养老" sheetId="31" r:id="rId40"/>
    <sheet name="职业年金" sheetId="32" r:id="rId41"/>
    <sheet name="企业养老" sheetId="33" r:id="rId42"/>
    <sheet name="城乡居民医疗" sheetId="34" r:id="rId43"/>
    <sheet name="社会养老" sheetId="35" r:id="rId44"/>
    <sheet name="职工医疗" sheetId="36" r:id="rId45"/>
    <sheet name="失业保险" sheetId="37" r:id="rId46"/>
    <sheet name="工伤保险" sheetId="39" r:id="rId47"/>
    <sheet name="基本养老保险基础资料表" sheetId="40" r:id="rId48"/>
    <sheet name="基本医疗保险基础资料表" sheetId="41" r:id="rId49"/>
    <sheet name="失业保险、工伤保险、生育保险基础资料表" sheetId="42" r:id="rId50"/>
    <sheet name="就业专项" sheetId="38" r:id="rId51"/>
    <sheet name="岳阳楼区2018年国有资本经营预算收支表" sheetId="76" r:id="rId52"/>
    <sheet name="岳阳楼区2018年政府性基金预算收支表" sheetId="77" r:id="rId53"/>
  </sheets>
  <externalReferences>
    <externalReference r:id="rId54"/>
    <externalReference r:id="rId55"/>
    <externalReference r:id="rId56"/>
    <externalReference r:id="rId57"/>
    <externalReference r:id="rId58"/>
  </externalReferences>
  <definedNames>
    <definedName name="aa">[1]XL4Poppy!$C$39</definedName>
    <definedName name="_xlnm.Print_Area" hidden="1">#REF!</definedName>
    <definedName name="Print_Area_MI">#REF!</definedName>
    <definedName name="Sheet1">#REF!</definedName>
    <definedName name="半熟练工">[3]材料!$D$5</definedName>
    <definedName name="高级工">[3]材料!$D$3</definedName>
    <definedName name="전">#REF!</definedName>
    <definedName name="주택사업본부">#REF!</definedName>
    <definedName name="철구사업본부">#REF!</definedName>
    <definedName name="普工">[3]材料!$D$6</definedName>
    <definedName name="熟练工">[3]材料!$D$4</definedName>
    <definedName name="水">[3]材料!$D$336</definedName>
    <definedName name="投标时间">[3]材料!$C$2</definedName>
    <definedName name="Hello">#REF!</definedName>
    <definedName name="MakeIt">#REF!</definedName>
    <definedName name="Morning">#REF!</definedName>
    <definedName name="Poppy">#REF!</definedName>
    <definedName name="g">#N/A</definedName>
    <definedName name="_xlnm.Print_Area" localSheetId="28">还本付息!$A$1:$M$34</definedName>
    <definedName name="_xlnm.Print_Titles" localSheetId="3">收支平衡表!$1:$3</definedName>
    <definedName name="_xlnm.Print_Area" localSheetId="19">'支出分类(政府预算)'!$A$1:$R$295</definedName>
    <definedName name="_xlnm.Print_Titles" localSheetId="19">'支出分类(政府预算)'!$1:$6</definedName>
    <definedName name="_xlnm.Print_Titles" localSheetId="26">社会保障!$1:$3</definedName>
    <definedName name="_xlnm.Print_Titles" localSheetId="27">卫计!$1:$4</definedName>
    <definedName name="_xlnm.Print_Area" localSheetId="45">失业保险!$A$1:$F$17</definedName>
    <definedName name="_xlnm.Print_Area" localSheetId="44">职工医疗!$A$1:$I$27</definedName>
    <definedName name="_xlnm.Print_Area" localSheetId="35">预算总表!$A$1:$K$15</definedName>
    <definedName name="_xlnm.Print_Area" localSheetId="27">卫计!$A$1:$H$33</definedName>
    <definedName name="_xlnm.Print_Area" localSheetId="0" hidden="1">#REF!</definedName>
    <definedName name="Print_Area_MI" localSheetId="0">#REF!</definedName>
    <definedName name="Sheet1" localSheetId="0">#REF!</definedName>
    <definedName name="半熟练工" localSheetId="0">[2]材料!$D$5</definedName>
    <definedName name="高级工" localSheetId="0">[2]材料!$D$3</definedName>
    <definedName name="전" localSheetId="0">#REF!</definedName>
    <definedName name="주택사업본부" localSheetId="0">#REF!</definedName>
    <definedName name="철구사업본부" localSheetId="0">#REF!</definedName>
    <definedName name="普工" localSheetId="0">[2]材料!$D$6</definedName>
    <definedName name="熟练工" localSheetId="0">[2]材料!$D$4</definedName>
    <definedName name="水" localSheetId="0">[2]材料!$D$336</definedName>
    <definedName name="投标时间" localSheetId="0">[2]材料!$C$2</definedName>
    <definedName name="_xlnm.Print_Area" localSheetId="1">'2018年预算任务明细表'!$A$1:$P$66</definedName>
    <definedName name="Print_Area_MI" localSheetId="1">#REF!</definedName>
    <definedName name="Sheet1" localSheetId="1">#REF!</definedName>
    <definedName name="半熟练工" localSheetId="1">[4]材料!$D$5</definedName>
    <definedName name="高级工" localSheetId="1">[4]材料!$D$3</definedName>
    <definedName name="전" localSheetId="1">#REF!</definedName>
    <definedName name="주택사업본부" localSheetId="1">#REF!</definedName>
    <definedName name="철구사업본부" localSheetId="1">#REF!</definedName>
    <definedName name="普工" localSheetId="1">[4]材料!$D$6</definedName>
    <definedName name="熟练工" localSheetId="1">[4]材料!$D$4</definedName>
    <definedName name="水" localSheetId="1">[4]材料!$D$336</definedName>
    <definedName name="投标时间" localSheetId="1">[4]材料!$C$2</definedName>
    <definedName name="_xlnm.Print_Titles" localSheetId="1">'2018年预算任务明细表'!$1:$4</definedName>
    <definedName name="_xlnm.Print_Area" localSheetId="2">非税收入表!$A$1:$Z$46</definedName>
    <definedName name="_xlnm.Print_Titles" localSheetId="2">非税收入表!$1:$5</definedName>
    <definedName name="_xlnm.Print_Area" localSheetId="6">部门预算收支总表!$A$1:$H$31</definedName>
    <definedName name="_xlnm.Print_Titles" localSheetId="6">部门预算收支总表!$1:$5</definedName>
    <definedName name="_xlnm.Print_Area" localSheetId="8">政府预算支出经济分类表!$A$1:$G$80</definedName>
    <definedName name="_xlnm.Print_Titles" localSheetId="8">政府预算支出经济分类表!$1:$4</definedName>
    <definedName name="_xlnm.Print_Area" localSheetId="9">部门预算支出经济分类表!$A$1:$G$111</definedName>
    <definedName name="_xlnm.Print_Titles" localSheetId="9">部门预算支出经济分类表!$1:$4</definedName>
    <definedName name="_xlnm.Print_Area" localSheetId="10">收入总表!$A$1:$U$251</definedName>
    <definedName name="_xlnm.Print_Titles" localSheetId="10">收入总表!$1:$5</definedName>
    <definedName name="_xlnm.Print_Area" localSheetId="7">功能分类表!$A$1:$J$273</definedName>
    <definedName name="_xlnm.Print_Titles" localSheetId="7">功能分类表!$1:$4</definedName>
    <definedName name="_xlnm.Print_Area" localSheetId="11">支出总表!$A$1:$X$294</definedName>
    <definedName name="_xlnm.Print_Titles" localSheetId="11">支出总表!$1:$5</definedName>
    <definedName name="_xlnm.Print_Area" localSheetId="12">支出分类!$A$1:$U$294</definedName>
    <definedName name="_xlnm.Print_Titles" localSheetId="12">支出分类!$1:$5</definedName>
    <definedName name="_xlnm.Print_Area" localSheetId="13">工资福利!$A$1:$V$255</definedName>
    <definedName name="_xlnm.Print_Titles" localSheetId="13">工资福利!$1:$4</definedName>
    <definedName name="_xlnm.Print_Area" localSheetId="14">商品服务!$A$1:$Z$257</definedName>
    <definedName name="_xlnm.Print_Titles" localSheetId="14">商品服务!$1:$4</definedName>
    <definedName name="_xlnm.Print_Area" localSheetId="15">个人家庭!$A$1:$Q$197</definedName>
    <definedName name="_xlnm.Print_Titles" localSheetId="15">个人家庭!$1:$4</definedName>
    <definedName name="_xlnm.Print_Area" localSheetId="16">项目A!$A$1:$AF$200</definedName>
    <definedName name="_xlnm.Print_Titles" localSheetId="16">项目A!$1:$4</definedName>
    <definedName name="_xlnm.Print_Area" localSheetId="17">项目B!$A$1:$Z$21</definedName>
    <definedName name="_xlnm.Print_Titles" localSheetId="17">项目B!$1:$4</definedName>
    <definedName name="_xlnm.Print_Area" localSheetId="18">项目C!$A$1:$AA$26</definedName>
    <definedName name="_xlnm.Print_Titles" localSheetId="18">项目C!$1:$4</definedName>
    <definedName name="_xlnm.Print_Area" localSheetId="20">'工资福利(政府预算)'!$A$1:$N$265</definedName>
    <definedName name="_xlnm.Print_Titles" localSheetId="20">'工资福利(政府预算)'!$1:$4</definedName>
    <definedName name="_xlnm.Print_Area" localSheetId="21">'商品服务(政府预算)'!$A$1:$T$257</definedName>
    <definedName name="_xlnm.Print_Titles" localSheetId="21">'商品服务(政府预算)'!$1:$4</definedName>
    <definedName name="_xlnm.Print_Area" localSheetId="22">'个人家庭(政府预算)'!$A$1:$K$199</definedName>
    <definedName name="_xlnm.Print_Titles" localSheetId="22">'个人家庭(政府预算)'!$1:$6</definedName>
    <definedName name="_xlnm.Print_Area" localSheetId="23">'项目A(政府预算)'!$A$1:$T$200</definedName>
    <definedName name="_xlnm.Print_Titles" localSheetId="23">'项目A(政府预算)'!$1:$4</definedName>
    <definedName name="_xlnm.Print_Area" localSheetId="24">'项目B(政府预算)'!$A$1:$R$21</definedName>
    <definedName name="_xlnm.Print_Titles" localSheetId="24">'项目B(政府预算)'!$1:$4</definedName>
    <definedName name="_xlnm.Print_Area" localSheetId="25">'项目C(政府预算)'!$A$1:$S$26</definedName>
    <definedName name="_xlnm.Print_Titles" localSheetId="25">'项目C(政府预算)'!$1:$4</definedName>
    <definedName name="_xlnm.Print_Area" localSheetId="29">三公经费!$A$1:$N$205</definedName>
    <definedName name="_xlnm.Print_Titles" localSheetId="29">三公经费!$1:$5</definedName>
    <definedName name="_xlnm.Print_Area" localSheetId="30">采购!$A$1:$Y$581</definedName>
    <definedName name="_xlnm.Print_Titles" localSheetId="30">采购!$1:$6</definedName>
    <definedName name="_xlnm.Print_Area" localSheetId="31">购买服务!$A$1:$N$73</definedName>
    <definedName name="_xlnm.Print_Titles" localSheetId="31">购买服务!$1:$5</definedName>
    <definedName name="_xlnm.Print_Area" localSheetId="32">人员基本情况表!$A$1:$S$238</definedName>
    <definedName name="_xlnm.Print_Titles" localSheetId="32">人员基本情况表!$1:$7</definedName>
    <definedName name="_xlnm.Print_Area" localSheetId="33">部门预算支出表!$A$1:$L$3675</definedName>
    <definedName name="_xlnm.Print_Titles" localSheetId="33">部门预算支出表!$1:$4</definedName>
    <definedName name="_xlnm.Print_Area" localSheetId="34">政府性基金!$A$1:$T$6</definedName>
    <definedName name="_xlnm.Print_Titles" localSheetId="34">政府性基金!$1:$5</definedName>
    <definedName name="_xlnm._FilterDatabase" localSheetId="19" hidden="1">'支出分类(政府预算)'!$A$5:$U$295</definedName>
    <definedName name="_xlnm.Print_Titles" localSheetId="4">经审表!$1:$3</definedName>
    <definedName name="_xlnm.Print_Area" localSheetId="5">项目支出预算表!$A$1:$H$654</definedName>
    <definedName name="Print_Area_MI" localSheetId="5">#REF!</definedName>
    <definedName name="Sheet1" localSheetId="5">#REF!</definedName>
    <definedName name="전" localSheetId="5">#REF!</definedName>
    <definedName name="주택사업본부" localSheetId="5">#REF!</definedName>
    <definedName name="철구사업본부" localSheetId="5">#REF!</definedName>
    <definedName name="Hello" localSheetId="5">#REF!</definedName>
    <definedName name="MakeIt" localSheetId="5">#REF!</definedName>
    <definedName name="Morning" localSheetId="5">#REF!</definedName>
    <definedName name="Poppy" localSheetId="5">#REF!</definedName>
    <definedName name="_xlnm.Print_Titles" localSheetId="5">项目支出预算表!$1:$4</definedName>
  </definedNames>
  <calcPr calcId="144525"/>
</workbook>
</file>

<file path=xl/sharedStrings.xml><?xml version="1.0" encoding="utf-8"?>
<sst xmlns="http://schemas.openxmlformats.org/spreadsheetml/2006/main" count="33447" uniqueCount="4663">
  <si>
    <t>岳阳楼区2018年财政收入预算表</t>
  </si>
  <si>
    <t>单位：万元</t>
  </si>
  <si>
    <t>单位</t>
  </si>
  <si>
    <t>2017年入库数</t>
  </si>
  <si>
    <t>2018年预算任务
（总收入增长12％，税收增长15％）</t>
  </si>
  <si>
    <t>2018年目标任务
（总收入增长15％）</t>
  </si>
  <si>
    <t>总收入</t>
  </si>
  <si>
    <t>上划中
央收入</t>
  </si>
  <si>
    <t>上划省
级收入</t>
  </si>
  <si>
    <t>上划市
级收入</t>
  </si>
  <si>
    <t>区级预
算收入</t>
  </si>
  <si>
    <t>区国税局</t>
  </si>
  <si>
    <t>巴陵分局</t>
  </si>
  <si>
    <t>区地税局</t>
  </si>
  <si>
    <t>市直属局</t>
  </si>
  <si>
    <t>税收合计</t>
  </si>
  <si>
    <t>区财政局</t>
  </si>
  <si>
    <t>合计</t>
  </si>
  <si>
    <t>岳阳楼区2018年财政收入任务预算表</t>
  </si>
  <si>
    <t>项目</t>
  </si>
  <si>
    <t>总任务</t>
  </si>
  <si>
    <t>上划中央收入</t>
  </si>
  <si>
    <t>上划省级收入</t>
  </si>
  <si>
    <t>上划市级收入</t>
  </si>
  <si>
    <t>区级预算收入</t>
  </si>
  <si>
    <t>2017年
完成数</t>
  </si>
  <si>
    <t>2018年
预算数</t>
  </si>
  <si>
    <t>增幅
％</t>
  </si>
  <si>
    <t>一、区国税局</t>
  </si>
  <si>
    <t>1、增值税</t>
  </si>
  <si>
    <t>其中：改征增值税</t>
  </si>
  <si>
    <t>2、消费税</t>
  </si>
  <si>
    <t>3、企业所得税</t>
  </si>
  <si>
    <t>4、个人所得税</t>
  </si>
  <si>
    <t>二、巴陵分局</t>
  </si>
  <si>
    <t>三、区地税局</t>
  </si>
  <si>
    <t>1、营业税</t>
  </si>
  <si>
    <t>2、企业所得税</t>
  </si>
  <si>
    <t>3、个人所得税</t>
  </si>
  <si>
    <t>4、资源税</t>
  </si>
  <si>
    <t>5、房产税</t>
  </si>
  <si>
    <t>6、印花税</t>
  </si>
  <si>
    <t>7、城镇土地使用税</t>
  </si>
  <si>
    <t>8、土地增值税</t>
  </si>
  <si>
    <t>9、车船税</t>
  </si>
  <si>
    <t>10、耕地占用税</t>
  </si>
  <si>
    <t>11、改征增值税</t>
  </si>
  <si>
    <t>四、市直属局</t>
  </si>
  <si>
    <t>10、改征增值税</t>
  </si>
  <si>
    <t>税收小计</t>
  </si>
  <si>
    <t>五、区财政局</t>
  </si>
  <si>
    <t>1、专项收入</t>
  </si>
  <si>
    <t>2、行政事业性收费</t>
  </si>
  <si>
    <t>3、罚没收入</t>
  </si>
  <si>
    <t>4、国资有偿使用</t>
  </si>
  <si>
    <t>5、其他收入</t>
  </si>
  <si>
    <t>总计</t>
  </si>
  <si>
    <t>3、消费税</t>
  </si>
  <si>
    <t>4、营业税</t>
  </si>
  <si>
    <t>5、企业所得税</t>
  </si>
  <si>
    <t>6、个人所得税</t>
  </si>
  <si>
    <t>7、资源税</t>
  </si>
  <si>
    <t>8、房产税</t>
  </si>
  <si>
    <t>9、印花税</t>
  </si>
  <si>
    <t>10、城镇土地税</t>
  </si>
  <si>
    <t>11、土地增值税</t>
  </si>
  <si>
    <t>12、车船税</t>
  </si>
  <si>
    <t>13、耕地占用税</t>
  </si>
  <si>
    <t>14、专项收入</t>
  </si>
  <si>
    <t>15、行政事业收费</t>
  </si>
  <si>
    <t>16、罚没收入</t>
  </si>
  <si>
    <t>17、国资有偿使用</t>
  </si>
  <si>
    <t>18、其他收入</t>
  </si>
  <si>
    <t>岳阳楼区2018年非税收入征收计划表</t>
  </si>
  <si>
    <t>单位编码</t>
  </si>
  <si>
    <t>单位名称</t>
  </si>
  <si>
    <t>2018年征收计划</t>
  </si>
  <si>
    <t>2018年非税执收成本</t>
  </si>
  <si>
    <t>执收成本率</t>
  </si>
  <si>
    <t>政府统筹</t>
  </si>
  <si>
    <t>纳入一般公共预算管理</t>
  </si>
  <si>
    <t>政府性基金</t>
  </si>
  <si>
    <t>纳入专户管理的非税收入</t>
  </si>
  <si>
    <t>成本小计</t>
  </si>
  <si>
    <t>上缴上级</t>
  </si>
  <si>
    <t>维修(护)费</t>
  </si>
  <si>
    <t>专用材料</t>
  </si>
  <si>
    <t>印刷费</t>
  </si>
  <si>
    <t>办案执收业务费</t>
  </si>
  <si>
    <t>房屋建筑物购建</t>
  </si>
  <si>
    <t>办公设备购置</t>
  </si>
  <si>
    <t>大型修缮</t>
  </si>
  <si>
    <t>其它</t>
  </si>
  <si>
    <t>小计</t>
  </si>
  <si>
    <t>专项收入</t>
  </si>
  <si>
    <t>行政事业性收入</t>
  </si>
  <si>
    <t>国有资本经营收入</t>
  </si>
  <si>
    <t>国有资源(资产)有偿使用收入</t>
  </si>
  <si>
    <t>捐赠收入</t>
  </si>
  <si>
    <t>政府住房基金收入</t>
  </si>
  <si>
    <t>罚没收入</t>
  </si>
  <si>
    <t>其他收入</t>
  </si>
  <si>
    <t>101003</t>
  </si>
  <si>
    <t>岳阳市岳阳楼区非税收入征收管理局</t>
  </si>
  <si>
    <t>101005</t>
  </si>
  <si>
    <t>岳阳市岳阳楼区行政事业单位资产管理中心</t>
  </si>
  <si>
    <t>105001</t>
  </si>
  <si>
    <t>岳阳市岳阳楼区审计局</t>
  </si>
  <si>
    <t>108001</t>
  </si>
  <si>
    <t>岳阳市岳阳楼区人民检察院</t>
  </si>
  <si>
    <t>109001</t>
  </si>
  <si>
    <t>岳阳市岳阳楼区人民法院</t>
  </si>
  <si>
    <t>111001</t>
  </si>
  <si>
    <t>岳阳市岳阳楼区教育局</t>
  </si>
  <si>
    <t>111003</t>
  </si>
  <si>
    <t>岳阳市岳阳楼区中小学校管理中心</t>
  </si>
  <si>
    <t>112001</t>
  </si>
  <si>
    <t>岳阳市岳阳楼区安全生产监督管理局</t>
  </si>
  <si>
    <t>201001</t>
  </si>
  <si>
    <t>岳阳市岳阳楼区农林水务局</t>
  </si>
  <si>
    <t>206001</t>
  </si>
  <si>
    <t>岳阳市岳阳楼区定点屠宰管理办公室</t>
  </si>
  <si>
    <t>402001</t>
  </si>
  <si>
    <t>岳阳市岳阳楼区残疾人联合会</t>
  </si>
  <si>
    <t>403001</t>
  </si>
  <si>
    <t>岳阳市岳阳楼区人力资源和社会保障局</t>
  </si>
  <si>
    <t>403002</t>
  </si>
  <si>
    <t>岳阳市岳阳楼区劳动和社会监察大队</t>
  </si>
  <si>
    <t>403005</t>
  </si>
  <si>
    <t>岳阳市岳阳楼区劳动就业服务局</t>
  </si>
  <si>
    <t>403013</t>
  </si>
  <si>
    <t>岳阳市岳阳楼区新型弄农村合作医疗管理办公室</t>
  </si>
  <si>
    <t>404004</t>
  </si>
  <si>
    <t>岳阳市岳阳楼区疾病预防控制中心</t>
  </si>
  <si>
    <t>404005</t>
  </si>
  <si>
    <t>岳阳市岳阳楼区卫生计生综合监督执法局</t>
  </si>
  <si>
    <t>405002</t>
  </si>
  <si>
    <t>岳阳市岳阳楼区爱卫服务站</t>
  </si>
  <si>
    <t>406001</t>
  </si>
  <si>
    <t>岳阳市岳阳楼区食品药品监督管理局</t>
  </si>
  <si>
    <t>501005</t>
  </si>
  <si>
    <t>岳阳市岳阳楼区价格监督检查所</t>
  </si>
  <si>
    <t>502001</t>
  </si>
  <si>
    <t>岳阳市岳阳楼区城市管理局</t>
  </si>
  <si>
    <t>503001</t>
  </si>
  <si>
    <t>岳阳市岳阳楼区城市建设投资管理办公室</t>
  </si>
  <si>
    <t>511001</t>
  </si>
  <si>
    <t>岳阳市洞庭新城项目建设岳阳楼区工作部</t>
  </si>
  <si>
    <t>800001</t>
  </si>
  <si>
    <t>岳阳市岳阳楼区服务港区工作组</t>
  </si>
  <si>
    <t>800002</t>
  </si>
  <si>
    <t>岳阳市岳阳楼区郭镇乡人民政府</t>
  </si>
  <si>
    <t>800003</t>
  </si>
  <si>
    <t>岳阳市岳阳楼区枫桥湖街道办事处</t>
  </si>
  <si>
    <t>800004</t>
  </si>
  <si>
    <t>岳阳市岳阳楼区望岳路街道办事处</t>
  </si>
  <si>
    <t>800005</t>
  </si>
  <si>
    <t>岳阳市岳阳楼区洛王办事处</t>
  </si>
  <si>
    <t>800006</t>
  </si>
  <si>
    <t>岳阳市岳阳楼区洞庭街道办事处</t>
  </si>
  <si>
    <t>800007</t>
  </si>
  <si>
    <t>岳阳市岳阳楼区金鹗山办事处</t>
  </si>
  <si>
    <t>800008</t>
  </si>
  <si>
    <t>岳阳市岳阳楼区岳阳楼办事处</t>
  </si>
  <si>
    <t>800009</t>
  </si>
  <si>
    <t>岳阳市岳阳楼区东茅岭街道办事处</t>
  </si>
  <si>
    <t>800010</t>
  </si>
  <si>
    <t>岳阳市岳阳楼区城陵矶办事处</t>
  </si>
  <si>
    <t>800012</t>
  </si>
  <si>
    <t>岳阳市岳阳楼区吕仙亭办事处</t>
  </si>
  <si>
    <t>800013</t>
  </si>
  <si>
    <t>岳阳市岳阳楼区三眼桥办事处</t>
  </si>
  <si>
    <t>800014</t>
  </si>
  <si>
    <t>岳阳市岳阳楼区五里牌办事处</t>
  </si>
  <si>
    <t>800015</t>
  </si>
  <si>
    <t>岳阳市岳阳楼区站前路办事处</t>
  </si>
  <si>
    <t>800016</t>
  </si>
  <si>
    <t>岳阳市岳阳楼区王家河街道办事处</t>
  </si>
  <si>
    <t>800017</t>
  </si>
  <si>
    <t>岳阳市岳阳楼区奇家岭街道办事处</t>
  </si>
  <si>
    <t>900025</t>
  </si>
  <si>
    <t>消防大队</t>
  </si>
  <si>
    <t>岳阳楼区2018年区级一般公共预算收支平衡表</t>
  </si>
  <si>
    <t>项    目</t>
  </si>
  <si>
    <t>2017年</t>
  </si>
  <si>
    <t>2018年</t>
  </si>
  <si>
    <t>增减</t>
  </si>
  <si>
    <t>增幅</t>
  </si>
  <si>
    <t>一、一般预算收入</t>
  </si>
  <si>
    <t>一、一般预算支出</t>
  </si>
  <si>
    <t>（一）税收收入</t>
  </si>
  <si>
    <t>（一）区本级支出</t>
  </si>
  <si>
    <t>（二）非税收入</t>
  </si>
  <si>
    <t>1、预算（剔除列收列支）</t>
  </si>
  <si>
    <t>1、非税收入财力</t>
  </si>
  <si>
    <t>2、列收列支</t>
  </si>
  <si>
    <t>（二）专项转移支付支出</t>
  </si>
  <si>
    <t>二、上级补助收入</t>
  </si>
  <si>
    <t>（一）返还性收入</t>
  </si>
  <si>
    <t>1、增值税税收返还</t>
  </si>
  <si>
    <t>2、消费税税收返还</t>
  </si>
  <si>
    <t>3、所得税基数返还</t>
  </si>
  <si>
    <t>4、成品油价格和税费改革税收返还</t>
  </si>
  <si>
    <t>二、上解支出</t>
  </si>
  <si>
    <t>5、增值税营业税基数返还收入</t>
  </si>
  <si>
    <t>1、出口退税</t>
  </si>
  <si>
    <t>6、营改增基数返还收入</t>
  </si>
  <si>
    <t>2、向中央作贡献</t>
  </si>
  <si>
    <t>（二）一般性转移支付收入</t>
  </si>
  <si>
    <t xml:space="preserve">3、税务经费上收 </t>
  </si>
  <si>
    <t>1、均衡性转移支付补助收入</t>
  </si>
  <si>
    <t>4、农业税价差上解</t>
  </si>
  <si>
    <t>2、县级基本财力保障机制奖补资金</t>
  </si>
  <si>
    <t>5、乡镇财政所管理经费上划</t>
  </si>
  <si>
    <t>3、结算补助收入</t>
  </si>
  <si>
    <t>6、粮食风险基金贴息上解</t>
  </si>
  <si>
    <t>4、企事业单位预算划转补助收入</t>
  </si>
  <si>
    <t>7、地方政府债券发行费扣缴</t>
  </si>
  <si>
    <t>5、义务教育转移支付收入</t>
  </si>
  <si>
    <t>8、援疆援藏</t>
  </si>
  <si>
    <t>6、卫生绩效工资补助收入</t>
  </si>
  <si>
    <t>9、所得税及三小税定额上解</t>
  </si>
  <si>
    <t>7、重点生态功能区转移支付收入</t>
  </si>
  <si>
    <t>10、区级体制结算上解</t>
  </si>
  <si>
    <t>8、固定数额补助收入</t>
  </si>
  <si>
    <t>11、未完成营业税基数上解</t>
  </si>
  <si>
    <t>（1）调整工资转移支付补助收入</t>
  </si>
  <si>
    <t>12、区级耕地占用税负担中央借款</t>
  </si>
  <si>
    <t>（2）农村税费改革补助收入</t>
  </si>
  <si>
    <t>13、城区公安收编</t>
  </si>
  <si>
    <t>9、其他一般性转移支付收入</t>
  </si>
  <si>
    <t>14、开发区、楼区收支基数划转</t>
  </si>
  <si>
    <t>（1）省级社区运转补助</t>
  </si>
  <si>
    <t>15、城区公检法系统支出基数划转</t>
  </si>
  <si>
    <t>（2）市级对市辖区补助</t>
  </si>
  <si>
    <t>16、楼区广播上划</t>
  </si>
  <si>
    <t>（3）城区体制调整有关事项</t>
  </si>
  <si>
    <t>17、预备役训练经费上划</t>
  </si>
  <si>
    <t>①教育附加</t>
  </si>
  <si>
    <t>18、城区环保机构上收</t>
  </si>
  <si>
    <t>②城建维护费</t>
  </si>
  <si>
    <t>19、楼区建工局上收</t>
  </si>
  <si>
    <t>③超收分成</t>
  </si>
  <si>
    <t>20、南湖保洁经费上划</t>
  </si>
  <si>
    <t>④契税返还</t>
  </si>
  <si>
    <t>21、特殊病人收治经费</t>
  </si>
  <si>
    <t>（三）专项转移支付收入</t>
  </si>
  <si>
    <t>22、地税发票“四奖”经费</t>
  </si>
  <si>
    <t>1、财力性专项转移支付收入</t>
  </si>
  <si>
    <t>23、上收城市管理考评奖励基金</t>
  </si>
  <si>
    <t>（1）社区运转市级补助</t>
  </si>
  <si>
    <t>24、巴陵东路划归城管局上收</t>
  </si>
  <si>
    <t>（2）环卫清扫市级补助</t>
  </si>
  <si>
    <t>25、文综局收编</t>
  </si>
  <si>
    <t>（3）收治中心运行市级补助</t>
  </si>
  <si>
    <t>26、南湖水环境治理经费</t>
  </si>
  <si>
    <t>（4）教育</t>
  </si>
  <si>
    <t>27、2012年城区体制调整上划</t>
  </si>
  <si>
    <t>（5）央企移交教师市级补助</t>
  </si>
  <si>
    <t>28、收治中心经费上收</t>
  </si>
  <si>
    <t>2、专项转移支付收入</t>
  </si>
  <si>
    <t>29、屠宰市场监管工作经费</t>
  </si>
  <si>
    <t>三、转贷债券收入</t>
  </si>
  <si>
    <t>四、上年结余</t>
  </si>
  <si>
    <t>三、结转下年支出</t>
  </si>
  <si>
    <t>五、调入预算稳定调节基金</t>
  </si>
  <si>
    <t>四、滚存结余</t>
  </si>
  <si>
    <t>收入总计</t>
  </si>
  <si>
    <t>支出总计</t>
  </si>
  <si>
    <t>收入合计（剔除上解）</t>
  </si>
  <si>
    <t>支出合计（不含上解）</t>
  </si>
  <si>
    <t>其中：财力收入合计</t>
  </si>
  <si>
    <t>其中：财力支出合计</t>
  </si>
  <si>
    <t>财力收入合计（不含非税）</t>
  </si>
  <si>
    <t>财力支出合计（不含非税）</t>
  </si>
  <si>
    <t>岳阳楼区2018年区级审批资金预算表</t>
  </si>
  <si>
    <t xml:space="preserve"> 单位：万元</t>
  </si>
  <si>
    <t>增（减）</t>
  </si>
  <si>
    <t>用途</t>
  </si>
  <si>
    <t xml:space="preserve">  会议表彰</t>
  </si>
  <si>
    <t>会议经费280万元（含人大政协两会），“七一”表彰会议经费20万元，先进表彰400万元</t>
  </si>
  <si>
    <t xml:space="preserve">  征收经费</t>
  </si>
  <si>
    <t>用于财税部门的财税宣传、业务开支、设备维修、购置补贴、个人奖励及其他支出等</t>
  </si>
  <si>
    <t xml:space="preserve">  党员教育</t>
  </si>
  <si>
    <t>党员教育培训经费300万元</t>
  </si>
  <si>
    <t xml:space="preserve">  政府赔偿</t>
  </si>
  <si>
    <t>政府赔偿20万元，学生伤害赔偿准备金20万元，见义勇为专项20万元</t>
  </si>
  <si>
    <t xml:space="preserve">  采购性支出</t>
  </si>
  <si>
    <t>政府采购资金300万元</t>
  </si>
  <si>
    <t xml:space="preserve">  维稳经费</t>
  </si>
  <si>
    <t>维稳经费200万元，禁毒经费200万元</t>
  </si>
  <si>
    <t xml:space="preserve">  解困</t>
  </si>
  <si>
    <t>单位和个人困难补助200万元</t>
  </si>
  <si>
    <t xml:space="preserve">  副区长经费</t>
  </si>
  <si>
    <t>副区长协调应急管理经费210万元</t>
  </si>
  <si>
    <t xml:space="preserve">  预备费</t>
  </si>
  <si>
    <t>占本级一般公共预算支出的1％，用于突发事件处理和其他难以预见的开支</t>
  </si>
  <si>
    <t xml:space="preserve">  工资调整</t>
  </si>
  <si>
    <t>工资及津补贴调整准备金1000万元（含基层纪检人员岗位补贴15万元、社会化工会工作者工资76万元）</t>
  </si>
  <si>
    <t xml:space="preserve">  投资评审</t>
  </si>
  <si>
    <t>财政评审200万元，概算评审100万元</t>
  </si>
  <si>
    <t xml:space="preserve">  巡察经费</t>
  </si>
  <si>
    <t>第3、4.5轮巡察经费及培训费</t>
  </si>
  <si>
    <t xml:space="preserve">  宣传专项</t>
  </si>
  <si>
    <t>《核心引领半月刊》60万，《岳阳楼区新闻》电视160万，《岳阳楼区新闻》广播10万，《时刻楼区》APP50万元，手机报订阅46万，《岳阳日报》专栏开发55万，《红网》宣传合作50万元</t>
  </si>
  <si>
    <t xml:space="preserve">  平安创建</t>
  </si>
  <si>
    <t>平安创建800万元（含打非、治安巡逻）</t>
  </si>
  <si>
    <t xml:space="preserve">  服务群众专项</t>
  </si>
  <si>
    <t>新农村发展88万元，村党组织规范化建设26万元，村级组织服务群众专项236万元</t>
  </si>
  <si>
    <t xml:space="preserve">  扶贫</t>
  </si>
  <si>
    <t>对口扶贫10万元，扶贫290万元（含健康扶贫、电商扶贫）</t>
  </si>
  <si>
    <t xml:space="preserve">  招商引资</t>
  </si>
  <si>
    <t>招商引资300万元，产业规划与扶持200万元</t>
  </si>
  <si>
    <t xml:space="preserve">  特色街区建设</t>
  </si>
  <si>
    <t>特色街区建设经费300万元</t>
  </si>
  <si>
    <t xml:space="preserve">  安全生产</t>
  </si>
  <si>
    <t>安全生产经费400万元</t>
  </si>
  <si>
    <t xml:space="preserve">  城管督查</t>
  </si>
  <si>
    <t>“大城管”督查考评经费160万元</t>
  </si>
  <si>
    <t xml:space="preserve">  项目前期经费</t>
  </si>
  <si>
    <t>项目前期咨询服务费300万元</t>
  </si>
  <si>
    <t xml:space="preserve">  社区惠民项目</t>
  </si>
  <si>
    <t>便民服务平台建设2000万元，农村公路养护600万元，应急工程整治100万元，社区治理服务创新“三合一”专项100万元，文明创建200万元，小街巷建设700万元，“5个1公里”专项200万元，环保整治500万元，三年绿化行动500万元</t>
  </si>
  <si>
    <t xml:space="preserve">  环卫清扫</t>
  </si>
  <si>
    <t>工具费用200万元，劳保维稳207万元，环卫基础设施200万元，管理费73万元</t>
  </si>
  <si>
    <t xml:space="preserve">  抚恤金</t>
  </si>
  <si>
    <t>抚恤金300万元</t>
  </si>
  <si>
    <t xml:space="preserve">  社会保障支出</t>
  </si>
  <si>
    <t>城乡居民医保基金1435万元，特殊人群医疗保险280万元，公务员医疗保险400万元，社会职工养老保险113万元，城乡养老保险基金202万，城镇居民参保代办费35万；城乡医疗救助300万，救急难资金200万，城市三无、五保供养200万，义务兵优待552万，驻军慰问50万，边远地区义务兵一次性奖励30万，退伍兵一次性经济补助56万，退伍兵社保帮扶、自主择业货币安置100万，城乡困难群众殡葬服务15万，基本养老服务补贴150万，高龄老人生活补贴120万，社区考核社区214万、铁山移民伤残补助4万，退伍安置士兵299人经费2242万，残疾人两项补贴245万，血吸虫药费30万，村干部养老保险以奖代投27万元</t>
  </si>
  <si>
    <t xml:space="preserve">  基本公共卫生服务</t>
  </si>
  <si>
    <t>农村计生家庭奖励扶助10万，计生家庭特扶287万（含失独家庭补助），独生子女保健费67万，城镇独生子女父母奖励357万，手术并发症扶助金12万，出生缺陷干预防治20万，免费孕前优生检查费36万，节育手术并发症治疗经费25万，三查四术经费25万，爱心助孕20万，流动人口公卫经费40万，免费孕前优生工作经费20万，迎检经费14万，抽样调查经费20万，老年乡村医生补助21万，健康素养5万，中医药进社区15万，宣传教育经费40万，打击“两非”经费20万，重性精神病障碍患者监护人补贴53万，重性精神病障碍患者复核诊断2万，两癌筛查35万元，科学育儿30万元，产前筛查56万元，从业人员预防性体检80万元，健康示范区创建20万元，公共卫生建设资金620万元，卫生监督检查50万元</t>
  </si>
  <si>
    <t xml:space="preserve">  土地出让</t>
  </si>
  <si>
    <t>土地出让专项工作经费100万元、全国土地调查经费40万元</t>
  </si>
  <si>
    <t xml:space="preserve">  国债还本</t>
  </si>
  <si>
    <t>2013年1250万元，2015年2828万元，血吸虫、结核还贷、再贷款还款150万元</t>
  </si>
  <si>
    <t xml:space="preserve">  国债付息</t>
  </si>
  <si>
    <t>2013年49万，2014年66万，2015年950万元，2016年2161万元，2017年2061万元</t>
  </si>
  <si>
    <t xml:space="preserve">  生均公用经费补助</t>
  </si>
  <si>
    <t>小规模学校弥补公用经费220万元（其中农村税费改革专项转移支付收入86.9万元）</t>
  </si>
  <si>
    <t xml:space="preserve">  代课教师工资</t>
  </si>
  <si>
    <t>中小学校聘请代课教师经费200万元</t>
  </si>
  <si>
    <t xml:space="preserve">  中小学校基本建设</t>
  </si>
  <si>
    <t>中小学校基本建设与维修改造等支出</t>
  </si>
  <si>
    <t>岳阳楼区2018年项目支出预算表</t>
  </si>
  <si>
    <t>功能科目编码</t>
  </si>
  <si>
    <t>功能科目名称</t>
  </si>
  <si>
    <t>单位名称(项目名称)</t>
  </si>
  <si>
    <t>上年安排</t>
  </si>
  <si>
    <t>本年安排</t>
  </si>
  <si>
    <t>归口管理股室</t>
  </si>
  <si>
    <t>备注</t>
  </si>
  <si>
    <t>经费拨款</t>
  </si>
  <si>
    <t>其中：审批专款</t>
  </si>
  <si>
    <t>100001</t>
  </si>
  <si>
    <t>岳阳市岳阳楼区人民政府</t>
  </si>
  <si>
    <t>2010301</t>
  </si>
  <si>
    <t xml:space="preserve">  行政运行</t>
  </si>
  <si>
    <t xml:space="preserve">  值班、应急、维稳、信访等</t>
  </si>
  <si>
    <t>行财股</t>
  </si>
  <si>
    <t xml:space="preserve">  挂职区长经费</t>
  </si>
  <si>
    <t xml:space="preserve">  12345热线工作</t>
  </si>
  <si>
    <t xml:space="preserve">  督查</t>
  </si>
  <si>
    <t xml:space="preserve">  重点办</t>
  </si>
  <si>
    <t xml:space="preserve">  调研</t>
  </si>
  <si>
    <t xml:space="preserve">  老干</t>
  </si>
  <si>
    <t>100002</t>
  </si>
  <si>
    <t>岳阳市岳阳楼区厂地协作局</t>
  </si>
  <si>
    <t>2150501</t>
  </si>
  <si>
    <t xml:space="preserve">  专题会议费</t>
  </si>
  <si>
    <t>经建股</t>
  </si>
  <si>
    <t xml:space="preserve">  “三供一业”工作经费</t>
  </si>
  <si>
    <t xml:space="preserve">  专项协调经费</t>
  </si>
  <si>
    <t xml:space="preserve">  厂地项目协调</t>
  </si>
  <si>
    <t>100003</t>
  </si>
  <si>
    <t>岳阳楼区禁违拆违治违督查办公室</t>
  </si>
  <si>
    <t>2120104</t>
  </si>
  <si>
    <t xml:space="preserve">  城管执法</t>
  </si>
  <si>
    <t xml:space="preserve">  大型拆违</t>
  </si>
  <si>
    <t xml:space="preserve">  巡查执法</t>
  </si>
  <si>
    <t xml:space="preserve">  考核奖励</t>
  </si>
  <si>
    <t xml:space="preserve">  乡办综合整治</t>
  </si>
  <si>
    <t xml:space="preserve">  重点村（社区）以奖代投</t>
  </si>
  <si>
    <t xml:space="preserve">  特警经费</t>
  </si>
  <si>
    <t xml:space="preserve">  乡街执法经费</t>
  </si>
  <si>
    <t>100004</t>
  </si>
  <si>
    <t>岳阳市岳阳楼区信访局</t>
  </si>
  <si>
    <t>2010308</t>
  </si>
  <si>
    <t xml:space="preserve">  信访事务</t>
  </si>
  <si>
    <t xml:space="preserve">  接访</t>
  </si>
  <si>
    <t xml:space="preserve">  办案</t>
  </si>
  <si>
    <t xml:space="preserve">  复查复核</t>
  </si>
  <si>
    <t>100005</t>
  </si>
  <si>
    <t>岳阳市岳阳楼区文学艺术界联合会</t>
  </si>
  <si>
    <t xml:space="preserve">  协会经费</t>
  </si>
  <si>
    <t xml:space="preserve">  岳阳楼文艺</t>
  </si>
  <si>
    <t>2013101</t>
  </si>
  <si>
    <t xml:space="preserve">  采风工作经费</t>
  </si>
  <si>
    <t>100006</t>
  </si>
  <si>
    <t>岳阳市岳阳楼区人民防空办公室</t>
  </si>
  <si>
    <t>2030603</t>
  </si>
  <si>
    <t xml:space="preserve">  人民防空</t>
  </si>
  <si>
    <t xml:space="preserve">  法律法规宣传教育经费</t>
  </si>
  <si>
    <t>100007</t>
  </si>
  <si>
    <t>岳阳市岳阳楼区档案局</t>
  </si>
  <si>
    <t>2012601</t>
  </si>
  <si>
    <t xml:space="preserve">  《岳阳楼区年鉴》书号及档案数字化管理</t>
  </si>
  <si>
    <t xml:space="preserve">  党史方志编辑、出版、发行</t>
  </si>
  <si>
    <t xml:space="preserve">  档案保护管理和利用</t>
  </si>
  <si>
    <t>100008</t>
  </si>
  <si>
    <t>岳阳市岳阳楼区扶贫开发办公室</t>
  </si>
  <si>
    <t>2130501</t>
  </si>
  <si>
    <t xml:space="preserve">  扶贫工作经费</t>
  </si>
  <si>
    <t>农财股</t>
  </si>
  <si>
    <t>100009</t>
  </si>
  <si>
    <t>岳阳市岳阳楼区人民政府法制办公室</t>
  </si>
  <si>
    <t xml:space="preserve">  行政执法考核培训</t>
  </si>
  <si>
    <t xml:space="preserve">  法制信息培训费</t>
  </si>
  <si>
    <t xml:space="preserve">  执法监督、行政复议、行政诉讼案件办案经费</t>
  </si>
  <si>
    <t xml:space="preserve">  政府外聘法律服务经费</t>
  </si>
  <si>
    <t>100011</t>
  </si>
  <si>
    <t>岳阳市岳阳楼区人民政府经济研究中心</t>
  </si>
  <si>
    <t xml:space="preserve">  政府通告</t>
  </si>
  <si>
    <t xml:space="preserve">  综合调研</t>
  </si>
  <si>
    <t>100012</t>
  </si>
  <si>
    <t>岳阳市岳阳楼区政府改制办</t>
  </si>
  <si>
    <t xml:space="preserve">  改制协调工作经费</t>
  </si>
  <si>
    <t>预算科虚拟</t>
  </si>
  <si>
    <t>100013</t>
  </si>
  <si>
    <t>岳阳市岳阳楼区人民政府金融工作办公室</t>
  </si>
  <si>
    <t xml:space="preserve">  金融事业管理</t>
  </si>
  <si>
    <t>招商引行10万,金融保险企业上市培育10万,打击非法集资30万</t>
  </si>
  <si>
    <t>2170101</t>
  </si>
  <si>
    <t xml:space="preserve">  打击传销专项经费</t>
  </si>
  <si>
    <t>100014</t>
  </si>
  <si>
    <t>岳阳市岳阳楼区科学技术协会</t>
  </si>
  <si>
    <t>2060101</t>
  </si>
  <si>
    <t xml:space="preserve">  素质办经费</t>
  </si>
  <si>
    <t>科教文股</t>
  </si>
  <si>
    <t xml:space="preserve">  科普示范社区创建</t>
  </si>
  <si>
    <t xml:space="preserve">  科普活动经费</t>
  </si>
  <si>
    <t>100015</t>
  </si>
  <si>
    <t>岳阳市岳阳楼区红十字会</t>
  </si>
  <si>
    <t>2081699</t>
  </si>
  <si>
    <t xml:space="preserve">  其他红十字事业支出</t>
  </si>
  <si>
    <t xml:space="preserve">  救护培训费</t>
  </si>
  <si>
    <t>社保股</t>
  </si>
  <si>
    <t xml:space="preserve">  无偿献血、造血干细胞</t>
  </si>
  <si>
    <t xml:space="preserve">  红十字事业发展、人道救助金</t>
  </si>
  <si>
    <t>100018</t>
  </si>
  <si>
    <t>岳阳市岳阳楼区工商联</t>
  </si>
  <si>
    <t>2012899</t>
  </si>
  <si>
    <t xml:space="preserve">  其他民主党派及工商联事务支出</t>
  </si>
  <si>
    <t xml:space="preserve">  原工商业者困难补助</t>
  </si>
  <si>
    <t xml:space="preserve">  非公经济企业党组织建设</t>
  </si>
  <si>
    <t xml:space="preserve">  经济发展维权</t>
  </si>
  <si>
    <t xml:space="preserve">  企业帮扶</t>
  </si>
  <si>
    <t xml:space="preserve">  商会交流</t>
  </si>
  <si>
    <t>100019</t>
  </si>
  <si>
    <t>岳阳市岳阳楼区民宗侨办</t>
  </si>
  <si>
    <t>2012304</t>
  </si>
  <si>
    <t xml:space="preserve">  民族工作专项</t>
  </si>
  <si>
    <t xml:space="preserve">  民族宗教维稳</t>
  </si>
  <si>
    <t>2012404</t>
  </si>
  <si>
    <t xml:space="preserve">  宗教工作专项</t>
  </si>
  <si>
    <t xml:space="preserve">  流动少数民族宗教人员宣传培训</t>
  </si>
  <si>
    <t>100020</t>
  </si>
  <si>
    <t>岳阳楼区网格中心</t>
  </si>
  <si>
    <t xml:space="preserve">  综合治理管理经费</t>
  </si>
  <si>
    <t>100021</t>
  </si>
  <si>
    <t>岳阳楼区禁毒办</t>
  </si>
  <si>
    <t xml:space="preserve">  禁毒宣传经费</t>
  </si>
  <si>
    <t xml:space="preserve">  监督考核</t>
  </si>
  <si>
    <t xml:space="preserve">  暂住人口信息管理</t>
  </si>
  <si>
    <t>100022</t>
  </si>
  <si>
    <t>岳阳楼区五创办</t>
  </si>
  <si>
    <t>2120199</t>
  </si>
  <si>
    <t xml:space="preserve">  其他城乡社区管理事务支出</t>
  </si>
  <si>
    <t xml:space="preserve">  五创提质</t>
  </si>
  <si>
    <t>101001</t>
  </si>
  <si>
    <t>岳阳市岳阳楼区财政局</t>
  </si>
  <si>
    <t>2010601</t>
  </si>
  <si>
    <t xml:space="preserve">  机关服务</t>
  </si>
  <si>
    <t xml:space="preserve">  财政事务</t>
  </si>
  <si>
    <t>2010604</t>
  </si>
  <si>
    <t xml:space="preserve">  预算改革业务</t>
  </si>
  <si>
    <t>2010605</t>
  </si>
  <si>
    <t xml:space="preserve">  财政国库业务</t>
  </si>
  <si>
    <t>2010607</t>
  </si>
  <si>
    <t xml:space="preserve">  信息化建设</t>
  </si>
  <si>
    <t>2010608</t>
  </si>
  <si>
    <t xml:space="preserve">  财政委托业务支出</t>
  </si>
  <si>
    <t xml:space="preserve">  财政委托业务</t>
  </si>
  <si>
    <t>101002</t>
  </si>
  <si>
    <t>岳阳市岳阳楼区财政国库集中支付局</t>
  </si>
  <si>
    <t xml:space="preserve">  集中支付管理</t>
  </si>
  <si>
    <t xml:space="preserve">  非税征管、票据稽查经费</t>
  </si>
  <si>
    <t xml:space="preserve">  票据工本费</t>
  </si>
  <si>
    <t>101004</t>
  </si>
  <si>
    <t>岳阳市岳阳楼区财政投资评审中心</t>
  </si>
  <si>
    <t>2010699</t>
  </si>
  <si>
    <t xml:space="preserve">  其他财政事务支出</t>
  </si>
  <si>
    <t xml:space="preserve">  业务培训费</t>
  </si>
  <si>
    <t xml:space="preserve">  档案资料</t>
  </si>
  <si>
    <t>岳阳市岳阳楼区行资办</t>
  </si>
  <si>
    <t xml:space="preserve">  国资管理经费</t>
  </si>
  <si>
    <t>101006</t>
  </si>
  <si>
    <t>岳阳楼区工资统发中心</t>
  </si>
  <si>
    <t xml:space="preserve">  工资统发</t>
  </si>
  <si>
    <t>101007</t>
  </si>
  <si>
    <t>岳阳楼区政府采购中心</t>
  </si>
  <si>
    <t xml:space="preserve">  政府采购管理</t>
  </si>
  <si>
    <t>102001</t>
  </si>
  <si>
    <t>岳阳市岳阳楼区人民代表大会常务委员会</t>
  </si>
  <si>
    <t>2010101</t>
  </si>
  <si>
    <t xml:space="preserve">  专题调研经费</t>
  </si>
  <si>
    <t xml:space="preserve">  农产品质量安全行</t>
  </si>
  <si>
    <t xml:space="preserve">  长江流域会议经费</t>
  </si>
  <si>
    <t xml:space="preserve">  委室执法检查、工作评议准备经费</t>
  </si>
  <si>
    <t xml:space="preserve">  环保世纪行</t>
  </si>
  <si>
    <t xml:space="preserve">  财政经济监督审查经费</t>
  </si>
  <si>
    <t xml:space="preserve">  民族团结进步行</t>
  </si>
  <si>
    <t xml:space="preserve">  常委会议经费</t>
  </si>
  <si>
    <t xml:space="preserve">  老干部活动经费</t>
  </si>
  <si>
    <t xml:space="preserve">  政府债务、规范性文件审查经费</t>
  </si>
  <si>
    <t xml:space="preserve">  三湘农民健康行</t>
  </si>
  <si>
    <t>2010105</t>
  </si>
  <si>
    <t xml:space="preserve">  人大立法</t>
  </si>
  <si>
    <t xml:space="preserve">  组织立法调研、听证评估论证经费</t>
  </si>
  <si>
    <t>2010106</t>
  </si>
  <si>
    <t xml:space="preserve">  人大监督</t>
  </si>
  <si>
    <t xml:space="preserve">  人大类案审查、诉讼监督经费</t>
  </si>
  <si>
    <t>2010108</t>
  </si>
  <si>
    <t xml:space="preserve">  代表工作</t>
  </si>
  <si>
    <t xml:space="preserve">  人大代表考察、视察活动经费</t>
  </si>
  <si>
    <t>2010109</t>
  </si>
  <si>
    <t xml:space="preserve">  人大信访工作</t>
  </si>
  <si>
    <t xml:space="preserve">  信访经费</t>
  </si>
  <si>
    <t>103001</t>
  </si>
  <si>
    <t>中国人民政治协商会议湖南省岳阳市岳阳楼区委员会</t>
  </si>
  <si>
    <t>2010203</t>
  </si>
  <si>
    <t xml:space="preserve">  老干费</t>
  </si>
  <si>
    <t>2010204</t>
  </si>
  <si>
    <t xml:space="preserve">  政协会议</t>
  </si>
  <si>
    <t xml:space="preserve">  政治协商</t>
  </si>
  <si>
    <t>2010206</t>
  </si>
  <si>
    <t xml:space="preserve">  参政议政</t>
  </si>
  <si>
    <t>2010250</t>
  </si>
  <si>
    <t xml:space="preserve">  事业运行</t>
  </si>
  <si>
    <t xml:space="preserve">  文史资料征集编印</t>
  </si>
  <si>
    <t xml:space="preserve">  “政协云”运行</t>
  </si>
  <si>
    <t>2010299</t>
  </si>
  <si>
    <t xml:space="preserve">  其他政协事务支出</t>
  </si>
  <si>
    <t xml:space="preserve">  湘鄂赣政协工作研讨经费</t>
  </si>
  <si>
    <t xml:space="preserve">  民主监督</t>
  </si>
  <si>
    <t xml:space="preserve">  界别活动</t>
  </si>
  <si>
    <t>104001</t>
  </si>
  <si>
    <t>岳阳市岳阳楼区机关事务管理局</t>
  </si>
  <si>
    <t>2010350</t>
  </si>
  <si>
    <t xml:space="preserve">  物管中心</t>
  </si>
  <si>
    <t xml:space="preserve">  公务用车管理协调维护费</t>
  </si>
  <si>
    <t xml:space="preserve">  机关水电费</t>
  </si>
  <si>
    <t xml:space="preserve">  机关事务</t>
  </si>
  <si>
    <t>2010801</t>
  </si>
  <si>
    <t xml:space="preserve">  经责审计</t>
  </si>
  <si>
    <t>2040499</t>
  </si>
  <si>
    <t xml:space="preserve">  其他检察支出</t>
  </si>
  <si>
    <t xml:space="preserve">  公诉人员出庭补助</t>
  </si>
  <si>
    <t xml:space="preserve">  人民监督员专项经费</t>
  </si>
  <si>
    <t xml:space="preserve">  乡镇联络室经费</t>
  </si>
  <si>
    <t>非税收入拨款530万元（办案特情费100万元、办公楼维修100万元、书记员经费240万元、网络扩容升级50万元、未成年社会教育20万元、联络室建设20万元）</t>
  </si>
  <si>
    <t>岳阳市岳阳楼区法院</t>
  </si>
  <si>
    <t>2040501</t>
  </si>
  <si>
    <t xml:space="preserve">  人民陪审员费用</t>
  </si>
  <si>
    <t>南湖法庭建设2300万元（非税收入拨款）</t>
  </si>
  <si>
    <t>110001</t>
  </si>
  <si>
    <t>岳阳市岳阳楼区司法局</t>
  </si>
  <si>
    <t>2040601</t>
  </si>
  <si>
    <t xml:space="preserve">  人民调解专项</t>
  </si>
  <si>
    <t xml:space="preserve">  社区矫正专项</t>
  </si>
  <si>
    <t xml:space="preserve">  法律援助专项</t>
  </si>
  <si>
    <t xml:space="preserve">  司法津贴</t>
  </si>
  <si>
    <t xml:space="preserve">  司法服务</t>
  </si>
  <si>
    <t>司法局公共法律政府购买</t>
  </si>
  <si>
    <t xml:space="preserve">  安置帮教专项</t>
  </si>
  <si>
    <t xml:space="preserve">  法治专项</t>
  </si>
  <si>
    <t>110002</t>
  </si>
  <si>
    <t>岳阳市岳阳楼区商业纠纷预防调处服务中心</t>
  </si>
  <si>
    <t xml:space="preserve">  三调联动</t>
  </si>
  <si>
    <t>110003</t>
  </si>
  <si>
    <t>岳阳市岳阳楼区收治中心</t>
  </si>
  <si>
    <t xml:space="preserve">  运转经费</t>
  </si>
  <si>
    <t>2050101</t>
  </si>
  <si>
    <t xml:space="preserve">  教师招聘</t>
  </si>
  <si>
    <t xml:space="preserve">  小学招生工作</t>
  </si>
  <si>
    <t xml:space="preserve">  学前和民办教育</t>
  </si>
  <si>
    <t xml:space="preserve">  教育网维护</t>
  </si>
  <si>
    <t xml:space="preserve">  督导工作经费</t>
  </si>
  <si>
    <t xml:space="preserve">  教学质量检测</t>
  </si>
  <si>
    <t xml:space="preserve">  教育信息化工作推广与实施</t>
  </si>
  <si>
    <t xml:space="preserve">  教育科研（名师工作室经费）</t>
  </si>
  <si>
    <t>11100254</t>
  </si>
  <si>
    <t>岳阳市岳阳楼区中小学本级</t>
  </si>
  <si>
    <t>2050201</t>
  </si>
  <si>
    <t xml:space="preserve">  学前教育</t>
  </si>
  <si>
    <t xml:space="preserve">  幼儿园办园行为评估、挂牌经费</t>
  </si>
  <si>
    <t xml:space="preserve">  家庭经济困难入园补助</t>
  </si>
  <si>
    <t>2050202</t>
  </si>
  <si>
    <t xml:space="preserve">  小学教育</t>
  </si>
  <si>
    <t xml:space="preserve">  学校地区性绩效</t>
  </si>
  <si>
    <t xml:space="preserve">  组织参加体育赛事</t>
  </si>
  <si>
    <t xml:space="preserve">  学校安全管理专项资金</t>
  </si>
  <si>
    <t xml:space="preserve">  教师继续教育经费</t>
  </si>
  <si>
    <t xml:space="preserve">  农村寄宿制学校公用经费</t>
  </si>
  <si>
    <t xml:space="preserve">  校舍维修改造配套经费</t>
  </si>
  <si>
    <t xml:space="preserve">  国学教育</t>
  </si>
  <si>
    <t xml:space="preserve">  电信网络租赁费</t>
  </si>
  <si>
    <t xml:space="preserve">  农村寄宿制学校临聘人员经费</t>
  </si>
  <si>
    <t xml:space="preserve">  残疾学生公用经费补助资金</t>
  </si>
  <si>
    <t xml:space="preserve">  教师奖励基金</t>
  </si>
  <si>
    <t xml:space="preserve">  督学责任区开办费、运转经费</t>
  </si>
  <si>
    <t xml:space="preserve">  离休生活补贴</t>
  </si>
  <si>
    <t xml:space="preserve">  少年宫活动维护费</t>
  </si>
  <si>
    <t xml:space="preserve">  中小学田径运动会</t>
  </si>
  <si>
    <t xml:space="preserve">  教师体检费</t>
  </si>
  <si>
    <t xml:space="preserve">  老干活动经费</t>
  </si>
  <si>
    <t xml:space="preserve">  春蕾学校</t>
  </si>
  <si>
    <t xml:space="preserve">  农村独生子女及双女户补助</t>
  </si>
  <si>
    <t xml:space="preserve">  “三区”支教专项经费</t>
  </si>
  <si>
    <t xml:space="preserve">  足球特色学校创建</t>
  </si>
  <si>
    <t xml:space="preserve">  助学经费</t>
  </si>
  <si>
    <t xml:space="preserve">  农村寄宿生生活补助</t>
  </si>
  <si>
    <t xml:space="preserve">  奖金</t>
  </si>
  <si>
    <t xml:space="preserve">  社区教育经费</t>
  </si>
  <si>
    <t xml:space="preserve">  学校保安专项经费</t>
  </si>
  <si>
    <t xml:space="preserve">  免作业本费</t>
  </si>
  <si>
    <t xml:space="preserve">  校财局管</t>
  </si>
  <si>
    <t>2150601</t>
  </si>
  <si>
    <t xml:space="preserve">  安全培训</t>
  </si>
  <si>
    <t>企财股</t>
  </si>
  <si>
    <t xml:space="preserve">  举报线索奖励</t>
  </si>
  <si>
    <t>113001</t>
  </si>
  <si>
    <t>湖南城临矶临港产业新区岳阳楼区工作部</t>
  </si>
  <si>
    <t>2120101</t>
  </si>
  <si>
    <t xml:space="preserve">  专项商品和服务支出</t>
  </si>
  <si>
    <t>114001</t>
  </si>
  <si>
    <t>中国共产党岳阳市岳阳楼区委员会</t>
  </si>
  <si>
    <t xml:space="preserve">  四个全面工作经费</t>
  </si>
  <si>
    <t xml:space="preserve">  两个责任工作经费</t>
  </si>
  <si>
    <t xml:space="preserve">  总值班室工作经费</t>
  </si>
  <si>
    <t xml:space="preserve">  区委调研工作经费</t>
  </si>
  <si>
    <t xml:space="preserve">  区委综合信息工作经费</t>
  </si>
  <si>
    <t xml:space="preserve">  信访维稳调解工作经费</t>
  </si>
  <si>
    <t>114002</t>
  </si>
  <si>
    <t>中共岳阳市岳阳楼区委员会组织部</t>
  </si>
  <si>
    <t>2013201</t>
  </si>
  <si>
    <t xml:space="preserve">  干部教育管理</t>
  </si>
  <si>
    <t xml:space="preserve">  党员教育管理</t>
  </si>
  <si>
    <t xml:space="preserve">  基层组织建设</t>
  </si>
  <si>
    <t xml:space="preserve">  党员活动经费</t>
  </si>
  <si>
    <t>114003</t>
  </si>
  <si>
    <t>中共岳阳市岳阳楼区委员会宣传部</t>
  </si>
  <si>
    <t>2013301</t>
  </si>
  <si>
    <t xml:space="preserve">  理论宣讲、学习经费</t>
  </si>
  <si>
    <t xml:space="preserve">  文明城市建设</t>
  </si>
  <si>
    <t xml:space="preserve">  新闻协调</t>
  </si>
  <si>
    <t xml:space="preserve">  志愿服务</t>
  </si>
  <si>
    <t xml:space="preserve">  大宣传考核奖励</t>
  </si>
  <si>
    <t xml:space="preserve">  网络建设与监督管理</t>
  </si>
  <si>
    <t>114004</t>
  </si>
  <si>
    <t>岳阳市岳阳楼区新闻中心</t>
  </si>
  <si>
    <t>2013399</t>
  </si>
  <si>
    <t xml:space="preserve">  其他宣传事务支出</t>
  </si>
  <si>
    <t xml:space="preserve">  临聘人员工资项目</t>
  </si>
  <si>
    <t xml:space="preserve">  新闻稿件采集制作及管理</t>
  </si>
  <si>
    <t xml:space="preserve">  新闻通讯专用设备购买及维护</t>
  </si>
  <si>
    <t>114005</t>
  </si>
  <si>
    <t>中国共产党岳阳市岳阳楼区委员会统一战线工作委员会</t>
  </si>
  <si>
    <t>2013401</t>
  </si>
  <si>
    <t xml:space="preserve">  民族、宗教、对台事务工作经费</t>
  </si>
  <si>
    <t xml:space="preserve">  新的社会阶层人士、党外知识分子工作经费</t>
  </si>
  <si>
    <t xml:space="preserve">  民主党派和党外干部工作经费</t>
  </si>
  <si>
    <t>114006</t>
  </si>
  <si>
    <t>中共岳阳市岳阳楼区委机要局</t>
  </si>
  <si>
    <t>2040904</t>
  </si>
  <si>
    <t xml:space="preserve">  保密技术</t>
  </si>
  <si>
    <t xml:space="preserve">  机要密码</t>
  </si>
  <si>
    <t xml:space="preserve">  党政信息</t>
  </si>
  <si>
    <t xml:space="preserve">  乡镇计算机公文系统维护</t>
  </si>
  <si>
    <t>114007</t>
  </si>
  <si>
    <t>中共岳阳市岳阳楼区委政策研究中心</t>
  </si>
  <si>
    <t xml:space="preserve">  专项专刊</t>
  </si>
  <si>
    <t>114008</t>
  </si>
  <si>
    <t>岳阳市岳阳楼区保密局</t>
  </si>
  <si>
    <t>2040905</t>
  </si>
  <si>
    <t xml:space="preserve">  保密管理</t>
  </si>
  <si>
    <t xml:space="preserve">  保密设备维护</t>
  </si>
  <si>
    <t xml:space="preserve">  保密宣传教育和执法检查</t>
  </si>
  <si>
    <t>114010</t>
  </si>
  <si>
    <t>中共岳阳市岳阳楼区委员会政法委员会</t>
  </si>
  <si>
    <t>2013102</t>
  </si>
  <si>
    <t xml:space="preserve">  一般行政管理事务</t>
  </si>
  <si>
    <t xml:space="preserve">  公安免收户口本、迁移证和准迁证工本费</t>
  </si>
  <si>
    <t xml:space="preserve">  防暴协警伙食补助</t>
  </si>
  <si>
    <t xml:space="preserve">  国安、人民防线建设经费</t>
  </si>
  <si>
    <t xml:space="preserve">  610办经费</t>
  </si>
  <si>
    <t xml:space="preserve">  综治办经费</t>
  </si>
  <si>
    <t xml:space="preserve">  铁路护路专项</t>
  </si>
  <si>
    <t xml:space="preserve">  综治民调</t>
  </si>
  <si>
    <t xml:space="preserve">  维稳办经费</t>
  </si>
  <si>
    <t>114011</t>
  </si>
  <si>
    <t>中共岳阳市岳阳楼区纪律检查委员会</t>
  </si>
  <si>
    <t>2011101</t>
  </si>
  <si>
    <t xml:space="preserve">  廉政教育</t>
  </si>
  <si>
    <t xml:space="preserve">  办案经费</t>
  </si>
  <si>
    <t xml:space="preserve">  信访津贴</t>
  </si>
  <si>
    <t xml:space="preserve">  基地运行经费</t>
  </si>
  <si>
    <t xml:space="preserve">  老干经费</t>
  </si>
  <si>
    <t>114012</t>
  </si>
  <si>
    <t>岳阳市岳阳楼区妇女联合会</t>
  </si>
  <si>
    <t>2012901</t>
  </si>
  <si>
    <t xml:space="preserve">  专项活动经费（三八、六一、6.26等活动）</t>
  </si>
  <si>
    <t xml:space="preserve">  下岗失业妇女技能培训</t>
  </si>
  <si>
    <t xml:space="preserve">  妇女儿童事业发展经费</t>
  </si>
  <si>
    <t>114013</t>
  </si>
  <si>
    <t>中国共产主义青年团岳阳市岳阳楼区委员会</t>
  </si>
  <si>
    <t xml:space="preserve">  希望工程</t>
  </si>
  <si>
    <t xml:space="preserve">  青少年发展经费</t>
  </si>
  <si>
    <t xml:space="preserve">  团干培训</t>
  </si>
  <si>
    <t>114014</t>
  </si>
  <si>
    <t>中共岳阳市岳阳楼区区直机关委员会</t>
  </si>
  <si>
    <t xml:space="preserve">  党建主题活动</t>
  </si>
  <si>
    <t xml:space="preserve">  党的知识培训</t>
  </si>
  <si>
    <t>114015</t>
  </si>
  <si>
    <t>中共岳阳市岳阳楼区委机构编制委员会办公室</t>
  </si>
  <si>
    <t xml:space="preserve">  行政审批制度改革</t>
  </si>
  <si>
    <t>2011001</t>
  </si>
  <si>
    <t xml:space="preserve">  编制档案管理</t>
  </si>
  <si>
    <t xml:space="preserve">  机构编制信息化平台建设</t>
  </si>
  <si>
    <t xml:space="preserve">  事业单位登记管理</t>
  </si>
  <si>
    <t xml:space="preserve">  “吃空饷”问题专项治理</t>
  </si>
  <si>
    <t xml:space="preserve">  网站域名管理</t>
  </si>
  <si>
    <t xml:space="preserve">  年报统计、年检 </t>
  </si>
  <si>
    <t>114017</t>
  </si>
  <si>
    <t>中共岳阳市岳阳楼区委党校</t>
  </si>
  <si>
    <t>2013199</t>
  </si>
  <si>
    <t xml:space="preserve">  其他党委办公厅（室）及相关机构事务支出</t>
  </si>
  <si>
    <t xml:space="preserve">  干部教育</t>
  </si>
  <si>
    <t>114018</t>
  </si>
  <si>
    <t>中共岳阳市岳阳楼区委员会老干部局</t>
  </si>
  <si>
    <t xml:space="preserve">  离休费、护理费</t>
  </si>
  <si>
    <t xml:space="preserve">  老年组织</t>
  </si>
  <si>
    <t>关工委8万、老年保健8万、书画协会3万、盆景协会2万</t>
  </si>
  <si>
    <t xml:space="preserve">  老年教育</t>
  </si>
  <si>
    <t xml:space="preserve">  特需</t>
  </si>
  <si>
    <t xml:space="preserve">  离退休党工委经费</t>
  </si>
  <si>
    <t>114020</t>
  </si>
  <si>
    <t>岳阳市岳阳楼督查室</t>
  </si>
  <si>
    <t xml:space="preserve">  上级批示文件办理</t>
  </si>
  <si>
    <t xml:space="preserve">  督查用车工作经费</t>
  </si>
  <si>
    <t xml:space="preserve">  省委督查信息直报</t>
  </si>
  <si>
    <t xml:space="preserve">  市区年度考评</t>
  </si>
  <si>
    <t xml:space="preserve">  督查经费</t>
  </si>
  <si>
    <t>114021</t>
  </si>
  <si>
    <t>岳阳市岳阳楼区巡察办</t>
  </si>
  <si>
    <t xml:space="preserve">  专项巡察经费</t>
  </si>
  <si>
    <t>114022</t>
  </si>
  <si>
    <t>岳阳楼区归国华侨联合会</t>
  </si>
  <si>
    <t xml:space="preserve">  侨胞之家专项建设</t>
  </si>
  <si>
    <t xml:space="preserve">  参政议政调研</t>
  </si>
  <si>
    <t xml:space="preserve">  维权事业、帮侨帮困</t>
  </si>
  <si>
    <t>115001</t>
  </si>
  <si>
    <t>岳阳市岳阳楼区文化体育新闻出版局</t>
  </si>
  <si>
    <t>2070101</t>
  </si>
  <si>
    <t xml:space="preserve">  非物质文化遗产保护</t>
  </si>
  <si>
    <t xml:space="preserve">  新闻出版及扫黄打非</t>
  </si>
  <si>
    <t xml:space="preserve">  老年体协</t>
  </si>
  <si>
    <t xml:space="preserve">  广场文化活动</t>
  </si>
  <si>
    <t xml:space="preserve">  农家书屋</t>
  </si>
  <si>
    <t xml:space="preserve">  文化三下乡</t>
  </si>
  <si>
    <t xml:space="preserve">  大众文体活动</t>
  </si>
  <si>
    <t>115002</t>
  </si>
  <si>
    <t>岳阳市岳阳楼区文化馆</t>
  </si>
  <si>
    <t>2070109</t>
  </si>
  <si>
    <t xml:space="preserve">  群众文化</t>
  </si>
  <si>
    <t xml:space="preserve">  流动舞台车运行费</t>
  </si>
  <si>
    <t xml:space="preserve">  文化活动</t>
  </si>
  <si>
    <t>115004</t>
  </si>
  <si>
    <t>岳阳市岳阳楼区文物管理所</t>
  </si>
  <si>
    <t>2070202</t>
  </si>
  <si>
    <t xml:space="preserve">  文物保护</t>
  </si>
  <si>
    <t xml:space="preserve">  文物普查</t>
  </si>
  <si>
    <t>115005</t>
  </si>
  <si>
    <t>岳阳市岳阳楼区体产办</t>
  </si>
  <si>
    <t>2070399</t>
  </si>
  <si>
    <t xml:space="preserve">  其他体育支出</t>
  </si>
  <si>
    <t xml:space="preserve">  广场维护费市级体制补助</t>
  </si>
  <si>
    <t xml:space="preserve">  东风广场维护费</t>
  </si>
  <si>
    <t>115009</t>
  </si>
  <si>
    <t>岳阳市岳阳楼区图书馆</t>
  </si>
  <si>
    <t>2070104</t>
  </si>
  <si>
    <t xml:space="preserve">  图书馆</t>
  </si>
  <si>
    <t xml:space="preserve">  全民阅读</t>
  </si>
  <si>
    <t xml:space="preserve">  图书购置费</t>
  </si>
  <si>
    <t xml:space="preserve">  图书馆区级免费开放配套</t>
  </si>
  <si>
    <t>116001</t>
  </si>
  <si>
    <t>岳阳市岳阳楼区乡财局</t>
  </si>
  <si>
    <t xml:space="preserve">  惠农补贴宣传资料</t>
  </si>
  <si>
    <t xml:space="preserve">  惠农补贴“一卡通”发放系统、安全数据交换平台系统维护</t>
  </si>
  <si>
    <t xml:space="preserve">  农村综合改革工作经费</t>
  </si>
  <si>
    <t>岳阳市岳阳楼区农林畜牧水产局</t>
  </si>
  <si>
    <t>2130109</t>
  </si>
  <si>
    <t xml:space="preserve">  农产品质量安全</t>
  </si>
  <si>
    <t xml:space="preserve">  “三农”工作</t>
  </si>
  <si>
    <t>2130199</t>
  </si>
  <si>
    <t xml:space="preserve">  其他农业支出</t>
  </si>
  <si>
    <t xml:space="preserve">  重大疫情防疫</t>
  </si>
  <si>
    <t xml:space="preserve">  农机购置补贴管理及安全监理</t>
  </si>
  <si>
    <t>2130234</t>
  </si>
  <si>
    <t xml:space="preserve">  林业防灾减灾</t>
  </si>
  <si>
    <t xml:space="preserve">  林业生态建设及森林防火</t>
  </si>
  <si>
    <t>2130301</t>
  </si>
  <si>
    <t xml:space="preserve">  城市水利建设管理经费</t>
  </si>
  <si>
    <t>2130314</t>
  </si>
  <si>
    <t xml:space="preserve">  防汛</t>
  </si>
  <si>
    <t xml:space="preserve">  防汛抗旱</t>
  </si>
  <si>
    <t xml:space="preserve">  山洪灾害预警系统维护管理</t>
  </si>
  <si>
    <t>2130399</t>
  </si>
  <si>
    <t xml:space="preserve">  其他水利支出</t>
  </si>
  <si>
    <t xml:space="preserve">  河长制工作经费</t>
  </si>
  <si>
    <t>201003</t>
  </si>
  <si>
    <t>岳阳市岳阳楼区动物卫生监督所</t>
  </si>
  <si>
    <t>2130108</t>
  </si>
  <si>
    <t xml:space="preserve">  病虫害控制</t>
  </si>
  <si>
    <t xml:space="preserve">  畜禽产品检测及专用材料购买</t>
  </si>
  <si>
    <t xml:space="preserve">  重大动物疫病防控和各乡街动物疫病免疫效果评估</t>
  </si>
  <si>
    <t>2130110</t>
  </si>
  <si>
    <t xml:space="preserve">  执法监管</t>
  </si>
  <si>
    <t xml:space="preserve">  代两区监管动物检疫工作经费</t>
  </si>
  <si>
    <t xml:space="preserve">  检疫执法安全整治</t>
  </si>
  <si>
    <t>201004</t>
  </si>
  <si>
    <t>岳阳市岳阳楼区渔政水产管理站</t>
  </si>
  <si>
    <t>2130101</t>
  </si>
  <si>
    <t xml:space="preserve">  渔民解困工作经费及其执法工作经费</t>
  </si>
  <si>
    <t xml:space="preserve">  办案费</t>
  </si>
  <si>
    <t xml:space="preserve">  禁渔期渔民独生子女补助</t>
  </si>
  <si>
    <t>201005</t>
  </si>
  <si>
    <t>岳阳楼麻布山省级森林公园管理中心</t>
  </si>
  <si>
    <t>2130104</t>
  </si>
  <si>
    <t xml:space="preserve">  房屋租金</t>
  </si>
  <si>
    <t>2130119</t>
  </si>
  <si>
    <t xml:space="preserve">  防灾救灾</t>
  </si>
  <si>
    <t xml:space="preserve">  森林防火</t>
  </si>
  <si>
    <t>204001</t>
  </si>
  <si>
    <t>岳阳市岳阳楼区移民开发局</t>
  </si>
  <si>
    <t xml:space="preserve">  移民专干</t>
  </si>
  <si>
    <t>综合规划股</t>
  </si>
  <si>
    <t xml:space="preserve">  项目管理</t>
  </si>
  <si>
    <t xml:space="preserve">  2018年培训</t>
  </si>
  <si>
    <t>205001</t>
  </si>
  <si>
    <t>岳阳市岳阳楼区经营管理局</t>
  </si>
  <si>
    <t xml:space="preserve">  农村经营管理事业</t>
  </si>
  <si>
    <t>岳阳楼区定点屠宰办</t>
  </si>
  <si>
    <t xml:space="preserve">  市中心城区屠宰市场监管工作经费</t>
  </si>
  <si>
    <t xml:space="preserve">  特殊岗位工作津贴及办案费</t>
  </si>
  <si>
    <t>301001</t>
  </si>
  <si>
    <t>岳阳市岳阳楼区工业和科技信息化局</t>
  </si>
  <si>
    <t xml:space="preserve">  中小企业发展基金</t>
  </si>
  <si>
    <t xml:space="preserve">  科技三项及科普费用</t>
  </si>
  <si>
    <t xml:space="preserve">  信息平台建设</t>
  </si>
  <si>
    <t>401001</t>
  </si>
  <si>
    <t>岳阳市岳阳楼区民政局</t>
  </si>
  <si>
    <t>2080202</t>
  </si>
  <si>
    <t xml:space="preserve">  退伍安置工作经费</t>
  </si>
  <si>
    <t>2080204</t>
  </si>
  <si>
    <t xml:space="preserve">  拥军优属</t>
  </si>
  <si>
    <t xml:space="preserve">  优抚工作经费</t>
  </si>
  <si>
    <t xml:space="preserve">  退役军人接访维稳经费</t>
  </si>
  <si>
    <t xml:space="preserve">  双拥工作经费</t>
  </si>
  <si>
    <t>2080205</t>
  </si>
  <si>
    <t xml:space="preserve">  老龄事务</t>
  </si>
  <si>
    <t xml:space="preserve">  老年证工本费</t>
  </si>
  <si>
    <t>2080206</t>
  </si>
  <si>
    <t xml:space="preserve">  民间组织管理</t>
  </si>
  <si>
    <t xml:space="preserve">  社会组织管理经费</t>
  </si>
  <si>
    <t>2080207</t>
  </si>
  <si>
    <t xml:space="preserve">  行政区划和地名管理</t>
  </si>
  <si>
    <t xml:space="preserve">  勘界联点、地图制作工作经费</t>
  </si>
  <si>
    <t>2080208</t>
  </si>
  <si>
    <t xml:space="preserve">  基层政权和社区建设</t>
  </si>
  <si>
    <t xml:space="preserve">  社区建设工作经费</t>
  </si>
  <si>
    <t>2080299</t>
  </si>
  <si>
    <t xml:space="preserve">  其他民政管理事务支出</t>
  </si>
  <si>
    <t xml:space="preserve">  救灾工作经费</t>
  </si>
  <si>
    <t xml:space="preserve">  慈善、福彩宣传活动经费</t>
  </si>
  <si>
    <t xml:space="preserve">  社区（村）工作人员培训经费</t>
  </si>
  <si>
    <t xml:space="preserve">  婚姻登记档案管理费</t>
  </si>
  <si>
    <t xml:space="preserve">  低保对象公示费</t>
  </si>
  <si>
    <t xml:space="preserve">  低保专干经费</t>
  </si>
  <si>
    <t xml:space="preserve">  社会事务、社会福利、老区工作经费</t>
  </si>
  <si>
    <t xml:space="preserve">  婚姻登记证件表格资料费</t>
  </si>
  <si>
    <t xml:space="preserve">  殡葬管理执法经费</t>
  </si>
  <si>
    <t xml:space="preserve">  社会救助工作经费</t>
  </si>
  <si>
    <t>40100201</t>
  </si>
  <si>
    <t>岳阳市岳阳楼区郭镇敬老院</t>
  </si>
  <si>
    <t>2081005</t>
  </si>
  <si>
    <t xml:space="preserve">  社会福利事业单位</t>
  </si>
  <si>
    <t xml:space="preserve">  敬老院运转经费</t>
  </si>
  <si>
    <t>40100202</t>
  </si>
  <si>
    <t>岳阳市岳阳楼区奇家敬老院</t>
  </si>
  <si>
    <t>40100203</t>
  </si>
  <si>
    <t>岳阳市岳阳楼区梅溪敬老院</t>
  </si>
  <si>
    <t>2081101</t>
  </si>
  <si>
    <t xml:space="preserve">  手语津贴</t>
  </si>
  <si>
    <t>2081104</t>
  </si>
  <si>
    <t xml:space="preserve">  残疾人康复</t>
  </si>
  <si>
    <t xml:space="preserve">  三项康复、信访</t>
  </si>
  <si>
    <t>2081107</t>
  </si>
  <si>
    <t xml:space="preserve">  残疾人生活和护理补贴</t>
  </si>
  <si>
    <t xml:space="preserve">  残疾人专职委员工资</t>
  </si>
  <si>
    <t>402002</t>
  </si>
  <si>
    <t>岳阳市岳阳楼区残康复中心</t>
  </si>
  <si>
    <t xml:space="preserve">  精神病防治经费</t>
  </si>
  <si>
    <t>2080101</t>
  </si>
  <si>
    <t xml:space="preserve">  公务员管理支出</t>
  </si>
  <si>
    <t xml:space="preserve">  办公场地租金</t>
  </si>
  <si>
    <t xml:space="preserve">  事业单位管理费</t>
  </si>
  <si>
    <t xml:space="preserve">  企业军转干部安置及维稳</t>
  </si>
  <si>
    <t xml:space="preserve">  保安保洁</t>
  </si>
  <si>
    <t xml:space="preserve">  工资改革</t>
  </si>
  <si>
    <t xml:space="preserve">  劳动合同工本费</t>
  </si>
  <si>
    <t xml:space="preserve">  金保工程</t>
  </si>
  <si>
    <t xml:space="preserve">  特殊门诊专家评审</t>
  </si>
  <si>
    <t>岳阳市岳阳楼区劳动监察大队</t>
  </si>
  <si>
    <t>2080105</t>
  </si>
  <si>
    <t xml:space="preserve">  劳动保障监察</t>
  </si>
  <si>
    <t xml:space="preserve">  劳动执法</t>
  </si>
  <si>
    <t xml:space="preserve">  农民工工资保障金</t>
  </si>
  <si>
    <t xml:space="preserve">  人武部</t>
  </si>
  <si>
    <t>403003</t>
  </si>
  <si>
    <t>岳阳市岳阳楼区人力资源服务中心</t>
  </si>
  <si>
    <t xml:space="preserve">  公务员培训</t>
  </si>
  <si>
    <t xml:space="preserve">  三支一扶专项</t>
  </si>
  <si>
    <t xml:space="preserve">  档案代理专项</t>
  </si>
  <si>
    <t>岳阳市岳阳楼区就业局</t>
  </si>
  <si>
    <t>2080106</t>
  </si>
  <si>
    <t xml:space="preserve">  就业管理事务</t>
  </si>
  <si>
    <t xml:space="preserve">  创新创业及涉军维稳专项工作经费</t>
  </si>
  <si>
    <t xml:space="preserve">  失业保险专项工作经费</t>
  </si>
  <si>
    <t xml:space="preserve">  网络维护费</t>
  </si>
  <si>
    <t xml:space="preserve">  企业职工五险一金</t>
  </si>
  <si>
    <t xml:space="preserve">  就业技能培训鉴定专项工作经费</t>
  </si>
  <si>
    <t>403006</t>
  </si>
  <si>
    <t>岳阳市岳阳楼区社会劳动保险管理中心（社保站）</t>
  </si>
  <si>
    <t>2080107</t>
  </si>
  <si>
    <t xml:space="preserve">  社会保险业务管理事务</t>
  </si>
  <si>
    <t xml:space="preserve">  档案管理</t>
  </si>
  <si>
    <t xml:space="preserve">  领取养老金资格认证</t>
  </si>
  <si>
    <t xml:space="preserve">  失地农民参保</t>
  </si>
  <si>
    <t xml:space="preserve">  运行费用</t>
  </si>
  <si>
    <t>403007</t>
  </si>
  <si>
    <t>岳阳市岳阳楼区工伤保险管理站</t>
  </si>
  <si>
    <t xml:space="preserve">  征缴宣传</t>
  </si>
  <si>
    <t xml:space="preserve">  系统维护升级</t>
  </si>
  <si>
    <t>403008</t>
  </si>
  <si>
    <t>岳阳市岳阳楼区劳动人事争议仲裁院</t>
  </si>
  <si>
    <t>2080112</t>
  </si>
  <si>
    <t xml:space="preserve">  劳动人事争议调解仲裁</t>
  </si>
  <si>
    <t xml:space="preserve">  普法宣传</t>
  </si>
  <si>
    <t xml:space="preserve">  专、兼职仲裁员办案补助</t>
  </si>
  <si>
    <t>403010</t>
  </si>
  <si>
    <t>岳阳市岳阳楼区城乡居民养老保险管理服务中心（城乡养老）</t>
  </si>
  <si>
    <t xml:space="preserve">  领取资格认证</t>
  </si>
  <si>
    <t xml:space="preserve">  被征地农民</t>
  </si>
  <si>
    <t xml:space="preserve">  征缴扩面</t>
  </si>
  <si>
    <t xml:space="preserve">  参保工本费</t>
  </si>
  <si>
    <t>403011</t>
  </si>
  <si>
    <t>岳阳市岳阳楼区人力资源和社会保障网络信息服务中心</t>
  </si>
  <si>
    <t>2080108</t>
  </si>
  <si>
    <t xml:space="preserve">  公共网络服务平台宣传、培训费用</t>
  </si>
  <si>
    <t xml:space="preserve">  公招人员费用</t>
  </si>
  <si>
    <t xml:space="preserve">  公共网络服务平台运行、维护费用</t>
  </si>
  <si>
    <t xml:space="preserve">  社保卡及医保卡宣传、制卡费</t>
  </si>
  <si>
    <t>403012</t>
  </si>
  <si>
    <t>岳阳市岳阳楼区机关事业单位养老保险管理服务中心（机关养老）</t>
  </si>
  <si>
    <t xml:space="preserve">  退休人员生存认证</t>
  </si>
  <si>
    <t xml:space="preserve">  网络及信息系统维护</t>
  </si>
  <si>
    <t xml:space="preserve">  工本费</t>
  </si>
  <si>
    <t xml:space="preserve">  退休人员管理服务经费</t>
  </si>
  <si>
    <t>岳阳市岳阳楼区新农合（居民医保）</t>
  </si>
  <si>
    <t xml:space="preserve">  征缴扩面宣传费</t>
  </si>
  <si>
    <t xml:space="preserve">   智能审核平台启动</t>
  </si>
  <si>
    <t xml:space="preserve">  临时工工资</t>
  </si>
  <si>
    <t xml:space="preserve">  医疗现场监管</t>
  </si>
  <si>
    <t>403015</t>
  </si>
  <si>
    <t>岳阳市岳阳楼职工医保</t>
  </si>
  <si>
    <t xml:space="preserve">  宣传费</t>
  </si>
  <si>
    <t>404001</t>
  </si>
  <si>
    <t>岳阳市岳阳楼区卫生和计划生育局</t>
  </si>
  <si>
    <t xml:space="preserve">  医疗机构许可证效验费</t>
  </si>
  <si>
    <t>2100101</t>
  </si>
  <si>
    <t xml:space="preserve">  医疗机构督导</t>
  </si>
  <si>
    <t xml:space="preserve">  护士执业注册</t>
  </si>
  <si>
    <t xml:space="preserve">  卫计工作考评</t>
  </si>
  <si>
    <t xml:space="preserve">  卫生应急能力建设</t>
  </si>
  <si>
    <t xml:space="preserve">  药具管理费</t>
  </si>
  <si>
    <t xml:space="preserve">  离退休干部补贴</t>
  </si>
  <si>
    <t>2100401</t>
  </si>
  <si>
    <t xml:space="preserve">  疾病预防控制机构</t>
  </si>
  <si>
    <t xml:space="preserve">  血吸虫病防治</t>
  </si>
  <si>
    <t xml:space="preserve">  突发公共卫生应急处理</t>
  </si>
  <si>
    <t xml:space="preserve">  重性精神病防治</t>
  </si>
  <si>
    <t xml:space="preserve">  结核病防治</t>
  </si>
  <si>
    <t xml:space="preserve">  麻疹防治</t>
  </si>
  <si>
    <t xml:space="preserve">  食品安全检测</t>
  </si>
  <si>
    <t xml:space="preserve">  重大传染病防治</t>
  </si>
  <si>
    <t xml:space="preserve">  艾滋病防治</t>
  </si>
  <si>
    <t xml:space="preserve">  慢性病示范区创建</t>
  </si>
  <si>
    <t xml:space="preserve">  免疫规划工作</t>
  </si>
  <si>
    <t>岳阳市岳阳楼区卫生监督所(综合执法局)</t>
  </si>
  <si>
    <t>2100402</t>
  </si>
  <si>
    <t xml:space="preserve">  卫生监督机构</t>
  </si>
  <si>
    <t xml:space="preserve">  打击非法行医</t>
  </si>
  <si>
    <t>404007</t>
  </si>
  <si>
    <t>岳阳市岳阳楼区医疗改革办公室</t>
  </si>
  <si>
    <t xml:space="preserve">  医改专项经费</t>
  </si>
  <si>
    <t xml:space="preserve">  实施国家基本药物制度工作督导</t>
  </si>
  <si>
    <t>404009</t>
  </si>
  <si>
    <t>岳阳市岳阳楼计绩效办</t>
  </si>
  <si>
    <t xml:space="preserve">  考核督查经费</t>
  </si>
  <si>
    <t>404011</t>
  </si>
  <si>
    <t>岳阳市岳阳楼计财管中心</t>
  </si>
  <si>
    <t xml:space="preserve">  财务管理中心运行经费</t>
  </si>
  <si>
    <t>404016</t>
  </si>
  <si>
    <t>岳阳市岳阳楼口腔医院</t>
  </si>
  <si>
    <t>2100208</t>
  </si>
  <si>
    <t xml:space="preserve">  其他专科医院</t>
  </si>
  <si>
    <t xml:space="preserve">  公立医院改革补助</t>
  </si>
  <si>
    <t xml:space="preserve">  口腔保健</t>
  </si>
  <si>
    <t>404017</t>
  </si>
  <si>
    <t>岳阳市岳阳楼人民医院</t>
  </si>
  <si>
    <t>2100201</t>
  </si>
  <si>
    <t xml:space="preserve">  综合医院</t>
  </si>
  <si>
    <t xml:space="preserve">  基本药物补助</t>
  </si>
  <si>
    <t xml:space="preserve">  应急救治</t>
  </si>
  <si>
    <t>404018</t>
  </si>
  <si>
    <t>岳阳市岳阳楼妇幼计生中心</t>
  </si>
  <si>
    <t>2100403</t>
  </si>
  <si>
    <t xml:space="preserve">  妇幼保健机构</t>
  </si>
  <si>
    <t xml:space="preserve">  两癌筛查工作经费</t>
  </si>
  <si>
    <t xml:space="preserve">  产前筛查工作经费</t>
  </si>
  <si>
    <t xml:space="preserve">  免费婚检</t>
  </si>
  <si>
    <t>404019</t>
  </si>
  <si>
    <t>岳阳市岳阳楼区计生协会</t>
  </si>
  <si>
    <t>2100717</t>
  </si>
  <si>
    <t xml:space="preserve">  计划生育服务</t>
  </si>
  <si>
    <t xml:space="preserve">  协会宣传教育经费</t>
  </si>
  <si>
    <t xml:space="preserve">  协会生育关怀</t>
  </si>
  <si>
    <t xml:space="preserve">  协会村居民自治创建</t>
  </si>
  <si>
    <t xml:space="preserve">  协会流动人口服务</t>
  </si>
  <si>
    <t xml:space="preserve">  协会贫困村扶助</t>
  </si>
  <si>
    <t>404040</t>
  </si>
  <si>
    <t>岳阳楼区16个卫生服务中心</t>
  </si>
  <si>
    <t>2100301</t>
  </si>
  <si>
    <t xml:space="preserve">  城市社区卫生机构</t>
  </si>
  <si>
    <t xml:space="preserve">  基本公共卫生服务配套</t>
  </si>
  <si>
    <t xml:space="preserve">  人员培训</t>
  </si>
  <si>
    <t>2100399</t>
  </si>
  <si>
    <t xml:space="preserve">  其他基层医疗卫生机构支出</t>
  </si>
  <si>
    <t xml:space="preserve">  自收自支人员经费</t>
  </si>
  <si>
    <t>3.5万元*200人</t>
  </si>
  <si>
    <t>2110304</t>
  </si>
  <si>
    <t xml:space="preserve">  固体废弃物与化学品</t>
  </si>
  <si>
    <t xml:space="preserve">  医疗废弃物处置</t>
  </si>
  <si>
    <t>405001</t>
  </si>
  <si>
    <t>岳阳市岳阳楼区爱国卫生运动委员会办公室</t>
  </si>
  <si>
    <t xml:space="preserve">  农村改厕经费</t>
  </si>
  <si>
    <t xml:space="preserve">  健康教育经费</t>
  </si>
  <si>
    <t xml:space="preserve">  除“四害”环卫设施经费</t>
  </si>
  <si>
    <t xml:space="preserve">  国家卫生城市创建经费</t>
  </si>
  <si>
    <t>2100102</t>
  </si>
  <si>
    <t xml:space="preserve">  除“四害”经费</t>
  </si>
  <si>
    <t>2101001</t>
  </si>
  <si>
    <t xml:space="preserve">  国家卫生城市创建</t>
  </si>
  <si>
    <t xml:space="preserve">  酒类商品安全监管（抽样检验）</t>
  </si>
  <si>
    <t xml:space="preserve">  餐饮食品、保健品、化妆品、药品、医疗器械稽查</t>
  </si>
  <si>
    <t xml:space="preserve">  食品药品监管设备设施购置及办公用房租金</t>
  </si>
  <si>
    <t xml:space="preserve">  药品、医疗器械安全监管（抽样检验）</t>
  </si>
  <si>
    <t xml:space="preserve">  食品药品监管队伍能力建设</t>
  </si>
  <si>
    <t xml:space="preserve">  餐饮、食品、保健食品、化妆品安全监管（抽样检验费）</t>
  </si>
  <si>
    <t xml:space="preserve">  药品、医疗器械不良反应事件监测</t>
  </si>
  <si>
    <t>501001</t>
  </si>
  <si>
    <t>岳阳市岳阳楼区发展和改革局</t>
  </si>
  <si>
    <t>2010402</t>
  </si>
  <si>
    <t xml:space="preserve">  优化办</t>
  </si>
  <si>
    <t xml:space="preserve">  社会事业发展规划</t>
  </si>
  <si>
    <t xml:space="preserve">  十三五规划执行</t>
  </si>
  <si>
    <t xml:space="preserve">  成本监审</t>
  </si>
  <si>
    <t xml:space="preserve">  更换收费公示牌</t>
  </si>
  <si>
    <t>501002</t>
  </si>
  <si>
    <t>岳阳市岳阳楼区价格认证鉴定中心</t>
  </si>
  <si>
    <t>2010401</t>
  </si>
  <si>
    <t>501007</t>
  </si>
  <si>
    <t>岳阳市岳阳楼区生态能源服务中心</t>
  </si>
  <si>
    <t xml:space="preserve">  评审评估规划编制</t>
  </si>
  <si>
    <t xml:space="preserve">  输油输气安全生产</t>
  </si>
  <si>
    <t xml:space="preserve">  节能监察</t>
  </si>
  <si>
    <t xml:space="preserve">  专项经费</t>
  </si>
  <si>
    <t xml:space="preserve">  重点执法管理</t>
  </si>
  <si>
    <t xml:space="preserve">  城市工作维护费</t>
  </si>
  <si>
    <t xml:space="preserve">  办公费</t>
  </si>
  <si>
    <t xml:space="preserve">  债券置换工作经费</t>
  </si>
  <si>
    <t xml:space="preserve">  协调维稳经费</t>
  </si>
  <si>
    <t xml:space="preserve">  财务管理社会购买服务</t>
  </si>
  <si>
    <t>504001</t>
  </si>
  <si>
    <t>岳阳市岳阳楼区交通建设局</t>
  </si>
  <si>
    <t>2140101</t>
  </si>
  <si>
    <t xml:space="preserve">  小街巷建设及维护</t>
  </si>
  <si>
    <t xml:space="preserve">  企业改制维稳经费</t>
  </si>
  <si>
    <t xml:space="preserve">  保障性住房监管</t>
  </si>
  <si>
    <t>504002</t>
  </si>
  <si>
    <t>岳阳楼区农村公路管理所</t>
  </si>
  <si>
    <t xml:space="preserve">  公路执法治超</t>
  </si>
  <si>
    <t xml:space="preserve">  公路车流量比重调查</t>
  </si>
  <si>
    <t xml:space="preserve">  水上交通安全整治</t>
  </si>
  <si>
    <t>505001</t>
  </si>
  <si>
    <t>岳阳市岳阳楼区商务粮食局</t>
  </si>
  <si>
    <t>2011301</t>
  </si>
  <si>
    <t xml:space="preserve">  电商扶贫</t>
  </si>
  <si>
    <t xml:space="preserve">  成品油管理</t>
  </si>
  <si>
    <t xml:space="preserve">  标准化市场建设</t>
  </si>
  <si>
    <t xml:space="preserve">  外经、外贸专项</t>
  </si>
  <si>
    <t>505002</t>
  </si>
  <si>
    <t>岳阳市岳阳楼粮食服务中心</t>
  </si>
  <si>
    <t xml:space="preserve">  粮食维稳经费</t>
  </si>
  <si>
    <t xml:space="preserve">  粮食行政执法及粮食流通统计</t>
  </si>
  <si>
    <t xml:space="preserve">  老干护理费</t>
  </si>
  <si>
    <t>505003</t>
  </si>
  <si>
    <t>岳阳市岳阳楼旅游促进中心</t>
  </si>
  <si>
    <t xml:space="preserve">  招商项目策划包装发布</t>
  </si>
  <si>
    <t xml:space="preserve">  招商引资工作、节会招商及接待</t>
  </si>
  <si>
    <t xml:space="preserve">  旅游工作经费</t>
  </si>
  <si>
    <t>505005</t>
  </si>
  <si>
    <t>岳阳市岳阳楼商贸中心</t>
  </si>
  <si>
    <t xml:space="preserve">  易文辉、王子函生活费、养老、医疗金</t>
  </si>
  <si>
    <t xml:space="preserve">  商贸改制维稳</t>
  </si>
  <si>
    <t xml:space="preserve">  特许行业执法、商贸流通统计</t>
  </si>
  <si>
    <t>506001</t>
  </si>
  <si>
    <t>岳阳市岳阳楼区市容环境卫生管理局</t>
  </si>
  <si>
    <t>2120501</t>
  </si>
  <si>
    <t xml:space="preserve">  城乡社区环境卫生</t>
  </si>
  <si>
    <t>培训费30万元，应急经费100万元，机械化作业260万元</t>
  </si>
  <si>
    <t xml:space="preserve">  环卫人员经费</t>
  </si>
  <si>
    <t>507001</t>
  </si>
  <si>
    <t>岳阳市岳阳楼区工业园管理委员会</t>
  </si>
  <si>
    <t xml:space="preserve">  图纸资料费</t>
  </si>
  <si>
    <t xml:space="preserve">  园区项目协调费</t>
  </si>
  <si>
    <t>508001</t>
  </si>
  <si>
    <t>岳阳市岳阳楼区征收安置工作局</t>
  </si>
  <si>
    <t>509001</t>
  </si>
  <si>
    <t>岳阳市岳阳楼区统计局</t>
  </si>
  <si>
    <t>2010501</t>
  </si>
  <si>
    <t xml:space="preserve">  调查队及服务业（小微企业）调查</t>
  </si>
  <si>
    <t xml:space="preserve">  普查经费</t>
  </si>
  <si>
    <t xml:space="preserve">  联网直报平台、名录库、年鉴</t>
  </si>
  <si>
    <t xml:space="preserve">  区域统计及各单位统计考评</t>
  </si>
  <si>
    <t>2120102</t>
  </si>
  <si>
    <t xml:space="preserve">  征拆次序维稳</t>
  </si>
  <si>
    <t>512001</t>
  </si>
  <si>
    <t>岳阳市岳阳楼区总工会</t>
  </si>
  <si>
    <t xml:space="preserve">  基层工会规范化管理</t>
  </si>
  <si>
    <t xml:space="preserve">  职业化工会主席配套</t>
  </si>
  <si>
    <t>512002</t>
  </si>
  <si>
    <t>岳阳市岳阳楼困难职工帮扶中心</t>
  </si>
  <si>
    <t xml:space="preserve">  困难下岗职工再就业培训</t>
  </si>
  <si>
    <t xml:space="preserve">  特困帮扶</t>
  </si>
  <si>
    <t>513001</t>
  </si>
  <si>
    <t>岳阳市岳阳楼区东风湖新区建设工作部</t>
  </si>
  <si>
    <t xml:space="preserve">  东风湖新区环境综合整治</t>
  </si>
  <si>
    <t>514001</t>
  </si>
  <si>
    <t>岳阳楼区贸易促进委员会</t>
  </si>
  <si>
    <t xml:space="preserve">  招商工作及接待</t>
  </si>
  <si>
    <t>600001</t>
  </si>
  <si>
    <t>预算代编</t>
  </si>
  <si>
    <t>2010305</t>
  </si>
  <si>
    <t xml:space="preserve">  专项业务活动</t>
  </si>
  <si>
    <t>2010708</t>
  </si>
  <si>
    <t xml:space="preserve">  协税护税</t>
  </si>
  <si>
    <t>2011010</t>
  </si>
  <si>
    <t xml:space="preserve">  公务员履职能力提升</t>
  </si>
  <si>
    <t>2019901</t>
  </si>
  <si>
    <t xml:space="preserve">  国家赔偿费用支出</t>
  </si>
  <si>
    <t>2019999</t>
  </si>
  <si>
    <t xml:space="preserve">  其他一般公共服务支出</t>
  </si>
  <si>
    <t>2040204</t>
  </si>
  <si>
    <t xml:space="preserve">  治安管理</t>
  </si>
  <si>
    <t>维稳经费400万元，禁毒经费200万元</t>
  </si>
  <si>
    <t>2089901</t>
  </si>
  <si>
    <t xml:space="preserve">  其他社会保障和就业支出</t>
  </si>
  <si>
    <t>2150606</t>
  </si>
  <si>
    <t xml:space="preserve">  应急救援支出</t>
  </si>
  <si>
    <t>227</t>
  </si>
  <si>
    <t>22902</t>
  </si>
  <si>
    <t xml:space="preserve">  年初预留</t>
  </si>
  <si>
    <t>工资及津补贴调整准备金2000万元（含基层纪检人员岗位补贴15万元、社会化工会工作者工资76万元）</t>
  </si>
  <si>
    <t>700001</t>
  </si>
  <si>
    <t>巡察经费及培训费</t>
  </si>
  <si>
    <t>平安创建700万元（含打非、治安巡逻）</t>
  </si>
  <si>
    <t>700002</t>
  </si>
  <si>
    <t>乡财局</t>
  </si>
  <si>
    <t>2080502</t>
  </si>
  <si>
    <t xml:space="preserve">  事业单位离退休</t>
  </si>
  <si>
    <t xml:space="preserve">  社区退休费</t>
  </si>
  <si>
    <t>社区退休人员生活补贴，1245元*12个月*310人</t>
  </si>
  <si>
    <t xml:space="preserve">  社区运转经费</t>
  </si>
  <si>
    <t>服务港区工作组195万元，洛办335万元，奇办215万元，洞办195万元，枫办390万元，楼办300万元，吕办365万元，站办255万元，三办340万元，金办640万元，城办195万元，望办180万元，五办640万元，东办365万元，王办300万元</t>
  </si>
  <si>
    <t>2130701</t>
  </si>
  <si>
    <t xml:space="preserve">  对村级一事一议的补助</t>
  </si>
  <si>
    <t>2130705</t>
  </si>
  <si>
    <t xml:space="preserve">  对村民委员会和村党支部的补助</t>
  </si>
  <si>
    <t xml:space="preserve">  村级组织运转经费</t>
  </si>
  <si>
    <t>15个*15万元，其中：郭镇75万元，服务港区工作组90万元，奇办15万元，城办15万元</t>
  </si>
  <si>
    <t>700003</t>
  </si>
  <si>
    <t>700004</t>
  </si>
  <si>
    <t>2011308</t>
  </si>
  <si>
    <t>2011399</t>
  </si>
  <si>
    <t xml:space="preserve">  其他商贸事务支出</t>
  </si>
  <si>
    <t xml:space="preserve">  市场建设</t>
  </si>
  <si>
    <t>集贸市场整治建设等经费300万元</t>
  </si>
  <si>
    <t>2150699</t>
  </si>
  <si>
    <t xml:space="preserve">  其他安全生产监管支出</t>
  </si>
  <si>
    <t>700005</t>
  </si>
  <si>
    <t>2110301</t>
  </si>
  <si>
    <t xml:space="preserve">  大气</t>
  </si>
  <si>
    <t xml:space="preserve">  环保督查</t>
  </si>
  <si>
    <t>环境监督信息员经费10万元，纠纷调处经费10万元</t>
  </si>
  <si>
    <t>2110302</t>
  </si>
  <si>
    <t xml:space="preserve">  水体</t>
  </si>
  <si>
    <t xml:space="preserve">  社区惠民项目2</t>
  </si>
  <si>
    <t>环保整治500万元，三年绿化行动500万元</t>
  </si>
  <si>
    <t>2120201</t>
  </si>
  <si>
    <t xml:space="preserve">  城乡社区规划与管理</t>
  </si>
  <si>
    <t>2120303</t>
  </si>
  <si>
    <t xml:space="preserve">  小城镇基础设施建设</t>
  </si>
  <si>
    <t>便民服务平台建设2000万元，农村公路养护600万元，应急工程整治200万元，社区治理服务创新“三合一”专项100万元，文明创建200万元，基础设施建设与维护700万元</t>
  </si>
  <si>
    <t>2220112</t>
  </si>
  <si>
    <t xml:space="preserve">  粮食财务挂账利息补贴</t>
  </si>
  <si>
    <t xml:space="preserve">  粮食收储</t>
  </si>
  <si>
    <t>仓储贴息2万元</t>
  </si>
  <si>
    <t>700006</t>
  </si>
  <si>
    <t>2080801</t>
  </si>
  <si>
    <t xml:space="preserve">  死亡抚恤</t>
  </si>
  <si>
    <t>2100199</t>
  </si>
  <si>
    <t xml:space="preserve">  其他医疗卫生与计划生育管理事务支出</t>
  </si>
  <si>
    <t>700012</t>
  </si>
  <si>
    <t>2120806</t>
  </si>
  <si>
    <t xml:space="preserve">  土地出让业务支出</t>
  </si>
  <si>
    <t>2130803</t>
  </si>
  <si>
    <t xml:space="preserve">  农业保险保费补贴</t>
  </si>
  <si>
    <t xml:space="preserve">  农业保险配套</t>
  </si>
  <si>
    <t>区级农业保险配套资金6万元</t>
  </si>
  <si>
    <t>2310301</t>
  </si>
  <si>
    <t xml:space="preserve">  地方政府一般债券还本支出</t>
  </si>
  <si>
    <t>2320301</t>
  </si>
  <si>
    <t xml:space="preserve">  地方政府一般债券付息支出</t>
  </si>
  <si>
    <t>700013</t>
  </si>
  <si>
    <t>信息股</t>
  </si>
  <si>
    <t xml:space="preserve">  财政信息化建设</t>
  </si>
  <si>
    <t>网络租赁20万元、设备购置45万元、系统软件35万元</t>
  </si>
  <si>
    <t>700022</t>
  </si>
  <si>
    <t>预算股</t>
  </si>
  <si>
    <t xml:space="preserve">  预算股代编</t>
  </si>
  <si>
    <t>太极拳协会5万元</t>
  </si>
  <si>
    <t>700028</t>
  </si>
  <si>
    <t>教科文股</t>
  </si>
  <si>
    <t xml:space="preserve">  捕捞社区南津港大堤涵闸检查维修</t>
  </si>
  <si>
    <t xml:space="preserve">  东风湖治污补助</t>
  </si>
  <si>
    <t>市级补助40万元，区级补助10万元</t>
  </si>
  <si>
    <t xml:space="preserve">  千亩湖渔业损失市级补助</t>
  </si>
  <si>
    <t>900006</t>
  </si>
  <si>
    <t>武警中队</t>
  </si>
  <si>
    <t>2040101</t>
  </si>
  <si>
    <t xml:space="preserve">  内卫</t>
  </si>
  <si>
    <t xml:space="preserve">  地方配套经费</t>
  </si>
  <si>
    <t>0.8万元*38人</t>
  </si>
  <si>
    <t>900019</t>
  </si>
  <si>
    <t>人武部</t>
  </si>
  <si>
    <t>2030607</t>
  </si>
  <si>
    <t xml:space="preserve">  民兵</t>
  </si>
  <si>
    <t xml:space="preserve">  基层武装工作</t>
  </si>
  <si>
    <t>专武干部津贴3万元、专武干部服装3万元、专武干部教育训练5万元、基层阵地建设10万元</t>
  </si>
  <si>
    <t xml:space="preserve">  办公专项</t>
  </si>
  <si>
    <t>日常办公8万元、营房维修15万元</t>
  </si>
  <si>
    <t xml:space="preserve">  民兵预备役工作</t>
  </si>
  <si>
    <t>农村民兵训练费3万元、城市民兵训练费30万元、区民兵应急连维持20万元、常驻应急保障分队20万元、民兵武器保养3万元、预备役登记2万元</t>
  </si>
  <si>
    <t xml:space="preserve">  其他专项</t>
  </si>
  <si>
    <t>国防教育10万元、涉军维权3万元、国动委综合办10万元、军事设施保护3万元、战备值班系统维护10万元、抢险救灾10万元</t>
  </si>
  <si>
    <t xml:space="preserve">  兵役工作</t>
  </si>
  <si>
    <t>兵役宣传20万元、义务兵征兵体检25万元、政治考核5万元、役前训练20万元、直招士官及军校招生5万元</t>
  </si>
  <si>
    <t>900020</t>
  </si>
  <si>
    <t>预三团</t>
  </si>
  <si>
    <t>2030606</t>
  </si>
  <si>
    <t xml:space="preserve">  预备役部队</t>
  </si>
  <si>
    <t xml:space="preserve">  预备役专项</t>
  </si>
  <si>
    <t>预备役专项经费30万元</t>
  </si>
  <si>
    <t>900021</t>
  </si>
  <si>
    <t>老科协</t>
  </si>
  <si>
    <t xml:space="preserve">  科技三项</t>
  </si>
  <si>
    <t>900024</t>
  </si>
  <si>
    <t>消委</t>
  </si>
  <si>
    <t>2011506</t>
  </si>
  <si>
    <t xml:space="preserve">  消费者权益保护</t>
  </si>
  <si>
    <t xml:space="preserve">  消费者维权</t>
  </si>
  <si>
    <t xml:space="preserve">  市场整治</t>
  </si>
  <si>
    <t>2040103</t>
  </si>
  <si>
    <t xml:space="preserve">  消防</t>
  </si>
  <si>
    <t xml:space="preserve">  应急救援</t>
  </si>
  <si>
    <t xml:space="preserve">  专职消防员经费</t>
  </si>
  <si>
    <t>4.5万元*26人</t>
  </si>
  <si>
    <t xml:space="preserve">  消防员职业健康</t>
  </si>
  <si>
    <t xml:space="preserve">  车辆运行维护费</t>
  </si>
  <si>
    <t>消防车7台*7万元</t>
  </si>
  <si>
    <t xml:space="preserve">  人员基本支出</t>
  </si>
  <si>
    <t>6万元*46人，276万元（含执勤、高危津补贴）</t>
  </si>
  <si>
    <t>岳阳楼区2018年部门预算收支总表</t>
  </si>
  <si>
    <t>单位:万元</t>
  </si>
  <si>
    <t>收                  入</t>
  </si>
  <si>
    <t>支                  出</t>
  </si>
  <si>
    <t>项         目</t>
  </si>
  <si>
    <t>本年预算</t>
  </si>
  <si>
    <t>项 目(按功能分类)</t>
  </si>
  <si>
    <t>项 目(按部门预算经济分类)</t>
  </si>
  <si>
    <t>项 目(按政府预算经济分类)</t>
  </si>
  <si>
    <t>一、一般公共预算拨款</t>
  </si>
  <si>
    <t>一、一般公共服务支出</t>
  </si>
  <si>
    <t>一、基本支出</t>
  </si>
  <si>
    <t>一、机关工资福利支出</t>
  </si>
  <si>
    <t xml:space="preserve">      经费拨款</t>
  </si>
  <si>
    <t>二、国防支出</t>
  </si>
  <si>
    <t xml:space="preserve">      工资福利支出</t>
  </si>
  <si>
    <t>二、机关商品和服务支出</t>
  </si>
  <si>
    <t xml:space="preserve">      纳入一般公共预算管理的非税收入拨款</t>
  </si>
  <si>
    <t>三、公共安全支出</t>
  </si>
  <si>
    <t xml:space="preserve">      商品和服务支出</t>
  </si>
  <si>
    <t>三、机关资本性支出(一)</t>
  </si>
  <si>
    <t xml:space="preserve">        行政事业性收费收入</t>
  </si>
  <si>
    <t>四、教育支出</t>
  </si>
  <si>
    <t xml:space="preserve">      对个人和家庭的补助</t>
  </si>
  <si>
    <t>四、机关资本性支出(二)</t>
  </si>
  <si>
    <t xml:space="preserve">        专项收入</t>
  </si>
  <si>
    <t>五、科学技术支出</t>
  </si>
  <si>
    <t>二、项目支出</t>
  </si>
  <si>
    <t>五、对事业单位经常性补助</t>
  </si>
  <si>
    <t xml:space="preserve">        国有资本经营收入</t>
  </si>
  <si>
    <t>六、文化体育与传媒支出</t>
  </si>
  <si>
    <t>六、对事业单位资本性补助</t>
  </si>
  <si>
    <t xml:space="preserve">        国有资源（资产）有偿使用收入</t>
  </si>
  <si>
    <t>七、社会保障和就业支出</t>
  </si>
  <si>
    <t>七、对企业补助</t>
  </si>
  <si>
    <t xml:space="preserve">        捐赠收入</t>
  </si>
  <si>
    <t>八、医疗卫生与计划生育支出</t>
  </si>
  <si>
    <t xml:space="preserve">      债务利息及费用支出</t>
  </si>
  <si>
    <t>八、对企业资本性支出</t>
  </si>
  <si>
    <t xml:space="preserve">        政府住房基金收入</t>
  </si>
  <si>
    <t>九、节能环保支出</t>
  </si>
  <si>
    <t xml:space="preserve">      资本性支出(基本建设)</t>
  </si>
  <si>
    <t>九、对个人和家庭的补助</t>
  </si>
  <si>
    <t xml:space="preserve">        罚没收入</t>
  </si>
  <si>
    <t>十、城乡社区支出</t>
  </si>
  <si>
    <t xml:space="preserve">      资本性支出</t>
  </si>
  <si>
    <t>十、对社会保障基金补助</t>
  </si>
  <si>
    <t xml:space="preserve">        其他收入</t>
  </si>
  <si>
    <t>十一、农林水支出</t>
  </si>
  <si>
    <t xml:space="preserve">      对企业补助(基本建设)</t>
  </si>
  <si>
    <t>十一、债务利息及费用支出</t>
  </si>
  <si>
    <t>二、政府性基金拨款</t>
  </si>
  <si>
    <t>十二、交通运输支出</t>
  </si>
  <si>
    <t xml:space="preserve">      对企业补助</t>
  </si>
  <si>
    <t>十二、其他支出</t>
  </si>
  <si>
    <t>三、纳入专户管理的非税收入拨款</t>
  </si>
  <si>
    <t>十三、资源勘探信息等支出</t>
  </si>
  <si>
    <t xml:space="preserve">      对社会保障基金补助</t>
  </si>
  <si>
    <t>十三、债务还本支出</t>
  </si>
  <si>
    <t>四、上级财政补助</t>
  </si>
  <si>
    <t>十四、商业服务业等支出</t>
  </si>
  <si>
    <t xml:space="preserve">      其他支出</t>
  </si>
  <si>
    <t>十四、转移性支出</t>
  </si>
  <si>
    <t xml:space="preserve">        一般公共预算补助</t>
  </si>
  <si>
    <t>十五、金融支出</t>
  </si>
  <si>
    <t>三、事业单位经营服务支出</t>
  </si>
  <si>
    <t>十五、预备费及预留</t>
  </si>
  <si>
    <t xml:space="preserve">        政府性基金补助</t>
  </si>
  <si>
    <t>十六、国土海洋气象等支出</t>
  </si>
  <si>
    <t>五、事业单位经营服务收入</t>
  </si>
  <si>
    <t>十七、住房保障支出</t>
  </si>
  <si>
    <t>六、其他收入</t>
  </si>
  <si>
    <t>十八、粮油物资储备支出</t>
  </si>
  <si>
    <t>十九、预备费</t>
  </si>
  <si>
    <t>二十、其他支出</t>
  </si>
  <si>
    <t>二一、债务还本支出</t>
  </si>
  <si>
    <t>二二、债务付息支出</t>
  </si>
  <si>
    <t>本年收入合计</t>
  </si>
  <si>
    <t>二三、债务发行费用支出</t>
  </si>
  <si>
    <t>本年支出合计</t>
  </si>
  <si>
    <t>七、用事业基金弥补收支差额</t>
  </si>
  <si>
    <t>本年支出合计　</t>
  </si>
  <si>
    <t>收  入  总  计</t>
  </si>
  <si>
    <t>支  出  总  计</t>
  </si>
  <si>
    <t>岳阳楼区2018年财政支出功能分类表</t>
  </si>
  <si>
    <t>科目编码</t>
  </si>
  <si>
    <t>科目名称</t>
  </si>
  <si>
    <t>2017年预算数</t>
  </si>
  <si>
    <t>2018年预算数</t>
  </si>
  <si>
    <t>区级</t>
  </si>
  <si>
    <t>上级</t>
  </si>
  <si>
    <t>201</t>
  </si>
  <si>
    <t>一般公共服务支出</t>
  </si>
  <si>
    <t xml:space="preserve">  20101</t>
  </si>
  <si>
    <t xml:space="preserve">  人大事务</t>
  </si>
  <si>
    <t xml:space="preserve">    2010101</t>
  </si>
  <si>
    <t xml:space="preserve">    行政运行</t>
  </si>
  <si>
    <t xml:space="preserve">    2010105</t>
  </si>
  <si>
    <t xml:space="preserve">    人大立法</t>
  </si>
  <si>
    <t xml:space="preserve">    2010106</t>
  </si>
  <si>
    <t xml:space="preserve">    人大监督</t>
  </si>
  <si>
    <t xml:space="preserve">    2010108</t>
  </si>
  <si>
    <t xml:space="preserve">    代表工作</t>
  </si>
  <si>
    <t xml:space="preserve">    2010109</t>
  </si>
  <si>
    <t xml:space="preserve">    人大信访工作</t>
  </si>
  <si>
    <t xml:space="preserve">  20102</t>
  </si>
  <si>
    <t xml:space="preserve">  政协事务</t>
  </si>
  <si>
    <t xml:space="preserve">    2010201</t>
  </si>
  <si>
    <t xml:space="preserve">    2010203</t>
  </si>
  <si>
    <t xml:space="preserve">    机关服务</t>
  </si>
  <si>
    <t xml:space="preserve">    2010204</t>
  </si>
  <si>
    <t xml:space="preserve">    政协会议</t>
  </si>
  <si>
    <t xml:space="preserve">    2010206</t>
  </si>
  <si>
    <t xml:space="preserve">    参政议政</t>
  </si>
  <si>
    <t xml:space="preserve">    2010250</t>
  </si>
  <si>
    <t xml:space="preserve">    事业运行</t>
  </si>
  <si>
    <t xml:space="preserve">    2010299</t>
  </si>
  <si>
    <t xml:space="preserve">    其他政协事务支出</t>
  </si>
  <si>
    <t xml:space="preserve">  20103</t>
  </si>
  <si>
    <t xml:space="preserve">  政府办公厅（室）及相关机构事务</t>
  </si>
  <si>
    <t xml:space="preserve">    2010301</t>
  </si>
  <si>
    <t xml:space="preserve">    2010305</t>
  </si>
  <si>
    <t xml:space="preserve">    专项业务活动</t>
  </si>
  <si>
    <t xml:space="preserve">    2010307</t>
  </si>
  <si>
    <t xml:space="preserve">    法制建设</t>
  </si>
  <si>
    <t xml:space="preserve">    2010308</t>
  </si>
  <si>
    <t xml:space="preserve">    信访事务</t>
  </si>
  <si>
    <t xml:space="preserve">    2010350</t>
  </si>
  <si>
    <t xml:space="preserve">  20104</t>
  </si>
  <si>
    <t xml:space="preserve">  发展与改革事务</t>
  </si>
  <si>
    <t xml:space="preserve">    2010401</t>
  </si>
  <si>
    <t xml:space="preserve">    2010402</t>
  </si>
  <si>
    <t xml:space="preserve">    一般行政管理事务</t>
  </si>
  <si>
    <t xml:space="preserve">    2010408</t>
  </si>
  <si>
    <t xml:space="preserve">    物价管理</t>
  </si>
  <si>
    <t xml:space="preserve">  20105</t>
  </si>
  <si>
    <t xml:space="preserve">  统计信息事务</t>
  </si>
  <si>
    <t xml:space="preserve">    2010501</t>
  </si>
  <si>
    <t xml:space="preserve">  20106</t>
  </si>
  <si>
    <t xml:space="preserve">    2010601</t>
  </si>
  <si>
    <t xml:space="preserve">    2010604</t>
  </si>
  <si>
    <t xml:space="preserve">    预算改革业务</t>
  </si>
  <si>
    <t xml:space="preserve">    2010605</t>
  </si>
  <si>
    <t xml:space="preserve">    财政国库业务</t>
  </si>
  <si>
    <t xml:space="preserve">    2010607</t>
  </si>
  <si>
    <t xml:space="preserve">    信息化建设</t>
  </si>
  <si>
    <t xml:space="preserve">    2010608</t>
  </si>
  <si>
    <t xml:space="preserve">    财政委托业务支出</t>
  </si>
  <si>
    <t xml:space="preserve">    2010699</t>
  </si>
  <si>
    <t xml:space="preserve">    其他财政事务支出</t>
  </si>
  <si>
    <t xml:space="preserve">  20107</t>
  </si>
  <si>
    <t xml:space="preserve">  税收事务</t>
  </si>
  <si>
    <t xml:space="preserve">    2010708</t>
  </si>
  <si>
    <t xml:space="preserve">    协税护税</t>
  </si>
  <si>
    <t xml:space="preserve">  20108</t>
  </si>
  <si>
    <t xml:space="preserve">  审计事务</t>
  </si>
  <si>
    <t xml:space="preserve">    2010801</t>
  </si>
  <si>
    <t xml:space="preserve">  20110</t>
  </si>
  <si>
    <t xml:space="preserve">  人力资源事务</t>
  </si>
  <si>
    <t xml:space="preserve">    2011001</t>
  </si>
  <si>
    <t xml:space="preserve">    2011010</t>
  </si>
  <si>
    <t xml:space="preserve">    公务员履职能力提升</t>
  </si>
  <si>
    <t xml:space="preserve">  20111</t>
  </si>
  <si>
    <t xml:space="preserve">  纪检监察事务</t>
  </si>
  <si>
    <t xml:space="preserve">    2011101</t>
  </si>
  <si>
    <t xml:space="preserve">  20113</t>
  </si>
  <si>
    <t xml:space="preserve">  商贸事务</t>
  </si>
  <si>
    <t xml:space="preserve">    2011301</t>
  </si>
  <si>
    <t xml:space="preserve">    2011308</t>
  </si>
  <si>
    <t xml:space="preserve">    招商引资</t>
  </si>
  <si>
    <t xml:space="preserve">    2011399</t>
  </si>
  <si>
    <t xml:space="preserve">    其他商贸事务支出</t>
  </si>
  <si>
    <t xml:space="preserve">  20115</t>
  </si>
  <si>
    <t xml:space="preserve">  工商行政管理事务</t>
  </si>
  <si>
    <t xml:space="preserve">    2011506</t>
  </si>
  <si>
    <t xml:space="preserve">    消费者权益保护</t>
  </si>
  <si>
    <t xml:space="preserve">  20123</t>
  </si>
  <si>
    <t xml:space="preserve">  民族事务</t>
  </si>
  <si>
    <t xml:space="preserve">    2012301</t>
  </si>
  <si>
    <t xml:space="preserve">    2012304</t>
  </si>
  <si>
    <t xml:space="preserve">    民族工作专项</t>
  </si>
  <si>
    <t xml:space="preserve">  20124</t>
  </si>
  <si>
    <t xml:space="preserve">  宗教事务</t>
  </si>
  <si>
    <t xml:space="preserve">    2012404</t>
  </si>
  <si>
    <t xml:space="preserve">    宗教工作专项</t>
  </si>
  <si>
    <t xml:space="preserve">  20126</t>
  </si>
  <si>
    <t xml:space="preserve">  档案事务</t>
  </si>
  <si>
    <t xml:space="preserve">    2012601</t>
  </si>
  <si>
    <t xml:space="preserve">  20128</t>
  </si>
  <si>
    <t xml:space="preserve">  民主党派及工商联事务</t>
  </si>
  <si>
    <t xml:space="preserve">    2012801</t>
  </si>
  <si>
    <t xml:space="preserve">    2012899</t>
  </si>
  <si>
    <t xml:space="preserve">    其他民主党派及工商联事务支出</t>
  </si>
  <si>
    <t xml:space="preserve">  20129</t>
  </si>
  <si>
    <t xml:space="preserve">  群众团体事务</t>
  </si>
  <si>
    <t xml:space="preserve">    2012901</t>
  </si>
  <si>
    <t xml:space="preserve">  20131</t>
  </si>
  <si>
    <t xml:space="preserve">  党委办公厅（室）及相关机构事务</t>
  </si>
  <si>
    <t xml:space="preserve">    2013101</t>
  </si>
  <si>
    <t xml:space="preserve">    2013102</t>
  </si>
  <si>
    <t xml:space="preserve">    2013199</t>
  </si>
  <si>
    <t xml:space="preserve">    其他党委办公厅（室）及相关机构事务支出</t>
  </si>
  <si>
    <t xml:space="preserve">  20132</t>
  </si>
  <si>
    <t xml:space="preserve">  组织事务</t>
  </si>
  <si>
    <t xml:space="preserve">    2013201</t>
  </si>
  <si>
    <t xml:space="preserve">    2013202</t>
  </si>
  <si>
    <t xml:space="preserve">    2013203</t>
  </si>
  <si>
    <t xml:space="preserve">  20133</t>
  </si>
  <si>
    <t xml:space="preserve">  宣传事务</t>
  </si>
  <si>
    <t xml:space="preserve">    2013301</t>
  </si>
  <si>
    <t xml:space="preserve">    2013302</t>
  </si>
  <si>
    <t xml:space="preserve">    2013399</t>
  </si>
  <si>
    <t xml:space="preserve">    其他宣传事务支出</t>
  </si>
  <si>
    <t xml:space="preserve">  20134</t>
  </si>
  <si>
    <t xml:space="preserve">  统战事务</t>
  </si>
  <si>
    <t xml:space="preserve">    2013401</t>
  </si>
  <si>
    <t xml:space="preserve">  20199</t>
  </si>
  <si>
    <t xml:space="preserve">    2019901</t>
  </si>
  <si>
    <t xml:space="preserve">    国家赔偿费用支出</t>
  </si>
  <si>
    <t xml:space="preserve">    2019999</t>
  </si>
  <si>
    <t xml:space="preserve">    其他一般公共服务支出</t>
  </si>
  <si>
    <t>203</t>
  </si>
  <si>
    <t>国防支出</t>
  </si>
  <si>
    <t xml:space="preserve">  20306</t>
  </si>
  <si>
    <t xml:space="preserve">  国防动员</t>
  </si>
  <si>
    <t xml:space="preserve">    2030603</t>
  </si>
  <si>
    <t xml:space="preserve">    人民防空</t>
  </si>
  <si>
    <t xml:space="preserve">    2030606</t>
  </si>
  <si>
    <t xml:space="preserve">    预备役部队</t>
  </si>
  <si>
    <t xml:space="preserve">    2030607</t>
  </si>
  <si>
    <t xml:space="preserve">    民兵</t>
  </si>
  <si>
    <t>204</t>
  </si>
  <si>
    <t>公共安全支出</t>
  </si>
  <si>
    <t xml:space="preserve">  20401</t>
  </si>
  <si>
    <t xml:space="preserve">  武装警察</t>
  </si>
  <si>
    <t xml:space="preserve">    2040101</t>
  </si>
  <si>
    <t xml:space="preserve">    内卫</t>
  </si>
  <si>
    <t xml:space="preserve">    2040103</t>
  </si>
  <si>
    <t xml:space="preserve">    消防</t>
  </si>
  <si>
    <t xml:space="preserve">  20402</t>
  </si>
  <si>
    <t xml:space="preserve">  公安</t>
  </si>
  <si>
    <t xml:space="preserve">    2040204</t>
  </si>
  <si>
    <t xml:space="preserve">    治安管理</t>
  </si>
  <si>
    <t xml:space="preserve">  20404</t>
  </si>
  <si>
    <t xml:space="preserve">  检察</t>
  </si>
  <si>
    <t xml:space="preserve">    2040401</t>
  </si>
  <si>
    <t xml:space="preserve">    2040499</t>
  </si>
  <si>
    <t xml:space="preserve">    其他检察支出</t>
  </si>
  <si>
    <t xml:space="preserve">  20405</t>
  </si>
  <si>
    <t xml:space="preserve">  法院</t>
  </si>
  <si>
    <t xml:space="preserve">    2040501</t>
  </si>
  <si>
    <t xml:space="preserve">  20406</t>
  </si>
  <si>
    <t xml:space="preserve">  司法</t>
  </si>
  <si>
    <t xml:space="preserve">    2040601</t>
  </si>
  <si>
    <t xml:space="preserve">  20409</t>
  </si>
  <si>
    <t xml:space="preserve">  国家保密</t>
  </si>
  <si>
    <t xml:space="preserve">    2040904</t>
  </si>
  <si>
    <t xml:space="preserve">    保密技术</t>
  </si>
  <si>
    <t xml:space="preserve">    2040905</t>
  </si>
  <si>
    <t xml:space="preserve">    保密管理</t>
  </si>
  <si>
    <t>205</t>
  </si>
  <si>
    <t>教育支出</t>
  </si>
  <si>
    <t xml:space="preserve">  20501</t>
  </si>
  <si>
    <t xml:space="preserve">  教育管理事务</t>
  </si>
  <si>
    <t xml:space="preserve">    2050101</t>
  </si>
  <si>
    <t xml:space="preserve">    2050199</t>
  </si>
  <si>
    <t xml:space="preserve">    其他教育管理事务支出</t>
  </si>
  <si>
    <t xml:space="preserve">  20502</t>
  </si>
  <si>
    <t xml:space="preserve">  普通教育</t>
  </si>
  <si>
    <t xml:space="preserve">    2050201</t>
  </si>
  <si>
    <t xml:space="preserve">    学前教育</t>
  </si>
  <si>
    <t xml:space="preserve">    2050202</t>
  </si>
  <si>
    <t xml:space="preserve">    小学教育</t>
  </si>
  <si>
    <t xml:space="preserve">    2050203</t>
  </si>
  <si>
    <t xml:space="preserve">    初中教育</t>
  </si>
  <si>
    <t>206</t>
  </si>
  <si>
    <t>科学技术支出</t>
  </si>
  <si>
    <t xml:space="preserve">  20601</t>
  </si>
  <si>
    <t xml:space="preserve">  科学技术管理事务</t>
  </si>
  <si>
    <t xml:space="preserve">    2060101</t>
  </si>
  <si>
    <t>207</t>
  </si>
  <si>
    <t>文化体育与传媒支出</t>
  </si>
  <si>
    <t xml:space="preserve">  20701</t>
  </si>
  <si>
    <t xml:space="preserve">  文化</t>
  </si>
  <si>
    <t xml:space="preserve">    2070101</t>
  </si>
  <si>
    <t xml:space="preserve">    2070104</t>
  </si>
  <si>
    <t xml:space="preserve">    图书馆</t>
  </si>
  <si>
    <t xml:space="preserve">    2070109</t>
  </si>
  <si>
    <t xml:space="preserve">    群众文化</t>
  </si>
  <si>
    <t xml:space="preserve">  20702</t>
  </si>
  <si>
    <t xml:space="preserve">  文物</t>
  </si>
  <si>
    <t xml:space="preserve">    2070202</t>
  </si>
  <si>
    <t xml:space="preserve">  20703</t>
  </si>
  <si>
    <t xml:space="preserve">  体育</t>
  </si>
  <si>
    <t xml:space="preserve">    2070399</t>
  </si>
  <si>
    <t xml:space="preserve">    其他体育支出</t>
  </si>
  <si>
    <t>208</t>
  </si>
  <si>
    <t>社会保障和就业支出</t>
  </si>
  <si>
    <t xml:space="preserve">  20801</t>
  </si>
  <si>
    <t xml:space="preserve">  人力资源和社会保障管理事务</t>
  </si>
  <si>
    <t xml:space="preserve">    2080101</t>
  </si>
  <si>
    <t xml:space="preserve">    2080102</t>
  </si>
  <si>
    <t xml:space="preserve">    2080105</t>
  </si>
  <si>
    <t xml:space="preserve">    劳动保障监察</t>
  </si>
  <si>
    <t xml:space="preserve">    2080106</t>
  </si>
  <si>
    <t xml:space="preserve">    就业管理事务</t>
  </si>
  <si>
    <t xml:space="preserve">    2080107</t>
  </si>
  <si>
    <t xml:space="preserve">    社会保险业务管理事务</t>
  </si>
  <si>
    <t xml:space="preserve">    2080108</t>
  </si>
  <si>
    <t xml:space="preserve">    2080111</t>
  </si>
  <si>
    <t xml:space="preserve">    公共就业服务和职业技能鉴定机构</t>
  </si>
  <si>
    <t xml:space="preserve">    2080112</t>
  </si>
  <si>
    <t xml:space="preserve">    劳动人事争议调解仲裁</t>
  </si>
  <si>
    <t xml:space="preserve">  20802</t>
  </si>
  <si>
    <t xml:space="preserve">  民政管理事务</t>
  </si>
  <si>
    <t xml:space="preserve">    2080201</t>
  </si>
  <si>
    <t xml:space="preserve">    2080202</t>
  </si>
  <si>
    <t xml:space="preserve">    2080204</t>
  </si>
  <si>
    <t xml:space="preserve">    拥军优属</t>
  </si>
  <si>
    <t xml:space="preserve">    2080205</t>
  </si>
  <si>
    <t xml:space="preserve">    老龄事务</t>
  </si>
  <si>
    <t xml:space="preserve">    2080206</t>
  </si>
  <si>
    <t xml:space="preserve">    民间组织管理</t>
  </si>
  <si>
    <t xml:space="preserve">    2080207</t>
  </si>
  <si>
    <t xml:space="preserve">    行政区划和地名管理</t>
  </si>
  <si>
    <t xml:space="preserve">    2080208</t>
  </si>
  <si>
    <t xml:space="preserve">    基层政权和社区建设</t>
  </si>
  <si>
    <t xml:space="preserve">    2080299</t>
  </si>
  <si>
    <t xml:space="preserve">    其他民政管理事务支出</t>
  </si>
  <si>
    <t xml:space="preserve">  20805</t>
  </si>
  <si>
    <t xml:space="preserve">  行政事业单位离退休</t>
  </si>
  <si>
    <t xml:space="preserve">    2080501</t>
  </si>
  <si>
    <t xml:space="preserve">    归口管理的行政单位离退休</t>
  </si>
  <si>
    <t xml:space="preserve">    2080502</t>
  </si>
  <si>
    <t xml:space="preserve">    事业单位离退休</t>
  </si>
  <si>
    <t xml:space="preserve">    2080505</t>
  </si>
  <si>
    <t xml:space="preserve">    机关事业单位基本养老保险缴费支出</t>
  </si>
  <si>
    <t xml:space="preserve">    2080506</t>
  </si>
  <si>
    <t xml:space="preserve">    机关事业单位职业年金缴费支出</t>
  </si>
  <si>
    <t xml:space="preserve">  20808</t>
  </si>
  <si>
    <t xml:space="preserve">  抚恤</t>
  </si>
  <si>
    <t xml:space="preserve">    2080801</t>
  </si>
  <si>
    <t xml:space="preserve">    死亡抚恤</t>
  </si>
  <si>
    <t xml:space="preserve">    2080802</t>
  </si>
  <si>
    <t xml:space="preserve">    伤残抚恤</t>
  </si>
  <si>
    <t xml:space="preserve">    2080899</t>
  </si>
  <si>
    <t xml:space="preserve">    其他优抚支出</t>
  </si>
  <si>
    <t xml:space="preserve">  20810</t>
  </si>
  <si>
    <t xml:space="preserve">  社会福利</t>
  </si>
  <si>
    <t xml:space="preserve">    2081005</t>
  </si>
  <si>
    <t xml:space="preserve">    社会福利事业单位</t>
  </si>
  <si>
    <t xml:space="preserve">  20811</t>
  </si>
  <si>
    <t xml:space="preserve">  残疾人事业</t>
  </si>
  <si>
    <t xml:space="preserve">    2081101</t>
  </si>
  <si>
    <t xml:space="preserve">    2081104</t>
  </si>
  <si>
    <t xml:space="preserve">    残疾人康复</t>
  </si>
  <si>
    <t xml:space="preserve">    2081105</t>
  </si>
  <si>
    <t xml:space="preserve">    残疾人就业和扶贫</t>
  </si>
  <si>
    <t xml:space="preserve">    2081107</t>
  </si>
  <si>
    <t xml:space="preserve">    残疾人生活和护理补贴</t>
  </si>
  <si>
    <t xml:space="preserve">  20816</t>
  </si>
  <si>
    <t xml:space="preserve">  红十字事业</t>
  </si>
  <si>
    <t xml:space="preserve">    2081601</t>
  </si>
  <si>
    <t xml:space="preserve">    2081699</t>
  </si>
  <si>
    <t xml:space="preserve">    其他红十字事业支出</t>
  </si>
  <si>
    <t xml:space="preserve">  20827</t>
  </si>
  <si>
    <t xml:space="preserve">  财政对其他社会保险基金的补助</t>
  </si>
  <si>
    <t xml:space="preserve">    2082701</t>
  </si>
  <si>
    <t xml:space="preserve">    财政对失业保险基金的补助</t>
  </si>
  <si>
    <t xml:space="preserve">    2082702</t>
  </si>
  <si>
    <t xml:space="preserve">    财政对工伤保险基金的补助</t>
  </si>
  <si>
    <t xml:space="preserve">  20899</t>
  </si>
  <si>
    <t xml:space="preserve">    2089901</t>
  </si>
  <si>
    <t xml:space="preserve">    其他社会保障和就业支出</t>
  </si>
  <si>
    <t>210</t>
  </si>
  <si>
    <t>医疗卫生与计划生育支出</t>
  </si>
  <si>
    <t xml:space="preserve">  21001</t>
  </si>
  <si>
    <t xml:space="preserve">  医疗卫生与计划生育管理事务</t>
  </si>
  <si>
    <t xml:space="preserve">    2100101</t>
  </si>
  <si>
    <t xml:space="preserve">    2100102</t>
  </si>
  <si>
    <t xml:space="preserve">    2100199</t>
  </si>
  <si>
    <t xml:space="preserve">    其他医疗卫生与计划生育管理事务支出</t>
  </si>
  <si>
    <t xml:space="preserve">  21002</t>
  </si>
  <si>
    <t xml:space="preserve">  公立医院</t>
  </si>
  <si>
    <t xml:space="preserve">    2100201</t>
  </si>
  <si>
    <t xml:space="preserve">    综合医院</t>
  </si>
  <si>
    <t xml:space="preserve">    2100208</t>
  </si>
  <si>
    <t xml:space="preserve">    其他专科医院</t>
  </si>
  <si>
    <t xml:space="preserve">  21003</t>
  </si>
  <si>
    <t xml:space="preserve">  基层医疗卫生机构</t>
  </si>
  <si>
    <t xml:space="preserve">    2100301</t>
  </si>
  <si>
    <t xml:space="preserve">    城市社区卫生机构</t>
  </si>
  <si>
    <t xml:space="preserve">    2100399</t>
  </si>
  <si>
    <t xml:space="preserve">    其他基层医疗卫生机构支出</t>
  </si>
  <si>
    <t xml:space="preserve">  21004</t>
  </si>
  <si>
    <t xml:space="preserve">  公共卫生</t>
  </si>
  <si>
    <t xml:space="preserve">    2100401</t>
  </si>
  <si>
    <t xml:space="preserve">    疾病预防控制机构</t>
  </si>
  <si>
    <t xml:space="preserve">    2100402</t>
  </si>
  <si>
    <t xml:space="preserve">    卫生监督机构</t>
  </si>
  <si>
    <t xml:space="preserve">    2100403</t>
  </si>
  <si>
    <t xml:space="preserve">    妇幼保健机构</t>
  </si>
  <si>
    <t xml:space="preserve">    2100406</t>
  </si>
  <si>
    <t xml:space="preserve">    采供血机构</t>
  </si>
  <si>
    <t xml:space="preserve">  21007</t>
  </si>
  <si>
    <t xml:space="preserve">  计划生育事务</t>
  </si>
  <si>
    <t xml:space="preserve">    2100717</t>
  </si>
  <si>
    <t xml:space="preserve">    计划生育服务</t>
  </si>
  <si>
    <t xml:space="preserve">  21010</t>
  </si>
  <si>
    <t xml:space="preserve">  食品和药品监督管理事务</t>
  </si>
  <si>
    <t xml:space="preserve">    2101001</t>
  </si>
  <si>
    <t xml:space="preserve">    2101016</t>
  </si>
  <si>
    <t xml:space="preserve">    食品安全事务</t>
  </si>
  <si>
    <t xml:space="preserve">  21011</t>
  </si>
  <si>
    <t xml:space="preserve">  行政事业单位医疗</t>
  </si>
  <si>
    <t xml:space="preserve">    2101101</t>
  </si>
  <si>
    <t xml:space="preserve">    行政单位医疗</t>
  </si>
  <si>
    <t xml:space="preserve">    2101102</t>
  </si>
  <si>
    <t xml:space="preserve">    事业单位医疗</t>
  </si>
  <si>
    <t>211</t>
  </si>
  <si>
    <t>节能环保支出</t>
  </si>
  <si>
    <t xml:space="preserve">  21103</t>
  </si>
  <si>
    <t xml:space="preserve">  污染防治</t>
  </si>
  <si>
    <t xml:space="preserve">    2110301</t>
  </si>
  <si>
    <t xml:space="preserve">    大气</t>
  </si>
  <si>
    <t xml:space="preserve">    2110302</t>
  </si>
  <si>
    <t xml:space="preserve">    水体</t>
  </si>
  <si>
    <t xml:space="preserve">    2110304</t>
  </si>
  <si>
    <t xml:space="preserve">    固体废弃物与化学品</t>
  </si>
  <si>
    <t>212</t>
  </si>
  <si>
    <t>城乡社区支出</t>
  </si>
  <si>
    <t xml:space="preserve">  21201</t>
  </si>
  <si>
    <t xml:space="preserve">  城乡社区管理事务</t>
  </si>
  <si>
    <t xml:space="preserve">    2120101</t>
  </si>
  <si>
    <t xml:space="preserve">    2120102</t>
  </si>
  <si>
    <t xml:space="preserve">    2120104</t>
  </si>
  <si>
    <t xml:space="preserve">    城管执法</t>
  </si>
  <si>
    <t xml:space="preserve">    2120199</t>
  </si>
  <si>
    <t xml:space="preserve">    其他城乡社区管理事务支出</t>
  </si>
  <si>
    <t xml:space="preserve">  21202</t>
  </si>
  <si>
    <t xml:space="preserve">    2120201</t>
  </si>
  <si>
    <t xml:space="preserve">    城乡社区规划与管理</t>
  </si>
  <si>
    <t xml:space="preserve">  21203</t>
  </si>
  <si>
    <t xml:space="preserve">  城乡社区公共设施</t>
  </si>
  <si>
    <t xml:space="preserve">    2120303</t>
  </si>
  <si>
    <t xml:space="preserve">    小城镇基础设施建设</t>
  </si>
  <si>
    <t xml:space="preserve">    2120399</t>
  </si>
  <si>
    <t xml:space="preserve">    其他城乡社区公共设施支出</t>
  </si>
  <si>
    <t xml:space="preserve">  21205</t>
  </si>
  <si>
    <t xml:space="preserve">    2120501</t>
  </si>
  <si>
    <t xml:space="preserve">    城乡社区环境卫生</t>
  </si>
  <si>
    <t xml:space="preserve">  21208</t>
  </si>
  <si>
    <t xml:space="preserve">  国有土地使用权出让收入及对应专项债务收入安排的支出</t>
  </si>
  <si>
    <t xml:space="preserve">    2120806</t>
  </si>
  <si>
    <t xml:space="preserve">    土地出让业务支出</t>
  </si>
  <si>
    <t>213</t>
  </si>
  <si>
    <t>农林水支出</t>
  </si>
  <si>
    <t xml:space="preserve">  21301</t>
  </si>
  <si>
    <t xml:space="preserve">  农业</t>
  </si>
  <si>
    <t xml:space="preserve">    2130101</t>
  </si>
  <si>
    <t xml:space="preserve">    2130104</t>
  </si>
  <si>
    <t xml:space="preserve">    2130108</t>
  </si>
  <si>
    <t xml:space="preserve">    病虫害控制</t>
  </si>
  <si>
    <t xml:space="preserve">    2130109</t>
  </si>
  <si>
    <t xml:space="preserve">    农产品质量安全</t>
  </si>
  <si>
    <t xml:space="preserve">    2130110</t>
  </si>
  <si>
    <t xml:space="preserve">    执法监管</t>
  </si>
  <si>
    <t xml:space="preserve">    2130112</t>
  </si>
  <si>
    <t xml:space="preserve">    农业行业业务管理</t>
  </si>
  <si>
    <t xml:space="preserve">    2130119</t>
  </si>
  <si>
    <t xml:space="preserve">    防灾救灾</t>
  </si>
  <si>
    <t xml:space="preserve">    2130199</t>
  </si>
  <si>
    <t xml:space="preserve">    其他农业支出</t>
  </si>
  <si>
    <t xml:space="preserve">  21302</t>
  </si>
  <si>
    <t xml:space="preserve">  林业</t>
  </si>
  <si>
    <t xml:space="preserve">    2130201</t>
  </si>
  <si>
    <t xml:space="preserve">    2130207</t>
  </si>
  <si>
    <t xml:space="preserve">    森林资源管理</t>
  </si>
  <si>
    <t xml:space="preserve">    2130211</t>
  </si>
  <si>
    <t xml:space="preserve">    动植物保护</t>
  </si>
  <si>
    <t xml:space="preserve">    2130234</t>
  </si>
  <si>
    <t xml:space="preserve">    林业防灾减灾</t>
  </si>
  <si>
    <t xml:space="preserve">  21303</t>
  </si>
  <si>
    <t xml:space="preserve">  水利</t>
  </si>
  <si>
    <t xml:space="preserve">    2130301</t>
  </si>
  <si>
    <t xml:space="preserve">    2130314</t>
  </si>
  <si>
    <t xml:space="preserve">    防汛</t>
  </si>
  <si>
    <t xml:space="preserve">    2130399</t>
  </si>
  <si>
    <t xml:space="preserve">    其他水利支出</t>
  </si>
  <si>
    <t xml:space="preserve">  21305</t>
  </si>
  <si>
    <t xml:space="preserve">    2130501</t>
  </si>
  <si>
    <t xml:space="preserve">  21307</t>
  </si>
  <si>
    <t xml:space="preserve">  农村综合改革</t>
  </si>
  <si>
    <t xml:space="preserve">    2130701</t>
  </si>
  <si>
    <t xml:space="preserve">    对村级一事一议的补助</t>
  </si>
  <si>
    <t xml:space="preserve">    2130705</t>
  </si>
  <si>
    <t xml:space="preserve">    对村民委员会和村党支部的补助</t>
  </si>
  <si>
    <t xml:space="preserve">  21308</t>
  </si>
  <si>
    <t xml:space="preserve">  普惠金融发展支出</t>
  </si>
  <si>
    <t xml:space="preserve">    2130803</t>
  </si>
  <si>
    <t xml:space="preserve">    农业保险保费补贴</t>
  </si>
  <si>
    <t>214</t>
  </si>
  <si>
    <t>交通运输支出</t>
  </si>
  <si>
    <t xml:space="preserve">  21401</t>
  </si>
  <si>
    <t xml:space="preserve">  公路水路运输</t>
  </si>
  <si>
    <t xml:space="preserve">    2140101</t>
  </si>
  <si>
    <t>215</t>
  </si>
  <si>
    <t>资源勘探信息等支出</t>
  </si>
  <si>
    <t xml:space="preserve">  21505</t>
  </si>
  <si>
    <t xml:space="preserve">  工业和信息产业监管</t>
  </si>
  <si>
    <t xml:space="preserve">    2150501</t>
  </si>
  <si>
    <t xml:space="preserve">  21506</t>
  </si>
  <si>
    <t xml:space="preserve">  安全生产监管</t>
  </si>
  <si>
    <t xml:space="preserve">    2150601</t>
  </si>
  <si>
    <t xml:space="preserve">    2150606</t>
  </si>
  <si>
    <t xml:space="preserve">    应急救援支出</t>
  </si>
  <si>
    <t xml:space="preserve">    2150699</t>
  </si>
  <si>
    <t xml:space="preserve">    其他安全生产监管支出</t>
  </si>
  <si>
    <t>216</t>
  </si>
  <si>
    <t>商业服务业等支出</t>
  </si>
  <si>
    <t xml:space="preserve">  21602</t>
  </si>
  <si>
    <t xml:space="preserve">  商业流通事务</t>
  </si>
  <si>
    <t xml:space="preserve">    2160202</t>
  </si>
  <si>
    <t>217</t>
  </si>
  <si>
    <t>金融支出</t>
  </si>
  <si>
    <t xml:space="preserve">  21701</t>
  </si>
  <si>
    <t xml:space="preserve">  金融部门行政支出</t>
  </si>
  <si>
    <t xml:space="preserve">    2170101</t>
  </si>
  <si>
    <t>221</t>
  </si>
  <si>
    <t>住房保障支出</t>
  </si>
  <si>
    <t xml:space="preserve">  22101</t>
  </si>
  <si>
    <t xml:space="preserve">  保障性安居工程支出</t>
  </si>
  <si>
    <t xml:space="preserve">    2210103</t>
  </si>
  <si>
    <t xml:space="preserve">    棚户区改造</t>
  </si>
  <si>
    <t xml:space="preserve">  22102</t>
  </si>
  <si>
    <t xml:space="preserve">  住房改革支出</t>
  </si>
  <si>
    <t xml:space="preserve">    2210201</t>
  </si>
  <si>
    <t xml:space="preserve">    住房公积金</t>
  </si>
  <si>
    <t>222</t>
  </si>
  <si>
    <t>粮油物资储备支出</t>
  </si>
  <si>
    <t xml:space="preserve">  22201</t>
  </si>
  <si>
    <t xml:space="preserve">  粮油事务</t>
  </si>
  <si>
    <t xml:space="preserve">    2220112</t>
  </si>
  <si>
    <t xml:space="preserve">    粮食财务挂账利息补贴</t>
  </si>
  <si>
    <t>预备费</t>
  </si>
  <si>
    <t xml:space="preserve">  227</t>
  </si>
  <si>
    <t xml:space="preserve">    227</t>
  </si>
  <si>
    <t xml:space="preserve">    预备费</t>
  </si>
  <si>
    <t>229</t>
  </si>
  <si>
    <t>其他支出</t>
  </si>
  <si>
    <t xml:space="preserve">  22902</t>
  </si>
  <si>
    <t xml:space="preserve">    22902</t>
  </si>
  <si>
    <t xml:space="preserve">    年初预留</t>
  </si>
  <si>
    <t>231</t>
  </si>
  <si>
    <t>债务还本支出</t>
  </si>
  <si>
    <t xml:space="preserve">  23103</t>
  </si>
  <si>
    <t xml:space="preserve">  地方政府一般债务还本支出</t>
  </si>
  <si>
    <t xml:space="preserve">    2310301</t>
  </si>
  <si>
    <t xml:space="preserve">    地方政府一般债券还本支出</t>
  </si>
  <si>
    <t>232</t>
  </si>
  <si>
    <t>债务付息支出</t>
  </si>
  <si>
    <t xml:space="preserve">  23203</t>
  </si>
  <si>
    <t xml:space="preserve">  地方政府一般债务付息支出</t>
  </si>
  <si>
    <t xml:space="preserve">    2320301</t>
  </si>
  <si>
    <t xml:space="preserve">    地方政府一般债券付息支出</t>
  </si>
  <si>
    <t>岳阳楼区2018年政府预算支出经济分类表</t>
  </si>
  <si>
    <t>金额：万元</t>
  </si>
  <si>
    <t>2017年
预算数</t>
  </si>
  <si>
    <t>增(减)</t>
  </si>
  <si>
    <t>增幅(%)</t>
  </si>
  <si>
    <t>类</t>
  </si>
  <si>
    <t>款</t>
  </si>
  <si>
    <t>（当年未实施政府预算经济分类改革）</t>
  </si>
  <si>
    <t>机关工资福利支出</t>
  </si>
  <si>
    <t>01</t>
  </si>
  <si>
    <t xml:space="preserve">  工资奖金津补贴</t>
  </si>
  <si>
    <t>02</t>
  </si>
  <si>
    <t xml:space="preserve">  社会保障缴费</t>
  </si>
  <si>
    <t>03</t>
  </si>
  <si>
    <t xml:space="preserve">  住房公积金</t>
  </si>
  <si>
    <t>99</t>
  </si>
  <si>
    <t xml:space="preserve">  其他工资福利支出</t>
  </si>
  <si>
    <t>502</t>
  </si>
  <si>
    <t>机关商品和服务支出</t>
  </si>
  <si>
    <t xml:space="preserve">  会议费</t>
  </si>
  <si>
    <t xml:space="preserve">  培训费</t>
  </si>
  <si>
    <t>04</t>
  </si>
  <si>
    <t xml:space="preserve">  专用材料购置费</t>
  </si>
  <si>
    <t>05</t>
  </si>
  <si>
    <t xml:space="preserve">  委托业务费</t>
  </si>
  <si>
    <t>06</t>
  </si>
  <si>
    <t xml:space="preserve">  公务接待费</t>
  </si>
  <si>
    <t>07</t>
  </si>
  <si>
    <t xml:space="preserve">  因公出国（境）费</t>
  </si>
  <si>
    <t>08</t>
  </si>
  <si>
    <t xml:space="preserve">  公务用车运行维护费</t>
  </si>
  <si>
    <t>09</t>
  </si>
  <si>
    <t xml:space="preserve">  维护（修）费</t>
  </si>
  <si>
    <t xml:space="preserve">  其他商品和服务支出</t>
  </si>
  <si>
    <t>503</t>
  </si>
  <si>
    <t>机关资本性支出（一）</t>
  </si>
  <si>
    <t xml:space="preserve">  房屋建筑物购建</t>
  </si>
  <si>
    <t xml:space="preserve">  基础设施建设</t>
  </si>
  <si>
    <t xml:space="preserve">  公务用车购置</t>
  </si>
  <si>
    <t xml:space="preserve">  土地征迁补偿和安置支出</t>
  </si>
  <si>
    <t xml:space="preserve">  设备购置</t>
  </si>
  <si>
    <t xml:space="preserve">  大型修缮</t>
  </si>
  <si>
    <t xml:space="preserve">  其他资本性支出</t>
  </si>
  <si>
    <t>504</t>
  </si>
  <si>
    <t>机关资本性支出（二）</t>
  </si>
  <si>
    <t>505</t>
  </si>
  <si>
    <t>对事业单位经常性补助</t>
  </si>
  <si>
    <t xml:space="preserve">  工资福利支出</t>
  </si>
  <si>
    <t xml:space="preserve">  商品和服务支出</t>
  </si>
  <si>
    <t xml:space="preserve">  其他对事业单位补助</t>
  </si>
  <si>
    <t>506</t>
  </si>
  <si>
    <t>对事业单位资本性补助</t>
  </si>
  <si>
    <t xml:space="preserve">  ?本性支出（一）</t>
  </si>
  <si>
    <t xml:space="preserve">  ?本性支出（二）</t>
  </si>
  <si>
    <t>507</t>
  </si>
  <si>
    <t>对企业补助</t>
  </si>
  <si>
    <t xml:space="preserve">  费用补贴</t>
  </si>
  <si>
    <t xml:space="preserve">  利息补贴</t>
  </si>
  <si>
    <t xml:space="preserve">  其他对企业补助</t>
  </si>
  <si>
    <t>508</t>
  </si>
  <si>
    <t>对企业资本性补助</t>
  </si>
  <si>
    <t>509</t>
  </si>
  <si>
    <t>对个人和家庭的补助</t>
  </si>
  <si>
    <t xml:space="preserve">  社会福利和救助</t>
  </si>
  <si>
    <t xml:space="preserve">  助学金</t>
  </si>
  <si>
    <t xml:space="preserve">  个人农业生产补贴</t>
  </si>
  <si>
    <t xml:space="preserve">  离退休费</t>
  </si>
  <si>
    <t xml:space="preserve">  其他对个人和家庭补助</t>
  </si>
  <si>
    <t>510</t>
  </si>
  <si>
    <t>对社会保障基金补助</t>
  </si>
  <si>
    <t xml:space="preserve">  对社会保险基金补助</t>
  </si>
  <si>
    <t xml:space="preserve">  补充全国社会保障基金</t>
  </si>
  <si>
    <t>债务利息及费用支出</t>
  </si>
  <si>
    <t xml:space="preserve"> 国内债务付息</t>
  </si>
  <si>
    <t xml:space="preserve"> 国外债务付息</t>
  </si>
  <si>
    <t xml:space="preserve"> 国内债务发行费用</t>
  </si>
  <si>
    <t xml:space="preserve"> 国外债务发行费用</t>
  </si>
  <si>
    <t xml:space="preserve"> 国内债务还本</t>
  </si>
  <si>
    <t xml:space="preserve"> 国外债务还本</t>
  </si>
  <si>
    <t>转移性支出</t>
  </si>
  <si>
    <t xml:space="preserve"> 上下级政府间转移性支出</t>
  </si>
  <si>
    <t xml:space="preserve"> 援助其他地区支出</t>
  </si>
  <si>
    <t xml:space="preserve"> 债务转贷</t>
  </si>
  <si>
    <t xml:space="preserve"> 调出资金</t>
  </si>
  <si>
    <t>预备费及预留</t>
  </si>
  <si>
    <t xml:space="preserve"> 预备费</t>
  </si>
  <si>
    <t xml:space="preserve"> 预留</t>
  </si>
  <si>
    <t xml:space="preserve"> 赠与</t>
  </si>
  <si>
    <t xml:space="preserve"> 国家赔偿费用支出</t>
  </si>
  <si>
    <t xml:space="preserve"> 对民间非营利组织和群众性自治组织补贴</t>
  </si>
  <si>
    <t xml:space="preserve"> 其他支出</t>
  </si>
  <si>
    <t>岳阳楼区2018年部门预算支出经济分类表</t>
  </si>
  <si>
    <t xml:space="preserve"> 增(减)</t>
  </si>
  <si>
    <t>301</t>
  </si>
  <si>
    <t>工资福利支出</t>
  </si>
  <si>
    <t xml:space="preserve"> 基本工资</t>
  </si>
  <si>
    <t xml:space="preserve"> 津贴补贴</t>
  </si>
  <si>
    <t xml:space="preserve"> 奖金</t>
  </si>
  <si>
    <t xml:space="preserve"> 伙食补助费</t>
  </si>
  <si>
    <t xml:space="preserve"> 绩效工资</t>
  </si>
  <si>
    <t xml:space="preserve"> 机关事业单位基本养老保险缴费</t>
  </si>
  <si>
    <t xml:space="preserve"> 职业年金缴费</t>
  </si>
  <si>
    <t>10</t>
  </si>
  <si>
    <t xml:space="preserve"> 职工基本医疗保险缴费</t>
  </si>
  <si>
    <t>11</t>
  </si>
  <si>
    <t xml:space="preserve"> 公务员医疗补助缴费</t>
  </si>
  <si>
    <t>12</t>
  </si>
  <si>
    <t xml:space="preserve"> 其他社会保障缴费</t>
  </si>
  <si>
    <t>13</t>
  </si>
  <si>
    <t xml:space="preserve"> 住房公积金</t>
  </si>
  <si>
    <t>14</t>
  </si>
  <si>
    <t xml:space="preserve"> 医疗费</t>
  </si>
  <si>
    <t xml:space="preserve"> 其他工资福利支出</t>
  </si>
  <si>
    <t>商品和服务支出</t>
  </si>
  <si>
    <t xml:space="preserve"> 办公费</t>
  </si>
  <si>
    <t xml:space="preserve"> 印刷费</t>
  </si>
  <si>
    <t xml:space="preserve"> 咨询费</t>
  </si>
  <si>
    <t xml:space="preserve"> 手续费</t>
  </si>
  <si>
    <t xml:space="preserve"> 水费</t>
  </si>
  <si>
    <t xml:space="preserve"> 电费</t>
  </si>
  <si>
    <t xml:space="preserve"> 邮电费</t>
  </si>
  <si>
    <t xml:space="preserve"> 取暖费</t>
  </si>
  <si>
    <t xml:space="preserve"> 物业管理费</t>
  </si>
  <si>
    <t xml:space="preserve"> 差旅费</t>
  </si>
  <si>
    <t xml:space="preserve"> 因公出国（境）费用</t>
  </si>
  <si>
    <t xml:space="preserve"> 维修(护)费</t>
  </si>
  <si>
    <t xml:space="preserve"> 租赁费</t>
  </si>
  <si>
    <t>15</t>
  </si>
  <si>
    <t xml:space="preserve"> 会议费</t>
  </si>
  <si>
    <t>16</t>
  </si>
  <si>
    <t xml:space="preserve"> 培训费</t>
  </si>
  <si>
    <t>17</t>
  </si>
  <si>
    <t xml:space="preserve"> 公务接待费</t>
  </si>
  <si>
    <t>18</t>
  </si>
  <si>
    <t xml:space="preserve"> 专用材料费</t>
  </si>
  <si>
    <t>24</t>
  </si>
  <si>
    <t xml:space="preserve"> 被装购置费</t>
  </si>
  <si>
    <t>25</t>
  </si>
  <si>
    <t xml:space="preserve"> 专用燃料费</t>
  </si>
  <si>
    <t>26</t>
  </si>
  <si>
    <t xml:space="preserve"> 劳务费</t>
  </si>
  <si>
    <t>27</t>
  </si>
  <si>
    <t xml:space="preserve"> 委托业务费</t>
  </si>
  <si>
    <t>28</t>
  </si>
  <si>
    <t xml:space="preserve"> 工会经费</t>
  </si>
  <si>
    <t>29</t>
  </si>
  <si>
    <t xml:space="preserve"> 福利费
</t>
  </si>
  <si>
    <t>31</t>
  </si>
  <si>
    <t xml:space="preserve"> 公务用车运行维护费</t>
  </si>
  <si>
    <t>39</t>
  </si>
  <si>
    <t xml:space="preserve"> 其他交通费用
</t>
  </si>
  <si>
    <t>40</t>
  </si>
  <si>
    <t xml:space="preserve"> 税金及附加费用</t>
  </si>
  <si>
    <t xml:space="preserve"> 其他商品和服务支出</t>
  </si>
  <si>
    <t xml:space="preserve"> 离休费</t>
  </si>
  <si>
    <t xml:space="preserve"> 退休费</t>
  </si>
  <si>
    <t xml:space="preserve"> 退职（役）费</t>
  </si>
  <si>
    <t xml:space="preserve"> 抚恤金</t>
  </si>
  <si>
    <t xml:space="preserve"> 生活补助</t>
  </si>
  <si>
    <t xml:space="preserve"> 救济费</t>
  </si>
  <si>
    <t xml:space="preserve"> 医疗费补助</t>
  </si>
  <si>
    <t xml:space="preserve"> 助学金</t>
  </si>
  <si>
    <t xml:space="preserve"> 奖励金</t>
  </si>
  <si>
    <t xml:space="preserve"> 个人农业生产补贴</t>
  </si>
  <si>
    <t xml:space="preserve"> 其他对个人和家庭的补助</t>
  </si>
  <si>
    <t>308</t>
  </si>
  <si>
    <t xml:space="preserve"> 国内债务还本支出</t>
  </si>
  <si>
    <t xml:space="preserve"> 国外债务还本支出</t>
  </si>
  <si>
    <t>资本性支出（基本建设）</t>
  </si>
  <si>
    <t xml:space="preserve"> 房屋建筑物购建</t>
  </si>
  <si>
    <t xml:space="preserve"> 办公设备购置</t>
  </si>
  <si>
    <t xml:space="preserve"> 专用设备购置</t>
  </si>
  <si>
    <t xml:space="preserve"> 基础设施建设</t>
  </si>
  <si>
    <t xml:space="preserve"> 大型修缮</t>
  </si>
  <si>
    <t xml:space="preserve"> 信息网络及软件购置更新</t>
  </si>
  <si>
    <t xml:space="preserve"> 物资储备</t>
  </si>
  <si>
    <t xml:space="preserve"> 公务用车购置</t>
  </si>
  <si>
    <t>19</t>
  </si>
  <si>
    <t xml:space="preserve"> 其他交通工具购置</t>
  </si>
  <si>
    <t xml:space="preserve"> 文物和陈列品购置</t>
  </si>
  <si>
    <t xml:space="preserve"> 无形资产购置</t>
  </si>
  <si>
    <t xml:space="preserve"> 其他基本建设支出</t>
  </si>
  <si>
    <t xml:space="preserve">资本性支出  </t>
  </si>
  <si>
    <t xml:space="preserve"> 土地补偿</t>
  </si>
  <si>
    <t xml:space="preserve"> 安置补助</t>
  </si>
  <si>
    <t xml:space="preserve"> 地上附着物和青苗补偿</t>
  </si>
  <si>
    <t xml:space="preserve"> 拆迁补偿</t>
  </si>
  <si>
    <t xml:space="preserve"> 其他资本性支出</t>
  </si>
  <si>
    <t>对企业补助（基本建设）</t>
  </si>
  <si>
    <t xml:space="preserve"> 资本金注入</t>
  </si>
  <si>
    <t xml:space="preserve"> 其他对企业补助</t>
  </si>
  <si>
    <t xml:space="preserve"> 政府投资基金股权投资</t>
  </si>
  <si>
    <t xml:space="preserve"> 费用补贴</t>
  </si>
  <si>
    <t xml:space="preserve"> 利息补贴</t>
  </si>
  <si>
    <t xml:space="preserve"> 对社会保险基金补助</t>
  </si>
  <si>
    <t xml:space="preserve"> 补充全国社会保障基金</t>
  </si>
  <si>
    <t>399</t>
  </si>
  <si>
    <t>岳阳楼区2018年收入预算总表</t>
  </si>
  <si>
    <t>单位代码</t>
  </si>
  <si>
    <t>一般公共预算拨款</t>
  </si>
  <si>
    <t>政府性基金拨款</t>
  </si>
  <si>
    <t>纳入专户管理的非税收入拨款</t>
  </si>
  <si>
    <t>上级财政补助</t>
  </si>
  <si>
    <t>事业单位经营服务收入</t>
  </si>
  <si>
    <t>用事业基金弥补收支差额</t>
  </si>
  <si>
    <t>一般公共预算拨款小计</t>
  </si>
  <si>
    <t>纳入一般公共预算管理的非税收入拨款</t>
  </si>
  <si>
    <t>一般公共预算补助</t>
  </si>
  <si>
    <t>政府性基金补助</t>
  </si>
  <si>
    <t>行政事业性收费收入</t>
  </si>
  <si>
    <t>岳阳市岳阳楼区史志档案局（馆）</t>
  </si>
  <si>
    <t>岳阳市岳阳楼区公共服务和网格化管理中心</t>
  </si>
  <si>
    <t>岳阳市岳阳楼区财政局工资统发</t>
  </si>
  <si>
    <t>岳阳市岳阳楼区政府采购中心</t>
  </si>
  <si>
    <t>11100201</t>
  </si>
  <si>
    <t>白杨坡小学</t>
  </si>
  <si>
    <t>11100202</t>
  </si>
  <si>
    <t>滨湖小学</t>
  </si>
  <si>
    <t>11100203</t>
  </si>
  <si>
    <t>蔡家小学</t>
  </si>
  <si>
    <t>11100204</t>
  </si>
  <si>
    <t>仓田小学</t>
  </si>
  <si>
    <t>11100205</t>
  </si>
  <si>
    <t>长动小学</t>
  </si>
  <si>
    <t>11100206</t>
  </si>
  <si>
    <t>朝阳小学</t>
  </si>
  <si>
    <t>11100207</t>
  </si>
  <si>
    <t>城陵矶小学</t>
  </si>
  <si>
    <t>11100208</t>
  </si>
  <si>
    <t>东方红小学</t>
  </si>
  <si>
    <t>11100209</t>
  </si>
  <si>
    <t>东风湖小学</t>
  </si>
  <si>
    <t>11100210</t>
  </si>
  <si>
    <t>东升小学</t>
  </si>
  <si>
    <t>11100211</t>
  </si>
  <si>
    <t>洞庭湖小学</t>
  </si>
  <si>
    <t>11100212</t>
  </si>
  <si>
    <t>枫桥湖小学</t>
  </si>
  <si>
    <t>11100213</t>
  </si>
  <si>
    <t>枫树小学</t>
  </si>
  <si>
    <t>11100214</t>
  </si>
  <si>
    <t>广场小学</t>
  </si>
  <si>
    <t>11100215</t>
  </si>
  <si>
    <t>桂花园小学</t>
  </si>
  <si>
    <t>11100216</t>
  </si>
  <si>
    <t>郭兴小学</t>
  </si>
  <si>
    <t>11100217</t>
  </si>
  <si>
    <t>红日小学</t>
  </si>
  <si>
    <t>11100218</t>
  </si>
  <si>
    <t>花板桥小学</t>
  </si>
  <si>
    <t>11100219</t>
  </si>
  <si>
    <t>花果畈小学</t>
  </si>
  <si>
    <t>11100220</t>
  </si>
  <si>
    <t>金恒小学</t>
  </si>
  <si>
    <t>11100221</t>
  </si>
  <si>
    <t>九华山小学</t>
  </si>
  <si>
    <t>11100222</t>
  </si>
  <si>
    <t>康岳小学</t>
  </si>
  <si>
    <t>11100223</t>
  </si>
  <si>
    <t>冷水铺小学</t>
  </si>
  <si>
    <t>11100224</t>
  </si>
  <si>
    <t>洛王小学</t>
  </si>
  <si>
    <t>11100225</t>
  </si>
  <si>
    <t>马安小学</t>
  </si>
  <si>
    <t>11100226</t>
  </si>
  <si>
    <t>南津港小学</t>
  </si>
  <si>
    <t>11100227</t>
  </si>
  <si>
    <t>奇家小学</t>
  </si>
  <si>
    <t>11100229</t>
  </si>
  <si>
    <t>桥西小学</t>
  </si>
  <si>
    <t>11100230</t>
  </si>
  <si>
    <t>青年路小学</t>
  </si>
  <si>
    <t>11100231</t>
  </si>
  <si>
    <t>土桥小学</t>
  </si>
  <si>
    <t>11100232</t>
  </si>
  <si>
    <t>望岳小学</t>
  </si>
  <si>
    <t>11100233</t>
  </si>
  <si>
    <t>五里小学</t>
  </si>
  <si>
    <t>11100234</t>
  </si>
  <si>
    <t>先锋路小学</t>
  </si>
  <si>
    <t>11100235</t>
  </si>
  <si>
    <t>新路口小学</t>
  </si>
  <si>
    <t>11100236</t>
  </si>
  <si>
    <t>胥家桥小学</t>
  </si>
  <si>
    <t>11100237</t>
  </si>
  <si>
    <t>旭日小学</t>
  </si>
  <si>
    <t>11100238</t>
  </si>
  <si>
    <t>学院路小学</t>
  </si>
  <si>
    <t>11100239</t>
  </si>
  <si>
    <t>延寿小学</t>
  </si>
  <si>
    <t>11100240</t>
  </si>
  <si>
    <t>友谊小学</t>
  </si>
  <si>
    <t>11100241</t>
  </si>
  <si>
    <t>岳城小学</t>
  </si>
  <si>
    <t>11100242</t>
  </si>
  <si>
    <t>岳阳楼小学</t>
  </si>
  <si>
    <t>11100243</t>
  </si>
  <si>
    <t>站东小学</t>
  </si>
  <si>
    <t>11100244</t>
  </si>
  <si>
    <t>站前小学</t>
  </si>
  <si>
    <t>11100245</t>
  </si>
  <si>
    <t>北港中学</t>
  </si>
  <si>
    <t>11100246</t>
  </si>
  <si>
    <t>郭镇中学</t>
  </si>
  <si>
    <t>11100247</t>
  </si>
  <si>
    <t>洛王中学</t>
  </si>
  <si>
    <t>11100248</t>
  </si>
  <si>
    <t>梅溪中学</t>
  </si>
  <si>
    <t>11100249</t>
  </si>
  <si>
    <t>五里中学</t>
  </si>
  <si>
    <t>11100250</t>
  </si>
  <si>
    <t>学院路中学</t>
  </si>
  <si>
    <t>11100251</t>
  </si>
  <si>
    <t>弘毅小学</t>
  </si>
  <si>
    <t>11100252</t>
  </si>
  <si>
    <t>启源小学</t>
  </si>
  <si>
    <t>11100253</t>
  </si>
  <si>
    <t>寄宿学校</t>
  </si>
  <si>
    <t>中共岳阳市岳阳楼区委员会</t>
  </si>
  <si>
    <t>中国共产党岳阳市岳阳楼区委员会统一战线工作部</t>
  </si>
  <si>
    <t>116002</t>
  </si>
  <si>
    <t>岳阳市岳阳楼区财政局岳阳楼街道财政所</t>
  </si>
  <si>
    <t>116003</t>
  </si>
  <si>
    <t>岳阳市岳阳楼区财政局三眼桥街道财政所</t>
  </si>
  <si>
    <t>116004</t>
  </si>
  <si>
    <t>岳阳市岳阳楼区财政局金鹗山街道财政所</t>
  </si>
  <si>
    <t>116005</t>
  </si>
  <si>
    <t>岳阳市岳阳楼区财政局五里牌街道财政所</t>
  </si>
  <si>
    <t>116006</t>
  </si>
  <si>
    <t>岳阳市岳阳楼区财政局城陵矶街道财政所</t>
  </si>
  <si>
    <t>116007</t>
  </si>
  <si>
    <t>岳阳市岳阳楼区财政局洛王街道财政所</t>
  </si>
  <si>
    <t>116008</t>
  </si>
  <si>
    <t>岳阳市岳阳楼区财政局站前路街道财政所</t>
  </si>
  <si>
    <t>116009</t>
  </si>
  <si>
    <t>岳阳市岳阳楼区财政局望岳路街道财政所</t>
  </si>
  <si>
    <t>116010</t>
  </si>
  <si>
    <t>岳阳市岳阳楼区财政局奇家岭街道财政所</t>
  </si>
  <si>
    <t>116011</t>
  </si>
  <si>
    <t>岳阳市岳阳楼区财政局吕仙亭街道财政所</t>
  </si>
  <si>
    <t>116012</t>
  </si>
  <si>
    <t>岳阳市岳阳楼区财政局枫桥湖街道财政所</t>
  </si>
  <si>
    <t>116013</t>
  </si>
  <si>
    <t>岳阳市岳阳楼区财政局洞庭街道财政所</t>
  </si>
  <si>
    <t>116014</t>
  </si>
  <si>
    <t>岳阳市岳阳楼区财政局王家河街道财政所</t>
  </si>
  <si>
    <t>116015</t>
  </si>
  <si>
    <t>岳阳市岳阳楼区财政局东茅岭街道财政所</t>
  </si>
  <si>
    <t>116016</t>
  </si>
  <si>
    <t>岳阳市岳阳楼区财政局郭镇乡财政所</t>
  </si>
  <si>
    <t>116017</t>
  </si>
  <si>
    <t>岳阳市岳阳楼区财政局服务港区工作组财政所</t>
  </si>
  <si>
    <t>岳阳市岳阳楼区社会劳动保险事业管理站</t>
  </si>
  <si>
    <t>岳阳市岳阳楼区城乡居民养老保险管理服务中心</t>
  </si>
  <si>
    <t>岳阳市岳阳楼区机关事业单位养老保险管理服务中心</t>
  </si>
  <si>
    <t>404003</t>
  </si>
  <si>
    <t>岳阳市岳阳楼区血吸虫防治站</t>
  </si>
  <si>
    <t>岳阳市岳阳楼区卫生计生绩效管理办公室</t>
  </si>
  <si>
    <t>404010</t>
  </si>
  <si>
    <t>岳阳市岳阳楼区卫生信息中心</t>
  </si>
  <si>
    <t>岳阳市岳阳楼区计生财务管理中心</t>
  </si>
  <si>
    <t>404014</t>
  </si>
  <si>
    <t>岳阳市岳阳楼区计划生育药具管理站</t>
  </si>
  <si>
    <t>404015</t>
  </si>
  <si>
    <t>岳阳市岳阳楼郭镇卫生</t>
  </si>
  <si>
    <t>404020</t>
  </si>
  <si>
    <t>岳阳市岳阳楼岳阳楼卫生</t>
  </si>
  <si>
    <t>404021</t>
  </si>
  <si>
    <t>岳阳市岳阳楼站前路卫生</t>
  </si>
  <si>
    <t>404027</t>
  </si>
  <si>
    <t>岳阳市岳阳楼城陵矶卫生</t>
  </si>
  <si>
    <t>404028</t>
  </si>
  <si>
    <t>岳阳市岳阳楼枫桥湖卫生</t>
  </si>
  <si>
    <t>404029</t>
  </si>
  <si>
    <t>岳阳市岳阳楼洛王卫生</t>
  </si>
  <si>
    <t>404030</t>
  </si>
  <si>
    <t>岳阳市岳阳楼梅溪乡卫生</t>
  </si>
  <si>
    <t>404031</t>
  </si>
  <si>
    <t>岳阳市岳阳楼三眼桥卫生</t>
  </si>
  <si>
    <t>404032</t>
  </si>
  <si>
    <t>岳阳市岳阳楼望岳路卫生</t>
  </si>
  <si>
    <t>501006</t>
  </si>
  <si>
    <t>岳阳市岳阳楼区价格调节基金征收所</t>
  </si>
  <si>
    <t>岳阳市岳阳楼区路灯管理所</t>
  </si>
  <si>
    <t>504003</t>
  </si>
  <si>
    <t>岳阳市岳阳楼区农村公路和船舶渡口管理所</t>
  </si>
  <si>
    <t>504004</t>
  </si>
  <si>
    <t>岳阳楼区交通质量和安全监督所</t>
  </si>
  <si>
    <t>504005</t>
  </si>
  <si>
    <t>岳阳市岳阳楼区新型墙体材料改革和散装水泥管理办公室</t>
  </si>
  <si>
    <t>504007</t>
  </si>
  <si>
    <t>岳阳市岳阳楼区街巷建设协调办公室</t>
  </si>
  <si>
    <t>岳阳市岳阳楼粮食流通管理服务中心</t>
  </si>
  <si>
    <t>岳阳市岳阳楼商贸企业发展促进服务中心</t>
  </si>
  <si>
    <t>900002</t>
  </si>
  <si>
    <t>岳阳市岳阳楼区供销社</t>
  </si>
  <si>
    <t>岳阳楼区2018年支出预算总表</t>
  </si>
  <si>
    <t>功能科目</t>
  </si>
  <si>
    <t>单位名称(功能科目)</t>
  </si>
  <si>
    <t>项</t>
  </si>
  <si>
    <t>一般公共预算拨款合计</t>
  </si>
  <si>
    <t>100</t>
  </si>
  <si>
    <t xml:space="preserve">  100001</t>
  </si>
  <si>
    <t xml:space="preserve">  岳阳市岳阳楼区人民政府</t>
  </si>
  <si>
    <t xml:space="preserve">  100002</t>
  </si>
  <si>
    <t xml:space="preserve">  岳阳市岳阳楼区厂地协作局</t>
  </si>
  <si>
    <t xml:space="preserve">  100003</t>
  </si>
  <si>
    <t xml:space="preserve">  岳阳楼区禁违拆违治违督查办公室</t>
  </si>
  <si>
    <t xml:space="preserve">  100004</t>
  </si>
  <si>
    <t xml:space="preserve">  岳阳市岳阳楼区信访局</t>
  </si>
  <si>
    <t xml:space="preserve">  100005</t>
  </si>
  <si>
    <t xml:space="preserve">  岳阳市岳阳楼区文学艺术界联合会</t>
  </si>
  <si>
    <t xml:space="preserve">  100006</t>
  </si>
  <si>
    <t xml:space="preserve">  岳阳市岳阳楼区人民防空办公室</t>
  </si>
  <si>
    <t xml:space="preserve">  100007</t>
  </si>
  <si>
    <t xml:space="preserve">  岳阳市岳阳楼区史志档案局（馆）</t>
  </si>
  <si>
    <t xml:space="preserve">  100008</t>
  </si>
  <si>
    <t xml:space="preserve">  岳阳市岳阳楼区扶贫开发办公室</t>
  </si>
  <si>
    <t xml:space="preserve">  100009</t>
  </si>
  <si>
    <t xml:space="preserve">  岳阳市岳阳楼区人民政府法制办公室</t>
  </si>
  <si>
    <t xml:space="preserve">  100011</t>
  </si>
  <si>
    <t xml:space="preserve">  岳阳市岳阳楼区人民政府经济研究中心</t>
  </si>
  <si>
    <t xml:space="preserve">  100012</t>
  </si>
  <si>
    <t xml:space="preserve">  岳阳市岳阳楼区政府改制办</t>
  </si>
  <si>
    <t xml:space="preserve">  100013</t>
  </si>
  <si>
    <t xml:space="preserve">  岳阳市岳阳楼区人民政府金融工作办公室</t>
  </si>
  <si>
    <t xml:space="preserve">  100014</t>
  </si>
  <si>
    <t xml:space="preserve">  岳阳市岳阳楼区科学技术协会</t>
  </si>
  <si>
    <t xml:space="preserve">  100015</t>
  </si>
  <si>
    <t xml:space="preserve">  岳阳市岳阳楼区红十字会</t>
  </si>
  <si>
    <t xml:space="preserve">  100018</t>
  </si>
  <si>
    <t xml:space="preserve">  岳阳市岳阳楼区工商联</t>
  </si>
  <si>
    <t xml:space="preserve">  100019</t>
  </si>
  <si>
    <t xml:space="preserve">  岳阳市岳阳楼区民宗侨办</t>
  </si>
  <si>
    <t xml:space="preserve">  100020</t>
  </si>
  <si>
    <t xml:space="preserve">  岳阳市岳阳楼区公共服务和网格化管理中心</t>
  </si>
  <si>
    <t xml:space="preserve">  100021</t>
  </si>
  <si>
    <t xml:space="preserve">  岳阳楼区禁毒办</t>
  </si>
  <si>
    <t xml:space="preserve">  100022</t>
  </si>
  <si>
    <t xml:space="preserve">  岳阳楼区五创办</t>
  </si>
  <si>
    <t>101</t>
  </si>
  <si>
    <t xml:space="preserve">  101001</t>
  </si>
  <si>
    <t xml:space="preserve">  岳阳市岳阳楼区财政局</t>
  </si>
  <si>
    <t xml:space="preserve">  101002</t>
  </si>
  <si>
    <t xml:space="preserve">  岳阳市岳阳楼区财政国库集中支付局</t>
  </si>
  <si>
    <t xml:space="preserve">  101003</t>
  </si>
  <si>
    <t xml:space="preserve">  岳阳市岳阳楼区非税收入征收管理局</t>
  </si>
  <si>
    <t xml:space="preserve">  101004</t>
  </si>
  <si>
    <t xml:space="preserve">  岳阳市岳阳楼区财政投资评审中心</t>
  </si>
  <si>
    <t xml:space="preserve">  101005</t>
  </si>
  <si>
    <t xml:space="preserve">  岳阳市岳阳楼区行政事业单位资产管理中心</t>
  </si>
  <si>
    <t xml:space="preserve">  101006</t>
  </si>
  <si>
    <t xml:space="preserve">  岳阳市岳阳楼区财政局工资统发</t>
  </si>
  <si>
    <t xml:space="preserve">  101007</t>
  </si>
  <si>
    <t xml:space="preserve">  岳阳市岳阳楼区政府采购中心</t>
  </si>
  <si>
    <t>102</t>
  </si>
  <si>
    <t xml:space="preserve">  102001</t>
  </si>
  <si>
    <t xml:space="preserve">  岳阳市岳阳楼区人民代表大会常务委员会</t>
  </si>
  <si>
    <t>103</t>
  </si>
  <si>
    <t>中国人民政治协商会议岳阳市岳阳楼区委员会</t>
  </si>
  <si>
    <t xml:space="preserve">  103001</t>
  </si>
  <si>
    <t xml:space="preserve">  中国人民政治协商会议湖南省岳阳市岳阳楼区委员会</t>
  </si>
  <si>
    <t>104</t>
  </si>
  <si>
    <t xml:space="preserve">  104001</t>
  </si>
  <si>
    <t xml:space="preserve">  岳阳市岳阳楼区机关事务管理局</t>
  </si>
  <si>
    <t>105</t>
  </si>
  <si>
    <t xml:space="preserve">  105001</t>
  </si>
  <si>
    <t xml:space="preserve">  岳阳市岳阳楼区审计局</t>
  </si>
  <si>
    <t>108</t>
  </si>
  <si>
    <t xml:space="preserve">  108001</t>
  </si>
  <si>
    <t xml:space="preserve">  岳阳市岳阳楼区人民检察院</t>
  </si>
  <si>
    <t>109</t>
  </si>
  <si>
    <t xml:space="preserve">  109001</t>
  </si>
  <si>
    <t xml:space="preserve">  岳阳市岳阳楼区人民法院</t>
  </si>
  <si>
    <t>110</t>
  </si>
  <si>
    <t xml:space="preserve">  110001</t>
  </si>
  <si>
    <t xml:space="preserve">  岳阳市岳阳楼区司法局</t>
  </si>
  <si>
    <t xml:space="preserve">  110002</t>
  </si>
  <si>
    <t xml:space="preserve">  岳阳市岳阳楼区商业纠纷预防调处服务中心</t>
  </si>
  <si>
    <t xml:space="preserve">  110003</t>
  </si>
  <si>
    <t xml:space="preserve">  岳阳市岳阳楼区收治中心</t>
  </si>
  <si>
    <t>111</t>
  </si>
  <si>
    <t xml:space="preserve">  111001</t>
  </si>
  <si>
    <t xml:space="preserve">  岳阳市岳阳楼区教育局</t>
  </si>
  <si>
    <t xml:space="preserve">  11100201</t>
  </si>
  <si>
    <t xml:space="preserve">  白杨坡小学</t>
  </si>
  <si>
    <t xml:space="preserve">  11100202</t>
  </si>
  <si>
    <t xml:space="preserve">  滨湖小学</t>
  </si>
  <si>
    <t xml:space="preserve">  11100203</t>
  </si>
  <si>
    <t xml:space="preserve">  蔡家小学</t>
  </si>
  <si>
    <t xml:space="preserve">  11100204</t>
  </si>
  <si>
    <t xml:space="preserve">  仓田小学</t>
  </si>
  <si>
    <t xml:space="preserve">  11100205</t>
  </si>
  <si>
    <t xml:space="preserve">  长动小学</t>
  </si>
  <si>
    <t xml:space="preserve">  11100206</t>
  </si>
  <si>
    <t xml:space="preserve">  朝阳小学</t>
  </si>
  <si>
    <t xml:space="preserve">  11100207</t>
  </si>
  <si>
    <t xml:space="preserve">  城陵矶小学</t>
  </si>
  <si>
    <t xml:space="preserve">  11100208</t>
  </si>
  <si>
    <t xml:space="preserve">  东方红小学</t>
  </si>
  <si>
    <t xml:space="preserve">  11100209</t>
  </si>
  <si>
    <t xml:space="preserve">  东风湖小学</t>
  </si>
  <si>
    <t xml:space="preserve">  11100210</t>
  </si>
  <si>
    <t xml:space="preserve">  东升小学</t>
  </si>
  <si>
    <t xml:space="preserve">  11100211</t>
  </si>
  <si>
    <t xml:space="preserve">  洞庭湖小学</t>
  </si>
  <si>
    <t xml:space="preserve">  11100212</t>
  </si>
  <si>
    <t xml:space="preserve">  枫桥湖小学</t>
  </si>
  <si>
    <t xml:space="preserve">  11100213</t>
  </si>
  <si>
    <t xml:space="preserve">  枫树小学</t>
  </si>
  <si>
    <t xml:space="preserve">  11100214</t>
  </si>
  <si>
    <t xml:space="preserve">  广场小学</t>
  </si>
  <si>
    <t xml:space="preserve">  11100215</t>
  </si>
  <si>
    <t xml:space="preserve">  桂花园小学</t>
  </si>
  <si>
    <t xml:space="preserve">  11100216</t>
  </si>
  <si>
    <t xml:space="preserve">  郭兴小学</t>
  </si>
  <si>
    <t xml:space="preserve">  11100217</t>
  </si>
  <si>
    <t xml:space="preserve">  红日小学</t>
  </si>
  <si>
    <t xml:space="preserve">  11100218</t>
  </si>
  <si>
    <t xml:space="preserve">  花板桥小学</t>
  </si>
  <si>
    <t xml:space="preserve">  11100219</t>
  </si>
  <si>
    <t xml:space="preserve">  花果畈小学</t>
  </si>
  <si>
    <t xml:space="preserve">  11100220</t>
  </si>
  <si>
    <t xml:space="preserve">  金恒小学</t>
  </si>
  <si>
    <t xml:space="preserve">  11100221</t>
  </si>
  <si>
    <t xml:space="preserve">  九华山小学</t>
  </si>
  <si>
    <t xml:space="preserve">  11100222</t>
  </si>
  <si>
    <t xml:space="preserve">  康岳小学</t>
  </si>
  <si>
    <t xml:space="preserve">  11100223</t>
  </si>
  <si>
    <t xml:space="preserve">  冷水铺小学</t>
  </si>
  <si>
    <t xml:space="preserve">  11100224</t>
  </si>
  <si>
    <t xml:space="preserve">  洛王小学</t>
  </si>
  <si>
    <t xml:space="preserve">  11100225</t>
  </si>
  <si>
    <t xml:space="preserve">  马安小学</t>
  </si>
  <si>
    <t xml:space="preserve">  11100226</t>
  </si>
  <si>
    <t xml:space="preserve">  南津港小学</t>
  </si>
  <si>
    <t xml:space="preserve">  11100227</t>
  </si>
  <si>
    <t xml:space="preserve">  奇家小学</t>
  </si>
  <si>
    <t xml:space="preserve">  11100229</t>
  </si>
  <si>
    <t xml:space="preserve">  桥西小学</t>
  </si>
  <si>
    <t xml:space="preserve">  11100230</t>
  </si>
  <si>
    <t xml:space="preserve">  青年路小学</t>
  </si>
  <si>
    <t xml:space="preserve">  11100231</t>
  </si>
  <si>
    <t xml:space="preserve">  土桥小学</t>
  </si>
  <si>
    <t xml:space="preserve">  11100232</t>
  </si>
  <si>
    <t xml:space="preserve">  望岳小学</t>
  </si>
  <si>
    <t xml:space="preserve">  11100233</t>
  </si>
  <si>
    <t xml:space="preserve">  五里小学</t>
  </si>
  <si>
    <t xml:space="preserve">  11100234</t>
  </si>
  <si>
    <t xml:space="preserve">  先锋路小学</t>
  </si>
  <si>
    <t xml:space="preserve">  11100235</t>
  </si>
  <si>
    <t xml:space="preserve">  新路口小学</t>
  </si>
  <si>
    <t xml:space="preserve">  11100236</t>
  </si>
  <si>
    <t xml:space="preserve">  胥家桥小学</t>
  </si>
  <si>
    <t xml:space="preserve">  11100237</t>
  </si>
  <si>
    <t xml:space="preserve">  旭日小学</t>
  </si>
  <si>
    <t xml:space="preserve">  11100238</t>
  </si>
  <si>
    <t xml:space="preserve">  学院路小学</t>
  </si>
  <si>
    <t xml:space="preserve">  11100239</t>
  </si>
  <si>
    <t xml:space="preserve">  延寿小学</t>
  </si>
  <si>
    <t xml:space="preserve">  11100240</t>
  </si>
  <si>
    <t xml:space="preserve">  友谊小学</t>
  </si>
  <si>
    <t xml:space="preserve">  11100241</t>
  </si>
  <si>
    <t xml:space="preserve">  岳城小学</t>
  </si>
  <si>
    <t xml:space="preserve">  11100242</t>
  </si>
  <si>
    <t xml:space="preserve">  岳阳楼小学</t>
  </si>
  <si>
    <t xml:space="preserve">  11100243</t>
  </si>
  <si>
    <t xml:space="preserve">  站东小学</t>
  </si>
  <si>
    <t xml:space="preserve">  11100244</t>
  </si>
  <si>
    <t xml:space="preserve">  站前小学</t>
  </si>
  <si>
    <t xml:space="preserve">  11100245</t>
  </si>
  <si>
    <t xml:space="preserve">  北港中学</t>
  </si>
  <si>
    <t xml:space="preserve">  11100246</t>
  </si>
  <si>
    <t xml:space="preserve">  郭镇中学</t>
  </si>
  <si>
    <t xml:space="preserve">  11100247</t>
  </si>
  <si>
    <t xml:space="preserve">  洛王中学</t>
  </si>
  <si>
    <t xml:space="preserve">  11100248</t>
  </si>
  <si>
    <t xml:space="preserve">  梅溪中学</t>
  </si>
  <si>
    <t xml:space="preserve">  11100249</t>
  </si>
  <si>
    <t xml:space="preserve">  五里中学</t>
  </si>
  <si>
    <t xml:space="preserve">  11100250</t>
  </si>
  <si>
    <t xml:space="preserve">  学院路中学</t>
  </si>
  <si>
    <t xml:space="preserve">  11100251</t>
  </si>
  <si>
    <t xml:space="preserve">  弘毅小学</t>
  </si>
  <si>
    <t xml:space="preserve">  11100252</t>
  </si>
  <si>
    <t xml:space="preserve">  启源小学</t>
  </si>
  <si>
    <t xml:space="preserve">  11100253</t>
  </si>
  <si>
    <t xml:space="preserve">  寄宿学校</t>
  </si>
  <si>
    <t xml:space="preserve">  11100254</t>
  </si>
  <si>
    <t xml:space="preserve">  岳阳市岳阳楼区中小学本级</t>
  </si>
  <si>
    <t xml:space="preserve">  111003</t>
  </si>
  <si>
    <t xml:space="preserve">  岳阳市岳阳楼区中小学校管理中心</t>
  </si>
  <si>
    <t>112</t>
  </si>
  <si>
    <t xml:space="preserve">  112001</t>
  </si>
  <si>
    <t xml:space="preserve">  岳阳市岳阳楼区安全生产监督管理局</t>
  </si>
  <si>
    <t>113</t>
  </si>
  <si>
    <t xml:space="preserve">  113001</t>
  </si>
  <si>
    <t xml:space="preserve">  湖南城临矶临港产业新区岳阳楼区工作部</t>
  </si>
  <si>
    <t>114</t>
  </si>
  <si>
    <t xml:space="preserve">  114001</t>
  </si>
  <si>
    <t xml:space="preserve">  中共岳阳市岳阳楼区委员会</t>
  </si>
  <si>
    <t xml:space="preserve">  114002</t>
  </si>
  <si>
    <t xml:space="preserve">  中共岳阳市岳阳楼区委员会组织部</t>
  </si>
  <si>
    <t xml:space="preserve">  114003</t>
  </si>
  <si>
    <t xml:space="preserve">  中共岳阳市岳阳楼区委员会宣传部</t>
  </si>
  <si>
    <t xml:space="preserve">  114004</t>
  </si>
  <si>
    <t xml:space="preserve">  岳阳市岳阳楼区新闻中心</t>
  </si>
  <si>
    <t xml:space="preserve">  114005</t>
  </si>
  <si>
    <t xml:space="preserve">  中国共产党岳阳市岳阳楼区委员会统一战线工作部</t>
  </si>
  <si>
    <t xml:space="preserve">  114006</t>
  </si>
  <si>
    <t xml:space="preserve">  中共岳阳市岳阳楼区委机要局</t>
  </si>
  <si>
    <t xml:space="preserve">  114007</t>
  </si>
  <si>
    <t xml:space="preserve">  中共岳阳市岳阳楼区委政策研究中心</t>
  </si>
  <si>
    <t xml:space="preserve">  114008</t>
  </si>
  <si>
    <t xml:space="preserve">  岳阳市岳阳楼区保密局</t>
  </si>
  <si>
    <t xml:space="preserve">  114010</t>
  </si>
  <si>
    <t xml:space="preserve">  中共岳阳市岳阳楼区委员会政法委员会</t>
  </si>
  <si>
    <t xml:space="preserve">  114011</t>
  </si>
  <si>
    <t xml:space="preserve">  中共岳阳市岳阳楼区纪律检查委员会</t>
  </si>
  <si>
    <t xml:space="preserve">  114012</t>
  </si>
  <si>
    <t xml:space="preserve">  岳阳市岳阳楼区妇女联合会</t>
  </si>
  <si>
    <t xml:space="preserve">  114013</t>
  </si>
  <si>
    <t xml:space="preserve">  中国共产主义青年团岳阳市岳阳楼区委员会</t>
  </si>
  <si>
    <t xml:space="preserve">  114014</t>
  </si>
  <si>
    <t xml:space="preserve">  中共岳阳市岳阳楼区区直机关委员会</t>
  </si>
  <si>
    <t xml:space="preserve">  114015</t>
  </si>
  <si>
    <t xml:space="preserve">  中共岳阳市岳阳楼区委机构编制委员会办公室</t>
  </si>
  <si>
    <t xml:space="preserve">  114017</t>
  </si>
  <si>
    <t xml:space="preserve">  中共岳阳市岳阳楼区委党校</t>
  </si>
  <si>
    <t xml:space="preserve">  114018</t>
  </si>
  <si>
    <t xml:space="preserve">  中共岳阳市岳阳楼区委员会老干部局</t>
  </si>
  <si>
    <t xml:space="preserve">  114020</t>
  </si>
  <si>
    <t xml:space="preserve">  岳阳市岳阳楼督查室</t>
  </si>
  <si>
    <t xml:space="preserve">  114021</t>
  </si>
  <si>
    <t xml:space="preserve">  岳阳市岳阳楼区巡察办</t>
  </si>
  <si>
    <t xml:space="preserve">  114022</t>
  </si>
  <si>
    <t xml:space="preserve">  岳阳楼区归国华侨联合会</t>
  </si>
  <si>
    <t>115</t>
  </si>
  <si>
    <t xml:space="preserve">  115001</t>
  </si>
  <si>
    <t xml:space="preserve">  岳阳市岳阳楼区文化体育新闻出版局</t>
  </si>
  <si>
    <t xml:space="preserve">  115002</t>
  </si>
  <si>
    <t xml:space="preserve">  岳阳市岳阳楼区文化馆</t>
  </si>
  <si>
    <t xml:space="preserve">  115004</t>
  </si>
  <si>
    <t xml:space="preserve">  岳阳市岳阳楼区文物管理所</t>
  </si>
  <si>
    <t xml:space="preserve">  115005</t>
  </si>
  <si>
    <t xml:space="preserve">  岳阳市岳阳楼区体产办</t>
  </si>
  <si>
    <t xml:space="preserve">  115009</t>
  </si>
  <si>
    <t xml:space="preserve">  岳阳市岳阳楼区图书馆</t>
  </si>
  <si>
    <t>116</t>
  </si>
  <si>
    <t xml:space="preserve">  116001</t>
  </si>
  <si>
    <t xml:space="preserve">  岳阳市岳阳楼区乡财局</t>
  </si>
  <si>
    <t xml:space="preserve">  116002</t>
  </si>
  <si>
    <t xml:space="preserve">  岳阳市岳阳楼区财政局岳阳楼街道财政所</t>
  </si>
  <si>
    <t xml:space="preserve">  116003</t>
  </si>
  <si>
    <t xml:space="preserve">  岳阳市岳阳楼区财政局三眼桥街道财政所</t>
  </si>
  <si>
    <t xml:space="preserve">  116004</t>
  </si>
  <si>
    <t xml:space="preserve">  岳阳市岳阳楼区财政局金鹗山街道财政所</t>
  </si>
  <si>
    <t xml:space="preserve">  116005</t>
  </si>
  <si>
    <t xml:space="preserve">  岳阳市岳阳楼区财政局五里牌街道财政所</t>
  </si>
  <si>
    <t xml:space="preserve">  116006</t>
  </si>
  <si>
    <t xml:space="preserve">  岳阳市岳阳楼区财政局城陵矶街道财政所</t>
  </si>
  <si>
    <t xml:space="preserve">  116007</t>
  </si>
  <si>
    <t xml:space="preserve">  岳阳市岳阳楼区财政局洛王街道财政所</t>
  </si>
  <si>
    <t xml:space="preserve">  116008</t>
  </si>
  <si>
    <t xml:space="preserve">  岳阳市岳阳楼区财政局站前路街道财政所</t>
  </si>
  <si>
    <t xml:space="preserve">  116009</t>
  </si>
  <si>
    <t xml:space="preserve">  岳阳市岳阳楼区财政局望岳路街道财政所</t>
  </si>
  <si>
    <t xml:space="preserve">  116010</t>
  </si>
  <si>
    <t xml:space="preserve">  岳阳市岳阳楼区财政局奇家岭街道财政所</t>
  </si>
  <si>
    <t xml:space="preserve">  116011</t>
  </si>
  <si>
    <t xml:space="preserve">  岳阳市岳阳楼区财政局吕仙亭街道财政所</t>
  </si>
  <si>
    <t xml:space="preserve">  116012</t>
  </si>
  <si>
    <t xml:space="preserve">  岳阳市岳阳楼区财政局枫桥湖街道财政所</t>
  </si>
  <si>
    <t xml:space="preserve">  116013</t>
  </si>
  <si>
    <t xml:space="preserve">  岳阳市岳阳楼区财政局洞庭街道财政所</t>
  </si>
  <si>
    <t xml:space="preserve">  116014</t>
  </si>
  <si>
    <t xml:space="preserve">  岳阳市岳阳楼区财政局王家河街道财政所</t>
  </si>
  <si>
    <t xml:space="preserve">  116015</t>
  </si>
  <si>
    <t xml:space="preserve">  岳阳市岳阳楼区财政局东茅岭街道财政所</t>
  </si>
  <si>
    <t xml:space="preserve">  116016</t>
  </si>
  <si>
    <t xml:space="preserve">  岳阳市岳阳楼区财政局郭镇乡财政所</t>
  </si>
  <si>
    <t xml:space="preserve">  116017</t>
  </si>
  <si>
    <t xml:space="preserve">  岳阳市岳阳楼区财政局服务港区工作组财政所</t>
  </si>
  <si>
    <t xml:space="preserve">  201001</t>
  </si>
  <si>
    <t xml:space="preserve">  岳阳市岳阳楼区农林水务局</t>
  </si>
  <si>
    <t xml:space="preserve">  201003</t>
  </si>
  <si>
    <t xml:space="preserve">  岳阳市岳阳楼区动物卫生监督所</t>
  </si>
  <si>
    <t xml:space="preserve">  201004</t>
  </si>
  <si>
    <t xml:space="preserve">  岳阳市岳阳楼区渔政水产管理站</t>
  </si>
  <si>
    <t xml:space="preserve">  201005</t>
  </si>
  <si>
    <t xml:space="preserve">  岳阳楼麻布山省级森林公园管理中心</t>
  </si>
  <si>
    <t xml:space="preserve">  204001</t>
  </si>
  <si>
    <t xml:space="preserve">  岳阳市岳阳楼区移民开发局</t>
  </si>
  <si>
    <t xml:space="preserve">  205001</t>
  </si>
  <si>
    <t xml:space="preserve">  岳阳市岳阳楼区经营管理局</t>
  </si>
  <si>
    <t xml:space="preserve">  206001</t>
  </si>
  <si>
    <t xml:space="preserve">  岳阳市岳阳楼区定点屠宰管理办公室</t>
  </si>
  <si>
    <t xml:space="preserve">  301001</t>
  </si>
  <si>
    <t xml:space="preserve">  岳阳市岳阳楼区工业和科技信息化局</t>
  </si>
  <si>
    <t>401</t>
  </si>
  <si>
    <t xml:space="preserve">  401001</t>
  </si>
  <si>
    <t xml:space="preserve">  岳阳市岳阳楼区民政局</t>
  </si>
  <si>
    <t xml:space="preserve">  40100201</t>
  </si>
  <si>
    <t xml:space="preserve">  岳阳市岳阳楼区郭镇敬老院</t>
  </si>
  <si>
    <t xml:space="preserve">  40100202</t>
  </si>
  <si>
    <t xml:space="preserve">  岳阳市岳阳楼区奇家敬老院</t>
  </si>
  <si>
    <t xml:space="preserve">  40100203</t>
  </si>
  <si>
    <t xml:space="preserve">  岳阳市岳阳楼区梅溪敬老院</t>
  </si>
  <si>
    <t>402</t>
  </si>
  <si>
    <t xml:space="preserve">  402001</t>
  </si>
  <si>
    <t xml:space="preserve">  岳阳市岳阳楼区残疾人联合会</t>
  </si>
  <si>
    <t xml:space="preserve">  402002</t>
  </si>
  <si>
    <t xml:space="preserve">  岳阳市岳阳楼区残康复中心</t>
  </si>
  <si>
    <t>403</t>
  </si>
  <si>
    <t xml:space="preserve">  403001</t>
  </si>
  <si>
    <t xml:space="preserve">  岳阳市岳阳楼区人力资源和社会保障局</t>
  </si>
  <si>
    <t xml:space="preserve">  403002</t>
  </si>
  <si>
    <t xml:space="preserve">  岳阳市岳阳楼区劳动和社会监察大队</t>
  </si>
  <si>
    <t xml:space="preserve">  403003</t>
  </si>
  <si>
    <t xml:space="preserve">  岳阳市岳阳楼区人力资源服务中心</t>
  </si>
  <si>
    <t xml:space="preserve">  403005</t>
  </si>
  <si>
    <t xml:space="preserve">  岳阳市岳阳楼区劳动就业服务局</t>
  </si>
  <si>
    <t xml:space="preserve">  403006</t>
  </si>
  <si>
    <t xml:space="preserve">  岳阳市岳阳楼区社会劳动保险事业管理站</t>
  </si>
  <si>
    <t xml:space="preserve">  403007</t>
  </si>
  <si>
    <t xml:space="preserve">  岳阳市岳阳楼区工伤保险管理站</t>
  </si>
  <si>
    <t xml:space="preserve">  403008</t>
  </si>
  <si>
    <t xml:space="preserve">  岳阳市岳阳楼区劳动人事争议仲裁院</t>
  </si>
  <si>
    <t xml:space="preserve">  403010</t>
  </si>
  <si>
    <t xml:space="preserve">  岳阳市岳阳楼区城乡居民养老保险管理服务中心</t>
  </si>
  <si>
    <t xml:space="preserve">  403011</t>
  </si>
  <si>
    <t xml:space="preserve">  岳阳市岳阳楼区人力资源和社会保障网络信息服务中心</t>
  </si>
  <si>
    <t xml:space="preserve">  403012</t>
  </si>
  <si>
    <t xml:space="preserve">  岳阳市岳阳楼区机关事业单位养老保险管理服务中心</t>
  </si>
  <si>
    <t xml:space="preserve">  403013</t>
  </si>
  <si>
    <t xml:space="preserve">  岳阳市岳阳楼区新型弄农村合作医疗管理办公室</t>
  </si>
  <si>
    <t xml:space="preserve">  403015</t>
  </si>
  <si>
    <t xml:space="preserve">  岳阳市岳阳楼职工医保</t>
  </si>
  <si>
    <t>404</t>
  </si>
  <si>
    <t xml:space="preserve">  404001</t>
  </si>
  <si>
    <t xml:space="preserve">  岳阳市岳阳楼区卫生和计划生育局</t>
  </si>
  <si>
    <t xml:space="preserve">  404003</t>
  </si>
  <si>
    <t xml:space="preserve">  岳阳市岳阳楼区血吸虫防治站</t>
  </si>
  <si>
    <t xml:space="preserve">  404004</t>
  </si>
  <si>
    <t xml:space="preserve">  岳阳市岳阳楼区疾病预防控制中心</t>
  </si>
  <si>
    <t xml:space="preserve">  404005</t>
  </si>
  <si>
    <t xml:space="preserve">  岳阳市岳阳楼区卫生计生综合监督执法局</t>
  </si>
  <si>
    <t xml:space="preserve">  404007</t>
  </si>
  <si>
    <t xml:space="preserve">  岳阳市岳阳楼区医疗改革办公室</t>
  </si>
  <si>
    <t xml:space="preserve">  404009</t>
  </si>
  <si>
    <t xml:space="preserve">  岳阳市岳阳楼区卫生计生绩效管理办公室</t>
  </si>
  <si>
    <t xml:space="preserve">  404010</t>
  </si>
  <si>
    <t xml:space="preserve">  岳阳市岳阳楼区卫生信息中心</t>
  </si>
  <si>
    <t xml:space="preserve">  404011</t>
  </si>
  <si>
    <t xml:space="preserve">  岳阳市岳阳楼区计生财务管理中心</t>
  </si>
  <si>
    <t xml:space="preserve">  404014</t>
  </si>
  <si>
    <t xml:space="preserve">  岳阳市岳阳楼区计划生育药具管理站</t>
  </si>
  <si>
    <t xml:space="preserve">  404015</t>
  </si>
  <si>
    <t xml:space="preserve">  岳阳市岳阳楼郭镇卫生</t>
  </si>
  <si>
    <t xml:space="preserve">  404016</t>
  </si>
  <si>
    <t xml:space="preserve">  岳阳市岳阳楼口腔医院</t>
  </si>
  <si>
    <t xml:space="preserve">  404017</t>
  </si>
  <si>
    <t xml:space="preserve">  岳阳市岳阳楼人民医院</t>
  </si>
  <si>
    <t xml:space="preserve">  404018</t>
  </si>
  <si>
    <t xml:space="preserve">  岳阳市岳阳楼妇幼计生中心</t>
  </si>
  <si>
    <t xml:space="preserve">  404019</t>
  </si>
  <si>
    <t xml:space="preserve">  岳阳市岳阳楼区计生协会</t>
  </si>
  <si>
    <t xml:space="preserve">  404020</t>
  </si>
  <si>
    <t xml:space="preserve">  岳阳市岳阳楼岳阳楼卫生</t>
  </si>
  <si>
    <t xml:space="preserve">  404021</t>
  </si>
  <si>
    <t xml:space="preserve">  岳阳市岳阳楼站前路卫生</t>
  </si>
  <si>
    <t xml:space="preserve">  404027</t>
  </si>
  <si>
    <t xml:space="preserve">  岳阳市岳阳楼城陵矶卫生</t>
  </si>
  <si>
    <t xml:space="preserve">  404028</t>
  </si>
  <si>
    <t xml:space="preserve">  岳阳市岳阳楼枫桥湖卫生</t>
  </si>
  <si>
    <t xml:space="preserve">  404029</t>
  </si>
  <si>
    <t xml:space="preserve">  岳阳市岳阳楼洛王卫生</t>
  </si>
  <si>
    <t xml:space="preserve">  404030</t>
  </si>
  <si>
    <t xml:space="preserve">  岳阳市岳阳楼梅溪乡卫生</t>
  </si>
  <si>
    <t xml:space="preserve">  404031</t>
  </si>
  <si>
    <t xml:space="preserve">  岳阳市岳阳楼三眼桥卫生</t>
  </si>
  <si>
    <t xml:space="preserve">  404032</t>
  </si>
  <si>
    <t xml:space="preserve">  岳阳市岳阳楼望岳路卫生</t>
  </si>
  <si>
    <t xml:space="preserve">  404040</t>
  </si>
  <si>
    <t xml:space="preserve">  岳阳楼区16个卫生服务中心</t>
  </si>
  <si>
    <t>405</t>
  </si>
  <si>
    <t xml:space="preserve">  405001</t>
  </si>
  <si>
    <t xml:space="preserve">  岳阳市岳阳楼区爱国卫生运动委员会办公室</t>
  </si>
  <si>
    <t xml:space="preserve">  405002</t>
  </si>
  <si>
    <t xml:space="preserve">  岳阳市岳阳楼区爱卫服务站</t>
  </si>
  <si>
    <t>406</t>
  </si>
  <si>
    <t xml:space="preserve">  406001</t>
  </si>
  <si>
    <t xml:space="preserve">  岳阳市岳阳楼区食品药品监督管理局</t>
  </si>
  <si>
    <t>501</t>
  </si>
  <si>
    <t xml:space="preserve">  501001</t>
  </si>
  <si>
    <t xml:space="preserve">  岳阳市岳阳楼区发展和改革局</t>
  </si>
  <si>
    <t xml:space="preserve">  501002</t>
  </si>
  <si>
    <t xml:space="preserve">  岳阳市岳阳楼区价格认证鉴定中心</t>
  </si>
  <si>
    <t xml:space="preserve">  501005</t>
  </si>
  <si>
    <t xml:space="preserve">  岳阳市岳阳楼区价格监督检查所</t>
  </si>
  <si>
    <t xml:space="preserve">  501006</t>
  </si>
  <si>
    <t xml:space="preserve">  岳阳市岳阳楼区价格调节基金征收所</t>
  </si>
  <si>
    <t xml:space="preserve">  501007</t>
  </si>
  <si>
    <t xml:space="preserve">  岳阳市岳阳楼区生态能源服务中心</t>
  </si>
  <si>
    <t xml:space="preserve">  502001</t>
  </si>
  <si>
    <t xml:space="preserve">  岳阳市岳阳楼区城市管理局</t>
  </si>
  <si>
    <t xml:space="preserve">  503001</t>
  </si>
  <si>
    <t xml:space="preserve">  岳阳市岳阳楼区城市建设投资管理办公室</t>
  </si>
  <si>
    <t xml:space="preserve">  504001</t>
  </si>
  <si>
    <t xml:space="preserve">  岳阳市岳阳楼区交通建设局</t>
  </si>
  <si>
    <t xml:space="preserve">  504002</t>
  </si>
  <si>
    <t xml:space="preserve">  岳阳市岳阳楼区路灯管理所</t>
  </si>
  <si>
    <t xml:space="preserve">  504003</t>
  </si>
  <si>
    <t xml:space="preserve">  岳阳市岳阳楼区农村公路和船舶渡口管理所</t>
  </si>
  <si>
    <t xml:space="preserve">  504004</t>
  </si>
  <si>
    <t xml:space="preserve">  岳阳楼区交通质量和安全监督所</t>
  </si>
  <si>
    <t xml:space="preserve">  504005</t>
  </si>
  <si>
    <t xml:space="preserve">  岳阳市岳阳楼区新型墙体材料改革和散装水泥管理办公室</t>
  </si>
  <si>
    <t xml:space="preserve">  504007</t>
  </si>
  <si>
    <t xml:space="preserve">  岳阳市岳阳楼区街巷建设协调办公室</t>
  </si>
  <si>
    <t xml:space="preserve">  505001</t>
  </si>
  <si>
    <t xml:space="preserve">  岳阳市岳阳楼区商务粮食局</t>
  </si>
  <si>
    <t xml:space="preserve">  505002</t>
  </si>
  <si>
    <t xml:space="preserve">  岳阳市岳阳楼粮食流通管理服务中心</t>
  </si>
  <si>
    <t xml:space="preserve">  505003</t>
  </si>
  <si>
    <t xml:space="preserve">  岳阳市岳阳楼旅游促进中心</t>
  </si>
  <si>
    <t xml:space="preserve">  505005</t>
  </si>
  <si>
    <t xml:space="preserve">  岳阳市岳阳楼商贸企业发展促进服务中心</t>
  </si>
  <si>
    <t xml:space="preserve">  506001</t>
  </si>
  <si>
    <t xml:space="preserve">  岳阳市岳阳楼区市容环境卫生管理局</t>
  </si>
  <si>
    <t xml:space="preserve">  507001</t>
  </si>
  <si>
    <t xml:space="preserve">  岳阳市岳阳楼区工业园管理委员会</t>
  </si>
  <si>
    <t xml:space="preserve">  508001</t>
  </si>
  <si>
    <t xml:space="preserve">  岳阳市岳阳楼区征收安置工作局</t>
  </si>
  <si>
    <t xml:space="preserve">  509001</t>
  </si>
  <si>
    <t xml:space="preserve">  岳阳市岳阳楼区统计局</t>
  </si>
  <si>
    <t>511</t>
  </si>
  <si>
    <t xml:space="preserve">  511001</t>
  </si>
  <si>
    <t xml:space="preserve">  岳阳市洞庭新城项目建设岳阳楼区工作部</t>
  </si>
  <si>
    <t>512</t>
  </si>
  <si>
    <t xml:space="preserve">  512001</t>
  </si>
  <si>
    <t xml:space="preserve">  岳阳市岳阳楼区总工会</t>
  </si>
  <si>
    <t xml:space="preserve">  512002</t>
  </si>
  <si>
    <t xml:space="preserve">  岳阳市岳阳楼困难职工帮扶中心</t>
  </si>
  <si>
    <t>513</t>
  </si>
  <si>
    <t xml:space="preserve">  513001</t>
  </si>
  <si>
    <t xml:space="preserve">  岳阳市岳阳楼区东风湖新区建设工作部</t>
  </si>
  <si>
    <t>514</t>
  </si>
  <si>
    <t xml:space="preserve">  514001</t>
  </si>
  <si>
    <t xml:space="preserve">  岳阳楼区贸易促进委员会</t>
  </si>
  <si>
    <t>600</t>
  </si>
  <si>
    <t xml:space="preserve">  600001</t>
  </si>
  <si>
    <t xml:space="preserve">  预算代编</t>
  </si>
  <si>
    <t>700</t>
  </si>
  <si>
    <t>财政局股室</t>
  </si>
  <si>
    <t xml:space="preserve">  700001</t>
  </si>
  <si>
    <t xml:space="preserve">  行财股</t>
  </si>
  <si>
    <t xml:space="preserve">  700002</t>
  </si>
  <si>
    <t xml:space="preserve">  乡财局</t>
  </si>
  <si>
    <t xml:space="preserve">  700003</t>
  </si>
  <si>
    <t xml:space="preserve">  农财股</t>
  </si>
  <si>
    <t xml:space="preserve">  700004</t>
  </si>
  <si>
    <t xml:space="preserve">  企财股</t>
  </si>
  <si>
    <t xml:space="preserve">  700005</t>
  </si>
  <si>
    <t xml:space="preserve">  经建股</t>
  </si>
  <si>
    <t xml:space="preserve">  700006</t>
  </si>
  <si>
    <t xml:space="preserve">  社保股</t>
  </si>
  <si>
    <t xml:space="preserve">  700012</t>
  </si>
  <si>
    <t xml:space="preserve">  综合规划股</t>
  </si>
  <si>
    <t xml:space="preserve">  700013</t>
  </si>
  <si>
    <t xml:space="preserve">  信息股</t>
  </si>
  <si>
    <t xml:space="preserve">  700022</t>
  </si>
  <si>
    <t xml:space="preserve">  预算股</t>
  </si>
  <si>
    <t xml:space="preserve">  700028</t>
  </si>
  <si>
    <t xml:space="preserve">  教科文股</t>
  </si>
  <si>
    <t>800</t>
  </si>
  <si>
    <t>街道办事处</t>
  </si>
  <si>
    <t xml:space="preserve">  800001</t>
  </si>
  <si>
    <t xml:space="preserve">  岳阳市岳阳楼区服务港区工作组</t>
  </si>
  <si>
    <t xml:space="preserve">  800002</t>
  </si>
  <si>
    <t xml:space="preserve">  岳阳市岳阳楼区郭镇乡人民政府</t>
  </si>
  <si>
    <t xml:space="preserve">  800003</t>
  </si>
  <si>
    <t xml:space="preserve">  岳阳市岳阳楼区枫桥湖街道办事处</t>
  </si>
  <si>
    <t xml:space="preserve">  800004</t>
  </si>
  <si>
    <t xml:space="preserve">  岳阳市岳阳楼区望岳路街道办事处</t>
  </si>
  <si>
    <t xml:space="preserve">  800005</t>
  </si>
  <si>
    <t xml:space="preserve">  岳阳市岳阳楼区洛王办事处</t>
  </si>
  <si>
    <t xml:space="preserve">  800006</t>
  </si>
  <si>
    <t xml:space="preserve">  岳阳市岳阳楼区洞庭街道办事处</t>
  </si>
  <si>
    <t xml:space="preserve">  800007</t>
  </si>
  <si>
    <t xml:space="preserve">  岳阳市岳阳楼区金鹗山办事处</t>
  </si>
  <si>
    <t xml:space="preserve">  800008</t>
  </si>
  <si>
    <t xml:space="preserve">  岳阳市岳阳楼区岳阳楼办事处</t>
  </si>
  <si>
    <t xml:space="preserve">  800009</t>
  </si>
  <si>
    <t xml:space="preserve">  岳阳市岳阳楼区东茅岭街道办事处</t>
  </si>
  <si>
    <t xml:space="preserve">  800010</t>
  </si>
  <si>
    <t xml:space="preserve">  岳阳市岳阳楼区城陵矶办事处</t>
  </si>
  <si>
    <t xml:space="preserve">  800012</t>
  </si>
  <si>
    <t xml:space="preserve">  岳阳市岳阳楼区吕仙亭办事处</t>
  </si>
  <si>
    <t xml:space="preserve">  800013</t>
  </si>
  <si>
    <t xml:space="preserve">  岳阳市岳阳楼区三眼桥办事处</t>
  </si>
  <si>
    <t xml:space="preserve">  800014</t>
  </si>
  <si>
    <t xml:space="preserve">  岳阳市岳阳楼区五里牌办事处</t>
  </si>
  <si>
    <t xml:space="preserve">  800015</t>
  </si>
  <si>
    <t xml:space="preserve">  岳阳市岳阳楼区站前路办事处</t>
  </si>
  <si>
    <t xml:space="preserve">  800016</t>
  </si>
  <si>
    <t xml:space="preserve">  岳阳市岳阳楼区王家河街道办事处</t>
  </si>
  <si>
    <t xml:space="preserve">  800017</t>
  </si>
  <si>
    <t xml:space="preserve">  岳阳市岳阳楼区奇家岭街道办事处</t>
  </si>
  <si>
    <t>900</t>
  </si>
  <si>
    <t>临时拨款单位</t>
  </si>
  <si>
    <t xml:space="preserve">  900002</t>
  </si>
  <si>
    <t xml:space="preserve">  岳阳市岳阳楼区供销社</t>
  </si>
  <si>
    <t xml:space="preserve">  900006</t>
  </si>
  <si>
    <t xml:space="preserve">  武警中队</t>
  </si>
  <si>
    <t xml:space="preserve">  900019</t>
  </si>
  <si>
    <t xml:space="preserve">  900020</t>
  </si>
  <si>
    <t xml:space="preserve">  预三团</t>
  </si>
  <si>
    <t xml:space="preserve">  900021</t>
  </si>
  <si>
    <t xml:space="preserve">  老科协</t>
  </si>
  <si>
    <t xml:space="preserve">  900024</t>
  </si>
  <si>
    <t xml:space="preserve">  消委</t>
  </si>
  <si>
    <t xml:space="preserve">  900025</t>
  </si>
  <si>
    <t xml:space="preserve">  消防大队</t>
  </si>
  <si>
    <t>岳阳楼区2018年支出预算分类汇总表(按部门预算经济分类)</t>
  </si>
  <si>
    <t>总  计</t>
  </si>
  <si>
    <t>基本支出</t>
  </si>
  <si>
    <t>项目支出</t>
  </si>
  <si>
    <t>事业单位经营服务支出</t>
  </si>
  <si>
    <t>一般商品和服务支出</t>
  </si>
  <si>
    <t>资本性支出(基本建设)</t>
  </si>
  <si>
    <t>资本性支出</t>
  </si>
  <si>
    <t>对企业补助(基本建设)</t>
  </si>
  <si>
    <t>岳阳楼区2018年基本支出预算明细表--工资福利支出(按部门预算经济分类)</t>
  </si>
  <si>
    <t>工资津补贴</t>
  </si>
  <si>
    <t>社会保障缴费</t>
  </si>
  <si>
    <t>住房公积金</t>
  </si>
  <si>
    <t>其他工资福利支出</t>
  </si>
  <si>
    <t>基本工资</t>
  </si>
  <si>
    <t>津贴补贴</t>
  </si>
  <si>
    <t>奖金</t>
  </si>
  <si>
    <t>绩效工资</t>
  </si>
  <si>
    <t>机关事业单位基本养老保险缴费</t>
  </si>
  <si>
    <t>职业年金缴费</t>
  </si>
  <si>
    <t>职工基本医疗保险缴费</t>
  </si>
  <si>
    <t>公务员医疗补助缴费</t>
  </si>
  <si>
    <t>其他社会保障缴费</t>
  </si>
  <si>
    <t>伙食补助费</t>
  </si>
  <si>
    <t>医疗费</t>
  </si>
  <si>
    <t>岳阳楼区2018年基本支出预算明细表--商品和服务支出(按部门预算经济分类)</t>
  </si>
  <si>
    <t>总 计</t>
  </si>
  <si>
    <t>办公费</t>
  </si>
  <si>
    <t>水费</t>
  </si>
  <si>
    <t>电费</t>
  </si>
  <si>
    <t>邮电费</t>
  </si>
  <si>
    <t>取暖费</t>
  </si>
  <si>
    <t>物业管理费</t>
  </si>
  <si>
    <t>差旅费</t>
  </si>
  <si>
    <t>租赁费</t>
  </si>
  <si>
    <t>会议费</t>
  </si>
  <si>
    <t>培训费</t>
  </si>
  <si>
    <t>公务接待费</t>
  </si>
  <si>
    <t>劳务费</t>
  </si>
  <si>
    <t>工会经费</t>
  </si>
  <si>
    <t>福利费</t>
  </si>
  <si>
    <t>公务用车运行维护费</t>
  </si>
  <si>
    <t>其他交通费用</t>
  </si>
  <si>
    <t>税金及附加费用</t>
  </si>
  <si>
    <t>其他商品和服务支出</t>
  </si>
  <si>
    <t>岳阳楼区2018年基本支出预算明细表--对个人和家庭的补助(按部门预算经济分类)</t>
  </si>
  <si>
    <t>离休费</t>
  </si>
  <si>
    <t>退休费</t>
  </si>
  <si>
    <t>退职(役)费</t>
  </si>
  <si>
    <t>抚恤金</t>
  </si>
  <si>
    <t>生活补助</t>
  </si>
  <si>
    <t>救济费</t>
  </si>
  <si>
    <t>医疗费补助</t>
  </si>
  <si>
    <t>助学金</t>
  </si>
  <si>
    <t>奖励金</t>
  </si>
  <si>
    <t>个人农业生产补贴</t>
  </si>
  <si>
    <t>其他对个人和家庭的补助</t>
  </si>
  <si>
    <t>岳阳楼区2018年项目支出部门预算明细表A（按部门预算经济分类）</t>
  </si>
  <si>
    <t>单位(项目)名称</t>
  </si>
  <si>
    <t>咨询费</t>
  </si>
  <si>
    <t>手续费</t>
  </si>
  <si>
    <t>因公出国(境)费</t>
  </si>
  <si>
    <t>专用材料费</t>
  </si>
  <si>
    <t>被装购置费</t>
  </si>
  <si>
    <t>专用燃料费</t>
  </si>
  <si>
    <t>委托业务费</t>
  </si>
  <si>
    <t>其他</t>
  </si>
  <si>
    <t>岳阳楼区2018年项目支出部门预算明细表B（按部门预算经济分类）</t>
  </si>
  <si>
    <t>专用设备购置</t>
  </si>
  <si>
    <t>基础设施建设</t>
  </si>
  <si>
    <t>信息网络及软件购置更新</t>
  </si>
  <si>
    <t>物资储备</t>
  </si>
  <si>
    <t>公务用车购置</t>
  </si>
  <si>
    <t>其他交通工具购置</t>
  </si>
  <si>
    <t>文物和陈列品购置</t>
  </si>
  <si>
    <t>无形资产购置</t>
  </si>
  <si>
    <t>其他基本建设支出</t>
  </si>
  <si>
    <t>岳阳楼区2018年项目支出部门预算明细表C（按部门预算经济分类）</t>
  </si>
  <si>
    <t>信息网络及软件购建更新</t>
  </si>
  <si>
    <t>土地补偿</t>
  </si>
  <si>
    <t>安置补助</t>
  </si>
  <si>
    <t>地上附着物和青苗补偿</t>
  </si>
  <si>
    <t>拆迁补偿</t>
  </si>
  <si>
    <t>其他资本性支出</t>
  </si>
  <si>
    <t>岳阳楼区2018年支出预算分类汇总表(按政府预算经济分类)</t>
  </si>
  <si>
    <t>机关资本性支出(一)</t>
  </si>
  <si>
    <t>机关资本性支出(二)</t>
  </si>
  <si>
    <t>对企业资本性支出</t>
  </si>
  <si>
    <t>**</t>
  </si>
  <si>
    <t xml:space="preserve">  岳阳市岳阳楼区档案局</t>
  </si>
  <si>
    <t xml:space="preserve">  岳阳楼区网格中心</t>
  </si>
  <si>
    <t xml:space="preserve">  岳阳市岳阳楼区行资办</t>
  </si>
  <si>
    <t xml:space="preserve">  岳阳楼区工资统发中心</t>
  </si>
  <si>
    <t xml:space="preserve">  岳阳楼区政府采购中心</t>
  </si>
  <si>
    <t>中国人民政治协商会议岳阳楼区委员会</t>
  </si>
  <si>
    <t xml:space="preserve">  岳阳市岳阳楼区法院</t>
  </si>
  <si>
    <t xml:space="preserve">  中国共产党岳阳市岳阳楼区委员会</t>
  </si>
  <si>
    <t xml:space="preserve">  中国共产党岳阳市岳阳楼区委员会统一战线工作委员会</t>
  </si>
  <si>
    <t xml:space="preserve">  岳阳市岳阳楼区农林畜牧水产局</t>
  </si>
  <si>
    <t xml:space="preserve">  岳阳楼区定点屠宰办</t>
  </si>
  <si>
    <t xml:space="preserve">  岳阳市岳阳楼区劳动监察大队</t>
  </si>
  <si>
    <t xml:space="preserve">  岳阳市岳阳楼区就业局</t>
  </si>
  <si>
    <t xml:space="preserve">  岳阳市岳阳楼区社会劳动保险管理中心（社保站）</t>
  </si>
  <si>
    <t xml:space="preserve">  岳阳市岳阳楼区城乡居民养老保险管理服务中心（城乡养老）</t>
  </si>
  <si>
    <t xml:space="preserve">  岳阳市岳阳楼区机关事业单位养老保险管理服务中心（机关养老）</t>
  </si>
  <si>
    <t xml:space="preserve">  岳阳市岳阳楼区新农合（居民医保）</t>
  </si>
  <si>
    <t xml:space="preserve">  岳阳市岳阳楼区卫生监督所(综合执法局)</t>
  </si>
  <si>
    <t xml:space="preserve">  岳阳市岳阳楼计绩效办</t>
  </si>
  <si>
    <t xml:space="preserve">  岳阳市岳阳楼计财管中心</t>
  </si>
  <si>
    <t xml:space="preserve">  岳阳市岳阳楼区价格监督检查局</t>
  </si>
  <si>
    <t xml:space="preserve">  岳阳楼区农村公路管理所</t>
  </si>
  <si>
    <t xml:space="preserve">  岳阳楼区棚户（旧城）区改造服务中心</t>
  </si>
  <si>
    <t xml:space="preserve">  岳阳市岳阳楼区墙改办</t>
  </si>
  <si>
    <t xml:space="preserve">  岳阳市岳阳楼粮食服务中心</t>
  </si>
  <si>
    <t xml:space="preserve">  岳阳市岳阳楼商贸中心</t>
  </si>
  <si>
    <t>岳阳楼区2018年基本支出预算明细表--工资福利支出(按政府预算经济分类)</t>
  </si>
  <si>
    <t>工资奖金津补贴</t>
  </si>
  <si>
    <t>其他对事业单位补助</t>
  </si>
  <si>
    <t>岳阳楼区2018年基本支出预算明细表--商品和服务支出(按政府预算经济分类)</t>
  </si>
  <si>
    <t>办公经费</t>
  </si>
  <si>
    <t>专用材料购置费</t>
  </si>
  <si>
    <t>因公出国(境)费用</t>
  </si>
  <si>
    <t>岳阳楼区2018年基本支出预算明细表--对个人和家庭的补助(按政府预算经济分类)</t>
  </si>
  <si>
    <t>社会福利和救济</t>
  </si>
  <si>
    <t>离退休费</t>
  </si>
  <si>
    <t>岳阳楼区2018年项目支出部门预算明细表A（按政府预算经济分类）</t>
  </si>
  <si>
    <t>岳阳楼区2018年项目支出部门预算明细表B（按政府预算经济分类）</t>
  </si>
  <si>
    <t>社会福利和救助</t>
  </si>
  <si>
    <t>设备购置</t>
  </si>
  <si>
    <t>资本性支出(二)</t>
  </si>
  <si>
    <t>岳阳楼区2018年项目支出部门预算明细表C（按政府预算经济分类）</t>
  </si>
  <si>
    <t>土地征迁补偿和安置支出</t>
  </si>
  <si>
    <t>资本性支出(一)</t>
  </si>
  <si>
    <t>岳阳楼区2018年社会保障配套支出对照表</t>
  </si>
  <si>
    <t>归口单位</t>
  </si>
  <si>
    <t>专项资金名称</t>
  </si>
  <si>
    <t>人社局</t>
  </si>
  <si>
    <t>城乡居民医保基金</t>
  </si>
  <si>
    <t>因各级财政配套从2017年的450元/人上调为480元/人，人数因市级的大中专、中小学生的移交我区78517人，故增加</t>
  </si>
  <si>
    <t>特殊人群医疗保险</t>
  </si>
  <si>
    <t>公务员医疗保险</t>
  </si>
  <si>
    <t>2018年岳阳楼区教育系统全体教师约4200人维护进入职工医保住院结算系统，享受公务员待遇，故增加</t>
  </si>
  <si>
    <t>企业职工养老保险</t>
  </si>
  <si>
    <t>退役士兵生活困难补助</t>
  </si>
  <si>
    <t>城乡养老保险基金</t>
  </si>
  <si>
    <t>城镇居民参保代办费</t>
  </si>
  <si>
    <t>民政局</t>
  </si>
  <si>
    <t>城乡医疗救助</t>
  </si>
  <si>
    <t>医疗救助区级配套，省市要求每年递增5%-10%</t>
  </si>
  <si>
    <t>救急难资金</t>
  </si>
  <si>
    <t>城市三无、五保供养</t>
  </si>
  <si>
    <t>义务兵优待</t>
  </si>
  <si>
    <t>两年600人，人均15000，区级配套40%，需360万元；大学生入伍240人，一次性奖励0.85万元，需192万元</t>
  </si>
  <si>
    <t>驻军慰问</t>
  </si>
  <si>
    <t>边远地区义务兵一次性奖励</t>
  </si>
  <si>
    <t>退伍兵一次性经济补助</t>
  </si>
  <si>
    <t>退伍兵社保帮扶、自主择业货币安置</t>
  </si>
  <si>
    <t>城乡困难群众殡葬服务</t>
  </si>
  <si>
    <t>基本养老服务补贴</t>
  </si>
  <si>
    <t>高龄老人生活补贴</t>
  </si>
  <si>
    <t>全国地名普查</t>
  </si>
  <si>
    <t>社区考核</t>
  </si>
  <si>
    <t>社区、村委会换届选举</t>
  </si>
  <si>
    <t>铁山移民伤残补助</t>
  </si>
  <si>
    <t>退伍安置士兵经费</t>
  </si>
  <si>
    <t>退役安置士兵人员经费（299人）</t>
  </si>
  <si>
    <t>残疾人两项补贴</t>
  </si>
  <si>
    <t>社会保障缴费（含村干部养老保险以奖代投）</t>
  </si>
  <si>
    <t>血吸虫药费</t>
  </si>
  <si>
    <t>岳阳楼区2018年基本公共卫生服务对照表</t>
  </si>
  <si>
    <t>下单位</t>
  </si>
  <si>
    <t>审批专项</t>
  </si>
  <si>
    <t>基本公共卫生服务</t>
  </si>
  <si>
    <t>农村计生家庭奖励扶助</t>
  </si>
  <si>
    <t>政策性提标</t>
  </si>
  <si>
    <t>计生家庭特扶</t>
  </si>
  <si>
    <t>独生子女保健</t>
  </si>
  <si>
    <t>城镇独生子女父母奖励</t>
  </si>
  <si>
    <t>手术并发扶助金</t>
  </si>
  <si>
    <t>出生缺陷干预防治</t>
  </si>
  <si>
    <t>免费孕前优生检查费</t>
  </si>
  <si>
    <t>节育手术并发症治疗经费</t>
  </si>
  <si>
    <t>三查四术经费</t>
  </si>
  <si>
    <t>爱心助孕</t>
  </si>
  <si>
    <t>老年乡村医生补助</t>
  </si>
  <si>
    <t>预计新增20人</t>
  </si>
  <si>
    <t>公共卫生建设资金</t>
  </si>
  <si>
    <t>推动医疗分级诊疗远程系统180万元，一公里医疗卫生服务体系建设360万元，区药具站搬迁改造80万元，具体见〔2017〕第11次会议纪要</t>
  </si>
  <si>
    <t>卫计局</t>
  </si>
  <si>
    <t>流动人口公卫经费</t>
  </si>
  <si>
    <t>免费孕前优生工作经费</t>
  </si>
  <si>
    <t>迎检经费</t>
  </si>
  <si>
    <t>抽样调查经费</t>
  </si>
  <si>
    <t>健康素养</t>
  </si>
  <si>
    <t>中医药进社区</t>
  </si>
  <si>
    <t>宣传教育经费</t>
  </si>
  <si>
    <t>卫计科教经费与宣传教育经费合并</t>
  </si>
  <si>
    <t>打击两非经费</t>
  </si>
  <si>
    <t>重症精神病障碍患者监护人补贴</t>
  </si>
  <si>
    <t>岳楼综治办〔2017〕5号</t>
  </si>
  <si>
    <t>重症精神病障碍患者复核诊断</t>
  </si>
  <si>
    <t>两癌筛查</t>
  </si>
  <si>
    <t>《湖南省农村适龄妇女”两癌”免费检查工作方案》的通知,湘妇字[2012]27号等文件的要求,2018年需完成2500人筛查工作,按文件标准140元/人计算,共计35万。</t>
  </si>
  <si>
    <t>科学育儿</t>
  </si>
  <si>
    <t>全国试点项目，根据《国家卫生计生委办公厅关于开展计划生育家庭科学育儿和青少年健康发展试点工作的通知》卫办家庭函〔2015〕344号，和岳阳楼区人民政府办公室《关于印发岳阳楼区科学育儿项目试点工作实施方案的通知》岳楼政办函〔2015〕43号等文件精神，需开展搭建科学育儿服务平台；中医药儿童健康工程等机关工作。</t>
  </si>
  <si>
    <t>产前筛查</t>
  </si>
  <si>
    <t>根据《湖南省孕产妇免费产前筛查项目督导指标体系》和《岳阳楼区2017年孕产 女免费产前筛查项目实施方案》（岳楼卫计发〔2017〕28号等文件要求，2018年需完成3600人，按标准154元/人计算。</t>
  </si>
  <si>
    <t>从业人员预防性体检</t>
  </si>
  <si>
    <t>根据《关于清理规范一批行政事业单位性收费有关规定政策通知》财税〔2017〕20号等文件精神，取消了从业人员预防性健康体检、涉企检验检测收费。</t>
  </si>
  <si>
    <t>健康示范区创建</t>
  </si>
  <si>
    <t>区长办公会〔2017〕第11次及《“十三五”全周健康促进与教育工作规划》国卫宣传发〔2017〕2号等文件要求，开展健康促进示范区创建工作。</t>
  </si>
  <si>
    <t>卫生监督检查</t>
  </si>
  <si>
    <t>根据《中华人民共和国和传染病防治法》《关于清理规范一批行政事业单位性收费有关规定的通知》财税〔2017〕20号等文件精神，2018年完成2000余家公共场所饮用水质检测、消毒检测等任务。</t>
  </si>
  <si>
    <t>岳阳楼区2018年地方政府债券还本付息支出预算表</t>
  </si>
  <si>
    <t>年份</t>
  </si>
  <si>
    <t>本金</t>
  </si>
  <si>
    <t>利率
（％）</t>
  </si>
  <si>
    <t>文号</t>
  </si>
  <si>
    <t>偿还合计</t>
  </si>
  <si>
    <t>2018年偿还</t>
  </si>
  <si>
    <t>期限（年）</t>
  </si>
  <si>
    <t>利息</t>
  </si>
  <si>
    <t>余额</t>
  </si>
  <si>
    <t>2013年</t>
  </si>
  <si>
    <t>市财预〔2013〕37号</t>
  </si>
  <si>
    <t>2014年</t>
  </si>
  <si>
    <t>市财预〔2014〕41号</t>
  </si>
  <si>
    <t>2015年</t>
  </si>
  <si>
    <t>市财预〔2015〕45号</t>
  </si>
  <si>
    <t>市财预〔2015〕73号</t>
  </si>
  <si>
    <t>2016年</t>
  </si>
  <si>
    <t>湘财预〔2016〕42号</t>
  </si>
  <si>
    <t>市财金〔2016〕2号</t>
  </si>
  <si>
    <t>市财金〔2016〕9号</t>
  </si>
  <si>
    <t>市财金〔2016〕7号</t>
  </si>
  <si>
    <t>市财金〔2016〕10号</t>
  </si>
  <si>
    <t>岳财预〔2017〕52号</t>
  </si>
  <si>
    <t>岳财金〔2017〕8号</t>
  </si>
  <si>
    <t>－</t>
  </si>
  <si>
    <t>岳阳楼区2018年“三公”经费预算公开表</t>
  </si>
  <si>
    <t>2017年“三公”经费预算数</t>
  </si>
  <si>
    <t>2018年“三公”经费预算数</t>
  </si>
  <si>
    <t>公务用车购置及运行费</t>
  </si>
  <si>
    <t>其中</t>
  </si>
  <si>
    <t>因公出国（境）费</t>
  </si>
  <si>
    <t>公务用车购置费</t>
  </si>
  <si>
    <t>岳阳楼区2018年政府采购预算表</t>
  </si>
  <si>
    <t>项目名称</t>
  </si>
  <si>
    <t>采购品目</t>
  </si>
  <si>
    <t>经济科目</t>
  </si>
  <si>
    <t>起始时间</t>
  </si>
  <si>
    <t>完成时间</t>
  </si>
  <si>
    <t xml:space="preserve">采购数量 </t>
  </si>
  <si>
    <t>计量单位</t>
  </si>
  <si>
    <t>采购项目总投资</t>
  </si>
  <si>
    <t>其中：当年预算安排金额</t>
  </si>
  <si>
    <t>一般预算拨款（补助）</t>
  </si>
  <si>
    <t>事业单位经营收入</t>
  </si>
  <si>
    <t>上级补助收入</t>
  </si>
  <si>
    <t>对附属单位上缴收入</t>
  </si>
  <si>
    <t>上年结转</t>
  </si>
  <si>
    <t>纳入预算管理的非税收入拨款</t>
  </si>
  <si>
    <t>打印机</t>
  </si>
  <si>
    <t>台</t>
  </si>
  <si>
    <t>粉盒</t>
  </si>
  <si>
    <t>支</t>
  </si>
  <si>
    <t>复印纸</t>
  </si>
  <si>
    <t>箱</t>
  </si>
  <si>
    <t>鼓粉盒</t>
  </si>
  <si>
    <t>盒</t>
  </si>
  <si>
    <t>计算机</t>
  </si>
  <si>
    <t>修缮工程</t>
  </si>
  <si>
    <t>维修（护）费</t>
  </si>
  <si>
    <t>次</t>
  </si>
  <si>
    <t>印刷服务</t>
  </si>
  <si>
    <t>办公桌椅</t>
  </si>
  <si>
    <t>A0202</t>
  </si>
  <si>
    <t>套</t>
  </si>
  <si>
    <t>车辆保险</t>
  </si>
  <si>
    <t>C1504020</t>
  </si>
  <si>
    <t>打印设备</t>
  </si>
  <si>
    <t>A0201060</t>
  </si>
  <si>
    <t>工具头盔</t>
  </si>
  <si>
    <t>通知服务</t>
  </si>
  <si>
    <t>C030101</t>
  </si>
  <si>
    <t>万</t>
  </si>
  <si>
    <t>饮水机采</t>
  </si>
  <si>
    <t>C081401</t>
  </si>
  <si>
    <t>万份</t>
  </si>
  <si>
    <t>执法服装</t>
  </si>
  <si>
    <t>计算设备</t>
  </si>
  <si>
    <t>A020101</t>
  </si>
  <si>
    <t>电脑印刷</t>
  </si>
  <si>
    <t>办公柜子</t>
  </si>
  <si>
    <t>张</t>
  </si>
  <si>
    <t>电脑</t>
  </si>
  <si>
    <t>联想</t>
  </si>
  <si>
    <t>空调</t>
  </si>
  <si>
    <t>格力</t>
  </si>
  <si>
    <t>办公费用</t>
  </si>
  <si>
    <t>电话机</t>
  </si>
  <si>
    <t>沙发</t>
  </si>
  <si>
    <t>复印机</t>
  </si>
  <si>
    <t>办公椅</t>
  </si>
  <si>
    <t>茶几</t>
  </si>
  <si>
    <t>办公桌</t>
  </si>
  <si>
    <t>文件柜</t>
  </si>
  <si>
    <t>服务</t>
  </si>
  <si>
    <t>打字复印</t>
  </si>
  <si>
    <t>档案清理</t>
  </si>
  <si>
    <t>耗材</t>
  </si>
  <si>
    <t>货物</t>
  </si>
  <si>
    <t>电脑耗材</t>
  </si>
  <si>
    <t>台式计算</t>
  </si>
  <si>
    <t>办公家具</t>
  </si>
  <si>
    <t>书柜</t>
  </si>
  <si>
    <t>办公设备</t>
  </si>
  <si>
    <t>碎纸机</t>
  </si>
  <si>
    <t>服务类</t>
  </si>
  <si>
    <t>印刷资料</t>
  </si>
  <si>
    <t>通用设备</t>
  </si>
  <si>
    <t>交换机</t>
  </si>
  <si>
    <t>50</t>
  </si>
  <si>
    <t>资料印刷</t>
  </si>
  <si>
    <t>装修修缮</t>
  </si>
  <si>
    <t>彩色打印</t>
  </si>
  <si>
    <t>电脑采购</t>
  </si>
  <si>
    <t>台式电脑</t>
  </si>
  <si>
    <t>笔记本</t>
  </si>
  <si>
    <t>会议设备</t>
  </si>
  <si>
    <t>会议系统</t>
  </si>
  <si>
    <t>1套</t>
  </si>
  <si>
    <t>空调设备</t>
  </si>
  <si>
    <t>扫描设备</t>
  </si>
  <si>
    <t>扫描仪</t>
  </si>
  <si>
    <t>远程设备</t>
  </si>
  <si>
    <t>桌椅</t>
  </si>
  <si>
    <t>课桌椅</t>
  </si>
  <si>
    <t>空调机</t>
  </si>
  <si>
    <t>修缮</t>
  </si>
  <si>
    <t>工程类</t>
  </si>
  <si>
    <t>栋</t>
  </si>
  <si>
    <t>货物类</t>
  </si>
  <si>
    <t>个</t>
  </si>
  <si>
    <t>投影仪</t>
  </si>
  <si>
    <t>会议</t>
  </si>
  <si>
    <t>会议桌</t>
  </si>
  <si>
    <t>打印机硒</t>
  </si>
  <si>
    <t>墨粉盒</t>
  </si>
  <si>
    <t>会议椅</t>
  </si>
  <si>
    <t>打印纸</t>
  </si>
  <si>
    <t>32</t>
  </si>
  <si>
    <t>文件印刷</t>
  </si>
  <si>
    <t>33</t>
  </si>
  <si>
    <t>半月刊</t>
  </si>
  <si>
    <t>理论学习</t>
  </si>
  <si>
    <t>学习用书</t>
  </si>
  <si>
    <t>网络管理</t>
  </si>
  <si>
    <t>网络设备</t>
  </si>
  <si>
    <t>文明创建</t>
  </si>
  <si>
    <t>广告标牌</t>
  </si>
  <si>
    <t>稿件管理</t>
  </si>
  <si>
    <t>书籍</t>
  </si>
  <si>
    <t>培训学习用</t>
  </si>
  <si>
    <t>稿件等资料印刷</t>
  </si>
  <si>
    <t>配件</t>
  </si>
  <si>
    <t>器材配件</t>
  </si>
  <si>
    <t>储卡</t>
  </si>
  <si>
    <t>资料电子档储存</t>
  </si>
  <si>
    <t>办公室搬迁调整</t>
  </si>
  <si>
    <t>34</t>
  </si>
  <si>
    <t>显示器</t>
  </si>
  <si>
    <t>办公用品</t>
  </si>
  <si>
    <t>办案电脑</t>
  </si>
  <si>
    <t>内网电脑</t>
  </si>
  <si>
    <t>派驻组采购1次；监委采购2次；机关采购2次</t>
  </si>
  <si>
    <t>办案耗材</t>
  </si>
  <si>
    <t>办案耗材，每2个月采购1次</t>
  </si>
  <si>
    <t>办案印刷</t>
  </si>
  <si>
    <t>办案印刷等，每2个月采购1次</t>
  </si>
  <si>
    <t>外网电脑</t>
  </si>
  <si>
    <t>派驻组采购1次；监委采购1次；机关采购2次</t>
  </si>
  <si>
    <t>机关耗材</t>
  </si>
  <si>
    <t>机关耗材等，每季度采购1次</t>
  </si>
  <si>
    <t>机关印刷</t>
  </si>
  <si>
    <t>印刷</t>
  </si>
  <si>
    <t>机关印刷等，每季度采购1次</t>
  </si>
  <si>
    <t>内网软件</t>
  </si>
  <si>
    <t>内网办公软件、平台软件等采购</t>
  </si>
  <si>
    <t>软件</t>
  </si>
  <si>
    <t>外网软件</t>
  </si>
  <si>
    <t>办公采购</t>
  </si>
  <si>
    <t>空调采购</t>
  </si>
  <si>
    <t>消耗用品</t>
  </si>
  <si>
    <t>印刷装订</t>
  </si>
  <si>
    <t>办公桌等</t>
  </si>
  <si>
    <t>印刷产品</t>
  </si>
  <si>
    <t>一体机等</t>
  </si>
  <si>
    <t>电器</t>
  </si>
  <si>
    <t>图书购置</t>
  </si>
  <si>
    <t>图书</t>
  </si>
  <si>
    <t>册</t>
  </si>
  <si>
    <t>软件维护</t>
  </si>
  <si>
    <t>应用软件</t>
  </si>
  <si>
    <t>易耗品</t>
  </si>
  <si>
    <t>批</t>
  </si>
  <si>
    <t>传真机</t>
  </si>
  <si>
    <t>冷藏设备</t>
  </si>
  <si>
    <t>试纸条</t>
  </si>
  <si>
    <t>条</t>
  </si>
  <si>
    <t>消毒药</t>
  </si>
  <si>
    <t>件</t>
  </si>
  <si>
    <t xml:space="preserve">台 </t>
  </si>
  <si>
    <t>电信服务</t>
  </si>
  <si>
    <t>车辆维修</t>
  </si>
  <si>
    <t>车辆加油</t>
  </si>
  <si>
    <t>盲杖</t>
  </si>
  <si>
    <t>其他对个人和家庭的补助支出</t>
  </si>
  <si>
    <t>根</t>
  </si>
  <si>
    <t>手杖</t>
  </si>
  <si>
    <t>助听器</t>
  </si>
  <si>
    <t>电动轮椅</t>
  </si>
  <si>
    <t>拐杖</t>
  </si>
  <si>
    <t>轮椅</t>
  </si>
  <si>
    <t>坐便椅</t>
  </si>
  <si>
    <t>A4纸、A3</t>
  </si>
  <si>
    <t>U盘（64G</t>
  </si>
  <si>
    <t>多功能一</t>
  </si>
  <si>
    <t>红头（文</t>
  </si>
  <si>
    <t>监控设备</t>
  </si>
  <si>
    <t>其他家具</t>
  </si>
  <si>
    <t>硒鼓</t>
  </si>
  <si>
    <t>信封（大</t>
  </si>
  <si>
    <t>业务凭单</t>
  </si>
  <si>
    <t>异动硬盘</t>
  </si>
  <si>
    <t>照相机</t>
  </si>
  <si>
    <t>保险箱</t>
  </si>
  <si>
    <t>色带</t>
  </si>
  <si>
    <t>档案防护</t>
  </si>
  <si>
    <t>六防费</t>
  </si>
  <si>
    <t>档案鼓盒</t>
  </si>
  <si>
    <t>档案盒</t>
  </si>
  <si>
    <t>档案目录</t>
  </si>
  <si>
    <t>封面费</t>
  </si>
  <si>
    <t>档案修复</t>
  </si>
  <si>
    <t>服务修复</t>
  </si>
  <si>
    <t>一体机</t>
  </si>
  <si>
    <t>电器采购</t>
  </si>
  <si>
    <t>生活电器</t>
  </si>
  <si>
    <t>教材采购</t>
  </si>
  <si>
    <t>培训教材</t>
  </si>
  <si>
    <t>本</t>
  </si>
  <si>
    <t>软件开发</t>
  </si>
  <si>
    <t>人才软件</t>
  </si>
  <si>
    <t>设备采购</t>
  </si>
  <si>
    <t>存储设备</t>
  </si>
  <si>
    <t>电源设备</t>
  </si>
  <si>
    <t>设备维护</t>
  </si>
  <si>
    <t>密集架</t>
  </si>
  <si>
    <t>消防器材</t>
  </si>
  <si>
    <t>一般会议</t>
  </si>
  <si>
    <t>网络服务</t>
  </si>
  <si>
    <t>信息平台</t>
  </si>
  <si>
    <t>显示设备</t>
  </si>
  <si>
    <t>交换设备</t>
  </si>
  <si>
    <t>沙发茶几</t>
  </si>
  <si>
    <t>墨水盒</t>
  </si>
  <si>
    <t>家用家具</t>
  </si>
  <si>
    <t>若干</t>
  </si>
  <si>
    <t>会议服务</t>
  </si>
  <si>
    <t>基础电信</t>
  </si>
  <si>
    <t>喷墨盒</t>
  </si>
  <si>
    <t>1.5p空调</t>
  </si>
  <si>
    <t>Ａ4纸</t>
  </si>
  <si>
    <t>大鼓粉盒</t>
  </si>
  <si>
    <t>小粉盒　</t>
  </si>
  <si>
    <t>移动U盘</t>
  </si>
  <si>
    <t>摄像机</t>
  </si>
  <si>
    <t>U盘64G</t>
  </si>
  <si>
    <t>鼓粉盒大</t>
  </si>
  <si>
    <t>鼓粉盒小</t>
  </si>
  <si>
    <t>1.5P挂机</t>
  </si>
  <si>
    <t>公共平台</t>
  </si>
  <si>
    <t>三联单</t>
  </si>
  <si>
    <t>红头纸</t>
  </si>
  <si>
    <t>信封</t>
  </si>
  <si>
    <t>季度期刊</t>
  </si>
  <si>
    <t>A4复印纸</t>
  </si>
  <si>
    <t>其他印刷</t>
  </si>
  <si>
    <t>/</t>
  </si>
  <si>
    <t>宣传手册</t>
  </si>
  <si>
    <t>U盘</t>
  </si>
  <si>
    <t>移动硬盘</t>
  </si>
  <si>
    <t>社保卡</t>
  </si>
  <si>
    <t>移动存储</t>
  </si>
  <si>
    <t>柜子</t>
  </si>
  <si>
    <t>装订机</t>
  </si>
  <si>
    <t>路由器</t>
  </si>
  <si>
    <t>燃油费</t>
  </si>
  <si>
    <t>网、电信</t>
  </si>
  <si>
    <t>会议培训</t>
  </si>
  <si>
    <t>电气设备</t>
  </si>
  <si>
    <t>办公材料</t>
  </si>
  <si>
    <t>通信设备</t>
  </si>
  <si>
    <t>商务服务</t>
  </si>
  <si>
    <t>其他服务</t>
  </si>
  <si>
    <t>办公类</t>
  </si>
  <si>
    <t>份</t>
  </si>
  <si>
    <t>年</t>
  </si>
  <si>
    <t>维护等</t>
  </si>
  <si>
    <t>巡诊车</t>
  </si>
  <si>
    <t>车</t>
  </si>
  <si>
    <t>冰柜</t>
  </si>
  <si>
    <t>办公用</t>
  </si>
  <si>
    <t>电视机</t>
  </si>
  <si>
    <t>电器设备</t>
  </si>
  <si>
    <t>办公品</t>
  </si>
  <si>
    <t>其它服务</t>
  </si>
  <si>
    <t>通讯服务</t>
  </si>
  <si>
    <t xml:space="preserve">  404033</t>
  </si>
  <si>
    <t xml:space="preserve">  岳阳市岳阳楼区东茅岭卫生</t>
  </si>
  <si>
    <t xml:space="preserve">  404034</t>
  </si>
  <si>
    <t xml:space="preserve">  岳阳市岳阳楼区吕仙亭卫生</t>
  </si>
  <si>
    <t>维修服务</t>
  </si>
  <si>
    <t>中医改造</t>
  </si>
  <si>
    <t>病房改造</t>
  </si>
  <si>
    <t>维修工程</t>
  </si>
  <si>
    <t xml:space="preserve">  404035</t>
  </si>
  <si>
    <t xml:space="preserve">  岳阳市岳阳楼区王家河卫生</t>
  </si>
  <si>
    <t xml:space="preserve">  404036</t>
  </si>
  <si>
    <t xml:space="preserve">  岳阳市岳阳楼区五里牌卫生</t>
  </si>
  <si>
    <t xml:space="preserve">  404038</t>
  </si>
  <si>
    <t xml:space="preserve">  岳阳市岳阳楼区金鹗山卫生</t>
  </si>
  <si>
    <t>装修工程</t>
  </si>
  <si>
    <t>其它设备</t>
  </si>
  <si>
    <t xml:space="preserve">  404039</t>
  </si>
  <si>
    <t xml:space="preserve">  岳阳市岳阳楼区奇家岭卫生</t>
  </si>
  <si>
    <t>电信</t>
  </si>
  <si>
    <t>检验检测</t>
  </si>
  <si>
    <t>公示牌类</t>
  </si>
  <si>
    <t>网络费</t>
  </si>
  <si>
    <t>法律服务</t>
  </si>
  <si>
    <t>油料、车</t>
  </si>
  <si>
    <t>粉盒硒鼓</t>
  </si>
  <si>
    <t>执法书籍</t>
  </si>
  <si>
    <t>华为M3</t>
  </si>
  <si>
    <t>快速检测</t>
  </si>
  <si>
    <t>喷墨打印</t>
  </si>
  <si>
    <t>电子产品</t>
  </si>
  <si>
    <t>固定资产</t>
  </si>
  <si>
    <t>网络改造</t>
  </si>
  <si>
    <t>电脑设备</t>
  </si>
  <si>
    <t>高速数码</t>
  </si>
  <si>
    <t>办公装修</t>
  </si>
  <si>
    <t>测量仪器</t>
  </si>
  <si>
    <t>手提电脑</t>
  </si>
  <si>
    <t>5000</t>
  </si>
  <si>
    <t>4000</t>
  </si>
  <si>
    <t>服务大厅</t>
  </si>
  <si>
    <t>帮扶物质</t>
  </si>
  <si>
    <t>帮扶物资</t>
  </si>
  <si>
    <t>水电设施</t>
  </si>
  <si>
    <t>电脑网络</t>
  </si>
  <si>
    <t>办公楼</t>
  </si>
  <si>
    <t>电梯空调</t>
  </si>
  <si>
    <t>把</t>
  </si>
  <si>
    <t>办公茶叶</t>
  </si>
  <si>
    <t>斤</t>
  </si>
  <si>
    <t>数码相机</t>
  </si>
  <si>
    <t>部</t>
  </si>
  <si>
    <t>保险柜</t>
  </si>
  <si>
    <t>碳粉</t>
  </si>
  <si>
    <t>资料柜</t>
  </si>
  <si>
    <t>装修</t>
  </si>
  <si>
    <t>C0814</t>
  </si>
  <si>
    <t>B08</t>
  </si>
  <si>
    <t>2</t>
  </si>
  <si>
    <t>A09</t>
  </si>
  <si>
    <t>A02</t>
  </si>
  <si>
    <t>办公电器</t>
  </si>
  <si>
    <t>印刷宣传</t>
  </si>
  <si>
    <t>a09</t>
  </si>
  <si>
    <t>a0201</t>
  </si>
  <si>
    <t>a0206</t>
  </si>
  <si>
    <t>c060102</t>
  </si>
  <si>
    <t>印刷等</t>
  </si>
  <si>
    <t>c08</t>
  </si>
  <si>
    <t>改造工程</t>
  </si>
  <si>
    <t>工程</t>
  </si>
  <si>
    <t>辖区下水道改造</t>
  </si>
  <si>
    <t>配套设施</t>
  </si>
  <si>
    <t>南辅道项目配套设施改造</t>
  </si>
  <si>
    <t>联想电脑</t>
  </si>
  <si>
    <t>0.4</t>
  </si>
  <si>
    <t>宣传印刷</t>
  </si>
  <si>
    <t>4</t>
  </si>
  <si>
    <t>新办公楼搬迁</t>
  </si>
  <si>
    <t>印刷品</t>
  </si>
  <si>
    <t>岳阳楼区2018年政府购买服务支出预算表</t>
  </si>
  <si>
    <t>预算单位代码</t>
  </si>
  <si>
    <t>预算单位名称</t>
  </si>
  <si>
    <t>购买服务项目</t>
  </si>
  <si>
    <t>资金项目名称</t>
  </si>
  <si>
    <t>购买服务预算金额</t>
  </si>
  <si>
    <t>承接主体类别</t>
  </si>
  <si>
    <t>直接受益对象</t>
  </si>
  <si>
    <t>预算绩效目标</t>
  </si>
  <si>
    <t>政府购买服务目录名称</t>
  </si>
  <si>
    <t>具体项目名称</t>
  </si>
  <si>
    <t>本级安排</t>
  </si>
  <si>
    <t xml:space="preserve">      政府性基金
</t>
  </si>
  <si>
    <t>办公消耗用品</t>
  </si>
  <si>
    <t>印刷和出版服务</t>
  </si>
  <si>
    <t>其他印刷服务</t>
  </si>
  <si>
    <t>计算机设备及软件</t>
  </si>
  <si>
    <t>公共法律服务政府购买</t>
  </si>
  <si>
    <t>公共法律服务</t>
  </si>
  <si>
    <t>社会力量</t>
  </si>
  <si>
    <t>全区人民</t>
  </si>
  <si>
    <t>良好的社会环境</t>
  </si>
  <si>
    <t>打印机纸</t>
  </si>
  <si>
    <t>数字照相机</t>
  </si>
  <si>
    <t>多功能一体机</t>
  </si>
  <si>
    <t>打印机粉</t>
  </si>
  <si>
    <t>便携式计算机</t>
  </si>
  <si>
    <t>台式计算机</t>
  </si>
  <si>
    <t>办公电脑</t>
  </si>
  <si>
    <t>激光打印机</t>
  </si>
  <si>
    <t>打印印刷</t>
  </si>
  <si>
    <t>线路租赁费</t>
  </si>
  <si>
    <t>维修和保养服务</t>
  </si>
  <si>
    <t>一般会议服务</t>
  </si>
  <si>
    <t>办公家具添置更换</t>
  </si>
  <si>
    <t>信息服务</t>
  </si>
  <si>
    <t>数据服务</t>
  </si>
  <si>
    <t>数据通信服务</t>
  </si>
  <si>
    <t>群发短信</t>
  </si>
  <si>
    <t>推广会</t>
  </si>
  <si>
    <t>社保卡宣传推广活动</t>
  </si>
  <si>
    <t>社会保障卡经费</t>
  </si>
  <si>
    <t>接待会</t>
  </si>
  <si>
    <t>各地调研接待会</t>
  </si>
  <si>
    <t>公共网络平台运行费用</t>
  </si>
  <si>
    <t>表彰会</t>
  </si>
  <si>
    <t>平台季度讲评表彰会</t>
  </si>
  <si>
    <t>其它复印服务</t>
  </si>
  <si>
    <t>快检试剂</t>
  </si>
  <si>
    <t>食品药品监管设备设施购置及办公用房租金</t>
  </si>
  <si>
    <t>公用经费</t>
  </si>
  <si>
    <t>食品保健食品化妆品监管、酒类安全监管、药品医疗器械安全监管、保健食品化妆品、餐饮服务食品药品医疗器械稽查、药品医疗器械不良反应、国家卫生城市创建、食品药品监管队伍能力建设</t>
  </si>
  <si>
    <t>油料、保险</t>
  </si>
  <si>
    <t>公务交通费</t>
  </si>
  <si>
    <t>食品药品监管设备设施购置及办公房屋租金</t>
  </si>
  <si>
    <t>公示牌</t>
  </si>
  <si>
    <t>食品保健品化妆品监管、药品医疗器械监管、国家卫生城市创建、酒类商品安全监管</t>
  </si>
  <si>
    <t>食品保健食品化妆品监管、公用经费</t>
  </si>
  <si>
    <t>食品保健食品化妆品监管、药品医疗器械监管、保健食品化妆品餐饮服务食品药品医疗器械稽查、公用经费</t>
  </si>
  <si>
    <t>喷墨打印机</t>
  </si>
  <si>
    <t>业务书籍</t>
  </si>
  <si>
    <t>食品保健品化妆品监管、公用经费</t>
  </si>
  <si>
    <t>检验费</t>
  </si>
  <si>
    <t>食品化妆品监管、药品医疗器械监管、酒类商品安全监管</t>
  </si>
  <si>
    <t>岳阳楼区2018年单位人员基本情况表</t>
  </si>
  <si>
    <t>单位:人、辆</t>
  </si>
  <si>
    <t>单位性质</t>
  </si>
  <si>
    <t>工资
财政
统发</t>
  </si>
  <si>
    <t>基本情况</t>
  </si>
  <si>
    <t>人数</t>
  </si>
  <si>
    <t>学生数</t>
  </si>
  <si>
    <t>车辆
数</t>
  </si>
  <si>
    <t>在职</t>
  </si>
  <si>
    <t>离退休</t>
  </si>
  <si>
    <t>行政</t>
  </si>
  <si>
    <t>全额
事业</t>
  </si>
  <si>
    <t>差额
事业</t>
  </si>
  <si>
    <t>自收
自支</t>
  </si>
  <si>
    <t>工勤人员</t>
  </si>
  <si>
    <t>包干
人员</t>
  </si>
  <si>
    <t>离休人员</t>
  </si>
  <si>
    <t>退休人员</t>
  </si>
  <si>
    <t>初中</t>
  </si>
  <si>
    <t>小学</t>
  </si>
  <si>
    <t>行政单位</t>
  </si>
  <si>
    <t>是</t>
  </si>
  <si>
    <t>事业单位</t>
  </si>
  <si>
    <t>否</t>
  </si>
  <si>
    <t>404033</t>
  </si>
  <si>
    <t>岳阳市岳阳楼区东茅岭卫生</t>
  </si>
  <si>
    <t>404034</t>
  </si>
  <si>
    <t>岳阳市岳阳楼区吕仙亭卫生</t>
  </si>
  <si>
    <t>404035</t>
  </si>
  <si>
    <t>岳阳市岳阳楼区王家河卫生</t>
  </si>
  <si>
    <t>404036</t>
  </si>
  <si>
    <t>岳阳市岳阳楼区五里牌卫生</t>
  </si>
  <si>
    <t>404037</t>
  </si>
  <si>
    <t>岳阳市岳阳楼区洞庭卫生</t>
  </si>
  <si>
    <t>404038</t>
  </si>
  <si>
    <t>岳阳市岳阳楼区金鹗山卫生</t>
  </si>
  <si>
    <t>404039</t>
  </si>
  <si>
    <t>岳阳市岳阳楼区奇家岭卫生</t>
  </si>
  <si>
    <t>岳阳楼区2018年部门预算支出表</t>
  </si>
  <si>
    <t>附：拨付方式</t>
  </si>
  <si>
    <t>非税收入拨款</t>
  </si>
  <si>
    <t>财政代扣</t>
  </si>
  <si>
    <t>工资统发</t>
  </si>
  <si>
    <t xml:space="preserve">    00010001</t>
  </si>
  <si>
    <t xml:space="preserve">    基本支出</t>
  </si>
  <si>
    <t xml:space="preserve">      行政运行</t>
  </si>
  <si>
    <t xml:space="preserve">      基本工资</t>
  </si>
  <si>
    <t xml:space="preserve">      十三月工资</t>
  </si>
  <si>
    <t xml:space="preserve">      绩效考评</t>
  </si>
  <si>
    <t xml:space="preserve">      机关事业单位基本养老保险缴费支出</t>
  </si>
  <si>
    <t xml:space="preserve">      养老保险缴费</t>
  </si>
  <si>
    <t xml:space="preserve">      机关事业单位职业年金缴费支出</t>
  </si>
  <si>
    <t xml:space="preserve">      职业年金缴费</t>
  </si>
  <si>
    <t xml:space="preserve">      行政单位医疗</t>
  </si>
  <si>
    <t xml:space="preserve">      医疗保险缴费</t>
  </si>
  <si>
    <t xml:space="preserve">      财政对工伤保险基金的补助</t>
  </si>
  <si>
    <t xml:space="preserve">      工伤保险缴费</t>
  </si>
  <si>
    <t xml:space="preserve">      财政对失业保险基金的补助</t>
  </si>
  <si>
    <t xml:space="preserve">      失业保险缴费</t>
  </si>
  <si>
    <t xml:space="preserve">      住房公积金</t>
  </si>
  <si>
    <t xml:space="preserve">      公用经费</t>
  </si>
  <si>
    <t xml:space="preserve">      工会经费</t>
  </si>
  <si>
    <t xml:space="preserve">      公务交通费</t>
  </si>
  <si>
    <t xml:space="preserve">      归口管理的行政单位离退休</t>
  </si>
  <si>
    <t xml:space="preserve">      退休费</t>
  </si>
  <si>
    <t xml:space="preserve">      其他优抚支出</t>
  </si>
  <si>
    <t xml:space="preserve">      抚恤金</t>
  </si>
  <si>
    <t xml:space="preserve">    00010002</t>
  </si>
  <si>
    <t xml:space="preserve">    项目支出</t>
  </si>
  <si>
    <t xml:space="preserve">      挂职区长经费</t>
  </si>
  <si>
    <t xml:space="preserve">      老干</t>
  </si>
  <si>
    <t xml:space="preserve">      值班、应急、维稳、信访等</t>
  </si>
  <si>
    <t xml:space="preserve">      督查</t>
  </si>
  <si>
    <t xml:space="preserve">      重点办</t>
  </si>
  <si>
    <t xml:space="preserve">      12345热线工作</t>
  </si>
  <si>
    <t xml:space="preserve">      调研</t>
  </si>
  <si>
    <t xml:space="preserve">      死亡抚恤</t>
  </si>
  <si>
    <t xml:space="preserve">      厂地项目协调</t>
  </si>
  <si>
    <t xml:space="preserve">      专题会议费</t>
  </si>
  <si>
    <t xml:space="preserve">      “三供一业”工作经费</t>
  </si>
  <si>
    <t xml:space="preserve">      专项协调经费</t>
  </si>
  <si>
    <t xml:space="preserve">      城管执法</t>
  </si>
  <si>
    <t xml:space="preserve">      重点村（社区）以奖代投</t>
  </si>
  <si>
    <t xml:space="preserve">      特警经费</t>
  </si>
  <si>
    <t xml:space="preserve">      大型拆违</t>
  </si>
  <si>
    <t xml:space="preserve">      乡街执法经费</t>
  </si>
  <si>
    <t xml:space="preserve">      乡办综合整治</t>
  </si>
  <si>
    <t xml:space="preserve">      考核奖励</t>
  </si>
  <si>
    <t xml:space="preserve">      巡查执法</t>
  </si>
  <si>
    <t xml:space="preserve">      信访事务</t>
  </si>
  <si>
    <t xml:space="preserve">      办案</t>
  </si>
  <si>
    <t xml:space="preserve">      复查复核</t>
  </si>
  <si>
    <t xml:space="preserve">      接访</t>
  </si>
  <si>
    <t xml:space="preserve">      岳阳楼文艺</t>
  </si>
  <si>
    <t xml:space="preserve">      协会经费</t>
  </si>
  <si>
    <t xml:space="preserve">      采风工作经费</t>
  </si>
  <si>
    <t xml:space="preserve">      人民防空</t>
  </si>
  <si>
    <t xml:space="preserve">      事业单位离退休</t>
  </si>
  <si>
    <t xml:space="preserve">      法律法规宣传教育经费</t>
  </si>
  <si>
    <t xml:space="preserve">      档案保护管理和利用</t>
  </si>
  <si>
    <t xml:space="preserve">      党史方志编辑、出版、发行</t>
  </si>
  <si>
    <t xml:space="preserve">      《岳阳楼区年鉴》书号及档案数字化管理</t>
  </si>
  <si>
    <t xml:space="preserve">      扶贫工作经费</t>
  </si>
  <si>
    <t xml:space="preserve">      法制建设</t>
  </si>
  <si>
    <t xml:space="preserve">      执法监督、行政复议、行政诉讼案件办案经费</t>
  </si>
  <si>
    <t xml:space="preserve">      法制信息培训费</t>
  </si>
  <si>
    <t xml:space="preserve">      政府外聘法律服务经费</t>
  </si>
  <si>
    <t xml:space="preserve">      行政执法考核培训</t>
  </si>
  <si>
    <t xml:space="preserve">      事业单位医疗</t>
  </si>
  <si>
    <t xml:space="preserve">      综合调研</t>
  </si>
  <si>
    <t xml:space="preserve">      政府通告</t>
  </si>
  <si>
    <t xml:space="preserve">      改制协调工作经费</t>
  </si>
  <si>
    <t xml:space="preserve">      金融事业管理</t>
  </si>
  <si>
    <t xml:space="preserve">      打击传销专项经费</t>
  </si>
  <si>
    <t xml:space="preserve">      伤残抚恤</t>
  </si>
  <si>
    <t xml:space="preserve">      科普活动经费</t>
  </si>
  <si>
    <t xml:space="preserve">      素质办经费</t>
  </si>
  <si>
    <t xml:space="preserve">      科普示范社区创建</t>
  </si>
  <si>
    <t xml:space="preserve">      其他红十字事业支出</t>
  </si>
  <si>
    <t xml:space="preserve">      救护培训费</t>
  </si>
  <si>
    <t xml:space="preserve">      红十字事业发展、人道救助金</t>
  </si>
  <si>
    <t xml:space="preserve">      无偿献血、造血干细胞</t>
  </si>
  <si>
    <t xml:space="preserve">      其他民主党派及工商联事务支出</t>
  </si>
  <si>
    <t xml:space="preserve">      商会交流</t>
  </si>
  <si>
    <t xml:space="preserve">      原工商业者困难补助</t>
  </si>
  <si>
    <t xml:space="preserve">      经济发展维权</t>
  </si>
  <si>
    <t xml:space="preserve">      企业帮扶</t>
  </si>
  <si>
    <t xml:space="preserve">      非公经济企业党组织建设</t>
  </si>
  <si>
    <t>23</t>
  </si>
  <si>
    <t xml:space="preserve">      民族工作专项</t>
  </si>
  <si>
    <t xml:space="preserve">      民族宗教维稳</t>
  </si>
  <si>
    <t xml:space="preserve">      宗教工作专项</t>
  </si>
  <si>
    <t xml:space="preserve">      流动少数民族宗教人员宣传培训</t>
  </si>
  <si>
    <t xml:space="preserve">      综合治理管理经费</t>
  </si>
  <si>
    <t xml:space="preserve">      禁毒宣传经费</t>
  </si>
  <si>
    <t xml:space="preserve">      暂住人口信息管理</t>
  </si>
  <si>
    <t xml:space="preserve">      监督考核</t>
  </si>
  <si>
    <t xml:space="preserve">      其他城乡社区管理事务支出</t>
  </si>
  <si>
    <t xml:space="preserve">      五创提质</t>
  </si>
  <si>
    <t xml:space="preserve">      信息化建设</t>
  </si>
  <si>
    <t xml:space="preserve">      财政国库业务</t>
  </si>
  <si>
    <t xml:space="preserve">      财政委托业务支出</t>
  </si>
  <si>
    <t xml:space="preserve">      财政委托业务</t>
  </si>
  <si>
    <t xml:space="preserve">      预算改革业务</t>
  </si>
  <si>
    <t xml:space="preserve">      财政事务</t>
  </si>
  <si>
    <t xml:space="preserve">      机关服务</t>
  </si>
  <si>
    <t xml:space="preserve">      集中支付管理</t>
  </si>
  <si>
    <t xml:space="preserve">      非税征管、票据稽查经费</t>
  </si>
  <si>
    <t xml:space="preserve">      执收成本</t>
  </si>
  <si>
    <t xml:space="preserve">      票据工本费</t>
  </si>
  <si>
    <t xml:space="preserve">      其他财政事务支出</t>
  </si>
  <si>
    <t xml:space="preserve">      业务培训费</t>
  </si>
  <si>
    <t xml:space="preserve">      档案资料</t>
  </si>
  <si>
    <t xml:space="preserve">      国资管理经费</t>
  </si>
  <si>
    <t xml:space="preserve">      其他城乡社区公共设施支出</t>
  </si>
  <si>
    <t xml:space="preserve">      工资统发</t>
  </si>
  <si>
    <t xml:space="preserve">      政府采购管理</t>
  </si>
  <si>
    <t xml:space="preserve">      离休费</t>
  </si>
  <si>
    <t xml:space="preserve">      长江流域会议经费</t>
  </si>
  <si>
    <t xml:space="preserve">      代表工作</t>
  </si>
  <si>
    <t xml:space="preserve">      人大代表考察、视察活动经费</t>
  </si>
  <si>
    <t xml:space="preserve">      常委会议经费</t>
  </si>
  <si>
    <t xml:space="preserve">      环保世纪行</t>
  </si>
  <si>
    <t xml:space="preserve">      三湘农民健康行</t>
  </si>
  <si>
    <t xml:space="preserve">      委室执法检查、工作评议准备经费</t>
  </si>
  <si>
    <t xml:space="preserve">      老干部活动经费</t>
  </si>
  <si>
    <t xml:space="preserve">      专题调研经费</t>
  </si>
  <si>
    <t xml:space="preserve">      农产品质量安全行</t>
  </si>
  <si>
    <t xml:space="preserve">      人大监督</t>
  </si>
  <si>
    <t xml:space="preserve">      人大类案审查、诉讼监督经费</t>
  </si>
  <si>
    <t xml:space="preserve">      民族团结进步行</t>
  </si>
  <si>
    <t xml:space="preserve">      人大信访工作</t>
  </si>
  <si>
    <t xml:space="preserve">      信访经费</t>
  </si>
  <si>
    <t xml:space="preserve">      政府债务、规范性文件审查经费</t>
  </si>
  <si>
    <t xml:space="preserve">      财政经济监督审查经费</t>
  </si>
  <si>
    <t xml:space="preserve">      人大立法</t>
  </si>
  <si>
    <t xml:space="preserve">      组织立法调研、听证评估论证经费</t>
  </si>
  <si>
    <t xml:space="preserve">      其他政协事务支出</t>
  </si>
  <si>
    <t xml:space="preserve">      民主监督</t>
  </si>
  <si>
    <t xml:space="preserve">      参政议政</t>
  </si>
  <si>
    <t xml:space="preserve">      事业运行</t>
  </si>
  <si>
    <t xml:space="preserve">      文史资料征集编印</t>
  </si>
  <si>
    <t xml:space="preserve">      “政协云”运行</t>
  </si>
  <si>
    <t xml:space="preserve">      老干费</t>
  </si>
  <si>
    <t xml:space="preserve">      政协会议</t>
  </si>
  <si>
    <t xml:space="preserve">      政治协商</t>
  </si>
  <si>
    <t xml:space="preserve">      界别活动</t>
  </si>
  <si>
    <t xml:space="preserve">      湘鄂赣政协工作研讨经费</t>
  </si>
  <si>
    <t xml:space="preserve">      公务用车管理协调维护费</t>
  </si>
  <si>
    <t xml:space="preserve">      物管中心</t>
  </si>
  <si>
    <t xml:space="preserve">      机关事务</t>
  </si>
  <si>
    <t xml:space="preserve">      机关水电费</t>
  </si>
  <si>
    <t xml:space="preserve">      经责审计</t>
  </si>
  <si>
    <t xml:space="preserve">      其他检察支出</t>
  </si>
  <si>
    <t xml:space="preserve">      乡镇联络室经费</t>
  </si>
  <si>
    <t xml:space="preserve">      公诉人员出庭补助</t>
  </si>
  <si>
    <t xml:space="preserve">      人民监督员专项经费</t>
  </si>
  <si>
    <t xml:space="preserve">      人民陪审员费用</t>
  </si>
  <si>
    <t xml:space="preserve">      司法服务</t>
  </si>
  <si>
    <t xml:space="preserve">      法治专项</t>
  </si>
  <si>
    <t xml:space="preserve">      司法津贴</t>
  </si>
  <si>
    <t xml:space="preserve">      安置帮教专项</t>
  </si>
  <si>
    <t xml:space="preserve">      社区矫正专项</t>
  </si>
  <si>
    <t xml:space="preserve">      法律援助专项</t>
  </si>
  <si>
    <t xml:space="preserve">      人民调解专项</t>
  </si>
  <si>
    <t xml:space="preserve">      三调联动</t>
  </si>
  <si>
    <t xml:space="preserve">      运转经费</t>
  </si>
  <si>
    <t xml:space="preserve">      学前和民办教育</t>
  </si>
  <si>
    <t xml:space="preserve">      小学招生工作</t>
  </si>
  <si>
    <t xml:space="preserve">      教育信息化工作推广与实施</t>
  </si>
  <si>
    <t xml:space="preserve">      教师招聘</t>
  </si>
  <si>
    <t xml:space="preserve">      督导工作经费</t>
  </si>
  <si>
    <t xml:space="preserve">      教学质量检测</t>
  </si>
  <si>
    <t xml:space="preserve">      教育科研（名师工作室经费）</t>
  </si>
  <si>
    <t xml:space="preserve">      教育网维护</t>
  </si>
  <si>
    <t xml:space="preserve">      小学教育</t>
  </si>
  <si>
    <t xml:space="preserve">      初中教育</t>
  </si>
  <si>
    <t xml:space="preserve">      离休生活补贴</t>
  </si>
  <si>
    <t xml:space="preserve">      学校安全管理专项资金</t>
  </si>
  <si>
    <t xml:space="preserve">      “三区”支教专项经费</t>
  </si>
  <si>
    <t xml:space="preserve">      学校地区性绩效</t>
  </si>
  <si>
    <t xml:space="preserve">      社区教育经费</t>
  </si>
  <si>
    <t xml:space="preserve">      少年宫活动维护费</t>
  </si>
  <si>
    <t xml:space="preserve">      春蕾学校</t>
  </si>
  <si>
    <t xml:space="preserve">      教师体检费</t>
  </si>
  <si>
    <t xml:space="preserve">      国学教育</t>
  </si>
  <si>
    <t xml:space="preserve">      校舍维修改造配套经费</t>
  </si>
  <si>
    <t xml:space="preserve">      教师继续教育经费</t>
  </si>
  <si>
    <t xml:space="preserve">      农村寄宿制学校临聘人员经费</t>
  </si>
  <si>
    <t xml:space="preserve">      组织参加体育赛事</t>
  </si>
  <si>
    <t xml:space="preserve">      教师奖励基金</t>
  </si>
  <si>
    <t xml:space="preserve">      老干活动经费</t>
  </si>
  <si>
    <t xml:space="preserve">      足球特色学校创建</t>
  </si>
  <si>
    <t xml:space="preserve">      电信网络租赁费</t>
  </si>
  <si>
    <t xml:space="preserve">      农村寄宿制学校公用经费</t>
  </si>
  <si>
    <t xml:space="preserve">      学校保安专项经费</t>
  </si>
  <si>
    <t xml:space="preserve">      中小学田径运动会</t>
  </si>
  <si>
    <t xml:space="preserve">      学前教育</t>
  </si>
  <si>
    <t xml:space="preserve">      幼儿园办园行为评估、挂牌经费</t>
  </si>
  <si>
    <t xml:space="preserve">      免作业本费</t>
  </si>
  <si>
    <t xml:space="preserve">      督学责任区开办费、运转经费</t>
  </si>
  <si>
    <t xml:space="preserve">      助学经费</t>
  </si>
  <si>
    <t xml:space="preserve">      家庭经济困难入园补助</t>
  </si>
  <si>
    <t xml:space="preserve">      残疾学生公用经费补助资金</t>
  </si>
  <si>
    <t xml:space="preserve">      农村寄宿生生活补助</t>
  </si>
  <si>
    <t xml:space="preserve">      奖金</t>
  </si>
  <si>
    <t xml:space="preserve">      农村独生子女及双女户补助</t>
  </si>
  <si>
    <t xml:space="preserve">      其他教育管理事务支出</t>
  </si>
  <si>
    <t xml:space="preserve">      校财局管</t>
  </si>
  <si>
    <t xml:space="preserve">      举报线索奖励</t>
  </si>
  <si>
    <t xml:space="preserve">      安全培训</t>
  </si>
  <si>
    <t xml:space="preserve">      专项商品和服务支出</t>
  </si>
  <si>
    <t xml:space="preserve">      区委综合信息工作经费</t>
  </si>
  <si>
    <t xml:space="preserve">      四个全面工作经费</t>
  </si>
  <si>
    <t xml:space="preserve">      两个责任工作经费</t>
  </si>
  <si>
    <t xml:space="preserve">      信访维稳调解工作经费</t>
  </si>
  <si>
    <t xml:space="preserve">      区委调研工作经费</t>
  </si>
  <si>
    <t xml:space="preserve">      总值班室工作经费</t>
  </si>
  <si>
    <t xml:space="preserve">      一般行政管理事务</t>
  </si>
  <si>
    <t xml:space="preserve">      干部教育管理</t>
  </si>
  <si>
    <t xml:space="preserve">      基层组织建设</t>
  </si>
  <si>
    <t xml:space="preserve">      党员教育管理</t>
  </si>
  <si>
    <t xml:space="preserve">      党员活动经费</t>
  </si>
  <si>
    <t xml:space="preserve">      理论宣讲、学习经费</t>
  </si>
  <si>
    <t xml:space="preserve">      网络建设与监督管理</t>
  </si>
  <si>
    <t xml:space="preserve">      志愿服务</t>
  </si>
  <si>
    <t xml:space="preserve">      大宣传考核奖励</t>
  </si>
  <si>
    <t xml:space="preserve">      新闻协调</t>
  </si>
  <si>
    <t xml:space="preserve">      文明城市建设</t>
  </si>
  <si>
    <t xml:space="preserve">      其他宣传事务支出</t>
  </si>
  <si>
    <t xml:space="preserve">      新闻稿件采集制作及管理</t>
  </si>
  <si>
    <t xml:space="preserve">      临聘人员工资项目</t>
  </si>
  <si>
    <t xml:space="preserve">      新闻通讯专用设备购买及维护</t>
  </si>
  <si>
    <t xml:space="preserve">      新的社会阶层人士、党外知识分子工作经费</t>
  </si>
  <si>
    <t xml:space="preserve">      民族、宗教、对台事务工作经费</t>
  </si>
  <si>
    <t xml:space="preserve">      民主党派和党外干部工作经费</t>
  </si>
  <si>
    <t xml:space="preserve">      保密技术</t>
  </si>
  <si>
    <t xml:space="preserve">      机要密码</t>
  </si>
  <si>
    <t xml:space="preserve">      乡镇计算机公文系统维护</t>
  </si>
  <si>
    <t xml:space="preserve">      党政信息</t>
  </si>
  <si>
    <t xml:space="preserve">      专项专刊</t>
  </si>
  <si>
    <t xml:space="preserve">      保密管理</t>
  </si>
  <si>
    <t xml:space="preserve">      保密宣传教育和执法检查</t>
  </si>
  <si>
    <t xml:space="preserve">      保密设备维护</t>
  </si>
  <si>
    <t xml:space="preserve">      维稳办经费</t>
  </si>
  <si>
    <t xml:space="preserve">      铁路护路专项</t>
  </si>
  <si>
    <t xml:space="preserve">      公安免收户口本、迁移证和准迁证工本费</t>
  </si>
  <si>
    <t xml:space="preserve">      综治办经费</t>
  </si>
  <si>
    <t xml:space="preserve">      综治民调</t>
  </si>
  <si>
    <t xml:space="preserve">      国安、人民防线建设经费</t>
  </si>
  <si>
    <t xml:space="preserve">      防暴协警伙食补助</t>
  </si>
  <si>
    <t xml:space="preserve">      610办经费</t>
  </si>
  <si>
    <t xml:space="preserve">      信访津贴</t>
  </si>
  <si>
    <t xml:space="preserve">      基地运行经费</t>
  </si>
  <si>
    <t xml:space="preserve">      老干经费</t>
  </si>
  <si>
    <t xml:space="preserve">      廉政教育</t>
  </si>
  <si>
    <t xml:space="preserve">      办案经费</t>
  </si>
  <si>
    <t xml:space="preserve">      下岗失业妇女技能培训</t>
  </si>
  <si>
    <t xml:space="preserve">      专项活动经费（三八、六一、6.26等活动）</t>
  </si>
  <si>
    <t xml:space="preserve">      妇女儿童事业发展经费</t>
  </si>
  <si>
    <t xml:space="preserve">      青少年发展经费</t>
  </si>
  <si>
    <t xml:space="preserve">      希望工程</t>
  </si>
  <si>
    <t xml:space="preserve">      团干培训</t>
  </si>
  <si>
    <t xml:space="preserve">      党的知识培训</t>
  </si>
  <si>
    <t xml:space="preserve">      党建主题活动</t>
  </si>
  <si>
    <t xml:space="preserve">      机构编制信息化平台建设</t>
  </si>
  <si>
    <t xml:space="preserve">      行政审批制度改革</t>
  </si>
  <si>
    <t xml:space="preserve">      年报统计、年检 </t>
  </si>
  <si>
    <t xml:space="preserve">      “吃空饷”问题专项治理</t>
  </si>
  <si>
    <t xml:space="preserve">      网站域名管理</t>
  </si>
  <si>
    <t xml:space="preserve">      编制档案管理</t>
  </si>
  <si>
    <t xml:space="preserve">      事业单位登记管理</t>
  </si>
  <si>
    <t xml:space="preserve">      其他党委办公厅（室）及相关机构事务支出</t>
  </si>
  <si>
    <t xml:space="preserve">      干部教育</t>
  </si>
  <si>
    <t xml:space="preserve">      特需</t>
  </si>
  <si>
    <t xml:space="preserve">      老年教育</t>
  </si>
  <si>
    <t xml:space="preserve">      老年组织</t>
  </si>
  <si>
    <t xml:space="preserve">      离退休党工委经费</t>
  </si>
  <si>
    <t xml:space="preserve">      离休费、护理费</t>
  </si>
  <si>
    <t xml:space="preserve">      省委督查信息直报</t>
  </si>
  <si>
    <t xml:space="preserve">      市区年度考评</t>
  </si>
  <si>
    <t xml:space="preserve">      督查用车工作经费</t>
  </si>
  <si>
    <t xml:space="preserve">      上级批示文件办理</t>
  </si>
  <si>
    <t xml:space="preserve">      督查经费</t>
  </si>
  <si>
    <t xml:space="preserve">      专项巡察经费</t>
  </si>
  <si>
    <t xml:space="preserve">      参政议政调研</t>
  </si>
  <si>
    <t xml:space="preserve">      侨胞之家专项建设</t>
  </si>
  <si>
    <t xml:space="preserve">      维权事业、帮侨帮困</t>
  </si>
  <si>
    <t xml:space="preserve">      农家书屋</t>
  </si>
  <si>
    <t xml:space="preserve">      老年体协</t>
  </si>
  <si>
    <t xml:space="preserve">      广场文化活动</t>
  </si>
  <si>
    <t xml:space="preserve">      新闻出版及扫黄打非</t>
  </si>
  <si>
    <t xml:space="preserve">      非物质文化遗产保护</t>
  </si>
  <si>
    <t xml:space="preserve">      文化三下乡</t>
  </si>
  <si>
    <t xml:space="preserve">      大众文体活动</t>
  </si>
  <si>
    <t xml:space="preserve">      群众文化</t>
  </si>
  <si>
    <t xml:space="preserve">      流动舞台车运行费</t>
  </si>
  <si>
    <t xml:space="preserve">      文化活动</t>
  </si>
  <si>
    <t xml:space="preserve">      文物保护</t>
  </si>
  <si>
    <t xml:space="preserve">      文物普查</t>
  </si>
  <si>
    <t xml:space="preserve">      其他体育支出</t>
  </si>
  <si>
    <t xml:space="preserve">      东风广场维护费</t>
  </si>
  <si>
    <t xml:space="preserve">      广场维护费市级体制补助</t>
  </si>
  <si>
    <t xml:space="preserve">      图书馆</t>
  </si>
  <si>
    <t xml:space="preserve">      图书购置费</t>
  </si>
  <si>
    <t xml:space="preserve">      图书馆区级免费开放配套</t>
  </si>
  <si>
    <t xml:space="preserve">      全民阅读</t>
  </si>
  <si>
    <t xml:space="preserve">      惠农补贴宣传资料</t>
  </si>
  <si>
    <t xml:space="preserve">      惠农补贴“一卡通”系统维护</t>
  </si>
  <si>
    <t xml:space="preserve">      农村综合改革工作经费</t>
  </si>
  <si>
    <t xml:space="preserve">      包干人员经费</t>
  </si>
  <si>
    <t xml:space="preserve">      林业防灾减灾</t>
  </si>
  <si>
    <t xml:space="preserve">      林业生态建设及森林防火</t>
  </si>
  <si>
    <t xml:space="preserve">      防汛</t>
  </si>
  <si>
    <t xml:space="preserve">      防汛抗旱</t>
  </si>
  <si>
    <t xml:space="preserve">      农产品质量安全</t>
  </si>
  <si>
    <t xml:space="preserve">      “三农”工作</t>
  </si>
  <si>
    <t xml:space="preserve">      其他农业支出</t>
  </si>
  <si>
    <t xml:space="preserve">      重大疫情防疫</t>
  </si>
  <si>
    <t xml:space="preserve">      山洪灾害预警系统维护管理</t>
  </si>
  <si>
    <t xml:space="preserve">      农机购置补贴管理及安全监理</t>
  </si>
  <si>
    <t xml:space="preserve">      城市水利建设管理经费</t>
  </si>
  <si>
    <t xml:space="preserve">      其他水利支出</t>
  </si>
  <si>
    <t xml:space="preserve">      河长制工作经费</t>
  </si>
  <si>
    <t xml:space="preserve">      动植物保护</t>
  </si>
  <si>
    <t xml:space="preserve">      病虫害控制</t>
  </si>
  <si>
    <t xml:space="preserve">      畜禽产品检测及专用材料购买</t>
  </si>
  <si>
    <t xml:space="preserve">      执法监管</t>
  </si>
  <si>
    <t xml:space="preserve">      检疫执法安全整治</t>
  </si>
  <si>
    <t xml:space="preserve">      代两区监管动物检疫工作经费</t>
  </si>
  <si>
    <t xml:space="preserve">      重大动物疫病防控和各乡街动物疫病免疫效果评估</t>
  </si>
  <si>
    <t xml:space="preserve">      农业行业业务管理</t>
  </si>
  <si>
    <t xml:space="preserve">      办案费</t>
  </si>
  <si>
    <t xml:space="preserve">      禁渔期渔民独生子女补助</t>
  </si>
  <si>
    <t xml:space="preserve">      渔民解困工作经费及其执法工作经费</t>
  </si>
  <si>
    <t xml:space="preserve">      森林资源管理</t>
  </si>
  <si>
    <t xml:space="preserve">      房屋租金</t>
  </si>
  <si>
    <t xml:space="preserve">      防灾救灾</t>
  </si>
  <si>
    <t xml:space="preserve">      森林防火</t>
  </si>
  <si>
    <t xml:space="preserve">      移民专干</t>
  </si>
  <si>
    <t xml:space="preserve">      项目管理</t>
  </si>
  <si>
    <t xml:space="preserve">      2018年培训</t>
  </si>
  <si>
    <t xml:space="preserve">      农村经营管理事业</t>
  </si>
  <si>
    <t xml:space="preserve">      特殊岗位工作津贴及办案费</t>
  </si>
  <si>
    <t xml:space="preserve">      市中心城区屠宰市场监管工作经费</t>
  </si>
  <si>
    <t xml:space="preserve">      中小企业发展基金</t>
  </si>
  <si>
    <t xml:space="preserve">      科技三项及科普费用</t>
  </si>
  <si>
    <t xml:space="preserve">      信息平台建设</t>
  </si>
  <si>
    <t xml:space="preserve">      老龄事务</t>
  </si>
  <si>
    <t xml:space="preserve">      老年证工本费</t>
  </si>
  <si>
    <t xml:space="preserve">      其他民政管理事务支出</t>
  </si>
  <si>
    <t xml:space="preserve">      社会救助工作经费</t>
  </si>
  <si>
    <t xml:space="preserve">      救灾工作经费</t>
  </si>
  <si>
    <t xml:space="preserve">      慈善、福彩宣传活动经费</t>
  </si>
  <si>
    <t xml:space="preserve">      婚姻登记档案管理费</t>
  </si>
  <si>
    <t xml:space="preserve">      拥军优属</t>
  </si>
  <si>
    <t xml:space="preserve">      退役军人接访维稳经费</t>
  </si>
  <si>
    <t xml:space="preserve">      低保对象公示费</t>
  </si>
  <si>
    <t xml:space="preserve">      社区（村）工作人员培训经费</t>
  </si>
  <si>
    <t xml:space="preserve">      民间组织管理</t>
  </si>
  <si>
    <t xml:space="preserve">      社会组织管理经费</t>
  </si>
  <si>
    <t xml:space="preserve">      婚姻登记证件表格资料费</t>
  </si>
  <si>
    <t xml:space="preserve">      退伍安置工作经费</t>
  </si>
  <si>
    <t xml:space="preserve">      殡葬管理执法经费</t>
  </si>
  <si>
    <t xml:space="preserve">      行政区划和地名管理</t>
  </si>
  <si>
    <t xml:space="preserve">      勘界联点、地图制作工作经费</t>
  </si>
  <si>
    <t xml:space="preserve">      优抚工作经费</t>
  </si>
  <si>
    <t xml:space="preserve">      双拥工作经费</t>
  </si>
  <si>
    <t xml:space="preserve">      社会事务、社会福利、老区工作经费</t>
  </si>
  <si>
    <t xml:space="preserve">      低保专干经费</t>
  </si>
  <si>
    <t xml:space="preserve">      基层政权和社区建设</t>
  </si>
  <si>
    <t xml:space="preserve">      社区建设工作经费</t>
  </si>
  <si>
    <t xml:space="preserve">      社会福利事业单位</t>
  </si>
  <si>
    <t xml:space="preserve">      敬老院运转经费</t>
  </si>
  <si>
    <t xml:space="preserve">      手语津贴</t>
  </si>
  <si>
    <t xml:space="preserve">      残疾人康复</t>
  </si>
  <si>
    <t xml:space="preserve">      三项康复、信访</t>
  </si>
  <si>
    <t xml:space="preserve">      残疾人生活和护理补贴</t>
  </si>
  <si>
    <t xml:space="preserve">      残疾人专职委员工资</t>
  </si>
  <si>
    <t xml:space="preserve">      残疾人就业和扶贫</t>
  </si>
  <si>
    <t xml:space="preserve">      精神病防治经费</t>
  </si>
  <si>
    <t xml:space="preserve">      金保工程</t>
  </si>
  <si>
    <t xml:space="preserve">      办公场地租金</t>
  </si>
  <si>
    <t xml:space="preserve">      公务员管理支出</t>
  </si>
  <si>
    <t xml:space="preserve">      特殊门诊专家评审</t>
  </si>
  <si>
    <t xml:space="preserve">      保安保洁</t>
  </si>
  <si>
    <t xml:space="preserve">      事业单位管理费</t>
  </si>
  <si>
    <t xml:space="preserve">      企业军转干部安置及维稳</t>
  </si>
  <si>
    <t xml:space="preserve">      工资改革</t>
  </si>
  <si>
    <t xml:space="preserve">      劳动合同工本费</t>
  </si>
  <si>
    <t xml:space="preserve">      劳动保障监察</t>
  </si>
  <si>
    <t xml:space="preserve">      人武部</t>
  </si>
  <si>
    <t xml:space="preserve">      劳动执法</t>
  </si>
  <si>
    <t xml:space="preserve">      农民工工资保障金</t>
  </si>
  <si>
    <t xml:space="preserve">      档案代理专项</t>
  </si>
  <si>
    <t xml:space="preserve">      公务员培训</t>
  </si>
  <si>
    <t xml:space="preserve">      三支一扶专项</t>
  </si>
  <si>
    <t xml:space="preserve">      就业管理事务</t>
  </si>
  <si>
    <t xml:space="preserve">      网络维护费</t>
  </si>
  <si>
    <t xml:space="preserve">      失业保险专项工作经费</t>
  </si>
  <si>
    <t xml:space="preserve">      企业职工五险一金</t>
  </si>
  <si>
    <t xml:space="preserve">      公共就业服务和职业技能鉴定机构</t>
  </si>
  <si>
    <t xml:space="preserve">      就业技能培训鉴定专项工作经费</t>
  </si>
  <si>
    <t xml:space="preserve">      创新创业及涉军维稳专项工作经费</t>
  </si>
  <si>
    <t xml:space="preserve">      社会保险业务管理事务</t>
  </si>
  <si>
    <t xml:space="preserve">      领取养老金资格认证</t>
  </si>
  <si>
    <t xml:space="preserve">      档案管理</t>
  </si>
  <si>
    <t xml:space="preserve">      失地农民参保</t>
  </si>
  <si>
    <t xml:space="preserve">      运行费用</t>
  </si>
  <si>
    <t xml:space="preserve">      征缴宣传</t>
  </si>
  <si>
    <t xml:space="preserve">      系统维护升级</t>
  </si>
  <si>
    <t xml:space="preserve">      劳动人事争议调解仲裁</t>
  </si>
  <si>
    <t xml:space="preserve">      普法宣传</t>
  </si>
  <si>
    <t xml:space="preserve">      专、兼职仲裁员办案补助</t>
  </si>
  <si>
    <t xml:space="preserve">      征缴扩面</t>
  </si>
  <si>
    <t xml:space="preserve">      被征地农民</t>
  </si>
  <si>
    <t xml:space="preserve">      参保工本费</t>
  </si>
  <si>
    <t xml:space="preserve">      领取资格认证</t>
  </si>
  <si>
    <t xml:space="preserve">      公共网络服务平台运行、维护费用</t>
  </si>
  <si>
    <t xml:space="preserve">      社保卡及医保卡宣传、制卡费</t>
  </si>
  <si>
    <t xml:space="preserve">      公共网络服务平台宣传、培训费用</t>
  </si>
  <si>
    <t xml:space="preserve">      公招人员费用</t>
  </si>
  <si>
    <t xml:space="preserve">      退休人员生存认证</t>
  </si>
  <si>
    <t xml:space="preserve">      退休人员管理服务经费</t>
  </si>
  <si>
    <t xml:space="preserve">      工本费</t>
  </si>
  <si>
    <t xml:space="preserve">      网络及信息系统维护</t>
  </si>
  <si>
    <t xml:space="preserve">       智能审核平台启动</t>
  </si>
  <si>
    <t xml:space="preserve">      征缴扩面宣传费</t>
  </si>
  <si>
    <t xml:space="preserve">      临时工工资</t>
  </si>
  <si>
    <t xml:space="preserve">      医疗现场监管</t>
  </si>
  <si>
    <t xml:space="preserve">      宣传费</t>
  </si>
  <si>
    <t xml:space="preserve">      卫生应急能力建设</t>
  </si>
  <si>
    <t xml:space="preserve">      医疗机构许可证效验费</t>
  </si>
  <si>
    <t xml:space="preserve">      药具管理费</t>
  </si>
  <si>
    <t xml:space="preserve">      护士执业注册</t>
  </si>
  <si>
    <t xml:space="preserve">      卫计工作考评</t>
  </si>
  <si>
    <t xml:space="preserve">      疾病预防控制机构</t>
  </si>
  <si>
    <t xml:space="preserve">      血吸虫病防治</t>
  </si>
  <si>
    <t xml:space="preserve">      医疗机构督导</t>
  </si>
  <si>
    <t xml:space="preserve">      离退休干部补贴</t>
  </si>
  <si>
    <t xml:space="preserve">      采供血机构</t>
  </si>
  <si>
    <t xml:space="preserve">      慢性病示范区创建</t>
  </si>
  <si>
    <t xml:space="preserve">      结核病防治</t>
  </si>
  <si>
    <t xml:space="preserve">      艾滋病防治</t>
  </si>
  <si>
    <t xml:space="preserve">      麻疹防治</t>
  </si>
  <si>
    <t xml:space="preserve">      重大传染病防治</t>
  </si>
  <si>
    <t xml:space="preserve">      食品安全检测</t>
  </si>
  <si>
    <t xml:space="preserve">      突发公共卫生应急处理</t>
  </si>
  <si>
    <t xml:space="preserve">      免疫规划工作</t>
  </si>
  <si>
    <t xml:space="preserve">      重性精神病防治</t>
  </si>
  <si>
    <t xml:space="preserve">      卫生监督机构</t>
  </si>
  <si>
    <t xml:space="preserve">      打击非法行医</t>
  </si>
  <si>
    <t xml:space="preserve">      实施国家基本药物制度工作督导</t>
  </si>
  <si>
    <t xml:space="preserve">      医改专项经费</t>
  </si>
  <si>
    <t xml:space="preserve">      考核督查经费</t>
  </si>
  <si>
    <t xml:space="preserve">      财务管理中心运行经费</t>
  </si>
  <si>
    <t xml:space="preserve">      计划生育服务</t>
  </si>
  <si>
    <t xml:space="preserve">      其他专科医院</t>
  </si>
  <si>
    <t xml:space="preserve">      公立医院改革补助</t>
  </si>
  <si>
    <t xml:space="preserve">      口腔保健</t>
  </si>
  <si>
    <t xml:space="preserve">      综合医院</t>
  </si>
  <si>
    <t xml:space="preserve">      基本药物补助</t>
  </si>
  <si>
    <t xml:space="preserve">      应急救治</t>
  </si>
  <si>
    <t xml:space="preserve">      妇幼保健机构</t>
  </si>
  <si>
    <t xml:space="preserve">      产前筛查工作经费</t>
  </si>
  <si>
    <t xml:space="preserve">      两癌筛查工作经费</t>
  </si>
  <si>
    <t xml:space="preserve">      免费婚检</t>
  </si>
  <si>
    <t xml:space="preserve">      协会流动人口服务</t>
  </si>
  <si>
    <t xml:space="preserve">      协会村居民自治创建</t>
  </si>
  <si>
    <t xml:space="preserve">      协会生育关怀</t>
  </si>
  <si>
    <t xml:space="preserve">      协会宣传教育经费</t>
  </si>
  <si>
    <t xml:space="preserve">      协会贫困村扶助</t>
  </si>
  <si>
    <t xml:space="preserve">      固体废弃物与化学品</t>
  </si>
  <si>
    <t xml:space="preserve">      医疗废弃物处置</t>
  </si>
  <si>
    <t xml:space="preserve">      其他基层医疗卫生机构支出</t>
  </si>
  <si>
    <t xml:space="preserve">      自收自支人员经费</t>
  </si>
  <si>
    <t xml:space="preserve">      城市社区卫生机构</t>
  </si>
  <si>
    <t xml:space="preserve">      基本公共卫生服务配套</t>
  </si>
  <si>
    <t xml:space="preserve">      人员培训</t>
  </si>
  <si>
    <t xml:space="preserve">      健康教育经费</t>
  </si>
  <si>
    <t xml:space="preserve">      除“四害”环卫设施经费</t>
  </si>
  <si>
    <t xml:space="preserve">      国家卫生城市创建经费</t>
  </si>
  <si>
    <t xml:space="preserve">      农村改厕经费</t>
  </si>
  <si>
    <t xml:space="preserve">      除“四害”经费</t>
  </si>
  <si>
    <t xml:space="preserve">      药品、医疗器械安全监管（抽样检验）</t>
  </si>
  <si>
    <t xml:space="preserve">      食品安全事务</t>
  </si>
  <si>
    <t xml:space="preserve">      食品药品监管设备设施购置及办公用房租金</t>
  </si>
  <si>
    <t xml:space="preserve">      药品、医疗器械不良反应事件监测</t>
  </si>
  <si>
    <t xml:space="preserve">      国家卫生城市创建</t>
  </si>
  <si>
    <t xml:space="preserve">      餐饮、食品、保健食品、化妆品安全监管（抽样检验费）</t>
  </si>
  <si>
    <t xml:space="preserve">      酒类商品安全监管（抽样检验）</t>
  </si>
  <si>
    <t xml:space="preserve">      餐饮食品、保健品、化妆品、药品、医疗器械稽查</t>
  </si>
  <si>
    <t xml:space="preserve">      食品药品监管队伍能力建设</t>
  </si>
  <si>
    <t xml:space="preserve">      更换收费公示牌</t>
  </si>
  <si>
    <t xml:space="preserve">      项目前期经费</t>
  </si>
  <si>
    <t xml:space="preserve">      成本监审</t>
  </si>
  <si>
    <t xml:space="preserve">      十三五规划执行</t>
  </si>
  <si>
    <t xml:space="preserve">      社会事业发展规划</t>
  </si>
  <si>
    <t xml:space="preserve">      优化办</t>
  </si>
  <si>
    <t xml:space="preserve">      物价管理</t>
  </si>
  <si>
    <t xml:space="preserve">      节能监察</t>
  </si>
  <si>
    <t xml:space="preserve">      评审评估规划编制</t>
  </si>
  <si>
    <t xml:space="preserve">      专项经费</t>
  </si>
  <si>
    <t xml:space="preserve">      输油输气安全生产</t>
  </si>
  <si>
    <t xml:space="preserve">      重点执法管理</t>
  </si>
  <si>
    <t xml:space="preserve">      城市工作维护费</t>
  </si>
  <si>
    <t xml:space="preserve">      办公费</t>
  </si>
  <si>
    <t xml:space="preserve">      财务管理社会购买服务</t>
  </si>
  <si>
    <t xml:space="preserve">      协调维稳经费</t>
  </si>
  <si>
    <t xml:space="preserve">      债券置换工作经费</t>
  </si>
  <si>
    <t xml:space="preserve">      棚户区改造</t>
  </si>
  <si>
    <t xml:space="preserve">      小街巷建设及维护</t>
  </si>
  <si>
    <t xml:space="preserve">      企业改制维稳经费</t>
  </si>
  <si>
    <t xml:space="preserve">      保障性住房监管</t>
  </si>
  <si>
    <t xml:space="preserve">      公路车流量比重调查</t>
  </si>
  <si>
    <t xml:space="preserve">      公路执法治超</t>
  </si>
  <si>
    <t xml:space="preserve">      水上交通安全整治</t>
  </si>
  <si>
    <t xml:space="preserve">      成品油管理</t>
  </si>
  <si>
    <t xml:space="preserve">      电商扶贫</t>
  </si>
  <si>
    <t xml:space="preserve">      外经、外贸专项</t>
  </si>
  <si>
    <t xml:space="preserve">      标准化市场建设</t>
  </si>
  <si>
    <t xml:space="preserve">      粮食维稳经费</t>
  </si>
  <si>
    <t xml:space="preserve">      粮食行政执法及粮食流通统计</t>
  </si>
  <si>
    <t xml:space="preserve">      老干护理费</t>
  </si>
  <si>
    <t xml:space="preserve">      招商项目策划包装发布</t>
  </si>
  <si>
    <t xml:space="preserve">      招商引资工作、节会招商及接待</t>
  </si>
  <si>
    <t xml:space="preserve">      旅游工作经费</t>
  </si>
  <si>
    <t xml:space="preserve">      易文辉、王子函生活费、养老、医疗金</t>
  </si>
  <si>
    <t xml:space="preserve">      商贸改制维稳</t>
  </si>
  <si>
    <t xml:space="preserve">      特许行业执法、商贸流通统计</t>
  </si>
  <si>
    <t xml:space="preserve">      城乡社区环境卫生</t>
  </si>
  <si>
    <t xml:space="preserve">      环卫清扫</t>
  </si>
  <si>
    <t xml:space="preserve">      环卫人员经费</t>
  </si>
  <si>
    <t xml:space="preserve">      园区项目协调费</t>
  </si>
  <si>
    <t xml:space="preserve">      图纸资料费</t>
  </si>
  <si>
    <t xml:space="preserve">      调查队及服务业（小微企业）调查</t>
  </si>
  <si>
    <t xml:space="preserve">      区域统计及各单位统计考评</t>
  </si>
  <si>
    <t xml:space="preserve">      普查经费</t>
  </si>
  <si>
    <t xml:space="preserve">      联网直报平台、名录库、年鉴</t>
  </si>
  <si>
    <t xml:space="preserve">      征拆次序维稳</t>
  </si>
  <si>
    <t xml:space="preserve">      职业化工会主席配套</t>
  </si>
  <si>
    <t xml:space="preserve">      基层工会规范化管理</t>
  </si>
  <si>
    <t xml:space="preserve">      特困帮扶</t>
  </si>
  <si>
    <t xml:space="preserve">      困难下岗职工再就业培训</t>
  </si>
  <si>
    <t xml:space="preserve">      东风湖新区环境综合整治</t>
  </si>
  <si>
    <t>岳阳楼区岳阳楼区贸易促进委员会</t>
  </si>
  <si>
    <t xml:space="preserve">      招商工作及接待</t>
  </si>
  <si>
    <t xml:space="preserve">      应急救援支出</t>
  </si>
  <si>
    <t xml:space="preserve">      副区长经费</t>
  </si>
  <si>
    <t xml:space="preserve">      治安管理</t>
  </si>
  <si>
    <t xml:space="preserve">      维稳经费</t>
  </si>
  <si>
    <t xml:space="preserve">      协税护税</t>
  </si>
  <si>
    <t xml:space="preserve">      征收经费</t>
  </si>
  <si>
    <t xml:space="preserve">      专项业务活动</t>
  </si>
  <si>
    <t xml:space="preserve">      会议表彰</t>
  </si>
  <si>
    <t xml:space="preserve">      公务员履职能力提升</t>
  </si>
  <si>
    <t xml:space="preserve">      党员教育</t>
  </si>
  <si>
    <t xml:space="preserve">      其他社会保障和就业支出</t>
  </si>
  <si>
    <t xml:space="preserve">      解困</t>
  </si>
  <si>
    <t xml:space="preserve">      其他一般公共服务支出</t>
  </si>
  <si>
    <t xml:space="preserve">      采购性支出</t>
  </si>
  <si>
    <t xml:space="preserve">      预备费</t>
  </si>
  <si>
    <t xml:space="preserve">      国家赔偿费用支出</t>
  </si>
  <si>
    <t xml:space="preserve">      政府赔偿</t>
  </si>
  <si>
    <t xml:space="preserve">      年初预留</t>
  </si>
  <si>
    <t xml:space="preserve">      工资调整</t>
  </si>
  <si>
    <t xml:space="preserve">      宣传专项</t>
  </si>
  <si>
    <t xml:space="preserve">      巡察经费</t>
  </si>
  <si>
    <t xml:space="preserve">      平安创建</t>
  </si>
  <si>
    <t xml:space="preserve">      投资评审</t>
  </si>
  <si>
    <t xml:space="preserve">      对村民委员会和村党支部的补助</t>
  </si>
  <si>
    <t xml:space="preserve">      村级组织运转经费</t>
  </si>
  <si>
    <t xml:space="preserve">      社区运转经费</t>
  </si>
  <si>
    <t xml:space="preserve">      社区退休费</t>
  </si>
  <si>
    <t xml:space="preserve">      对村级一事一议的补助</t>
  </si>
  <si>
    <t xml:space="preserve">      服务群众专项</t>
  </si>
  <si>
    <t xml:space="preserve">      扶贫</t>
  </si>
  <si>
    <t xml:space="preserve">      招商引资</t>
  </si>
  <si>
    <t xml:space="preserve">      其他商贸事务支出</t>
  </si>
  <si>
    <t xml:space="preserve">      特色街区建设</t>
  </si>
  <si>
    <t xml:space="preserve">      其他安全生产监管支出</t>
  </si>
  <si>
    <t xml:space="preserve">      安全生产</t>
  </si>
  <si>
    <t xml:space="preserve">      粮食财务挂账利息补贴</t>
  </si>
  <si>
    <t xml:space="preserve">      粮食收储</t>
  </si>
  <si>
    <t xml:space="preserve">      大气</t>
  </si>
  <si>
    <t xml:space="preserve">      环保督查</t>
  </si>
  <si>
    <t xml:space="preserve">      城乡社区规划与管理</t>
  </si>
  <si>
    <t xml:space="preserve">      城管督查</t>
  </si>
  <si>
    <t xml:space="preserve">      小城镇基础设施建设</t>
  </si>
  <si>
    <t xml:space="preserve">      社区惠民项目</t>
  </si>
  <si>
    <t xml:space="preserve">      水体</t>
  </si>
  <si>
    <t xml:space="preserve">      社区惠民项目2</t>
  </si>
  <si>
    <t xml:space="preserve">      社会保障支出</t>
  </si>
  <si>
    <t xml:space="preserve">      其他医疗卫生与计划生育管理事务支出</t>
  </si>
  <si>
    <t xml:space="preserve">      基本公共卫生服务</t>
  </si>
  <si>
    <t xml:space="preserve">      土地出让业务支出</t>
  </si>
  <si>
    <t xml:space="preserve">      土地出让</t>
  </si>
  <si>
    <t xml:space="preserve">      农业保险保费补贴</t>
  </si>
  <si>
    <t xml:space="preserve">      农业保险配套</t>
  </si>
  <si>
    <t xml:space="preserve">      地方政府一般债券付息支出</t>
  </si>
  <si>
    <t xml:space="preserve">      国债付息</t>
  </si>
  <si>
    <t xml:space="preserve">      地方政府一般债券还本支出</t>
  </si>
  <si>
    <t xml:space="preserve">      国债还本</t>
  </si>
  <si>
    <t xml:space="preserve">      财政信息化建设</t>
  </si>
  <si>
    <t xml:space="preserve">      预算股代编</t>
  </si>
  <si>
    <t xml:space="preserve">      生均公用经费补助</t>
  </si>
  <si>
    <t xml:space="preserve">      代课教师工资</t>
  </si>
  <si>
    <t xml:space="preserve">      中小学校基本建设</t>
  </si>
  <si>
    <t xml:space="preserve">      捕捞社区南津港大堤涵闸检查维修</t>
  </si>
  <si>
    <t xml:space="preserve">      千亩湖渔业损失市级补助</t>
  </si>
  <si>
    <t xml:space="preserve">      东风湖治污补助</t>
  </si>
  <si>
    <t xml:space="preserve">      内卫</t>
  </si>
  <si>
    <t xml:space="preserve">      地方配套经费</t>
  </si>
  <si>
    <t xml:space="preserve">      民兵</t>
  </si>
  <si>
    <t xml:space="preserve">      办公专项</t>
  </si>
  <si>
    <t xml:space="preserve">      基层武装工作</t>
  </si>
  <si>
    <t xml:space="preserve">      其他专项</t>
  </si>
  <si>
    <t xml:space="preserve">      兵役工作</t>
  </si>
  <si>
    <t xml:space="preserve">      民兵预备役工作</t>
  </si>
  <si>
    <t xml:space="preserve">      预备役部队</t>
  </si>
  <si>
    <t xml:space="preserve">      预备役专项</t>
  </si>
  <si>
    <t xml:space="preserve">      科技三项</t>
  </si>
  <si>
    <t xml:space="preserve">      消费者权益保护</t>
  </si>
  <si>
    <t xml:space="preserve">      消费者维权</t>
  </si>
  <si>
    <t xml:space="preserve">      市场整治</t>
  </si>
  <si>
    <t xml:space="preserve">      消防</t>
  </si>
  <si>
    <t xml:space="preserve">      应急救援</t>
  </si>
  <si>
    <t xml:space="preserve">      车辆运行维护费</t>
  </si>
  <si>
    <t xml:space="preserve">      人员基本支出</t>
  </si>
  <si>
    <t xml:space="preserve">      专职消防员经费</t>
  </si>
  <si>
    <t xml:space="preserve">      消防员职业健康</t>
  </si>
  <si>
    <t>岳阳楼区2018年政府性基金拨款支出分类汇总表(按部门预算经济分类)</t>
  </si>
  <si>
    <t>岳阳楼区2018年社会保险基金预算总表</t>
  </si>
  <si>
    <t>项        目</t>
  </si>
  <si>
    <t>社会职工养老保险基金(企业)</t>
  </si>
  <si>
    <t>机关基本养老保险基金</t>
  </si>
  <si>
    <t>机关事业养老保险职业年金</t>
  </si>
  <si>
    <t>城乡居民基本养老保险基金</t>
  </si>
  <si>
    <t>城镇职工基本医疗保险基金</t>
  </si>
  <si>
    <t>城乡居民基本医疗保险基金</t>
  </si>
  <si>
    <t>工伤保险基金</t>
  </si>
  <si>
    <t>失业保险基金</t>
  </si>
  <si>
    <t>生育保险基金</t>
  </si>
  <si>
    <t>一、收入</t>
  </si>
  <si>
    <t xml:space="preserve">    其中： 1、保险费收入</t>
  </si>
  <si>
    <t xml:space="preserve">           2、利息收入</t>
  </si>
  <si>
    <t xml:space="preserve">           3、财政补贴收入</t>
  </si>
  <si>
    <t xml:space="preserve">           4、其他收入</t>
  </si>
  <si>
    <t xml:space="preserve">           5、转移收入</t>
  </si>
  <si>
    <t>二、支出</t>
  </si>
  <si>
    <t xml:space="preserve">    其中： 1、社会保险待遇支出</t>
  </si>
  <si>
    <t xml:space="preserve">           2、其他支出</t>
  </si>
  <si>
    <t xml:space="preserve">           3、转移支出</t>
  </si>
  <si>
    <t xml:space="preserve"> </t>
  </si>
  <si>
    <t>三、本年收支结余</t>
  </si>
  <si>
    <t>四、年末滚存结余</t>
  </si>
  <si>
    <t>岳阳楼区2018年基金区级兜底预算表</t>
  </si>
  <si>
    <t>序号</t>
  </si>
  <si>
    <t>预算依据</t>
  </si>
  <si>
    <t>机关事业单位保险基金</t>
  </si>
  <si>
    <t>湘政发(2015)38号文件</t>
  </si>
  <si>
    <t>岳阳楼区2018年基金区级配套预算表</t>
  </si>
  <si>
    <t>城乡居民医保统筹区级配套</t>
  </si>
  <si>
    <t>湘财预（2016）144号</t>
  </si>
  <si>
    <t>职工医保特殊人群医疗保险</t>
  </si>
  <si>
    <t>岳人社发（2015）89号</t>
  </si>
  <si>
    <t>职工医保公务员医疗保险</t>
  </si>
  <si>
    <t>岳人社发（2015）4号</t>
  </si>
  <si>
    <t>城乡居民养老保险区级配套</t>
  </si>
  <si>
    <t>岳楼政发[2014]25号</t>
  </si>
  <si>
    <t>社会职工养老保险基金</t>
  </si>
  <si>
    <t>岳政办函(2017)35号、湘人社函(2013)296号、湘民发(2016)46号</t>
  </si>
  <si>
    <t>岳阳楼区2018年社会保障资金收支预算汇总表</t>
  </si>
  <si>
    <t>项     目</t>
  </si>
  <si>
    <t>上年结余</t>
  </si>
  <si>
    <t>收入合计</t>
  </si>
  <si>
    <t>支出合计</t>
  </si>
  <si>
    <t>本年收支结余</t>
  </si>
  <si>
    <t>年终滚存结余</t>
  </si>
  <si>
    <t>一、社会职工养老保险基金(企业)</t>
  </si>
  <si>
    <t>二、机关事业养老保险基金</t>
  </si>
  <si>
    <t>三、城乡居民社会养老保险基金</t>
  </si>
  <si>
    <t>四、城乡居民医疗保险基金</t>
  </si>
  <si>
    <t>五、基本医疗保险基金</t>
  </si>
  <si>
    <t>七、失业保险基金</t>
  </si>
  <si>
    <t>八、就业专项资金</t>
  </si>
  <si>
    <t>九、生育保险基金</t>
  </si>
  <si>
    <t>十、工伤保险基金</t>
  </si>
  <si>
    <t>十一、机关事业养老保险职业年金</t>
  </si>
  <si>
    <t>合     计</t>
  </si>
  <si>
    <t>岳阳楼区2018年机关事业单位养老保险基金收支预算表</t>
  </si>
  <si>
    <t>项   目</t>
  </si>
  <si>
    <t>2017年执行数</t>
  </si>
  <si>
    <t>养老金</t>
  </si>
  <si>
    <t>一、本年收入合计</t>
  </si>
  <si>
    <t>1、机关事业养老保险费收入</t>
  </si>
  <si>
    <t xml:space="preserve">   其中：单位缴费</t>
  </si>
  <si>
    <t xml:space="preserve">         个人缴费</t>
  </si>
  <si>
    <t>2、利息收入</t>
  </si>
  <si>
    <t>3、财政补助收入</t>
  </si>
  <si>
    <t xml:space="preserve">   其中：上级财政</t>
  </si>
  <si>
    <t xml:space="preserve">         本级财政</t>
  </si>
  <si>
    <t>4、转移收入</t>
  </si>
  <si>
    <t>二、本年支出合计</t>
  </si>
  <si>
    <t>1、养老金支出</t>
  </si>
  <si>
    <t>2、转移支出</t>
  </si>
  <si>
    <t>3、其他支出</t>
  </si>
  <si>
    <t>四、上年结转</t>
  </si>
  <si>
    <t>五、年末滚存结余</t>
  </si>
  <si>
    <t>岳阳楼区2018年机关事业单位职业年金收支预算表</t>
  </si>
  <si>
    <t>职业年金</t>
  </si>
  <si>
    <t>1、机关事业职业年金收入</t>
  </si>
  <si>
    <t>岳阳楼区2018年社会职工养老保险基金(企业)收支预算表</t>
  </si>
  <si>
    <t>一、基本养老保险费收入</t>
  </si>
  <si>
    <t>一、基本养老金支出</t>
  </si>
  <si>
    <t>二、利息收入</t>
  </si>
  <si>
    <t>二、医疗补助金支出</t>
  </si>
  <si>
    <t>三、财政补贴收入</t>
  </si>
  <si>
    <t>三、丧葬抚恤补助支出</t>
  </si>
  <si>
    <t xml:space="preserve">   其中：本级财政补助</t>
  </si>
  <si>
    <t>×</t>
  </si>
  <si>
    <t>四、其他收入</t>
  </si>
  <si>
    <t>四、其他支出</t>
  </si>
  <si>
    <t>五、转移收入</t>
  </si>
  <si>
    <t>五、转移支出</t>
  </si>
  <si>
    <t>六、本年收入小计</t>
  </si>
  <si>
    <t>六、本年支出小计</t>
  </si>
  <si>
    <t>七、上级补助收入</t>
  </si>
  <si>
    <t>七、补助下级支出</t>
  </si>
  <si>
    <t>八、下级上解收入</t>
  </si>
  <si>
    <t>八、上解上级支出</t>
  </si>
  <si>
    <t>九、本年收入合计</t>
  </si>
  <si>
    <t>九、本年支出合计</t>
  </si>
  <si>
    <t>十、本年收支结余</t>
  </si>
  <si>
    <t>十、上年结余</t>
  </si>
  <si>
    <t>十一、年末滚存结余</t>
  </si>
  <si>
    <t>总   计</t>
  </si>
  <si>
    <t>总    计</t>
  </si>
  <si>
    <t>岳阳楼区2018年城乡居民基本医疗保险基金收支预算表</t>
  </si>
  <si>
    <t>一、缴费收入</t>
  </si>
  <si>
    <t>一、基本医疗保险待遇支出</t>
  </si>
  <si>
    <t>二、其他支出</t>
  </si>
  <si>
    <t>三、政府资助收入</t>
  </si>
  <si>
    <t>五、本年收入小计</t>
  </si>
  <si>
    <t>三、本年支出小计</t>
  </si>
  <si>
    <t>六、上级补助收入</t>
  </si>
  <si>
    <t>四、补助下级支出</t>
  </si>
  <si>
    <t>七、下级上解收入</t>
  </si>
  <si>
    <t>五、上解上级支出</t>
  </si>
  <si>
    <t>八、本年收入合计</t>
  </si>
  <si>
    <t>六、本年支出合计</t>
  </si>
  <si>
    <t>七、本年收支结余</t>
  </si>
  <si>
    <t>九、上年结余</t>
  </si>
  <si>
    <t>八、年末滚存结余</t>
  </si>
  <si>
    <t>岳阳楼区2018年城乡居民社会养老保险基金收支预算表</t>
  </si>
  <si>
    <t>项          目</t>
  </si>
  <si>
    <t>城乡居民社会养老保险</t>
  </si>
  <si>
    <t>一、个人缴费收入</t>
  </si>
  <si>
    <t>二、集体补助收入</t>
  </si>
  <si>
    <t>三、利息收入</t>
  </si>
  <si>
    <t>四、政府补贴收入</t>
  </si>
  <si>
    <t xml:space="preserve">    其中：对基础养老金的补贴收入</t>
  </si>
  <si>
    <t xml:space="preserve">          对个人缴费的补贴收入</t>
  </si>
  <si>
    <t>五、其他收入</t>
  </si>
  <si>
    <t>六、转移收入</t>
  </si>
  <si>
    <t>七、本年收入小计</t>
  </si>
  <si>
    <t>八、上级补助收入</t>
  </si>
  <si>
    <t>九、下级上解收入</t>
  </si>
  <si>
    <t>十、本年收入合计</t>
  </si>
  <si>
    <t>十一、上年结余</t>
  </si>
  <si>
    <t>总        计</t>
  </si>
  <si>
    <t>一、基础养老金支出</t>
  </si>
  <si>
    <t>二、个人账户养老金支出</t>
  </si>
  <si>
    <t>三、其他支出</t>
  </si>
  <si>
    <t>四、转移支出</t>
  </si>
  <si>
    <t>五、本年支出小计</t>
  </si>
  <si>
    <t>六、补助下级支出</t>
  </si>
  <si>
    <t>七、上解上级支出</t>
  </si>
  <si>
    <t>八、本年支出合计</t>
  </si>
  <si>
    <t>九、本年收支结余</t>
  </si>
  <si>
    <t>十、年末滚存结余</t>
  </si>
  <si>
    <t>总         计</t>
  </si>
  <si>
    <t>岳阳楼区2018年城镇职工基本医疗保险基金收支预算表</t>
  </si>
  <si>
    <t>基本医疗保险统筹基金</t>
  </si>
  <si>
    <t>医疗保险个人账户基金</t>
  </si>
  <si>
    <t>单建统筹基金</t>
  </si>
  <si>
    <t>一、基本医疗保险费收入</t>
  </si>
  <si>
    <t>三、转移支出</t>
  </si>
  <si>
    <t>四、本年支出小计</t>
  </si>
  <si>
    <t>五、补助下级支出</t>
  </si>
  <si>
    <t>六、上解上级支出</t>
  </si>
  <si>
    <t>七、本年支出合计</t>
  </si>
  <si>
    <t>八、本年收支结余</t>
  </si>
  <si>
    <t>九、年末滚存结余</t>
  </si>
  <si>
    <t>岳阳楼区2018年失业保险基金收支预算表</t>
  </si>
  <si>
    <t>一、失业保险费收入</t>
  </si>
  <si>
    <t>一、失业保险金支出</t>
  </si>
  <si>
    <t>四、职业培训和职业介绍补贴支出</t>
  </si>
  <si>
    <t>五、其他费用支出</t>
  </si>
  <si>
    <t>六、其他支出</t>
  </si>
  <si>
    <t>七、转移支出</t>
  </si>
  <si>
    <t>八、本年支出小计</t>
  </si>
  <si>
    <t>九、补助下级支出</t>
  </si>
  <si>
    <t>十、上解上级支出</t>
  </si>
  <si>
    <t>十一、本年支出合计</t>
  </si>
  <si>
    <t>十二、本年收支结余</t>
  </si>
  <si>
    <t>十三、年末滚存结余</t>
  </si>
  <si>
    <t>岳阳楼区2018年工伤保险基金预算表</t>
  </si>
  <si>
    <t>一、工伤保险费收入</t>
  </si>
  <si>
    <t>一、工伤保险待遇支出</t>
  </si>
  <si>
    <t>二、劳动能力鉴定支出</t>
  </si>
  <si>
    <t>岳阳楼区2018年基本养老保险基础资料表</t>
  </si>
  <si>
    <t>项      目</t>
  </si>
  <si>
    <t>一、企业职工基本养老保险</t>
  </si>
  <si>
    <t>二、机关事业基本养老保险</t>
  </si>
  <si>
    <t>（一）参保人数</t>
  </si>
  <si>
    <t>人</t>
  </si>
  <si>
    <t>　  1、在职职工</t>
  </si>
  <si>
    <t>　  1、在职人员</t>
  </si>
  <si>
    <t>　　2、离退休人员</t>
  </si>
  <si>
    <t>　　    （1）离休人员</t>
  </si>
  <si>
    <t>　　    （2）退休、退职人员</t>
  </si>
  <si>
    <t>（二）实际缴费人数</t>
  </si>
  <si>
    <t>（三）缴费基数总额</t>
  </si>
  <si>
    <t>　　1、单位</t>
  </si>
  <si>
    <t>元</t>
  </si>
  <si>
    <t>万元</t>
  </si>
  <si>
    <t>　　2、个人</t>
  </si>
  <si>
    <t>（四）缴费率</t>
  </si>
  <si>
    <t>%</t>
  </si>
  <si>
    <t>（四）统筹地区社会平均工资</t>
  </si>
  <si>
    <t>元/年</t>
  </si>
  <si>
    <t>（五）以个人身份参保情况</t>
  </si>
  <si>
    <t>三、城镇居民社会养老保险</t>
  </si>
  <si>
    <t>　  1、参保人数</t>
  </si>
  <si>
    <t>（一）16－59周岁参保缴费人数</t>
  </si>
  <si>
    <t>　  2、实际缴费人数</t>
  </si>
  <si>
    <t>（二）养老金领取人员</t>
  </si>
  <si>
    <t>　  3、缴费基数总额</t>
  </si>
  <si>
    <t>四、新型农村社会养老保险</t>
  </si>
  <si>
    <t>（六）统筹地区社会平均工资</t>
  </si>
  <si>
    <t>岳阳楼区2018年基本医疗保险等基础资料表</t>
  </si>
  <si>
    <t>一、城镇职工基本医疗保险</t>
  </si>
  <si>
    <t>三、城镇居民基本医疗保险</t>
  </si>
  <si>
    <t>（一）参加城镇居民基本医疗保险缴费</t>
  </si>
  <si>
    <t xml:space="preserve">      其中：在职职工</t>
  </si>
  <si>
    <t>（二）缴费标准</t>
  </si>
  <si>
    <t>元/年.人</t>
  </si>
  <si>
    <t xml:space="preserve">            退休人员</t>
  </si>
  <si>
    <t xml:space="preserve">      其中：个人缴费标准</t>
  </si>
  <si>
    <t>（二）缴费基数总额</t>
  </si>
  <si>
    <t>530000000</t>
  </si>
  <si>
    <t>575991000</t>
  </si>
  <si>
    <t xml:space="preserve">            财政补贴标准</t>
  </si>
  <si>
    <t>二、城乡居民基本医疗保险</t>
  </si>
  <si>
    <t>四、新型农村合作医疗</t>
  </si>
  <si>
    <t>（一）参加城乡居民基本医疗保险缴费</t>
  </si>
  <si>
    <t>（一）参加新型农村合作医疗缴费人员年末数</t>
  </si>
  <si>
    <t>岳阳楼区2018年失业保险、工伤保险、生育保险基础资料表</t>
  </si>
  <si>
    <t>项               目</t>
  </si>
  <si>
    <t>项            目</t>
  </si>
  <si>
    <t>一、失业保险</t>
  </si>
  <si>
    <t xml:space="preserve">  (二)缴费基数总额</t>
  </si>
  <si>
    <t xml:space="preserve">  (一)参保人数</t>
  </si>
  <si>
    <t xml:space="preserve">  (三)享受工伤保险待遇全年累计人数</t>
  </si>
  <si>
    <t>三、生育保险</t>
  </si>
  <si>
    <t xml:space="preserve">  (三) 领取失业保险金人数</t>
  </si>
  <si>
    <t xml:space="preserve">  (四) 领取失业保险金人月数</t>
  </si>
  <si>
    <t>人月</t>
  </si>
  <si>
    <t>二、工伤保险</t>
  </si>
  <si>
    <t xml:space="preserve">  (三)享受生育医疗费报销人次数</t>
  </si>
  <si>
    <t>人次</t>
  </si>
  <si>
    <t xml:space="preserve">  (四)享受生育津贴人次数</t>
  </si>
  <si>
    <t>岳阳楼区2018年就业专项资金收支预算表</t>
  </si>
  <si>
    <t>一、再就业资金收入</t>
  </si>
  <si>
    <t>1、上级就业补助专项转移支付资金</t>
  </si>
  <si>
    <t>2、本级财政预算安排</t>
  </si>
  <si>
    <t>3、利息收入</t>
  </si>
  <si>
    <t>4、小额担保贷款上级财政贴息收入</t>
  </si>
  <si>
    <t>5、往年调账</t>
  </si>
  <si>
    <t>6、其他收入</t>
  </si>
  <si>
    <t>二、再就业资金支出</t>
  </si>
  <si>
    <t>1、职业介绍补贴</t>
  </si>
  <si>
    <t>2、职业培训补贴</t>
  </si>
  <si>
    <t>3、创业培训补贴</t>
  </si>
  <si>
    <t>4、高技能人才技能培训补贴</t>
  </si>
  <si>
    <t>5、经批准的其他培训补贴</t>
  </si>
  <si>
    <t>6、就业困难人员就业社会保险补贴</t>
  </si>
  <si>
    <t>7、公益性岗位补贴</t>
  </si>
  <si>
    <t>8、职业技能鉴定补贴</t>
  </si>
  <si>
    <t>9、特定政策补助支出</t>
  </si>
  <si>
    <t>10、补充小额贷款担保基金</t>
  </si>
  <si>
    <t>11、小额担保贷款财政贴息</t>
  </si>
  <si>
    <t>12、扶持公共就业服务</t>
  </si>
  <si>
    <t>13、就业见习补贴</t>
  </si>
  <si>
    <t>14、扶持创业带动就业</t>
  </si>
  <si>
    <t>15、其他支出</t>
  </si>
  <si>
    <t>岳阳楼区2018年国有资本经营预算收支表</t>
  </si>
  <si>
    <t>金额单位：万元</t>
  </si>
  <si>
    <t>项  目</t>
  </si>
  <si>
    <t>行次</t>
  </si>
  <si>
    <t>金额</t>
  </si>
  <si>
    <t>一、上年结余</t>
  </si>
  <si>
    <t>三、当年国有资产收益支出合计</t>
  </si>
  <si>
    <t>二、当年国有资产收益收入合计</t>
  </si>
  <si>
    <t>（一）资本性支出</t>
  </si>
  <si>
    <t>（一）资本性收益</t>
  </si>
  <si>
    <t xml:space="preserve">      1、新设企业注册资本金投入</t>
  </si>
  <si>
    <t xml:space="preserve">      1、国有独资企业、国有独资公司应上缴的利润</t>
  </si>
  <si>
    <t xml:space="preserve">      2、现有企业增加注册资本金</t>
  </si>
  <si>
    <t xml:space="preserve">      2、国有控股、参股公司中市属国有股权应分得的股利、红利收入</t>
  </si>
  <si>
    <t xml:space="preserve">      3、购买企业股权</t>
  </si>
  <si>
    <t xml:space="preserve">      3、其他单位因占有使用市属国有资产形成的应上缴的国有资产占用费</t>
  </si>
  <si>
    <t xml:space="preserve">      4、其他资本性支出</t>
  </si>
  <si>
    <t xml:space="preserve">      4、其他按规定属于国有资产的资本性收益</t>
  </si>
  <si>
    <t>（二）费用性支出</t>
  </si>
  <si>
    <t>（二）产权转让收入、出租出借收入</t>
  </si>
  <si>
    <t xml:space="preserve">      1、改制成本支出</t>
  </si>
  <si>
    <t xml:space="preserve">      1、转让国有独资企业、国有独资公司产权的净收入</t>
  </si>
  <si>
    <t xml:space="preserve">      2、监管费用支出</t>
  </si>
  <si>
    <t xml:space="preserve">      2、转让国有控股、参股公司中市属国有股股权及配股权的净收入</t>
  </si>
  <si>
    <t xml:space="preserve">      3、其他支出</t>
  </si>
  <si>
    <t xml:space="preserve">      3、转让其他市属国有资产的净收入</t>
  </si>
  <si>
    <t>（三）补助下级支出</t>
  </si>
  <si>
    <t xml:space="preserve">      4、其他按规定属于国有资产的产权转让净收入</t>
  </si>
  <si>
    <t xml:space="preserve">     5、出租出借收入</t>
  </si>
  <si>
    <t xml:space="preserve">  ㈣ 其他支出</t>
  </si>
  <si>
    <r>
      <rPr>
        <sz val="12"/>
        <rFont val="宋体"/>
        <charset val="134"/>
      </rPr>
      <t xml:space="preserve"> ㈢</t>
    </r>
    <r>
      <rPr>
        <sz val="12"/>
        <rFont val="仿宋_GB2312"/>
        <charset val="134"/>
      </rPr>
      <t xml:space="preserve"> </t>
    </r>
    <r>
      <rPr>
        <sz val="12"/>
        <rFont val="宋体"/>
        <charset val="134"/>
      </rPr>
      <t>上级补助收入</t>
    </r>
  </si>
  <si>
    <t xml:space="preserve">      1、投资项目前期费用</t>
  </si>
  <si>
    <t xml:space="preserve"> ㈣ 其他收入</t>
  </si>
  <si>
    <t xml:space="preserve">      2、派出的董事、监事、财务总监等人员的工资和经费</t>
  </si>
  <si>
    <t xml:space="preserve">      3、企业经营者奖励费用</t>
  </si>
  <si>
    <t xml:space="preserve">      4、监管费用</t>
  </si>
  <si>
    <t xml:space="preserve">      5、市属国有企业职教幼教育教师待遇差</t>
  </si>
  <si>
    <r>
      <rPr>
        <sz val="12"/>
        <rFont val="宋体"/>
        <charset val="134"/>
      </rPr>
      <t xml:space="preserve"> </t>
    </r>
    <r>
      <rPr>
        <sz val="12"/>
        <rFont val="宋体"/>
        <charset val="134"/>
      </rPr>
      <t xml:space="preserve">     </t>
    </r>
    <r>
      <rPr>
        <sz val="12"/>
        <rFont val="宋体"/>
        <charset val="134"/>
      </rPr>
      <t>6、其他费用</t>
    </r>
  </si>
  <si>
    <t>四、当年预算资金结余</t>
  </si>
  <si>
    <t xml:space="preserve">说明：因区情实际及财政体制原因，我区没有国有资本经营预算收入，因此，2018年没有编制国有资本经营预算。
</t>
  </si>
  <si>
    <t>岳阳楼区2018年政府性基金预算收支表</t>
  </si>
  <si>
    <t>收入</t>
  </si>
  <si>
    <t>支出</t>
  </si>
  <si>
    <t>预算数</t>
  </si>
  <si>
    <t>一、农网还贷资金收入</t>
  </si>
  <si>
    <t>一、文化旅游体育与传媒支出</t>
  </si>
  <si>
    <t>二、海南省高等级公路车辆通行附加费收入</t>
  </si>
  <si>
    <t xml:space="preserve">   国家电影事业发展专项资金安排的支出</t>
  </si>
  <si>
    <t>三、港口建设费收入</t>
  </si>
  <si>
    <t xml:space="preserve">      资助国产影片放映</t>
  </si>
  <si>
    <t>四、国家电影事业发展专项资金收入</t>
  </si>
  <si>
    <t xml:space="preserve">      资助影院建设</t>
  </si>
  <si>
    <t>五、国有土地收益基金收入</t>
  </si>
  <si>
    <t xml:space="preserve">      资助少数民族语电影译制</t>
  </si>
  <si>
    <t>六、农业土地开发资金收入</t>
  </si>
  <si>
    <t xml:space="preserve">      其他国家电影事业发展专项资金支出</t>
  </si>
  <si>
    <t>七、国有土地使用权出让收入</t>
  </si>
  <si>
    <t xml:space="preserve">   旅游发展基金支出</t>
  </si>
  <si>
    <t xml:space="preserve">  土地出让价款收入</t>
  </si>
  <si>
    <t xml:space="preserve">      宣传促销</t>
  </si>
  <si>
    <t xml:space="preserve">  补缴的土地价款</t>
  </si>
  <si>
    <t xml:space="preserve">      行业规划</t>
  </si>
  <si>
    <t xml:space="preserve">  划拨土地收入</t>
  </si>
  <si>
    <t xml:space="preserve">      旅游事业补助</t>
  </si>
  <si>
    <t xml:space="preserve">  缴纳新增建设用地土地有偿使用费</t>
  </si>
  <si>
    <t xml:space="preserve">   国家电影事业发展专项资金对应专项债务收入安排的支出</t>
  </si>
  <si>
    <t xml:space="preserve">  其他土地出让收入</t>
  </si>
  <si>
    <t xml:space="preserve">      资助城市影院</t>
  </si>
  <si>
    <t>八、大中型水库库区基金收入</t>
  </si>
  <si>
    <t xml:space="preserve">      其他国家电影事业发展专项资金对应专项债务收入支出</t>
  </si>
  <si>
    <t>九、彩票公益金收入</t>
  </si>
  <si>
    <t>二、社会保障和就业支出</t>
  </si>
  <si>
    <t xml:space="preserve">  福利彩票公益金收入</t>
  </si>
  <si>
    <t xml:space="preserve">    大中型水库移民后期扶持基金支出</t>
  </si>
  <si>
    <t xml:space="preserve">  体育彩票公益金收入</t>
  </si>
  <si>
    <t xml:space="preserve">      移民补助</t>
  </si>
  <si>
    <t>十、城市基础设施配套费收入</t>
  </si>
  <si>
    <t xml:space="preserve">      基础设施建设和经济发展</t>
  </si>
  <si>
    <t>十一、小型水库移民扶助基金收入</t>
  </si>
  <si>
    <t xml:space="preserve">      其他大中型水库移民后期扶持基金支出</t>
  </si>
  <si>
    <t>十二、国家重大水利工程建设基金收入</t>
  </si>
  <si>
    <t xml:space="preserve">    小型水库移民扶助基金安排的支出</t>
  </si>
  <si>
    <t xml:space="preserve">  南水北调工程建设资金</t>
  </si>
  <si>
    <t xml:space="preserve">  三峡工程后续工作资金</t>
  </si>
  <si>
    <t xml:space="preserve">  省级重大水利工程建设资金</t>
  </si>
  <si>
    <t xml:space="preserve">      其他小型水库移民扶助基金支出</t>
  </si>
  <si>
    <t>十三、车辆通行费</t>
  </si>
  <si>
    <t xml:space="preserve">    小型水库移民扶助基金对应专项债务收入安排的支出</t>
  </si>
  <si>
    <t>十四、污水处理费收入</t>
  </si>
  <si>
    <t>十五、彩票发行机构和彩票销售机构的业务费用</t>
  </si>
  <si>
    <t xml:space="preserve">      其他小型水库移民扶助基金对应专项债务收入安排的支出</t>
  </si>
  <si>
    <t>十六、其他政府性基金收入</t>
  </si>
  <si>
    <t>三、节能环保支出</t>
  </si>
  <si>
    <t>十七、专项债券对应项目专项收入</t>
  </si>
  <si>
    <t xml:space="preserve">    可再生能源电价附加收入安排的支出</t>
  </si>
  <si>
    <t xml:space="preserve">    废弃电器电子产品处理基金支出</t>
  </si>
  <si>
    <t xml:space="preserve">      回收处理费用补贴</t>
  </si>
  <si>
    <t xml:space="preserve">      信息系统建设</t>
  </si>
  <si>
    <t xml:space="preserve">      基金征管经费</t>
  </si>
  <si>
    <t xml:space="preserve">      其他废弃电器电子产品处理基金支出</t>
  </si>
  <si>
    <t>四、城乡社区支出</t>
  </si>
  <si>
    <t xml:space="preserve">    国有土地使用权出让收入及对应专项债务收入安排的支出</t>
  </si>
  <si>
    <t xml:space="preserve">      征地和拆迁补偿支出</t>
  </si>
  <si>
    <t xml:space="preserve">      土地开发支出</t>
  </si>
  <si>
    <t xml:space="preserve">      城市建设支出</t>
  </si>
  <si>
    <t xml:space="preserve">      农村基础设施建设支出</t>
  </si>
  <si>
    <t xml:space="preserve">      补助被征地农民支出</t>
  </si>
  <si>
    <t xml:space="preserve">      廉租住房支出</t>
  </si>
  <si>
    <t xml:space="preserve">      支付破产或改制企业职工安置费</t>
  </si>
  <si>
    <t xml:space="preserve">      棚户区改造支出</t>
  </si>
  <si>
    <t xml:space="preserve">      公共租赁住房支出</t>
  </si>
  <si>
    <t xml:space="preserve">      保障性住房租金补贴</t>
  </si>
  <si>
    <t xml:space="preserve">      其他国有土地使用权出让收入安排的支出</t>
  </si>
  <si>
    <t xml:space="preserve">    国有土地收益基金及对应专项债务收入安排的支出</t>
  </si>
  <si>
    <t xml:space="preserve">      其他国有土地收益基金支出</t>
  </si>
  <si>
    <t xml:space="preserve">    农业土地开发资金安排的支出</t>
  </si>
  <si>
    <t xml:space="preserve">    城市基础设施配套费安排的支出</t>
  </si>
  <si>
    <t xml:space="preserve">      城市公共设施</t>
  </si>
  <si>
    <t xml:space="preserve">      城市环境卫生</t>
  </si>
  <si>
    <t xml:space="preserve">      公有房屋</t>
  </si>
  <si>
    <t xml:space="preserve">      城市防洪</t>
  </si>
  <si>
    <t xml:space="preserve">      其他城市基础设施配套费安排的支出</t>
  </si>
  <si>
    <t xml:space="preserve">    污水处理费收入安排的支出</t>
  </si>
  <si>
    <t xml:space="preserve">      污水处理设施建设和运营</t>
  </si>
  <si>
    <t xml:space="preserve">      代征手续费</t>
  </si>
  <si>
    <t xml:space="preserve">      其他污水处理费安排的支出</t>
  </si>
  <si>
    <t xml:space="preserve">    土地储备专项债券收入安排的支出</t>
  </si>
  <si>
    <t xml:space="preserve">      其他土地储备专项债券收入安排的支出</t>
  </si>
  <si>
    <t xml:space="preserve">    棚户区改造专项债券收入安排的支出</t>
  </si>
  <si>
    <t xml:space="preserve">      其他棚户区改造专项债券收入安排的支出</t>
  </si>
  <si>
    <t xml:space="preserve">    城市基础设施配套费对应专项债务收入安排的支出</t>
  </si>
  <si>
    <t xml:space="preserve">      其他城市基础设施配套费对应专项债务收入安排的支出</t>
  </si>
  <si>
    <t xml:space="preserve">    污水处理费对应专项债务收入安排的支出</t>
  </si>
  <si>
    <t xml:space="preserve">      其他污水处理费对应专项债务收入安排的支出</t>
  </si>
  <si>
    <t>五、农林水支出</t>
  </si>
  <si>
    <t xml:space="preserve">    大中型水库库区基金安排的支出</t>
  </si>
  <si>
    <t xml:space="preserve">      解决移民遗留问题</t>
  </si>
  <si>
    <t xml:space="preserve">      库区防护工程维护</t>
  </si>
  <si>
    <t xml:space="preserve">      其他大中型水库库区基金支出</t>
  </si>
  <si>
    <t xml:space="preserve">    三峡水库库区基金支出</t>
  </si>
  <si>
    <t xml:space="preserve">      库区维护和管理</t>
  </si>
  <si>
    <t xml:space="preserve">      其他三峡水库库区基金支出</t>
  </si>
  <si>
    <t xml:space="preserve">    国家重大水利工程建设基金安排的支出</t>
  </si>
  <si>
    <t xml:space="preserve">      南水北调工程建设</t>
  </si>
  <si>
    <t xml:space="preserve">      三峡工程后续工作</t>
  </si>
  <si>
    <t xml:space="preserve">      地方重大水利工程建设</t>
  </si>
  <si>
    <t xml:space="preserve">      其他重大水利工程建设基金支出</t>
  </si>
  <si>
    <t xml:space="preserve">    大中型水库库区基金对应专项债务收入安排的支出</t>
  </si>
  <si>
    <t xml:space="preserve">      其他大中型水库库区基金对应专项债务收入支出</t>
  </si>
  <si>
    <t xml:space="preserve">    国家重大水利工程建设基金对应专项债务收入安排的支出</t>
  </si>
  <si>
    <t xml:space="preserve">      其他重大水利工程建设基金对应专项债务收入支出</t>
  </si>
  <si>
    <t>六、交通运输支出</t>
  </si>
  <si>
    <t xml:space="preserve">    海南省高等级公路车辆通行附加费安排的支出</t>
  </si>
  <si>
    <t xml:space="preserve">      公路建设</t>
  </si>
  <si>
    <t xml:space="preserve">      公路养护</t>
  </si>
  <si>
    <t xml:space="preserve">      公路还贷</t>
  </si>
  <si>
    <t xml:space="preserve">      其他海南省高等级公路车辆通行附加费安排的支出</t>
  </si>
  <si>
    <t xml:space="preserve">    车辆通行费安排的支出</t>
  </si>
  <si>
    <t xml:space="preserve">      政府还贷公路养护</t>
  </si>
  <si>
    <t xml:space="preserve">      政府还贷公路管理</t>
  </si>
  <si>
    <t xml:space="preserve">      其他车辆通行费安排的支出</t>
  </si>
  <si>
    <t xml:space="preserve">    港口建设费安排的支出</t>
  </si>
  <si>
    <t xml:space="preserve">      港口设施</t>
  </si>
  <si>
    <t xml:space="preserve">      航道建设和维护</t>
  </si>
  <si>
    <t xml:space="preserve">      航运保障系统建设</t>
  </si>
  <si>
    <t xml:space="preserve">      其他港口建设费安排的支出</t>
  </si>
  <si>
    <t xml:space="preserve">    铁路建设基金支出</t>
  </si>
  <si>
    <t xml:space="preserve">      铁路建设投资</t>
  </si>
  <si>
    <t xml:space="preserve">      购置铁路机车车辆</t>
  </si>
  <si>
    <t xml:space="preserve">      铁路还贷</t>
  </si>
  <si>
    <t xml:space="preserve">      建设项目铺底资金</t>
  </si>
  <si>
    <t xml:space="preserve">      勘测设计</t>
  </si>
  <si>
    <t xml:space="preserve">      注册资本金</t>
  </si>
  <si>
    <t xml:space="preserve">      周转资金</t>
  </si>
  <si>
    <t xml:space="preserve">      其他铁路建设基金支出</t>
  </si>
  <si>
    <t xml:space="preserve">    船舶油污损害赔偿基金支出</t>
  </si>
  <si>
    <t xml:space="preserve">      应急处置费用</t>
  </si>
  <si>
    <t xml:space="preserve">      控制清除污染</t>
  </si>
  <si>
    <t xml:space="preserve">      损失补偿</t>
  </si>
  <si>
    <t xml:space="preserve">      生态恢复</t>
  </si>
  <si>
    <t xml:space="preserve">      监视监测</t>
  </si>
  <si>
    <t xml:space="preserve">      其他船舶油污损害赔偿基金支出</t>
  </si>
  <si>
    <t xml:space="preserve">    民航发展基金支出</t>
  </si>
  <si>
    <t xml:space="preserve">      民航机场建设</t>
  </si>
  <si>
    <t xml:space="preserve">      空管系统建设</t>
  </si>
  <si>
    <t xml:space="preserve">      民航安全</t>
  </si>
  <si>
    <t xml:space="preserve">      航线和机场补贴</t>
  </si>
  <si>
    <t xml:space="preserve">      民航节能减排</t>
  </si>
  <si>
    <t xml:space="preserve">      通用航空发展</t>
  </si>
  <si>
    <t xml:space="preserve">      征管经费</t>
  </si>
  <si>
    <t xml:space="preserve">      其他民航发展基金支出</t>
  </si>
  <si>
    <t xml:space="preserve">    海南省高等级公路车辆通行附加费对应专项债务收入安排的支出</t>
  </si>
  <si>
    <t xml:space="preserve">      其他海南省高等级公路车辆通行附加费对应专项债务收入安排的支出</t>
  </si>
  <si>
    <t xml:space="preserve">    政府收费公路专项债券收入安排的支出</t>
  </si>
  <si>
    <t xml:space="preserve">      其他政府收费公路专项债券收入安排的支出</t>
  </si>
  <si>
    <t xml:space="preserve">    车辆通行费对应专项债务收入安排的支出</t>
  </si>
  <si>
    <t xml:space="preserve">    港口建设费对应专项债务收入安排的支出</t>
  </si>
  <si>
    <t xml:space="preserve">      其他港口建设费对应专项债务收入安排的支出</t>
  </si>
  <si>
    <t>七、资源勘探信息等支出</t>
  </si>
  <si>
    <t xml:space="preserve">    农网还贷资金支出</t>
  </si>
  <si>
    <t xml:space="preserve">      地方农网还贷资金支出</t>
  </si>
  <si>
    <t xml:space="preserve">      其他农网还贷资金支出</t>
  </si>
  <si>
    <t>八、其他支出</t>
  </si>
  <si>
    <t xml:space="preserve">    其他政府性基金安排的支出</t>
  </si>
  <si>
    <t xml:space="preserve">    彩票发行销售机构业务费安排的支出</t>
  </si>
  <si>
    <t xml:space="preserve">      福利彩票发行机构的业务费支出</t>
  </si>
  <si>
    <t xml:space="preserve">      体育彩票发行机构的业务费支出</t>
  </si>
  <si>
    <t xml:space="preserve">      福利彩票销售机构的业务费支出</t>
  </si>
  <si>
    <t xml:space="preserve">      体育彩票销售机构的业务费支出</t>
  </si>
  <si>
    <t xml:space="preserve">      彩票兑奖周转金支出</t>
  </si>
  <si>
    <t xml:space="preserve">      彩票发行销售风险基金支出</t>
  </si>
  <si>
    <t xml:space="preserve">      彩票市场调控资金支出</t>
  </si>
  <si>
    <t xml:space="preserve">      其他彩票发行销售机构业务费安排的支出</t>
  </si>
  <si>
    <t xml:space="preserve">    彩票公益金安排的支出</t>
  </si>
  <si>
    <t xml:space="preserve">      用于社会福利的彩票公益金支出</t>
  </si>
  <si>
    <t xml:space="preserve">      用于体育事业的彩票公益金支出</t>
  </si>
  <si>
    <t xml:space="preserve">      用于教育事业的彩票公益金支出</t>
  </si>
  <si>
    <t xml:space="preserve">      用于红十字事业的彩票公益金支出</t>
  </si>
  <si>
    <t xml:space="preserve">      用于残疾人事业的彩票公益金支出</t>
  </si>
  <si>
    <t xml:space="preserve">      用于文化事业的彩票公益金支出</t>
  </si>
  <si>
    <t xml:space="preserve">      用于扶贫的彩票公益金支出</t>
  </si>
  <si>
    <t xml:space="preserve">      用于法律援助的彩票公益金支出</t>
  </si>
  <si>
    <t xml:space="preserve">      用于城乡医疗救助的的彩票公益金支出</t>
  </si>
  <si>
    <t xml:space="preserve">      用于其他社会公益事业的彩票公益金支出</t>
  </si>
  <si>
    <t>九、债务付息支出</t>
  </si>
  <si>
    <t xml:space="preserve">      海南省高等级公路车辆通行附加费债务付息支出</t>
  </si>
  <si>
    <t xml:space="preserve">      港口建设费债务付息支出</t>
  </si>
  <si>
    <t xml:space="preserve">      ……</t>
  </si>
  <si>
    <t xml:space="preserve">      棚户区改造专项债券付息支出</t>
  </si>
  <si>
    <t xml:space="preserve">      其他地方自行试点项目收益专项债券付息支出</t>
  </si>
  <si>
    <t xml:space="preserve">      其他政府性基金债务付息支出</t>
  </si>
  <si>
    <t>十、债务发行费用支出</t>
  </si>
  <si>
    <t xml:space="preserve">      海南省高等级公路车辆通行附加费债务发行费用支出</t>
  </si>
  <si>
    <t xml:space="preserve">      港口建设费债务发行费用支出</t>
  </si>
  <si>
    <t xml:space="preserve">      其他地方自行试点项目收益专项债务发行费用支出</t>
  </si>
  <si>
    <t xml:space="preserve">      其他政府性基金债务发行费用支出</t>
  </si>
  <si>
    <t>转移性收入</t>
  </si>
  <si>
    <t xml:space="preserve">  政府性基金转移收入</t>
  </si>
  <si>
    <t xml:space="preserve">  政府性基金转移支付</t>
  </si>
  <si>
    <t xml:space="preserve">    政府性基金补助收入</t>
  </si>
  <si>
    <t xml:space="preserve">    政府性基金补助支出</t>
  </si>
  <si>
    <t xml:space="preserve">    政府性基金上解收入</t>
  </si>
  <si>
    <t xml:space="preserve">    政府性基金上解支出</t>
  </si>
  <si>
    <t xml:space="preserve">  上年结余收入</t>
  </si>
  <si>
    <t xml:space="preserve">  调入资金</t>
  </si>
  <si>
    <t xml:space="preserve"> 年终结余</t>
  </si>
  <si>
    <t xml:space="preserve">    其中：地方政府性基金调入专项收入</t>
  </si>
  <si>
    <t xml:space="preserve"> 地方政府专项债务还本支出</t>
  </si>
  <si>
    <t xml:space="preserve">  地方政府专项债务收入</t>
  </si>
  <si>
    <t xml:space="preserve"> 地方政府专项债务转贷支出</t>
  </si>
  <si>
    <t xml:space="preserve">  地方政府专项债务转贷收入</t>
  </si>
  <si>
    <t xml:space="preserve">说明：因区情实际及财政体制原因，我区没有政府性基金预算收入，因此，2018年没有编报政府性基金预算。
</t>
  </si>
</sst>
</file>

<file path=xl/styles.xml><?xml version="1.0" encoding="utf-8"?>
<styleSheet xmlns="http://schemas.openxmlformats.org/spreadsheetml/2006/main">
  <numFmts count="23">
    <numFmt numFmtId="176" formatCode="0.00_);[Red]\(0.00\)"/>
    <numFmt numFmtId="177" formatCode="0_);[Red]\(0\)"/>
    <numFmt numFmtId="178" formatCode="0000"/>
    <numFmt numFmtId="179" formatCode="0.000_ "/>
    <numFmt numFmtId="180" formatCode="* #,##0.00;* \-#,##0.00;* &quot;&quot;??;@"/>
    <numFmt numFmtId="181" formatCode="#,##0_ ;\-#,##0"/>
    <numFmt numFmtId="42" formatCode="_ &quot;￥&quot;* #,##0_ ;_ &quot;￥&quot;* \-#,##0_ ;_ &quot;￥&quot;* &quot;-&quot;_ ;_ @_ "/>
    <numFmt numFmtId="182" formatCode="#,##0.0000"/>
    <numFmt numFmtId="44" formatCode="_ &quot;￥&quot;* #,##0.00_ ;_ &quot;￥&quot;* \-#,##0.00_ ;_ &quot;￥&quot;* &quot;-&quot;??_ ;_ @_ "/>
    <numFmt numFmtId="183" formatCode="#,##0.0_ "/>
    <numFmt numFmtId="184" formatCode="#,##0_ ;\-#,##0;;"/>
    <numFmt numFmtId="41" formatCode="_ * #,##0_ ;_ * \-#,##0_ ;_ * &quot;-&quot;_ ;_ @_ "/>
    <numFmt numFmtId="185" formatCode=";;"/>
    <numFmt numFmtId="186" formatCode="#,##0.00_ ;\-#,##0.00;;"/>
    <numFmt numFmtId="187" formatCode="0_ "/>
    <numFmt numFmtId="43" formatCode="_ * #,##0.00_ ;_ * \-#,##0.00_ ;_ * &quot;-&quot;??_ ;_ @_ "/>
    <numFmt numFmtId="188" formatCode="#,##0.00_);[Red]\(#,##0.00\)"/>
    <numFmt numFmtId="189" formatCode="#,##0_);[Red]\(#,##0\)"/>
    <numFmt numFmtId="190" formatCode="0.0%"/>
    <numFmt numFmtId="191" formatCode="#,##0.00_ "/>
    <numFmt numFmtId="192" formatCode="0.00_ "/>
    <numFmt numFmtId="193" formatCode="yyyy/mm"/>
    <numFmt numFmtId="194" formatCode="#,##0.00_ ;\-#,##0.00"/>
  </numFmts>
  <fonts count="49">
    <font>
      <sz val="12"/>
      <name val="宋体"/>
      <charset val="134"/>
    </font>
    <font>
      <sz val="11"/>
      <color theme="1"/>
      <name val="宋体"/>
      <charset val="134"/>
      <scheme val="minor"/>
    </font>
    <font>
      <b/>
      <sz val="20"/>
      <name val="黑体"/>
      <charset val="134"/>
    </font>
    <font>
      <sz val="12"/>
      <name val="黑体"/>
      <charset val="134"/>
    </font>
    <font>
      <b/>
      <sz val="14"/>
      <name val="宋体"/>
      <charset val="134"/>
    </font>
    <font>
      <b/>
      <sz val="11"/>
      <name val="宋体"/>
      <charset val="134"/>
    </font>
    <font>
      <sz val="11"/>
      <name val="宋体"/>
      <charset val="134"/>
    </font>
    <font>
      <b/>
      <sz val="12"/>
      <name val="宋体"/>
      <charset val="134"/>
    </font>
    <font>
      <sz val="24"/>
      <name val="微软雅黑"/>
      <charset val="134"/>
    </font>
    <font>
      <sz val="10"/>
      <name val="宋体"/>
      <charset val="134"/>
    </font>
    <font>
      <sz val="12"/>
      <name val="宋体"/>
      <charset val="134"/>
      <scheme val="minor"/>
    </font>
    <font>
      <sz val="20"/>
      <name val="宋体"/>
      <charset val="134"/>
      <scheme val="minor"/>
    </font>
    <font>
      <sz val="11"/>
      <name val="宋体"/>
      <charset val="134"/>
      <scheme val="minor"/>
    </font>
    <font>
      <sz val="20"/>
      <name val="宋体"/>
      <charset val="134"/>
    </font>
    <font>
      <sz val="11"/>
      <color indexed="8"/>
      <name val="宋体"/>
      <charset val="134"/>
    </font>
    <font>
      <sz val="20"/>
      <color indexed="8"/>
      <name val="宋体"/>
      <charset val="134"/>
    </font>
    <font>
      <sz val="11"/>
      <color indexed="8"/>
      <name val="宋体"/>
      <charset val="0"/>
    </font>
    <font>
      <sz val="10"/>
      <color indexed="8"/>
      <name val="宋体"/>
      <charset val="134"/>
    </font>
    <font>
      <sz val="12"/>
      <color indexed="8"/>
      <name val="宋体"/>
      <charset val="134"/>
    </font>
    <font>
      <sz val="9"/>
      <name val="宋体"/>
      <charset val="134"/>
    </font>
    <font>
      <b/>
      <sz val="9"/>
      <name val="宋体"/>
      <charset val="134"/>
    </font>
    <font>
      <sz val="10"/>
      <name val="Times New Roman"/>
      <charset val="0"/>
    </font>
    <font>
      <b/>
      <sz val="16"/>
      <name val="黑体"/>
      <charset val="134"/>
    </font>
    <font>
      <b/>
      <sz val="10"/>
      <name val="宋体"/>
      <charset val="134"/>
    </font>
    <font>
      <b/>
      <sz val="20"/>
      <name val="宋体"/>
      <charset val="134"/>
    </font>
    <font>
      <sz val="10"/>
      <name val="宋体"/>
      <charset val="134"/>
      <scheme val="minor"/>
    </font>
    <font>
      <sz val="10"/>
      <name val="楷体_GB2312"/>
      <charset val="134"/>
    </font>
    <font>
      <sz val="11"/>
      <color theme="1"/>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sz val="12"/>
      <name val="楷体_GB2312"/>
      <charset val="134"/>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sz val="10"/>
      <name val="MS Sans Serif"/>
      <charset val="0"/>
    </font>
    <font>
      <b/>
      <sz val="11"/>
      <color rgb="FFFFFFFF"/>
      <name val="宋体"/>
      <charset val="0"/>
      <scheme val="minor"/>
    </font>
    <font>
      <b/>
      <sz val="13"/>
      <color theme="3"/>
      <name val="宋体"/>
      <charset val="134"/>
      <scheme val="minor"/>
    </font>
    <font>
      <sz val="11"/>
      <color rgb="FFFF0000"/>
      <name val="宋体"/>
      <charset val="0"/>
      <scheme val="minor"/>
    </font>
    <font>
      <sz val="11"/>
      <color rgb="FFFA7D00"/>
      <name val="宋体"/>
      <charset val="0"/>
      <scheme val="minor"/>
    </font>
    <font>
      <b/>
      <sz val="11"/>
      <color rgb="FFFA7D00"/>
      <name val="宋体"/>
      <charset val="0"/>
      <scheme val="minor"/>
    </font>
    <font>
      <sz val="12"/>
      <name val="仿宋_GB2312"/>
      <charset val="134"/>
    </font>
  </fonts>
  <fills count="34">
    <fill>
      <patternFill patternType="none"/>
    </fill>
    <fill>
      <patternFill patternType="gray125"/>
    </fill>
    <fill>
      <patternFill patternType="solid">
        <fgColor indexed="9"/>
        <bgColor indexed="64"/>
      </patternFill>
    </fill>
    <fill>
      <patternFill patternType="solid">
        <fgColor theme="9"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6"/>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s>
  <borders count="3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right/>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8"/>
      </left>
      <right style="thin">
        <color auto="1"/>
      </right>
      <top style="thin">
        <color indexed="8"/>
      </top>
      <bottom style="thin">
        <color indexed="8"/>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s>
  <cellStyleXfs count="55">
    <xf numFmtId="0" fontId="0" fillId="0" borderId="0">
      <alignment vertical="center"/>
    </xf>
    <xf numFmtId="42" fontId="1" fillId="0" borderId="0" applyFont="0" applyFill="0" applyBorder="0" applyAlignment="0" applyProtection="0">
      <alignment vertical="center"/>
    </xf>
    <xf numFmtId="0" fontId="27" fillId="22" borderId="0" applyNumberFormat="0" applyBorder="0" applyAlignment="0" applyProtection="0">
      <alignment vertical="center"/>
    </xf>
    <xf numFmtId="0" fontId="40" fillId="19" borderId="27" applyNumberFormat="0" applyAlignment="0" applyProtection="0">
      <alignment vertical="center"/>
    </xf>
    <xf numFmtId="44" fontId="1" fillId="0" borderId="0" applyFont="0" applyFill="0" applyBorder="0" applyAlignment="0" applyProtection="0">
      <alignment vertical="center"/>
    </xf>
    <xf numFmtId="41" fontId="1" fillId="0" borderId="0" applyFont="0" applyFill="0" applyBorder="0" applyAlignment="0" applyProtection="0">
      <alignment vertical="center"/>
    </xf>
    <xf numFmtId="0" fontId="27" fillId="4" borderId="0" applyNumberFormat="0" applyBorder="0" applyAlignment="0" applyProtection="0">
      <alignment vertical="center"/>
    </xf>
    <xf numFmtId="0" fontId="31" fillId="5" borderId="0" applyNumberFormat="0" applyBorder="0" applyAlignment="0" applyProtection="0">
      <alignment vertical="center"/>
    </xf>
    <xf numFmtId="43" fontId="1" fillId="0" borderId="0" applyFont="0" applyFill="0" applyBorder="0" applyAlignment="0" applyProtection="0">
      <alignment vertical="center"/>
    </xf>
    <xf numFmtId="0" fontId="32" fillId="18" borderId="0" applyNumberFormat="0" applyBorder="0" applyAlignment="0" applyProtection="0">
      <alignment vertical="center"/>
    </xf>
    <xf numFmtId="0" fontId="38" fillId="0" borderId="0" applyNumberFormat="0" applyFill="0" applyBorder="0" applyAlignment="0" applyProtection="0">
      <alignment vertical="center"/>
    </xf>
    <xf numFmtId="9" fontId="1" fillId="0" borderId="0" applyFont="0" applyFill="0" applyBorder="0" applyAlignment="0" applyProtection="0">
      <alignment vertical="center"/>
    </xf>
    <xf numFmtId="0" fontId="30" fillId="0" borderId="0" applyNumberFormat="0" applyFill="0" applyBorder="0" applyAlignment="0" applyProtection="0">
      <alignment vertical="center"/>
    </xf>
    <xf numFmtId="0" fontId="1" fillId="11" borderId="24" applyNumberFormat="0" applyFont="0" applyAlignment="0" applyProtection="0">
      <alignment vertical="center"/>
    </xf>
    <xf numFmtId="0" fontId="32" fillId="29" borderId="0" applyNumberFormat="0" applyBorder="0" applyAlignment="0" applyProtection="0">
      <alignment vertical="center"/>
    </xf>
    <xf numFmtId="0" fontId="29" fillId="0" borderId="0" applyNumberFormat="0" applyFill="0" applyBorder="0" applyAlignment="0" applyProtection="0">
      <alignment vertical="center"/>
    </xf>
    <xf numFmtId="0" fontId="45"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5" fillId="0" borderId="23" applyNumberFormat="0" applyFill="0" applyAlignment="0" applyProtection="0">
      <alignment vertical="center"/>
    </xf>
    <xf numFmtId="0" fontId="44" fillId="0" borderId="23" applyNumberFormat="0" applyFill="0" applyAlignment="0" applyProtection="0">
      <alignment vertical="center"/>
    </xf>
    <xf numFmtId="0" fontId="32" fillId="17" borderId="0" applyNumberFormat="0" applyBorder="0" applyAlignment="0" applyProtection="0">
      <alignment vertical="center"/>
    </xf>
    <xf numFmtId="0" fontId="29" fillId="0" borderId="26" applyNumberFormat="0" applyFill="0" applyAlignment="0" applyProtection="0">
      <alignment vertical="center"/>
    </xf>
    <xf numFmtId="0" fontId="32" fillId="16" borderId="0" applyNumberFormat="0" applyBorder="0" applyAlignment="0" applyProtection="0">
      <alignment vertical="center"/>
    </xf>
    <xf numFmtId="0" fontId="34" fillId="10" borderId="22" applyNumberFormat="0" applyAlignment="0" applyProtection="0">
      <alignment vertical="center"/>
    </xf>
    <xf numFmtId="0" fontId="47" fillId="10" borderId="27" applyNumberFormat="0" applyAlignment="0" applyProtection="0">
      <alignment vertical="center"/>
    </xf>
    <xf numFmtId="0" fontId="43" fillId="27" borderId="28" applyNumberFormat="0" applyAlignment="0" applyProtection="0">
      <alignment vertical="center"/>
    </xf>
    <xf numFmtId="0" fontId="27" fillId="21" borderId="0" applyNumberFormat="0" applyBorder="0" applyAlignment="0" applyProtection="0">
      <alignment vertical="center"/>
    </xf>
    <xf numFmtId="0" fontId="32" fillId="9" borderId="0" applyNumberFormat="0" applyBorder="0" applyAlignment="0" applyProtection="0">
      <alignment vertical="center"/>
    </xf>
    <xf numFmtId="0" fontId="46" fillId="0" borderId="29" applyNumberFormat="0" applyFill="0" applyAlignment="0" applyProtection="0">
      <alignment vertical="center"/>
    </xf>
    <xf numFmtId="0" fontId="36" fillId="0" borderId="25" applyNumberFormat="0" applyFill="0" applyAlignment="0" applyProtection="0">
      <alignment vertical="center"/>
    </xf>
    <xf numFmtId="0" fontId="41" fillId="20" borderId="0" applyNumberFormat="0" applyBorder="0" applyAlignment="0" applyProtection="0">
      <alignment vertical="center"/>
    </xf>
    <xf numFmtId="0" fontId="39" fillId="15" borderId="0" applyNumberFormat="0" applyBorder="0" applyAlignment="0" applyProtection="0">
      <alignment vertical="center"/>
    </xf>
    <xf numFmtId="0" fontId="27" fillId="33" borderId="0" applyNumberFormat="0" applyBorder="0" applyAlignment="0" applyProtection="0">
      <alignment vertical="center"/>
    </xf>
    <xf numFmtId="0" fontId="32" fillId="8" borderId="0" applyNumberFormat="0" applyBorder="0" applyAlignment="0" applyProtection="0">
      <alignment vertical="center"/>
    </xf>
    <xf numFmtId="0" fontId="27" fillId="32" borderId="0" applyNumberFormat="0" applyBorder="0" applyAlignment="0" applyProtection="0">
      <alignment vertical="center"/>
    </xf>
    <xf numFmtId="0" fontId="33" fillId="0" borderId="0"/>
    <xf numFmtId="0" fontId="27" fillId="26" borderId="0" applyNumberFormat="0" applyBorder="0" applyAlignment="0" applyProtection="0">
      <alignment vertical="center"/>
    </xf>
    <xf numFmtId="0" fontId="27" fillId="31" borderId="0" applyNumberFormat="0" applyBorder="0" applyAlignment="0" applyProtection="0">
      <alignment vertical="center"/>
    </xf>
    <xf numFmtId="0" fontId="27" fillId="25" borderId="0" applyNumberFormat="0" applyBorder="0" applyAlignment="0" applyProtection="0">
      <alignment vertical="center"/>
    </xf>
    <xf numFmtId="0" fontId="32" fillId="13" borderId="0" applyNumberFormat="0" applyBorder="0" applyAlignment="0" applyProtection="0">
      <alignment vertical="center"/>
    </xf>
    <xf numFmtId="0" fontId="32" fillId="7" borderId="0" applyNumberFormat="0" applyBorder="0" applyAlignment="0" applyProtection="0">
      <alignment vertical="center"/>
    </xf>
    <xf numFmtId="0" fontId="27" fillId="30" borderId="0" applyNumberFormat="0" applyBorder="0" applyAlignment="0" applyProtection="0">
      <alignment vertical="center"/>
    </xf>
    <xf numFmtId="0" fontId="0" fillId="0" borderId="0">
      <alignment vertical="center"/>
    </xf>
    <xf numFmtId="0" fontId="27" fillId="24" borderId="0" applyNumberFormat="0" applyBorder="0" applyAlignment="0" applyProtection="0">
      <alignment vertical="center"/>
    </xf>
    <xf numFmtId="0" fontId="32" fillId="6" borderId="0" applyNumberFormat="0" applyBorder="0" applyAlignment="0" applyProtection="0">
      <alignment vertical="center"/>
    </xf>
    <xf numFmtId="0" fontId="42" fillId="0" borderId="0"/>
    <xf numFmtId="0" fontId="27" fillId="23" borderId="0" applyNumberFormat="0" applyBorder="0" applyAlignment="0" applyProtection="0">
      <alignment vertical="center"/>
    </xf>
    <xf numFmtId="0" fontId="32" fillId="28" borderId="0" applyNumberFormat="0" applyBorder="0" applyAlignment="0" applyProtection="0">
      <alignment vertical="center"/>
    </xf>
    <xf numFmtId="0" fontId="32" fillId="12" borderId="0" applyNumberFormat="0" applyBorder="0" applyAlignment="0" applyProtection="0">
      <alignment vertical="center"/>
    </xf>
    <xf numFmtId="0" fontId="27" fillId="3" borderId="0" applyNumberFormat="0" applyBorder="0" applyAlignment="0" applyProtection="0">
      <alignment vertical="center"/>
    </xf>
    <xf numFmtId="0" fontId="32" fillId="14" borderId="0" applyNumberFormat="0" applyBorder="0" applyAlignment="0" applyProtection="0">
      <alignment vertical="center"/>
    </xf>
    <xf numFmtId="0" fontId="0" fillId="0" borderId="0"/>
    <xf numFmtId="0" fontId="42" fillId="0" borderId="0"/>
    <xf numFmtId="0" fontId="0" fillId="0" borderId="0"/>
  </cellStyleXfs>
  <cellXfs count="474">
    <xf numFmtId="0" fontId="0" fillId="0" borderId="0" xfId="0">
      <alignment vertical="center"/>
    </xf>
    <xf numFmtId="0" fontId="1" fillId="0" borderId="0" xfId="0" applyFont="1" applyFill="1" applyAlignment="1">
      <alignment vertical="center"/>
    </xf>
    <xf numFmtId="0" fontId="2" fillId="0" borderId="0" xfId="0" applyFont="1" applyFill="1" applyBorder="1" applyAlignment="1">
      <alignment horizontal="center" vertical="center"/>
    </xf>
    <xf numFmtId="0" fontId="0" fillId="0" borderId="0" xfId="0" applyFont="1" applyFill="1" applyBorder="1" applyAlignment="1"/>
    <xf numFmtId="0" fontId="3" fillId="0" borderId="0" xfId="0" applyFont="1" applyFill="1" applyBorder="1" applyAlignment="1">
      <alignment vertical="center"/>
    </xf>
    <xf numFmtId="0" fontId="0" fillId="0" borderId="0" xfId="0" applyFont="1" applyFill="1" applyBorder="1" applyAlignment="1">
      <alignment vertical="center"/>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3" fontId="6" fillId="0" borderId="1" xfId="0" applyNumberFormat="1" applyFont="1" applyFill="1" applyBorder="1" applyAlignment="1" applyProtection="1">
      <alignment vertical="center"/>
    </xf>
    <xf numFmtId="0" fontId="6" fillId="0" borderId="1" xfId="0" applyFont="1" applyFill="1" applyBorder="1" applyAlignment="1">
      <alignment vertical="center"/>
    </xf>
    <xf numFmtId="3" fontId="6" fillId="0" borderId="1" xfId="0" applyNumberFormat="1" applyFont="1" applyFill="1" applyBorder="1" applyAlignment="1" applyProtection="1">
      <alignment horizontal="left" vertical="center"/>
    </xf>
    <xf numFmtId="0" fontId="6" fillId="0" borderId="1" xfId="0" applyFont="1" applyFill="1" applyBorder="1" applyAlignment="1">
      <alignment horizontal="left" vertical="center"/>
    </xf>
    <xf numFmtId="0" fontId="7" fillId="0" borderId="0" xfId="0" applyFont="1" applyFill="1" applyBorder="1" applyAlignment="1">
      <alignment vertical="center"/>
    </xf>
    <xf numFmtId="0" fontId="5" fillId="0" borderId="1" xfId="0" applyFont="1" applyFill="1" applyBorder="1" applyAlignment="1">
      <alignment vertical="center"/>
    </xf>
    <xf numFmtId="0" fontId="5" fillId="0" borderId="1" xfId="0" applyFont="1" applyFill="1" applyBorder="1" applyAlignment="1">
      <alignment horizontal="distributed" vertical="center"/>
    </xf>
    <xf numFmtId="0" fontId="0" fillId="0" borderId="1" xfId="0" applyFont="1" applyFill="1" applyBorder="1" applyAlignment="1">
      <alignment vertical="center"/>
    </xf>
    <xf numFmtId="1" fontId="6" fillId="0" borderId="1" xfId="0" applyNumberFormat="1" applyFont="1" applyFill="1" applyBorder="1" applyAlignment="1" applyProtection="1">
      <alignment vertical="center"/>
      <protection locked="0"/>
    </xf>
    <xf numFmtId="0" fontId="0" fillId="0" borderId="0" xfId="0" applyFont="1" applyFill="1" applyAlignment="1">
      <alignment horizontal="left" wrapText="1"/>
    </xf>
    <xf numFmtId="0" fontId="0" fillId="0" borderId="0" xfId="0" applyFont="1" applyFill="1" applyAlignment="1">
      <alignment horizontal="left"/>
    </xf>
    <xf numFmtId="0" fontId="8" fillId="0" borderId="0" xfId="0" applyFont="1" applyFill="1" applyBorder="1" applyAlignment="1">
      <alignment horizontal="center" vertical="center" wrapText="1"/>
    </xf>
    <xf numFmtId="0" fontId="9" fillId="0" borderId="0" xfId="0" applyFont="1" applyFill="1" applyBorder="1" applyAlignment="1">
      <alignment vertical="center" wrapText="1"/>
    </xf>
    <xf numFmtId="43" fontId="9" fillId="0" borderId="0" xfId="0" applyNumberFormat="1" applyFont="1" applyFill="1" applyBorder="1" applyAlignment="1">
      <alignment vertical="center" wrapText="1"/>
    </xf>
    <xf numFmtId="43" fontId="6" fillId="0" borderId="2"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textRotation="255" wrapText="1"/>
    </xf>
    <xf numFmtId="43" fontId="0" fillId="0" borderId="1" xfId="0" applyNumberFormat="1" applyFont="1" applyFill="1" applyBorder="1" applyAlignment="1">
      <alignment horizontal="center" vertical="center" wrapText="1"/>
    </xf>
    <xf numFmtId="0" fontId="0" fillId="0" borderId="3" xfId="0" applyFont="1" applyFill="1" applyBorder="1" applyAlignment="1">
      <alignment horizontal="center" vertical="center" textRotation="255" wrapText="1"/>
    </xf>
    <xf numFmtId="0" fontId="0" fillId="0" borderId="1" xfId="0" applyFont="1" applyFill="1" applyBorder="1" applyAlignment="1">
      <alignment vertical="center" wrapText="1"/>
    </xf>
    <xf numFmtId="43" fontId="0" fillId="0" borderId="1" xfId="0" applyNumberFormat="1" applyFont="1" applyFill="1" applyBorder="1" applyAlignment="1">
      <alignment vertical="center" wrapText="1"/>
    </xf>
    <xf numFmtId="0" fontId="0" fillId="0" borderId="3" xfId="0" applyFont="1" applyFill="1" applyBorder="1" applyAlignment="1">
      <alignment horizontal="center" vertical="center" wrapText="1"/>
    </xf>
    <xf numFmtId="188" fontId="0" fillId="0" borderId="1" xfId="0" applyNumberFormat="1" applyFont="1" applyFill="1" applyBorder="1" applyAlignment="1">
      <alignment horizontal="right" vertical="center" wrapText="1"/>
    </xf>
    <xf numFmtId="188" fontId="0" fillId="0" borderId="1" xfId="0" applyNumberFormat="1" applyFont="1" applyFill="1" applyBorder="1" applyAlignment="1">
      <alignment vertical="center" wrapText="1"/>
    </xf>
    <xf numFmtId="187" fontId="0" fillId="0" borderId="1" xfId="0" applyNumberFormat="1" applyFont="1" applyFill="1" applyBorder="1" applyAlignment="1">
      <alignment vertical="center" wrapText="1"/>
    </xf>
    <xf numFmtId="189" fontId="0" fillId="0" borderId="1" xfId="0" applyNumberFormat="1" applyFont="1" applyFill="1" applyBorder="1" applyAlignment="1">
      <alignment horizontal="right" vertical="center" wrapText="1"/>
    </xf>
    <xf numFmtId="189" fontId="0" fillId="0" borderId="1" xfId="0" applyNumberFormat="1" applyFont="1" applyFill="1" applyBorder="1" applyAlignment="1">
      <alignment vertical="center" wrapText="1"/>
    </xf>
    <xf numFmtId="187" fontId="0" fillId="0" borderId="4" xfId="0" applyNumberFormat="1" applyFont="1" applyFill="1" applyBorder="1" applyAlignment="1">
      <alignment vertical="center" wrapText="1"/>
    </xf>
    <xf numFmtId="0" fontId="10" fillId="0" borderId="0" xfId="0" applyFont="1">
      <alignment vertical="center"/>
    </xf>
    <xf numFmtId="0" fontId="11" fillId="0" borderId="0" xfId="0" applyFont="1" applyAlignment="1">
      <alignment horizontal="center" vertical="center"/>
    </xf>
    <xf numFmtId="0" fontId="12" fillId="0" borderId="2" xfId="0" applyFont="1" applyBorder="1" applyAlignment="1">
      <alignment horizontal="right" vertical="center"/>
    </xf>
    <xf numFmtId="0" fontId="12" fillId="0" borderId="1" xfId="0" applyFont="1" applyBorder="1" applyAlignment="1">
      <alignment horizontal="center" vertical="center"/>
    </xf>
    <xf numFmtId="0" fontId="12" fillId="2" borderId="5" xfId="0" applyNumberFormat="1" applyFont="1" applyFill="1" applyBorder="1" applyAlignment="1" applyProtection="1">
      <alignment horizontal="center" vertical="center"/>
    </xf>
    <xf numFmtId="0" fontId="12" fillId="0" borderId="1" xfId="0" applyFont="1" applyBorder="1">
      <alignment vertical="center"/>
    </xf>
    <xf numFmtId="179" fontId="12" fillId="0" borderId="1" xfId="0" applyNumberFormat="1" applyFont="1" applyBorder="1" applyAlignment="1">
      <alignment horizontal="center" vertical="center"/>
    </xf>
    <xf numFmtId="192" fontId="12" fillId="0" borderId="1" xfId="0" applyNumberFormat="1" applyFont="1" applyBorder="1" applyAlignment="1">
      <alignment horizontal="center" vertical="center"/>
    </xf>
    <xf numFmtId="0" fontId="12" fillId="0" borderId="1" xfId="0" applyFont="1" applyBorder="1" applyAlignment="1">
      <alignment horizontal="left" vertical="center"/>
    </xf>
    <xf numFmtId="0" fontId="12" fillId="0" borderId="1" xfId="0" applyFont="1" applyFill="1" applyBorder="1" applyAlignment="1">
      <alignment horizontal="left" vertical="center"/>
    </xf>
    <xf numFmtId="0" fontId="12" fillId="0" borderId="0" xfId="0" applyFont="1">
      <alignment vertical="center"/>
    </xf>
    <xf numFmtId="0" fontId="11" fillId="2" borderId="0" xfId="0" applyNumberFormat="1" applyFont="1" applyFill="1" applyBorder="1" applyAlignment="1" applyProtection="1">
      <alignment horizontal="center" vertical="center"/>
    </xf>
    <xf numFmtId="0" fontId="12" fillId="2" borderId="6" xfId="0" applyNumberFormat="1" applyFont="1" applyFill="1" applyBorder="1" applyAlignment="1" applyProtection="1">
      <alignment vertical="center"/>
    </xf>
    <xf numFmtId="0" fontId="12" fillId="2" borderId="0" xfId="0" applyNumberFormat="1" applyFont="1" applyFill="1" applyBorder="1" applyAlignment="1" applyProtection="1">
      <alignment vertical="center"/>
    </xf>
    <xf numFmtId="0" fontId="12" fillId="2" borderId="0" xfId="0" applyNumberFormat="1" applyFont="1" applyFill="1" applyBorder="1" applyAlignment="1" applyProtection="1">
      <alignment horizontal="right" vertical="center"/>
    </xf>
    <xf numFmtId="0" fontId="12" fillId="2" borderId="7"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center" vertical="center"/>
    </xf>
    <xf numFmtId="0" fontId="12" fillId="2" borderId="1" xfId="0" applyNumberFormat="1" applyFont="1" applyFill="1" applyBorder="1" applyAlignment="1" applyProtection="1">
      <alignment horizontal="center" vertical="center"/>
    </xf>
    <xf numFmtId="0" fontId="12" fillId="2" borderId="5" xfId="0" applyNumberFormat="1" applyFont="1" applyFill="1" applyBorder="1" applyAlignment="1" applyProtection="1">
      <alignment vertical="center"/>
    </xf>
    <xf numFmtId="0" fontId="12" fillId="2" borderId="9" xfId="0" applyNumberFormat="1" applyFont="1" applyFill="1" applyBorder="1" applyAlignment="1" applyProtection="1">
      <alignment horizontal="center" vertical="center"/>
    </xf>
    <xf numFmtId="0" fontId="12" fillId="2" borderId="10" xfId="0" applyNumberFormat="1" applyFont="1" applyFill="1" applyBorder="1" applyAlignment="1" applyProtection="1">
      <alignment horizontal="center" vertical="center"/>
    </xf>
    <xf numFmtId="186" fontId="12" fillId="2" borderId="1" xfId="0" applyNumberFormat="1" applyFont="1" applyFill="1" applyBorder="1" applyAlignment="1" applyProtection="1">
      <alignment horizontal="right" vertical="center"/>
    </xf>
    <xf numFmtId="184" fontId="12" fillId="2" borderId="5" xfId="0" applyNumberFormat="1" applyFont="1" applyFill="1" applyBorder="1" applyAlignment="1" applyProtection="1">
      <alignment horizontal="right" vertical="center"/>
    </xf>
    <xf numFmtId="184" fontId="12" fillId="2" borderId="1" xfId="0" applyNumberFormat="1" applyFont="1" applyFill="1" applyBorder="1" applyAlignment="1" applyProtection="1">
      <alignment horizontal="right" vertical="center"/>
    </xf>
    <xf numFmtId="186" fontId="12" fillId="2" borderId="5" xfId="0" applyNumberFormat="1" applyFont="1" applyFill="1" applyBorder="1" applyAlignment="1" applyProtection="1">
      <alignment horizontal="right" vertical="center"/>
    </xf>
    <xf numFmtId="186" fontId="12" fillId="0" borderId="1" xfId="0" applyNumberFormat="1" applyFont="1" applyFill="1" applyBorder="1" applyAlignment="1" applyProtection="1">
      <alignment horizontal="right" vertical="center"/>
    </xf>
    <xf numFmtId="0" fontId="12" fillId="0" borderId="0" xfId="0" applyNumberFormat="1" applyFont="1" applyFill="1" applyBorder="1" applyAlignment="1" applyProtection="1">
      <alignment vertical="center"/>
    </xf>
    <xf numFmtId="0" fontId="0" fillId="0" borderId="0" xfId="0" applyFont="1">
      <alignment vertical="center"/>
    </xf>
    <xf numFmtId="0" fontId="13" fillId="0" borderId="0" xfId="0" applyFont="1" applyAlignment="1">
      <alignment horizontal="center" vertical="center"/>
    </xf>
    <xf numFmtId="0" fontId="6" fillId="0" borderId="2" xfId="0" applyFont="1" applyBorder="1" applyAlignment="1">
      <alignment horizontal="right" vertical="center"/>
    </xf>
    <xf numFmtId="0" fontId="6" fillId="0" borderId="1" xfId="0" applyFont="1" applyBorder="1" applyAlignment="1">
      <alignment horizontal="center" vertical="center"/>
    </xf>
    <xf numFmtId="0" fontId="6" fillId="2" borderId="5" xfId="0" applyNumberFormat="1" applyFont="1" applyFill="1" applyBorder="1" applyAlignment="1" applyProtection="1">
      <alignment horizontal="center" vertical="center"/>
    </xf>
    <xf numFmtId="0" fontId="6" fillId="2" borderId="11" xfId="0" applyNumberFormat="1" applyFont="1" applyFill="1" applyBorder="1" applyAlignment="1" applyProtection="1">
      <alignment horizontal="center" vertical="center"/>
    </xf>
    <xf numFmtId="0" fontId="6" fillId="0" borderId="1" xfId="0" applyFont="1" applyBorder="1" applyAlignment="1">
      <alignment vertical="center" wrapText="1"/>
    </xf>
    <xf numFmtId="186" fontId="6" fillId="0" borderId="5" xfId="0" applyNumberFormat="1" applyFont="1" applyFill="1" applyBorder="1" applyAlignment="1" applyProtection="1">
      <alignment horizontal="right" vertical="center"/>
    </xf>
    <xf numFmtId="186" fontId="6" fillId="0" borderId="1" xfId="0" applyNumberFormat="1" applyFont="1" applyFill="1" applyBorder="1" applyAlignment="1" applyProtection="1">
      <alignment horizontal="right" vertical="center"/>
    </xf>
    <xf numFmtId="0" fontId="6" fillId="0" borderId="1" xfId="0" applyFont="1" applyBorder="1">
      <alignment vertical="center"/>
    </xf>
    <xf numFmtId="0" fontId="6" fillId="0" borderId="1" xfId="0" applyFont="1" applyBorder="1" applyAlignment="1">
      <alignment horizontal="left" vertical="center" wrapText="1"/>
    </xf>
    <xf numFmtId="49" fontId="6" fillId="0" borderId="1" xfId="0" applyNumberFormat="1" applyFont="1" applyBorder="1" applyAlignment="1">
      <alignment horizontal="right" vertical="center"/>
    </xf>
    <xf numFmtId="177" fontId="6" fillId="0" borderId="5" xfId="0" applyNumberFormat="1" applyFont="1" applyFill="1" applyBorder="1" applyAlignment="1" applyProtection="1">
      <alignment horizontal="right" vertical="center"/>
    </xf>
    <xf numFmtId="0" fontId="6" fillId="0" borderId="0" xfId="0" applyFont="1">
      <alignment vertical="center"/>
    </xf>
    <xf numFmtId="0" fontId="13" fillId="2" borderId="0"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vertical="center"/>
    </xf>
    <xf numFmtId="0" fontId="6" fillId="2" borderId="0"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vertical="center" wrapText="1"/>
    </xf>
    <xf numFmtId="0" fontId="6" fillId="2" borderId="0" xfId="0" applyNumberFormat="1" applyFont="1" applyFill="1" applyBorder="1" applyAlignment="1" applyProtection="1">
      <alignment horizontal="right" vertical="center"/>
    </xf>
    <xf numFmtId="0" fontId="6" fillId="2" borderId="1"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vertical="center"/>
    </xf>
    <xf numFmtId="0" fontId="6" fillId="2" borderId="10"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left" vertical="center" wrapText="1"/>
    </xf>
    <xf numFmtId="0" fontId="6" fillId="2" borderId="12" xfId="0" applyNumberFormat="1" applyFont="1" applyFill="1" applyBorder="1" applyAlignment="1" applyProtection="1">
      <alignment horizontal="center" vertical="center"/>
    </xf>
    <xf numFmtId="184" fontId="14" fillId="2" borderId="5" xfId="0" applyNumberFormat="1" applyFont="1" applyFill="1" applyBorder="1" applyAlignment="1" applyProtection="1">
      <alignment horizontal="right" vertical="center"/>
    </xf>
    <xf numFmtId="0" fontId="14" fillId="0" borderId="12" xfId="0" applyNumberFormat="1" applyFont="1" applyFill="1" applyBorder="1" applyAlignment="1" applyProtection="1">
      <alignment horizontal="right" vertical="center"/>
    </xf>
    <xf numFmtId="0" fontId="14" fillId="0" borderId="1" xfId="0" applyNumberFormat="1" applyFont="1" applyFill="1" applyBorder="1" applyAlignment="1" applyProtection="1">
      <alignment horizontal="right" vertical="center"/>
    </xf>
    <xf numFmtId="0" fontId="14" fillId="2" borderId="12" xfId="0" applyNumberFormat="1" applyFont="1" applyFill="1" applyBorder="1" applyAlignment="1" applyProtection="1">
      <alignment horizontal="right" vertical="center" wrapText="1"/>
    </xf>
    <xf numFmtId="181" fontId="6" fillId="2" borderId="1" xfId="0" applyNumberFormat="1" applyFont="1" applyFill="1" applyBorder="1" applyAlignment="1" applyProtection="1">
      <alignment horizontal="right" vertical="center"/>
    </xf>
    <xf numFmtId="0" fontId="6" fillId="0" borderId="12" xfId="0" applyFont="1" applyBorder="1">
      <alignment vertical="center"/>
    </xf>
    <xf numFmtId="0" fontId="6" fillId="2" borderId="1" xfId="0" applyNumberFormat="1" applyFont="1" applyFill="1" applyBorder="1" applyAlignment="1" applyProtection="1">
      <alignment vertical="center" wrapText="1"/>
    </xf>
    <xf numFmtId="0" fontId="14" fillId="2" borderId="1" xfId="0" applyNumberFormat="1" applyFont="1" applyFill="1" applyBorder="1" applyAlignment="1" applyProtection="1">
      <alignment horizontal="right" vertical="center" wrapText="1"/>
    </xf>
    <xf numFmtId="186" fontId="14" fillId="2" borderId="5" xfId="0" applyNumberFormat="1" applyFont="1" applyFill="1" applyBorder="1" applyAlignment="1" applyProtection="1">
      <alignment horizontal="right" vertical="center"/>
    </xf>
    <xf numFmtId="0" fontId="6" fillId="2" borderId="1" xfId="0" applyNumberFormat="1" applyFont="1" applyFill="1" applyBorder="1" applyAlignment="1" applyProtection="1">
      <alignment vertical="center"/>
    </xf>
    <xf numFmtId="184" fontId="6" fillId="2" borderId="12" xfId="0" applyNumberFormat="1" applyFont="1" applyFill="1" applyBorder="1" applyAlignment="1" applyProtection="1">
      <alignment horizontal="right" vertical="center"/>
    </xf>
    <xf numFmtId="184" fontId="6" fillId="2" borderId="1" xfId="0" applyNumberFormat="1" applyFont="1" applyFill="1" applyBorder="1" applyAlignment="1" applyProtection="1">
      <alignment horizontal="right" vertical="center"/>
    </xf>
    <xf numFmtId="177" fontId="6" fillId="2" borderId="12" xfId="0" applyNumberFormat="1" applyFont="1" applyFill="1" applyBorder="1" applyAlignment="1" applyProtection="1">
      <alignment horizontal="center" vertical="center"/>
    </xf>
    <xf numFmtId="177" fontId="6" fillId="2" borderId="1" xfId="0" applyNumberFormat="1" applyFont="1" applyFill="1" applyBorder="1" applyAlignment="1" applyProtection="1">
      <alignment horizontal="center" vertical="center"/>
    </xf>
    <xf numFmtId="0" fontId="6" fillId="0" borderId="12"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xf>
    <xf numFmtId="0" fontId="6" fillId="0" borderId="1" xfId="0" applyFont="1" applyBorder="1" applyAlignment="1">
      <alignment horizontal="left" vertical="center"/>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14" xfId="0" applyFont="1" applyBorder="1" applyAlignment="1">
      <alignment horizontal="center" vertical="center"/>
    </xf>
    <xf numFmtId="0" fontId="6" fillId="0" borderId="1" xfId="0" applyFont="1" applyBorder="1" applyAlignment="1">
      <alignment horizontal="center" vertical="center" wrapText="1"/>
    </xf>
    <xf numFmtId="0" fontId="0" fillId="0" borderId="0" xfId="0" applyFont="1" applyAlignment="1">
      <alignment vertical="center" wrapText="1"/>
    </xf>
    <xf numFmtId="0" fontId="13" fillId="2" borderId="0" xfId="0" applyNumberFormat="1" applyFont="1" applyFill="1" applyBorder="1" applyAlignment="1" applyProtection="1">
      <alignment horizontal="center" vertical="center"/>
    </xf>
    <xf numFmtId="0" fontId="6" fillId="2" borderId="6" xfId="0" applyNumberFormat="1" applyFont="1" applyFill="1" applyBorder="1" applyAlignment="1" applyProtection="1">
      <alignment vertical="center"/>
    </xf>
    <xf numFmtId="0" fontId="6" fillId="2" borderId="6" xfId="0" applyNumberFormat="1" applyFont="1" applyFill="1" applyBorder="1" applyAlignment="1" applyProtection="1">
      <alignment horizontal="center" vertical="center"/>
    </xf>
    <xf numFmtId="0" fontId="6" fillId="2" borderId="6" xfId="0" applyNumberFormat="1" applyFont="1" applyFill="1" applyBorder="1" applyAlignment="1" applyProtection="1">
      <alignment horizontal="right" vertical="center"/>
    </xf>
    <xf numFmtId="0" fontId="6" fillId="2" borderId="9" xfId="0" applyNumberFormat="1" applyFont="1" applyFill="1" applyBorder="1" applyAlignment="1" applyProtection="1">
      <alignment horizontal="center" vertical="center"/>
    </xf>
    <xf numFmtId="0" fontId="6" fillId="2" borderId="9" xfId="0" applyNumberFormat="1" applyFont="1" applyFill="1" applyBorder="1" applyAlignment="1" applyProtection="1">
      <alignment vertical="center"/>
    </xf>
    <xf numFmtId="186" fontId="6" fillId="2" borderId="5" xfId="0" applyNumberFormat="1" applyFont="1" applyFill="1" applyBorder="1" applyAlignment="1" applyProtection="1">
      <alignment horizontal="center" vertical="center"/>
    </xf>
    <xf numFmtId="0" fontId="6" fillId="2" borderId="5" xfId="0" applyNumberFormat="1" applyFont="1" applyFill="1" applyBorder="1" applyAlignment="1" applyProtection="1">
      <alignment vertical="center"/>
    </xf>
    <xf numFmtId="0" fontId="0" fillId="0" borderId="0" xfId="0" applyNumberFormat="1" applyFill="1" applyBorder="1" applyAlignment="1" applyProtection="1"/>
    <xf numFmtId="0" fontId="0" fillId="0" borderId="0" xfId="0" applyNumberFormat="1" applyFill="1" applyBorder="1" applyAlignment="1" applyProtection="1">
      <alignment vertical="center"/>
    </xf>
    <xf numFmtId="0" fontId="0" fillId="0" borderId="0" xfId="0" applyNumberFormat="1" applyFill="1" applyBorder="1" applyAlignment="1" applyProtection="1">
      <alignment horizontal="right" vertical="center"/>
    </xf>
    <xf numFmtId="194" fontId="14" fillId="0" borderId="15" xfId="0" applyNumberFormat="1" applyFont="1" applyFill="1" applyBorder="1" applyAlignment="1" applyProtection="1">
      <alignment horizontal="right" vertical="center"/>
    </xf>
    <xf numFmtId="194" fontId="14" fillId="0" borderId="1" xfId="0" applyNumberFormat="1" applyFont="1" applyFill="1" applyBorder="1" applyAlignment="1" applyProtection="1">
      <alignment horizontal="right" vertical="center"/>
    </xf>
    <xf numFmtId="0" fontId="14" fillId="0" borderId="1" xfId="0" applyNumberFormat="1" applyFont="1" applyFill="1" applyBorder="1" applyAlignment="1" applyProtection="1">
      <alignment horizontal="center" vertical="center"/>
    </xf>
    <xf numFmtId="194" fontId="14" fillId="2" borderId="15" xfId="0" applyNumberFormat="1" applyFont="1" applyFill="1" applyBorder="1" applyAlignment="1" applyProtection="1">
      <alignment horizontal="right" vertical="center"/>
    </xf>
    <xf numFmtId="194" fontId="14" fillId="2" borderId="1" xfId="0" applyNumberFormat="1" applyFont="1" applyFill="1" applyBorder="1" applyAlignment="1" applyProtection="1">
      <alignment horizontal="right" vertical="center"/>
    </xf>
    <xf numFmtId="0" fontId="14" fillId="2" borderId="1" xfId="0" applyNumberFormat="1" applyFont="1" applyFill="1" applyBorder="1" applyAlignment="1" applyProtection="1">
      <alignment horizontal="center" vertical="center"/>
    </xf>
    <xf numFmtId="0" fontId="6" fillId="0" borderId="13"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3" xfId="0" applyFont="1" applyBorder="1" applyAlignment="1">
      <alignment horizontal="center" vertical="center"/>
    </xf>
    <xf numFmtId="0" fontId="6" fillId="0" borderId="1" xfId="0" applyFont="1" applyFill="1" applyBorder="1" applyAlignment="1">
      <alignment horizontal="left" vertical="center"/>
    </xf>
    <xf numFmtId="0" fontId="0" fillId="0" borderId="0" xfId="0" applyFont="1" applyAlignment="1">
      <alignment horizontal="center" vertical="center"/>
    </xf>
    <xf numFmtId="10" fontId="0" fillId="0" borderId="0" xfId="0" applyNumberFormat="1" applyFont="1">
      <alignment vertical="center"/>
    </xf>
    <xf numFmtId="10" fontId="13" fillId="0" borderId="0" xfId="0" applyNumberFormat="1" applyFont="1" applyAlignment="1">
      <alignment horizontal="center" vertical="center"/>
    </xf>
    <xf numFmtId="10" fontId="6" fillId="0" borderId="2" xfId="0" applyNumberFormat="1" applyFont="1" applyBorder="1" applyAlignment="1">
      <alignment horizontal="right" vertical="center"/>
    </xf>
    <xf numFmtId="10" fontId="6" fillId="0" borderId="1" xfId="0" applyNumberFormat="1" applyFont="1" applyBorder="1" applyAlignment="1">
      <alignment horizontal="center" vertical="center"/>
    </xf>
    <xf numFmtId="191" fontId="6" fillId="0" borderId="1" xfId="0" applyNumberFormat="1" applyFont="1" applyBorder="1">
      <alignment vertical="center"/>
    </xf>
    <xf numFmtId="4" fontId="6" fillId="0" borderId="1" xfId="0" applyNumberFormat="1" applyFont="1" applyBorder="1" applyAlignment="1">
      <alignment horizontal="center" vertical="center" wrapText="1"/>
    </xf>
    <xf numFmtId="10" fontId="6" fillId="0" borderId="1" xfId="0" applyNumberFormat="1" applyFont="1" applyBorder="1">
      <alignment vertical="center"/>
    </xf>
    <xf numFmtId="191" fontId="6" fillId="0" borderId="1" xfId="0" applyNumberFormat="1" applyFont="1" applyBorder="1" applyAlignment="1">
      <alignment horizontal="center" vertical="center"/>
    </xf>
    <xf numFmtId="0" fontId="6" fillId="2" borderId="1" xfId="0" applyFont="1" applyFill="1" applyBorder="1" applyAlignment="1">
      <alignment horizontal="center" vertical="center"/>
    </xf>
    <xf numFmtId="192" fontId="6" fillId="0" borderId="1" xfId="0" applyNumberFormat="1" applyFont="1" applyBorder="1" applyAlignment="1">
      <alignment horizontal="center" vertical="center"/>
    </xf>
    <xf numFmtId="0" fontId="0" fillId="0" borderId="0" xfId="0" applyFont="1" applyAlignment="1">
      <alignment horizontal="left" vertical="center"/>
    </xf>
    <xf numFmtId="0" fontId="0" fillId="0" borderId="0" xfId="0" applyFont="1" applyAlignment="1">
      <alignment horizontal="left" vertical="center" wrapText="1"/>
    </xf>
    <xf numFmtId="0" fontId="13" fillId="0" borderId="0" xfId="0" applyFont="1" applyAlignment="1">
      <alignment horizontal="center" vertical="center" wrapText="1"/>
    </xf>
    <xf numFmtId="0" fontId="13" fillId="0" borderId="0" xfId="0" applyFont="1" applyAlignment="1">
      <alignment horizontal="left" vertical="center" wrapText="1"/>
    </xf>
    <xf numFmtId="0" fontId="6"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Alignment="1">
      <alignment horizontal="right" vertical="center"/>
    </xf>
    <xf numFmtId="0" fontId="9" fillId="0" borderId="0" xfId="0" applyFont="1" applyAlignment="1"/>
    <xf numFmtId="0" fontId="15" fillId="2" borderId="0" xfId="0" applyNumberFormat="1" applyFont="1" applyFill="1" applyAlignment="1" applyProtection="1">
      <alignment horizontal="center" vertical="center"/>
    </xf>
    <xf numFmtId="0" fontId="14" fillId="2" borderId="0" xfId="0" applyNumberFormat="1" applyFont="1" applyFill="1" applyBorder="1" applyAlignment="1" applyProtection="1">
      <alignment vertical="center"/>
    </xf>
    <xf numFmtId="0" fontId="16" fillId="2" borderId="0" xfId="0" applyNumberFormat="1" applyFont="1" applyFill="1" applyBorder="1" applyAlignment="1" applyProtection="1">
      <alignment vertical="center"/>
    </xf>
    <xf numFmtId="0" fontId="14" fillId="2" borderId="1" xfId="0" applyNumberFormat="1" applyFont="1" applyFill="1" applyBorder="1" applyAlignment="1" applyProtection="1">
      <alignment horizontal="center" vertical="center" wrapText="1"/>
    </xf>
    <xf numFmtId="0" fontId="14" fillId="2" borderId="1" xfId="0" applyNumberFormat="1" applyFont="1" applyFill="1" applyBorder="1" applyAlignment="1" applyProtection="1">
      <alignment horizontal="left" vertical="center"/>
    </xf>
    <xf numFmtId="192" fontId="14" fillId="2" borderId="1" xfId="0" applyNumberFormat="1" applyFont="1" applyFill="1" applyBorder="1" applyAlignment="1" applyProtection="1">
      <alignment horizontal="right" vertical="center"/>
    </xf>
    <xf numFmtId="192" fontId="6" fillId="2" borderId="1" xfId="0" applyNumberFormat="1" applyFont="1" applyFill="1" applyBorder="1" applyAlignment="1" applyProtection="1">
      <alignment horizontal="right" vertical="center"/>
    </xf>
    <xf numFmtId="0" fontId="14" fillId="2" borderId="1" xfId="0" applyNumberFormat="1" applyFont="1" applyFill="1" applyBorder="1" applyAlignment="1" applyProtection="1">
      <alignment vertical="center"/>
    </xf>
    <xf numFmtId="0" fontId="9" fillId="0" borderId="0" xfId="0" applyNumberFormat="1" applyFont="1" applyFill="1" applyBorder="1" applyAlignment="1" applyProtection="1"/>
    <xf numFmtId="0" fontId="17" fillId="0" borderId="0" xfId="0" applyNumberFormat="1" applyFont="1" applyFill="1" applyBorder="1" applyAlignment="1" applyProtection="1">
      <alignment vertical="center"/>
    </xf>
    <xf numFmtId="0" fontId="14" fillId="2" borderId="0" xfId="0" applyNumberFormat="1" applyFont="1" applyFill="1" applyBorder="1" applyAlignment="1" applyProtection="1">
      <alignment horizontal="right" vertical="center"/>
    </xf>
    <xf numFmtId="0" fontId="0" fillId="0" borderId="0" xfId="0" applyFont="1" applyAlignment="1"/>
    <xf numFmtId="0" fontId="18" fillId="2" borderId="0" xfId="0" applyNumberFormat="1" applyFont="1" applyFill="1" applyBorder="1" applyAlignment="1" applyProtection="1">
      <alignment horizontal="right" vertical="center"/>
    </xf>
    <xf numFmtId="0" fontId="19" fillId="2" borderId="0" xfId="0" applyFont="1" applyFill="1" applyBorder="1" applyAlignment="1"/>
    <xf numFmtId="0" fontId="19" fillId="0" borderId="0" xfId="0" applyFont="1" applyFill="1" applyBorder="1" applyAlignment="1"/>
    <xf numFmtId="0" fontId="13" fillId="0" borderId="0" xfId="0" applyNumberFormat="1" applyFont="1" applyFill="1" applyBorder="1" applyAlignment="1" applyProtection="1">
      <alignment horizontal="center" vertical="center"/>
    </xf>
    <xf numFmtId="0" fontId="9" fillId="0" borderId="2" xfId="0" applyNumberFormat="1" applyFont="1" applyFill="1" applyBorder="1" applyAlignment="1" applyProtection="1">
      <alignment horizontal="left" vertical="center"/>
    </xf>
    <xf numFmtId="0" fontId="9" fillId="0" borderId="14" xfId="0" applyNumberFormat="1" applyFont="1" applyFill="1" applyBorder="1" applyAlignment="1" applyProtection="1">
      <alignment horizontal="center" vertical="center" wrapText="1"/>
    </xf>
    <xf numFmtId="0" fontId="9" fillId="0" borderId="17" xfId="0" applyNumberFormat="1" applyFont="1" applyFill="1" applyBorder="1" applyAlignment="1" applyProtection="1">
      <alignment horizontal="center" vertical="center" wrapText="1"/>
    </xf>
    <xf numFmtId="0" fontId="9" fillId="0" borderId="14" xfId="0" applyNumberFormat="1" applyFont="1" applyFill="1" applyBorder="1" applyAlignment="1" applyProtection="1">
      <alignment horizontal="center" vertical="center"/>
    </xf>
    <xf numFmtId="0" fontId="9" fillId="2" borderId="18" xfId="0" applyNumberFormat="1" applyFont="1" applyFill="1" applyBorder="1" applyAlignment="1" applyProtection="1">
      <alignment horizontal="center" vertical="center" wrapText="1"/>
    </xf>
    <xf numFmtId="0" fontId="9" fillId="2" borderId="14" xfId="0" applyNumberFormat="1" applyFont="1" applyFill="1" applyBorder="1" applyAlignment="1" applyProtection="1">
      <alignment horizontal="center" vertical="center" wrapText="1"/>
    </xf>
    <xf numFmtId="0" fontId="9" fillId="2" borderId="1"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xf>
    <xf numFmtId="0" fontId="9" fillId="0" borderId="12"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xf>
    <xf numFmtId="0" fontId="9" fillId="2" borderId="3" xfId="0" applyNumberFormat="1" applyFont="1" applyFill="1" applyBorder="1" applyAlignment="1" applyProtection="1">
      <alignment horizontal="center" vertical="center" wrapText="1"/>
    </xf>
    <xf numFmtId="49" fontId="9" fillId="2" borderId="12" xfId="0" applyNumberFormat="1" applyFont="1" applyFill="1" applyBorder="1" applyAlignment="1" applyProtection="1">
      <alignment horizontal="center" vertical="center" wrapText="1"/>
    </xf>
    <xf numFmtId="49" fontId="9" fillId="2" borderId="1" xfId="0" applyNumberFormat="1" applyFont="1" applyFill="1" applyBorder="1" applyAlignment="1" applyProtection="1">
      <alignment horizontal="center" vertical="center" wrapText="1"/>
    </xf>
    <xf numFmtId="49" fontId="9" fillId="2" borderId="16" xfId="0" applyNumberFormat="1" applyFont="1" applyFill="1" applyBorder="1" applyAlignment="1" applyProtection="1">
      <alignment horizontal="center" vertical="center" wrapText="1"/>
    </xf>
    <xf numFmtId="185" fontId="9" fillId="2" borderId="12" xfId="0" applyNumberFormat="1" applyFont="1" applyFill="1" applyBorder="1" applyAlignment="1" applyProtection="1">
      <alignment horizontal="left" vertical="center" wrapText="1"/>
    </xf>
    <xf numFmtId="2" fontId="9" fillId="2" borderId="1" xfId="0" applyNumberFormat="1" applyFont="1" applyFill="1" applyBorder="1" applyAlignment="1" applyProtection="1">
      <alignment horizontal="right" vertical="center" wrapText="1"/>
    </xf>
    <xf numFmtId="2" fontId="9" fillId="2" borderId="3" xfId="0" applyNumberFormat="1" applyFont="1" applyFill="1" applyBorder="1" applyAlignment="1" applyProtection="1">
      <alignment horizontal="right" vertical="center" wrapText="1"/>
    </xf>
    <xf numFmtId="0" fontId="19" fillId="0" borderId="0" xfId="0" applyNumberFormat="1" applyFont="1" applyFill="1" applyBorder="1" applyAlignment="1" applyProtection="1"/>
    <xf numFmtId="0" fontId="9" fillId="2" borderId="0" xfId="0" applyNumberFormat="1" applyFont="1" applyFill="1" applyBorder="1" applyAlignment="1" applyProtection="1">
      <alignment horizontal="center" vertical="center" wrapText="1"/>
    </xf>
    <xf numFmtId="0" fontId="9" fillId="2" borderId="17" xfId="0" applyNumberFormat="1" applyFont="1" applyFill="1" applyBorder="1" applyAlignment="1" applyProtection="1">
      <alignment horizontal="center" vertical="center" wrapText="1"/>
    </xf>
    <xf numFmtId="2" fontId="9" fillId="2" borderId="16" xfId="0" applyNumberFormat="1" applyFont="1" applyFill="1" applyBorder="1" applyAlignment="1" applyProtection="1">
      <alignment horizontal="right" vertical="center" wrapText="1"/>
    </xf>
    <xf numFmtId="0" fontId="9" fillId="2" borderId="0" xfId="0" applyNumberFormat="1" applyFont="1" applyFill="1" applyBorder="1" applyAlignment="1" applyProtection="1">
      <alignment horizontal="right"/>
    </xf>
    <xf numFmtId="0" fontId="19" fillId="2" borderId="0" xfId="0" applyNumberFormat="1" applyFont="1" applyFill="1" applyBorder="1" applyAlignment="1" applyProtection="1">
      <alignment horizontal="center" vertical="center" wrapText="1"/>
    </xf>
    <xf numFmtId="0" fontId="19" fillId="2" borderId="0" xfId="0" applyNumberFormat="1" applyFont="1" applyFill="1" applyBorder="1" applyAlignment="1" applyProtection="1"/>
    <xf numFmtId="0" fontId="9" fillId="0" borderId="0" xfId="0" applyFont="1" applyFill="1" applyBorder="1" applyAlignment="1"/>
    <xf numFmtId="0" fontId="9" fillId="2" borderId="0" xfId="0" applyFont="1" applyFill="1" applyBorder="1" applyAlignment="1"/>
    <xf numFmtId="0" fontId="9" fillId="2" borderId="0" xfId="0" applyNumberFormat="1" applyFont="1" applyFill="1" applyBorder="1" applyAlignment="1" applyProtection="1">
      <alignment horizontal="center" vertical="center"/>
    </xf>
    <xf numFmtId="0" fontId="9" fillId="2" borderId="1" xfId="0" applyNumberFormat="1" applyFont="1" applyFill="1" applyBorder="1" applyAlignment="1" applyProtection="1">
      <alignment horizontal="centerContinuous" vertical="center"/>
    </xf>
    <xf numFmtId="0" fontId="9" fillId="2" borderId="1" xfId="0" applyNumberFormat="1" applyFont="1" applyFill="1" applyBorder="1" applyAlignment="1" applyProtection="1">
      <alignment horizontal="center" vertical="center"/>
    </xf>
    <xf numFmtId="183" fontId="9" fillId="2" borderId="1" xfId="0" applyNumberFormat="1" applyFont="1" applyFill="1" applyBorder="1" applyAlignment="1" applyProtection="1">
      <alignment horizontal="center" vertical="center" wrapText="1"/>
    </xf>
    <xf numFmtId="183" fontId="9" fillId="2" borderId="1" xfId="0" applyNumberFormat="1" applyFont="1" applyFill="1" applyBorder="1" applyAlignment="1" applyProtection="1">
      <alignment horizontal="center" vertical="center"/>
    </xf>
    <xf numFmtId="49" fontId="9" fillId="2" borderId="1" xfId="0" applyNumberFormat="1" applyFont="1" applyFill="1" applyBorder="1" applyAlignment="1" applyProtection="1">
      <alignment horizontal="left" vertical="center" wrapText="1"/>
    </xf>
    <xf numFmtId="49" fontId="9" fillId="2" borderId="3" xfId="0" applyNumberFormat="1" applyFont="1" applyFill="1" applyBorder="1" applyAlignment="1" applyProtection="1">
      <alignment horizontal="left" vertical="center"/>
    </xf>
    <xf numFmtId="4" fontId="9" fillId="2" borderId="12" xfId="0" applyNumberFormat="1" applyFont="1" applyFill="1" applyBorder="1" applyAlignment="1" applyProtection="1">
      <alignment horizontal="right" vertical="center" wrapText="1"/>
    </xf>
    <xf numFmtId="4" fontId="9" fillId="2" borderId="1" xfId="0" applyNumberFormat="1" applyFont="1" applyFill="1" applyBorder="1" applyAlignment="1" applyProtection="1">
      <alignment horizontal="right" vertical="center" wrapText="1"/>
    </xf>
    <xf numFmtId="0" fontId="9" fillId="2" borderId="0" xfId="0" applyFont="1" applyFill="1" applyBorder="1" applyAlignment="1">
      <alignment horizontal="centerContinuous" vertical="center"/>
    </xf>
    <xf numFmtId="0" fontId="9" fillId="2" borderId="2" xfId="0" applyNumberFormat="1" applyFont="1" applyFill="1" applyBorder="1" applyAlignment="1" applyProtection="1">
      <alignment horizontal="right" vertical="center"/>
    </xf>
    <xf numFmtId="4" fontId="9" fillId="2" borderId="16" xfId="0" applyNumberFormat="1" applyFont="1" applyFill="1" applyBorder="1" applyAlignment="1" applyProtection="1">
      <alignment horizontal="right" vertical="center" wrapText="1"/>
    </xf>
    <xf numFmtId="0" fontId="9" fillId="2" borderId="1" xfId="0" applyFont="1" applyFill="1" applyBorder="1" applyAlignment="1" applyProtection="1">
      <alignment horizontal="center" vertical="center" wrapText="1"/>
    </xf>
    <xf numFmtId="1" fontId="9" fillId="2" borderId="1" xfId="0" applyNumberFormat="1" applyFont="1" applyFill="1" applyBorder="1" applyAlignment="1" applyProtection="1">
      <alignment horizontal="center" vertical="center" wrapText="1"/>
    </xf>
    <xf numFmtId="0" fontId="9" fillId="2" borderId="2" xfId="0" applyNumberFormat="1" applyFont="1" applyFill="1" applyBorder="1" applyAlignment="1" applyProtection="1">
      <alignment horizontal="right"/>
    </xf>
    <xf numFmtId="0" fontId="9" fillId="2" borderId="14" xfId="0" applyNumberFormat="1" applyFont="1" applyFill="1" applyBorder="1" applyAlignment="1" applyProtection="1">
      <alignment horizontal="center" vertical="center"/>
    </xf>
    <xf numFmtId="0" fontId="9" fillId="2" borderId="1" xfId="0" applyFont="1" applyFill="1" applyBorder="1" applyAlignment="1">
      <alignment horizontal="center" vertical="center" wrapText="1"/>
    </xf>
    <xf numFmtId="3" fontId="19" fillId="0" borderId="0" xfId="0" applyNumberFormat="1" applyFont="1" applyFill="1" applyBorder="1" applyAlignment="1" applyProtection="1"/>
    <xf numFmtId="0" fontId="9" fillId="0" borderId="0" xfId="0" applyNumberFormat="1" applyFont="1" applyFill="1" applyBorder="1" applyAlignment="1" applyProtection="1">
      <alignment horizontal="right"/>
    </xf>
    <xf numFmtId="0" fontId="9" fillId="2" borderId="14" xfId="0" applyNumberFormat="1" applyFont="1" applyFill="1" applyBorder="1" applyAlignment="1" applyProtection="1">
      <alignment horizontal="centerContinuous" vertical="center"/>
    </xf>
    <xf numFmtId="0" fontId="9" fillId="0" borderId="14" xfId="0" applyNumberFormat="1" applyFont="1" applyFill="1" applyBorder="1" applyAlignment="1" applyProtection="1">
      <alignment horizontal="centerContinuous" vertical="center"/>
    </xf>
    <xf numFmtId="49" fontId="9" fillId="2" borderId="16" xfId="0" applyNumberFormat="1" applyFont="1" applyFill="1" applyBorder="1" applyAlignment="1" applyProtection="1">
      <alignment horizontal="left" vertical="center" wrapText="1"/>
    </xf>
    <xf numFmtId="49" fontId="9" fillId="2" borderId="12" xfId="0" applyNumberFormat="1" applyFont="1" applyFill="1" applyBorder="1" applyAlignment="1" applyProtection="1">
      <alignment horizontal="left" vertical="center" wrapText="1"/>
    </xf>
    <xf numFmtId="0" fontId="9" fillId="0" borderId="0" xfId="0" applyNumberFormat="1" applyFont="1" applyFill="1" applyBorder="1" applyAlignment="1" applyProtection="1">
      <alignment horizontal="center" vertical="center" wrapText="1"/>
    </xf>
    <xf numFmtId="180" fontId="9" fillId="2" borderId="14" xfId="0" applyNumberFormat="1" applyFont="1" applyFill="1" applyBorder="1" applyAlignment="1" applyProtection="1">
      <alignment horizontal="center" vertical="center" wrapText="1"/>
    </xf>
    <xf numFmtId="180" fontId="9" fillId="2" borderId="1" xfId="0" applyNumberFormat="1" applyFont="1" applyFill="1" applyBorder="1" applyAlignment="1" applyProtection="1">
      <alignment horizontal="center" vertical="center" wrapText="1"/>
    </xf>
    <xf numFmtId="193" fontId="9" fillId="2" borderId="12" xfId="0" applyNumberFormat="1" applyFont="1" applyFill="1" applyBorder="1" applyAlignment="1" applyProtection="1">
      <alignment horizontal="center" vertical="center" wrapText="1"/>
    </xf>
    <xf numFmtId="1" fontId="9" fillId="2" borderId="12" xfId="0" applyNumberFormat="1" applyFont="1" applyFill="1" applyBorder="1" applyAlignment="1" applyProtection="1">
      <alignment horizontal="center" vertical="center" wrapText="1"/>
    </xf>
    <xf numFmtId="2" fontId="9" fillId="2" borderId="12" xfId="0" applyNumberFormat="1" applyFont="1" applyFill="1" applyBorder="1" applyAlignment="1" applyProtection="1">
      <alignment horizontal="right" vertical="center" wrapText="1"/>
    </xf>
    <xf numFmtId="0" fontId="9" fillId="0" borderId="0" xfId="0" applyNumberFormat="1" applyFont="1" applyFill="1" applyBorder="1" applyAlignment="1" applyProtection="1">
      <alignment horizontal="right" wrapText="1"/>
    </xf>
    <xf numFmtId="0" fontId="9" fillId="2" borderId="13" xfId="0" applyNumberFormat="1" applyFont="1" applyFill="1" applyBorder="1" applyAlignment="1" applyProtection="1">
      <alignment horizontal="center" vertical="center"/>
    </xf>
    <xf numFmtId="183" fontId="9" fillId="2" borderId="12" xfId="0" applyNumberFormat="1" applyFont="1" applyFill="1" applyBorder="1" applyAlignment="1" applyProtection="1">
      <alignment horizontal="center" vertical="center" wrapText="1"/>
    </xf>
    <xf numFmtId="0" fontId="9" fillId="2" borderId="16" xfId="0" applyNumberFormat="1" applyFont="1" applyFill="1" applyBorder="1" applyAlignment="1" applyProtection="1">
      <alignment horizontal="center" vertical="center" wrapText="1"/>
    </xf>
    <xf numFmtId="0" fontId="9" fillId="2" borderId="12" xfId="0" applyNumberFormat="1" applyFont="1" applyFill="1" applyBorder="1" applyAlignment="1" applyProtection="1">
      <alignment horizontal="center" vertical="center" wrapText="1"/>
    </xf>
    <xf numFmtId="0" fontId="20" fillId="0" borderId="0" xfId="0" applyNumberFormat="1" applyFont="1" applyFill="1" applyBorder="1" applyAlignment="1" applyProtection="1"/>
    <xf numFmtId="0" fontId="20" fillId="2" borderId="0" xfId="0" applyNumberFormat="1" applyFont="1" applyFill="1" applyBorder="1" applyAlignment="1" applyProtection="1"/>
    <xf numFmtId="0" fontId="19" fillId="0" borderId="2" xfId="0" applyNumberFormat="1" applyFont="1" applyFill="1" applyBorder="1" applyAlignment="1" applyProtection="1">
      <alignment horizontal="left" vertical="center"/>
    </xf>
    <xf numFmtId="0" fontId="21" fillId="0" borderId="0"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xf>
    <xf numFmtId="0" fontId="9" fillId="2" borderId="1" xfId="0" applyNumberFormat="1" applyFont="1" applyFill="1" applyBorder="1" applyAlignment="1" applyProtection="1">
      <alignment horizontal="left" vertical="center"/>
    </xf>
    <xf numFmtId="0" fontId="21" fillId="0" borderId="1" xfId="0" applyNumberFormat="1" applyFont="1" applyFill="1" applyBorder="1" applyAlignment="1" applyProtection="1">
      <alignment horizontal="center" vertical="center" wrapText="1"/>
    </xf>
    <xf numFmtId="49" fontId="19" fillId="2" borderId="1" xfId="0" applyNumberFormat="1" applyFont="1" applyFill="1" applyBorder="1" applyAlignment="1" applyProtection="1">
      <alignment horizontal="center" vertical="center" wrapText="1"/>
    </xf>
    <xf numFmtId="0" fontId="9" fillId="0" borderId="2" xfId="0" applyNumberFormat="1" applyFont="1" applyFill="1" applyBorder="1" applyAlignment="1" applyProtection="1">
      <alignment horizontal="right" wrapText="1"/>
    </xf>
    <xf numFmtId="0" fontId="19" fillId="0" borderId="0" xfId="0" applyFont="1" applyFill="1" applyBorder="1" applyAlignment="1">
      <alignment vertical="center"/>
    </xf>
    <xf numFmtId="0" fontId="0" fillId="0" borderId="0" xfId="0" applyFont="1" applyAlignment="1">
      <alignment horizontal="center" vertical="center" shrinkToFit="1"/>
    </xf>
    <xf numFmtId="14" fontId="6" fillId="0" borderId="0" xfId="0" applyNumberFormat="1" applyFont="1" applyAlignment="1">
      <alignment horizontal="left" vertical="center"/>
    </xf>
    <xf numFmtId="0" fontId="6" fillId="0" borderId="0" xfId="0" applyFont="1" applyAlignment="1">
      <alignment horizontal="center" vertical="center"/>
    </xf>
    <xf numFmtId="0" fontId="6" fillId="0" borderId="0" xfId="0" applyFont="1" applyAlignment="1">
      <alignment horizontal="center" vertical="center" shrinkToFit="1"/>
    </xf>
    <xf numFmtId="0" fontId="6" fillId="0" borderId="1" xfId="0" applyFont="1" applyBorder="1" applyAlignment="1">
      <alignment horizontal="center" vertical="center" shrinkToFit="1"/>
    </xf>
    <xf numFmtId="0" fontId="6" fillId="0" borderId="1" xfId="0" applyFont="1" applyBorder="1" applyAlignment="1">
      <alignment horizontal="right" vertical="center"/>
    </xf>
    <xf numFmtId="0" fontId="6" fillId="0" borderId="1" xfId="46" applyFont="1" applyBorder="1" applyAlignment="1">
      <alignment horizontal="center" vertical="center" shrinkToFit="1"/>
    </xf>
    <xf numFmtId="0" fontId="6" fillId="0" borderId="0" xfId="0" applyFont="1" applyFill="1" applyAlignment="1"/>
    <xf numFmtId="0" fontId="6" fillId="0" borderId="0" xfId="0" applyFont="1" applyFill="1" applyAlignment="1">
      <alignment horizontal="left"/>
    </xf>
    <xf numFmtId="0" fontId="9" fillId="0" borderId="0" xfId="0" applyFont="1" applyFill="1" applyAlignment="1">
      <alignment horizontal="left"/>
    </xf>
    <xf numFmtId="0" fontId="13" fillId="0" borderId="0" xfId="0" applyFont="1" applyFill="1" applyAlignment="1">
      <alignment horizontal="center" vertical="center"/>
    </xf>
    <xf numFmtId="0" fontId="13" fillId="0" borderId="0" xfId="0" applyFont="1" applyFill="1" applyAlignment="1">
      <alignment horizontal="left" vertical="center"/>
    </xf>
    <xf numFmtId="0" fontId="9" fillId="0" borderId="0" xfId="0" applyFont="1" applyFill="1" applyAlignment="1">
      <alignment horizontal="lef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0" borderId="0" xfId="0" applyFont="1" applyFill="1" applyAlignment="1">
      <alignment horizontal="right" vertical="center"/>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textRotation="255"/>
    </xf>
    <xf numFmtId="0" fontId="9" fillId="0" borderId="1" xfId="0" applyFont="1" applyFill="1" applyBorder="1" applyAlignment="1">
      <alignment horizontal="left" vertical="center" wrapText="1"/>
    </xf>
    <xf numFmtId="0" fontId="6" fillId="0" borderId="13" xfId="0" applyFont="1" applyFill="1" applyBorder="1" applyAlignment="1">
      <alignment horizontal="center" vertical="center" textRotation="255"/>
    </xf>
    <xf numFmtId="0" fontId="6" fillId="0" borderId="4" xfId="0" applyFont="1" applyFill="1" applyBorder="1" applyAlignment="1">
      <alignment horizontal="center" vertical="center" textRotation="255"/>
    </xf>
    <xf numFmtId="0" fontId="6" fillId="0" borderId="1" xfId="0" applyFont="1" applyFill="1" applyBorder="1" applyAlignment="1">
      <alignment horizontal="left" vertical="center" wrapText="1"/>
    </xf>
    <xf numFmtId="0" fontId="6" fillId="0" borderId="14" xfId="0" applyFont="1" applyFill="1" applyBorder="1" applyAlignment="1">
      <alignment horizontal="center" vertical="center" textRotation="255"/>
    </xf>
    <xf numFmtId="0" fontId="6" fillId="0" borderId="1" xfId="0" applyFont="1" applyFill="1" applyBorder="1" applyAlignment="1">
      <alignment horizontal="center" vertical="center"/>
    </xf>
    <xf numFmtId="0" fontId="6" fillId="0" borderId="19" xfId="0" applyFont="1" applyFill="1" applyBorder="1" applyAlignment="1">
      <alignment horizontal="left" vertical="center" wrapText="1"/>
    </xf>
    <xf numFmtId="0" fontId="9" fillId="0" borderId="0" xfId="0" applyFont="1" applyFill="1" applyAlignment="1"/>
    <xf numFmtId="0" fontId="9" fillId="0" borderId="0" xfId="0" applyFont="1" applyFill="1" applyAlignment="1">
      <alignment horizontal="center"/>
    </xf>
    <xf numFmtId="0" fontId="0" fillId="0" borderId="0" xfId="0" applyFill="1" applyAlignment="1"/>
    <xf numFmtId="0" fontId="0" fillId="0" borderId="0" xfId="0" applyFill="1" applyAlignment="1">
      <alignment horizontal="left"/>
    </xf>
    <xf numFmtId="0" fontId="9" fillId="0" borderId="0" xfId="0" applyFont="1" applyFill="1" applyBorder="1" applyAlignment="1">
      <alignment horizontal="left"/>
    </xf>
    <xf numFmtId="0" fontId="9" fillId="0" borderId="0" xfId="0" applyFont="1" applyFill="1" applyBorder="1" applyAlignment="1">
      <alignment horizontal="center" vertical="center"/>
    </xf>
    <xf numFmtId="0" fontId="6" fillId="0" borderId="2" xfId="0" applyFont="1" applyFill="1" applyBorder="1" applyAlignment="1">
      <alignment horizontal="left" vertical="center"/>
    </xf>
    <xf numFmtId="0" fontId="6" fillId="0" borderId="2" xfId="0" applyFont="1" applyFill="1" applyBorder="1" applyAlignment="1">
      <alignment horizontal="center" vertical="center"/>
    </xf>
    <xf numFmtId="0" fontId="6" fillId="0" borderId="0" xfId="0" applyFont="1" applyFill="1" applyBorder="1" applyAlignment="1">
      <alignment horizontal="right" vertical="center"/>
    </xf>
    <xf numFmtId="0" fontId="0" fillId="0" borderId="19" xfId="0" applyFill="1" applyBorder="1" applyAlignment="1">
      <alignment horizontal="left" vertical="center" wrapText="1"/>
    </xf>
    <xf numFmtId="0" fontId="9" fillId="0" borderId="0" xfId="0" applyFont="1" applyFill="1" applyBorder="1" applyAlignment="1">
      <alignment horizontal="left" vertical="center" wrapText="1"/>
    </xf>
    <xf numFmtId="180" fontId="13" fillId="0" borderId="0" xfId="0" applyNumberFormat="1" applyFont="1" applyFill="1" applyBorder="1" applyAlignment="1" applyProtection="1">
      <alignment horizontal="center" vertical="center"/>
    </xf>
    <xf numFmtId="178" fontId="9" fillId="0" borderId="2" xfId="0" applyNumberFormat="1" applyFont="1" applyFill="1" applyBorder="1" applyAlignment="1" applyProtection="1">
      <alignment horizontal="left" vertical="center"/>
    </xf>
    <xf numFmtId="0" fontId="9" fillId="0" borderId="1" xfId="0" applyNumberFormat="1" applyFont="1" applyFill="1" applyBorder="1" applyAlignment="1" applyProtection="1">
      <alignment horizontal="centerContinuous" vertical="center"/>
    </xf>
    <xf numFmtId="49" fontId="9" fillId="0" borderId="2" xfId="0" applyNumberFormat="1" applyFont="1" applyFill="1" applyBorder="1" applyAlignment="1" applyProtection="1">
      <alignment horizontal="left" vertical="center"/>
    </xf>
    <xf numFmtId="0" fontId="9" fillId="0" borderId="2" xfId="0" applyNumberFormat="1" applyFont="1" applyFill="1" applyBorder="1" applyAlignment="1" applyProtection="1">
      <alignment horizontal="right"/>
    </xf>
    <xf numFmtId="0" fontId="9" fillId="0" borderId="0" xfId="0" applyNumberFormat="1" applyFont="1" applyFill="1" applyBorder="1" applyAlignment="1" applyProtection="1">
      <alignment horizontal="center" vertical="center"/>
    </xf>
    <xf numFmtId="185" fontId="9" fillId="2" borderId="1" xfId="0" applyNumberFormat="1" applyFont="1" applyFill="1" applyBorder="1" applyAlignment="1" applyProtection="1">
      <alignment horizontal="left" vertical="center" wrapText="1"/>
    </xf>
    <xf numFmtId="178" fontId="9" fillId="0" borderId="0" xfId="0" applyNumberFormat="1" applyFont="1" applyFill="1" applyBorder="1" applyAlignment="1" applyProtection="1">
      <alignment horizontal="left" vertical="center"/>
    </xf>
    <xf numFmtId="0" fontId="9" fillId="2" borderId="12" xfId="0" applyNumberFormat="1" applyFont="1" applyFill="1" applyBorder="1" applyAlignment="1" applyProtection="1">
      <alignment horizontal="center" vertical="center"/>
    </xf>
    <xf numFmtId="180" fontId="9" fillId="0" borderId="0" xfId="0" applyNumberFormat="1" applyFont="1" applyFill="1" applyBorder="1" applyAlignment="1" applyProtection="1">
      <alignment horizontal="center" vertical="center" wrapText="1"/>
    </xf>
    <xf numFmtId="180" fontId="9" fillId="0" borderId="0" xfId="0" applyNumberFormat="1" applyFont="1" applyFill="1" applyBorder="1" applyAlignment="1" applyProtection="1">
      <alignment horizontal="right"/>
    </xf>
    <xf numFmtId="180" fontId="9" fillId="2" borderId="3" xfId="0" applyNumberFormat="1" applyFont="1" applyFill="1" applyBorder="1" applyAlignment="1" applyProtection="1">
      <alignment horizontal="center" vertical="center"/>
    </xf>
    <xf numFmtId="180" fontId="9" fillId="2" borderId="1" xfId="0" applyNumberFormat="1" applyFont="1" applyFill="1" applyBorder="1" applyAlignment="1" applyProtection="1">
      <alignment horizontal="center" vertical="center"/>
    </xf>
    <xf numFmtId="0" fontId="9" fillId="2" borderId="12" xfId="0" applyNumberFormat="1" applyFont="1" applyFill="1" applyBorder="1" applyAlignment="1" applyProtection="1">
      <alignment horizontal="centerContinuous" vertical="center" wrapText="1"/>
    </xf>
    <xf numFmtId="0" fontId="9" fillId="2" borderId="3" xfId="0" applyNumberFormat="1" applyFont="1" applyFill="1" applyBorder="1" applyAlignment="1" applyProtection="1">
      <alignment horizontal="centerContinuous" vertical="center" wrapText="1"/>
    </xf>
    <xf numFmtId="0" fontId="19" fillId="2" borderId="0" xfId="0" applyFont="1" applyFill="1" applyAlignment="1"/>
    <xf numFmtId="0" fontId="19" fillId="0" borderId="0" xfId="0" applyFont="1" applyFill="1" applyAlignment="1"/>
    <xf numFmtId="0" fontId="13" fillId="0" borderId="0" xfId="0" applyNumberFormat="1" applyFont="1" applyFill="1" applyAlignment="1" applyProtection="1">
      <alignment horizontal="center" vertical="center" wrapText="1"/>
    </xf>
    <xf numFmtId="0" fontId="9" fillId="2" borderId="0" xfId="0" applyNumberFormat="1" applyFont="1" applyFill="1" applyAlignment="1" applyProtection="1">
      <alignment horizontal="center" vertical="center" wrapText="1"/>
    </xf>
    <xf numFmtId="0" fontId="20" fillId="0" borderId="0" xfId="0" applyNumberFormat="1" applyFont="1" applyFill="1" applyAlignment="1" applyProtection="1"/>
    <xf numFmtId="0" fontId="9" fillId="2" borderId="0" xfId="0" applyNumberFormat="1" applyFont="1" applyFill="1" applyAlignment="1" applyProtection="1">
      <alignment horizontal="right"/>
    </xf>
    <xf numFmtId="0" fontId="20" fillId="2" borderId="0" xfId="0" applyNumberFormat="1" applyFont="1" applyFill="1" applyAlignment="1" applyProtection="1"/>
    <xf numFmtId="0" fontId="9" fillId="0" borderId="2" xfId="0" applyNumberFormat="1" applyFont="1" applyFill="1" applyBorder="1" applyAlignment="1" applyProtection="1">
      <alignment vertical="center"/>
    </xf>
    <xf numFmtId="49" fontId="9" fillId="2" borderId="3" xfId="0" applyNumberFormat="1" applyFont="1" applyFill="1" applyBorder="1" applyAlignment="1" applyProtection="1">
      <alignment horizontal="center" vertical="center" wrapText="1"/>
    </xf>
    <xf numFmtId="49" fontId="9" fillId="2" borderId="3" xfId="0" applyNumberFormat="1" applyFont="1" applyFill="1" applyBorder="1" applyAlignment="1" applyProtection="1">
      <alignment horizontal="left" vertical="center" wrapText="1"/>
    </xf>
    <xf numFmtId="0" fontId="19" fillId="0" borderId="0" xfId="0" applyNumberFormat="1" applyFont="1" applyFill="1" applyBorder="1" applyAlignment="1" applyProtection="1">
      <alignment horizontal="centerContinuous"/>
    </xf>
    <xf numFmtId="0" fontId="9" fillId="2" borderId="2" xfId="0" applyNumberFormat="1" applyFont="1" applyFill="1" applyBorder="1" applyAlignment="1" applyProtection="1">
      <alignment horizontal="left" vertical="center"/>
    </xf>
    <xf numFmtId="0" fontId="9" fillId="2" borderId="0" xfId="0" applyNumberFormat="1" applyFont="1" applyFill="1" applyBorder="1" applyAlignment="1" applyProtection="1">
      <alignment horizontal="centerContinuous" wrapText="1"/>
    </xf>
    <xf numFmtId="0" fontId="9" fillId="2" borderId="2" xfId="0" applyNumberFormat="1" applyFont="1" applyFill="1" applyBorder="1" applyAlignment="1" applyProtection="1">
      <alignment horizontal="right" wrapText="1"/>
    </xf>
    <xf numFmtId="0" fontId="22" fillId="2" borderId="0" xfId="0" applyNumberFormat="1" applyFont="1" applyFill="1" applyBorder="1" applyAlignment="1" applyProtection="1"/>
    <xf numFmtId="0" fontId="19" fillId="0" borderId="0" xfId="0" applyNumberFormat="1" applyFont="1" applyFill="1" applyBorder="1" applyAlignment="1" applyProtection="1">
      <alignment horizontal="left" vertical="center"/>
    </xf>
    <xf numFmtId="178" fontId="9" fillId="0" borderId="0" xfId="0" applyNumberFormat="1" applyFont="1" applyFill="1" applyBorder="1" applyAlignment="1" applyProtection="1">
      <alignment vertical="center"/>
    </xf>
    <xf numFmtId="0" fontId="19" fillId="0" borderId="0" xfId="0" applyNumberFormat="1" applyFont="1" applyFill="1" applyBorder="1" applyAlignment="1" applyProtection="1">
      <alignment horizontal="right"/>
    </xf>
    <xf numFmtId="4" fontId="20" fillId="0" borderId="0" xfId="0" applyNumberFormat="1" applyFont="1" applyFill="1" applyBorder="1" applyAlignment="1" applyProtection="1"/>
    <xf numFmtId="182" fontId="20" fillId="0" borderId="0" xfId="0" applyNumberFormat="1" applyFont="1" applyFill="1" applyBorder="1" applyAlignment="1" applyProtection="1"/>
    <xf numFmtId="0" fontId="9" fillId="0" borderId="13" xfId="5" applyNumberFormat="1" applyFont="1" applyFill="1" applyBorder="1" applyAlignment="1" applyProtection="1">
      <alignment horizontal="center" vertical="center"/>
    </xf>
    <xf numFmtId="180" fontId="9" fillId="0" borderId="0" xfId="0" applyNumberFormat="1" applyFont="1" applyFill="1" applyBorder="1" applyAlignment="1" applyProtection="1">
      <alignment horizontal="center" vertical="center"/>
    </xf>
    <xf numFmtId="180" fontId="9" fillId="0" borderId="2" xfId="0" applyNumberFormat="1" applyFont="1" applyFill="1" applyBorder="1" applyAlignment="1" applyProtection="1">
      <alignment horizontal="right"/>
    </xf>
    <xf numFmtId="0" fontId="9" fillId="0" borderId="1" xfId="0" applyNumberFormat="1" applyFont="1" applyFill="1" applyBorder="1" applyAlignment="1" applyProtection="1">
      <alignment horizontal="centerContinuous" vertical="center" wrapText="1"/>
    </xf>
    <xf numFmtId="0" fontId="9" fillId="2" borderId="1" xfId="0" applyNumberFormat="1" applyFont="1" applyFill="1" applyBorder="1" applyAlignment="1" applyProtection="1">
      <alignment horizontal="centerContinuous" vertical="center" wrapText="1"/>
    </xf>
    <xf numFmtId="0" fontId="19" fillId="2" borderId="1" xfId="0" applyNumberFormat="1" applyFont="1" applyFill="1" applyBorder="1" applyAlignment="1" applyProtection="1">
      <alignment horizontal="center" vertical="center" wrapText="1"/>
    </xf>
    <xf numFmtId="180" fontId="9" fillId="2" borderId="14" xfId="0" applyNumberFormat="1" applyFont="1" applyFill="1" applyBorder="1" applyAlignment="1" applyProtection="1">
      <alignment horizontal="centerContinuous" vertical="center"/>
    </xf>
    <xf numFmtId="0" fontId="9" fillId="0" borderId="0" xfId="0" applyNumberFormat="1" applyFont="1" applyFill="1" applyBorder="1" applyAlignment="1" applyProtection="1">
      <alignment horizontal="left" vertical="center"/>
    </xf>
    <xf numFmtId="183" fontId="9" fillId="0" borderId="1" xfId="0" applyNumberFormat="1" applyFont="1" applyFill="1" applyBorder="1" applyAlignment="1" applyProtection="1">
      <alignment horizontal="center" vertical="center" wrapText="1"/>
    </xf>
    <xf numFmtId="183" fontId="9" fillId="0" borderId="0" xfId="0" applyNumberFormat="1" applyFont="1" applyFill="1" applyBorder="1" applyAlignment="1" applyProtection="1">
      <alignment horizontal="right" vertical="center"/>
    </xf>
    <xf numFmtId="183" fontId="9" fillId="2" borderId="13" xfId="0" applyNumberFormat="1" applyFont="1" applyFill="1" applyBorder="1" applyAlignment="1" applyProtection="1">
      <alignment horizontal="center" vertical="center" wrapText="1"/>
    </xf>
    <xf numFmtId="183" fontId="9" fillId="2" borderId="14" xfId="0" applyNumberFormat="1" applyFont="1" applyFill="1" applyBorder="1" applyAlignment="1" applyProtection="1">
      <alignment horizontal="center" vertical="center" wrapText="1"/>
    </xf>
    <xf numFmtId="183" fontId="9" fillId="0" borderId="17" xfId="0" applyNumberFormat="1" applyFont="1" applyFill="1" applyBorder="1" applyAlignment="1" applyProtection="1">
      <alignment horizontal="center" vertical="center" wrapText="1"/>
    </xf>
    <xf numFmtId="0" fontId="9" fillId="0" borderId="0" xfId="0" applyNumberFormat="1" applyFont="1" applyFill="1" applyBorder="1" applyAlignment="1" applyProtection="1">
      <alignment vertical="center"/>
    </xf>
    <xf numFmtId="183" fontId="9" fillId="2" borderId="3" xfId="0" applyNumberFormat="1" applyFont="1" applyFill="1" applyBorder="1" applyAlignment="1" applyProtection="1">
      <alignment horizontal="center" vertical="center" wrapText="1"/>
    </xf>
    <xf numFmtId="183" fontId="9" fillId="0" borderId="0" xfId="0" applyNumberFormat="1" applyFont="1" applyFill="1" applyBorder="1" applyAlignment="1" applyProtection="1">
      <alignment horizontal="right"/>
    </xf>
    <xf numFmtId="49" fontId="13" fillId="0" borderId="0" xfId="5" applyNumberFormat="1" applyFont="1" applyAlignment="1">
      <alignment horizontal="center" vertical="center"/>
    </xf>
    <xf numFmtId="0" fontId="13" fillId="0" borderId="0" xfId="5" applyNumberFormat="1" applyFont="1" applyAlignment="1">
      <alignment horizontal="center" vertical="center"/>
    </xf>
    <xf numFmtId="49" fontId="0" fillId="0" borderId="0" xfId="0" applyNumberFormat="1" applyFont="1" applyFill="1" applyBorder="1" applyAlignment="1">
      <alignment horizontal="center" vertical="center"/>
    </xf>
    <xf numFmtId="49" fontId="19" fillId="0" borderId="0" xfId="0" applyNumberFormat="1" applyFont="1" applyFill="1" applyBorder="1" applyAlignment="1">
      <alignment horizontal="center" vertical="center"/>
    </xf>
    <xf numFmtId="0" fontId="19" fillId="0" borderId="0" xfId="5" applyNumberFormat="1" applyFont="1" applyAlignment="1">
      <alignment horizontal="left" vertical="center"/>
    </xf>
    <xf numFmtId="0" fontId="19" fillId="0" borderId="0" xfId="5" applyNumberFormat="1" applyFont="1" applyAlignment="1">
      <alignment horizontal="center" vertical="center" wrapText="1"/>
    </xf>
    <xf numFmtId="0" fontId="19" fillId="0" borderId="0" xfId="5" applyNumberFormat="1" applyFont="1" applyAlignment="1">
      <alignment horizontal="center" vertical="center"/>
    </xf>
    <xf numFmtId="0" fontId="19" fillId="0" borderId="2" xfId="5" applyNumberFormat="1" applyFont="1" applyFill="1" applyBorder="1" applyAlignment="1" applyProtection="1">
      <alignment horizontal="right" vertical="center" wrapText="1"/>
    </xf>
    <xf numFmtId="49" fontId="9" fillId="0" borderId="1" xfId="5" applyNumberFormat="1" applyFont="1" applyBorder="1" applyAlignment="1">
      <alignment horizontal="center" vertical="center"/>
    </xf>
    <xf numFmtId="0" fontId="9"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9" fillId="2" borderId="1" xfId="0" applyFont="1" applyFill="1" applyBorder="1" applyAlignment="1"/>
    <xf numFmtId="0" fontId="9" fillId="2" borderId="1" xfId="0" applyFont="1" applyFill="1" applyBorder="1" applyAlignment="1">
      <alignment horizontal="center" vertical="center"/>
    </xf>
    <xf numFmtId="2" fontId="9" fillId="2" borderId="1" xfId="0" applyNumberFormat="1" applyFont="1" applyFill="1" applyBorder="1" applyAlignment="1">
      <alignment horizontal="right" vertical="center" wrapText="1"/>
    </xf>
    <xf numFmtId="190" fontId="9" fillId="2" borderId="1" xfId="0" applyNumberFormat="1" applyFont="1" applyFill="1" applyBorder="1" applyAlignment="1">
      <alignment horizontal="right" vertical="center" wrapText="1"/>
    </xf>
    <xf numFmtId="0" fontId="9" fillId="2" borderId="1" xfId="0" applyNumberFormat="1" applyFont="1" applyFill="1" applyBorder="1" applyAlignment="1" applyProtection="1">
      <alignment horizontal="left" vertical="center" wrapText="1"/>
    </xf>
    <xf numFmtId="49" fontId="9" fillId="2" borderId="1" xfId="0" applyNumberFormat="1" applyFont="1" applyFill="1" applyBorder="1" applyAlignment="1" applyProtection="1">
      <alignment vertical="center" wrapText="1"/>
    </xf>
    <xf numFmtId="49" fontId="9" fillId="2" borderId="1" xfId="0" applyNumberFormat="1" applyFont="1" applyFill="1" applyBorder="1" applyAlignment="1" applyProtection="1">
      <alignment vertical="center"/>
    </xf>
    <xf numFmtId="0" fontId="9" fillId="2" borderId="1" xfId="0" applyNumberFormat="1" applyFont="1" applyFill="1" applyBorder="1" applyAlignment="1" applyProtection="1">
      <alignment vertical="center" wrapText="1"/>
    </xf>
    <xf numFmtId="2" fontId="9" fillId="2" borderId="1" xfId="0" applyNumberFormat="1" applyFont="1" applyFill="1" applyBorder="1" applyAlignment="1">
      <alignment horizontal="left" vertical="center" wrapText="1"/>
    </xf>
    <xf numFmtId="49" fontId="9" fillId="2" borderId="1" xfId="5" applyNumberFormat="1" applyFont="1" applyFill="1" applyBorder="1" applyAlignment="1" applyProtection="1">
      <alignment horizontal="center" vertical="center"/>
    </xf>
    <xf numFmtId="0" fontId="9" fillId="2" borderId="1" xfId="0" applyNumberFormat="1" applyFont="1" applyFill="1" applyBorder="1" applyAlignment="1" applyProtection="1">
      <alignment vertical="center"/>
    </xf>
    <xf numFmtId="0" fontId="19" fillId="0" borderId="0" xfId="5" applyNumberFormat="1" applyFont="1" applyFill="1" applyAlignment="1">
      <alignment horizontal="center" vertical="center"/>
    </xf>
    <xf numFmtId="0" fontId="9" fillId="0" borderId="20" xfId="5" applyNumberFormat="1" applyFont="1" applyFill="1" applyBorder="1" applyAlignment="1" applyProtection="1">
      <alignment horizontal="center" vertical="center"/>
    </xf>
    <xf numFmtId="49" fontId="9" fillId="2" borderId="17" xfId="0" applyNumberFormat="1" applyFont="1" applyFill="1" applyBorder="1" applyAlignment="1" applyProtection="1">
      <alignment horizontal="center" vertical="center" wrapText="1"/>
    </xf>
    <xf numFmtId="185" fontId="9" fillId="2" borderId="17" xfId="0" applyNumberFormat="1" applyFont="1" applyFill="1" applyBorder="1" applyAlignment="1" applyProtection="1">
      <alignment horizontal="left" vertical="center" wrapText="1"/>
    </xf>
    <xf numFmtId="2" fontId="9" fillId="2" borderId="2" xfId="0" applyNumberFormat="1" applyFont="1" applyFill="1" applyBorder="1" applyAlignment="1" applyProtection="1">
      <alignment horizontal="right" vertical="center" wrapText="1"/>
    </xf>
    <xf numFmtId="2" fontId="9" fillId="2" borderId="12" xfId="5" applyNumberFormat="1" applyFont="1" applyFill="1" applyBorder="1" applyAlignment="1" applyProtection="1">
      <alignment horizontal="right" vertical="center" wrapText="1"/>
    </xf>
    <xf numFmtId="0" fontId="19" fillId="0" borderId="0" xfId="5" applyNumberFormat="1" applyFont="1" applyFill="1" applyAlignment="1">
      <alignment horizontal="right" vertical="center"/>
    </xf>
    <xf numFmtId="0" fontId="9" fillId="0" borderId="13" xfId="0" applyNumberFormat="1" applyFont="1" applyFill="1" applyBorder="1" applyAlignment="1" applyProtection="1">
      <alignment horizontal="center" vertical="center"/>
    </xf>
    <xf numFmtId="182" fontId="9" fillId="0" borderId="13" xfId="5" applyNumberFormat="1" applyFont="1" applyFill="1" applyBorder="1" applyAlignment="1" applyProtection="1">
      <alignment horizontal="center" vertical="center"/>
    </xf>
    <xf numFmtId="0" fontId="9" fillId="0" borderId="21" xfId="5" applyNumberFormat="1" applyFont="1" applyFill="1" applyBorder="1" applyAlignment="1" applyProtection="1">
      <alignment horizontal="center" vertical="center"/>
    </xf>
    <xf numFmtId="190" fontId="9" fillId="2" borderId="1" xfId="0" applyNumberFormat="1" applyFont="1" applyFill="1" applyBorder="1" applyAlignment="1" applyProtection="1">
      <alignment horizontal="right" vertical="center" wrapText="1"/>
    </xf>
    <xf numFmtId="49" fontId="9" fillId="0" borderId="2" xfId="0" applyNumberFormat="1" applyFont="1" applyFill="1" applyBorder="1" applyAlignment="1" applyProtection="1">
      <alignment vertical="center"/>
    </xf>
    <xf numFmtId="0" fontId="19" fillId="0" borderId="1" xfId="0" applyNumberFormat="1" applyFont="1" applyFill="1" applyBorder="1" applyAlignment="1" applyProtection="1">
      <alignment horizontal="centerContinuous" vertical="center"/>
    </xf>
    <xf numFmtId="0" fontId="19" fillId="2" borderId="1" xfId="0" applyNumberFormat="1" applyFont="1" applyFill="1" applyBorder="1" applyAlignment="1" applyProtection="1">
      <alignment horizontal="centerContinuous" vertical="center"/>
    </xf>
    <xf numFmtId="2" fontId="9" fillId="2" borderId="1" xfId="0" applyNumberFormat="1" applyFont="1" applyFill="1" applyBorder="1" applyAlignment="1" applyProtection="1"/>
    <xf numFmtId="2" fontId="9" fillId="2" borderId="1" xfId="0" applyNumberFormat="1" applyFont="1" applyFill="1" applyBorder="1" applyAlignment="1" applyProtection="1">
      <alignment horizontal="right" vertical="center"/>
    </xf>
    <xf numFmtId="2" fontId="9" fillId="2" borderId="1" xfId="0" applyNumberFormat="1" applyFont="1" applyFill="1" applyBorder="1" applyAlignment="1" applyProtection="1">
      <alignment horizontal="right" wrapText="1"/>
    </xf>
    <xf numFmtId="0" fontId="23" fillId="0" borderId="1" xfId="0" applyNumberFormat="1" applyFont="1" applyFill="1" applyBorder="1" applyAlignment="1" applyProtection="1">
      <alignment vertical="center"/>
    </xf>
    <xf numFmtId="2" fontId="9" fillId="0" borderId="1" xfId="0" applyNumberFormat="1" applyFont="1" applyFill="1" applyBorder="1" applyAlignment="1" applyProtection="1">
      <alignment horizontal="right" vertical="center" wrapText="1"/>
    </xf>
    <xf numFmtId="0" fontId="23" fillId="0" borderId="1" xfId="0" applyNumberFormat="1" applyFont="1" applyFill="1" applyBorder="1" applyAlignment="1" applyProtection="1">
      <alignment horizontal="center" vertical="center"/>
    </xf>
    <xf numFmtId="2" fontId="23" fillId="0" borderId="1" xfId="0" applyNumberFormat="1" applyFont="1" applyFill="1" applyBorder="1" applyAlignment="1" applyProtection="1">
      <alignment horizontal="right" vertical="center" wrapText="1"/>
    </xf>
    <xf numFmtId="0" fontId="23" fillId="0" borderId="1" xfId="0" applyNumberFormat="1" applyFont="1" applyFill="1" applyBorder="1" applyAlignment="1" applyProtection="1"/>
    <xf numFmtId="2" fontId="9" fillId="0" borderId="1" xfId="0" applyNumberFormat="1" applyFont="1" applyFill="1" applyBorder="1" applyAlignment="1" applyProtection="1"/>
    <xf numFmtId="0" fontId="23" fillId="2" borderId="1"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horizontal="centerContinuous" vertical="center"/>
    </xf>
    <xf numFmtId="0" fontId="24" fillId="0" borderId="0" xfId="0" applyNumberFormat="1" applyFont="1" applyFill="1" applyAlignment="1" applyProtection="1">
      <alignment horizontal="centerContinuous" vertical="center"/>
    </xf>
    <xf numFmtId="0" fontId="23" fillId="0" borderId="0" xfId="0" applyNumberFormat="1" applyFont="1" applyFill="1" applyAlignment="1" applyProtection="1">
      <alignment horizontal="centerContinuous" vertical="center"/>
    </xf>
    <xf numFmtId="0" fontId="23" fillId="0" borderId="0" xfId="0" applyNumberFormat="1" applyFont="1" applyFill="1" applyAlignment="1" applyProtection="1">
      <alignment horizontal="right" vertical="center"/>
    </xf>
    <xf numFmtId="0" fontId="23" fillId="0" borderId="12"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wrapText="1"/>
    </xf>
    <xf numFmtId="0" fontId="20" fillId="0" borderId="18" xfId="0" applyNumberFormat="1" applyFont="1" applyFill="1" applyBorder="1" applyAlignment="1" applyProtection="1">
      <alignment horizontal="center" vertical="center" wrapText="1"/>
    </xf>
    <xf numFmtId="0" fontId="20" fillId="0" borderId="17" xfId="0" applyNumberFormat="1" applyFont="1" applyFill="1" applyBorder="1" applyAlignment="1" applyProtection="1">
      <alignment horizontal="center" vertical="center" wrapText="1"/>
    </xf>
    <xf numFmtId="49" fontId="19" fillId="2" borderId="17" xfId="0" applyNumberFormat="1" applyFont="1" applyFill="1" applyBorder="1" applyAlignment="1" applyProtection="1">
      <alignment horizontal="center" vertical="center" wrapText="1"/>
    </xf>
    <xf numFmtId="49" fontId="19" fillId="2" borderId="17" xfId="0" applyNumberFormat="1" applyFont="1" applyFill="1" applyBorder="1" applyAlignment="1" applyProtection="1">
      <alignment horizontal="left" vertical="center" wrapText="1"/>
    </xf>
    <xf numFmtId="176" fontId="19" fillId="2" borderId="14" xfId="0" applyNumberFormat="1" applyFont="1" applyFill="1" applyBorder="1" applyAlignment="1" applyProtection="1">
      <alignment horizontal="right" vertical="center" wrapText="1"/>
    </xf>
    <xf numFmtId="2" fontId="19" fillId="2" borderId="2" xfId="0" applyNumberFormat="1" applyFont="1" applyFill="1" applyBorder="1" applyAlignment="1" applyProtection="1">
      <alignment horizontal="right" vertical="center" wrapText="1"/>
    </xf>
    <xf numFmtId="2" fontId="19" fillId="2" borderId="14" xfId="0" applyNumberFormat="1" applyFont="1" applyFill="1" applyBorder="1" applyAlignment="1" applyProtection="1">
      <alignment horizontal="right" vertical="center" wrapText="1"/>
    </xf>
    <xf numFmtId="49" fontId="19" fillId="2" borderId="2" xfId="0" applyNumberFormat="1" applyFont="1" applyFill="1" applyBorder="1" applyAlignment="1" applyProtection="1">
      <alignment horizontal="center" vertical="center" wrapText="1"/>
    </xf>
    <xf numFmtId="0" fontId="19" fillId="2" borderId="14" xfId="0" applyNumberFormat="1" applyFont="1" applyFill="1" applyBorder="1" applyAlignment="1" applyProtection="1">
      <alignment horizontal="left" vertical="center" wrapText="1"/>
    </xf>
    <xf numFmtId="0" fontId="19" fillId="0" borderId="1" xfId="0" applyFont="1" applyFill="1" applyBorder="1" applyAlignment="1"/>
    <xf numFmtId="176" fontId="19" fillId="0" borderId="1" xfId="0" applyNumberFormat="1" applyFont="1" applyFill="1" applyBorder="1" applyAlignment="1"/>
    <xf numFmtId="176" fontId="19" fillId="2" borderId="1" xfId="0" applyNumberFormat="1" applyFont="1" applyFill="1" applyBorder="1" applyAlignment="1" applyProtection="1">
      <alignment horizontal="right" vertical="center" wrapText="1"/>
    </xf>
    <xf numFmtId="176" fontId="19" fillId="0" borderId="1" xfId="0" applyNumberFormat="1" applyFont="1" applyFill="1" applyBorder="1" applyAlignment="1">
      <alignment vertical="center"/>
    </xf>
    <xf numFmtId="0" fontId="9" fillId="0" borderId="0" xfId="0" applyFont="1">
      <alignment vertical="center"/>
    </xf>
    <xf numFmtId="0" fontId="13" fillId="0" borderId="0" xfId="54" applyFont="1" applyFill="1" applyAlignment="1">
      <alignment horizontal="center" vertical="center" shrinkToFit="1"/>
    </xf>
    <xf numFmtId="0" fontId="9" fillId="0" borderId="0" xfId="54" applyFont="1" applyFill="1" applyAlignment="1">
      <alignment horizontal="center" vertical="center"/>
    </xf>
    <xf numFmtId="31" fontId="0" fillId="0" borderId="0" xfId="53" applyNumberFormat="1" applyFont="1" applyFill="1" applyBorder="1" applyAlignment="1">
      <alignment horizontal="left" shrinkToFit="1"/>
    </xf>
    <xf numFmtId="31" fontId="0" fillId="0" borderId="0" xfId="53" applyNumberFormat="1" applyFont="1" applyFill="1" applyBorder="1" applyAlignment="1">
      <alignment horizontal="center" vertical="center" shrinkToFit="1"/>
    </xf>
    <xf numFmtId="31" fontId="0" fillId="0" borderId="0" xfId="53" applyNumberFormat="1" applyFont="1" applyFill="1" applyBorder="1" applyAlignment="1">
      <alignment horizontal="right"/>
    </xf>
    <xf numFmtId="0" fontId="0" fillId="0" borderId="1" xfId="36" applyFont="1" applyFill="1" applyBorder="1" applyAlignment="1">
      <alignment horizontal="center" vertical="center" shrinkToFit="1"/>
    </xf>
    <xf numFmtId="0" fontId="0" fillId="0" borderId="1" xfId="52" applyNumberFormat="1" applyFont="1" applyFill="1" applyBorder="1" applyAlignment="1">
      <alignment horizontal="center" vertical="center" wrapText="1" shrinkToFit="1"/>
    </xf>
    <xf numFmtId="0" fontId="0" fillId="0" borderId="1" xfId="52" applyFont="1" applyFill="1" applyBorder="1" applyAlignment="1">
      <alignment horizontal="center" vertical="center"/>
    </xf>
    <xf numFmtId="0" fontId="0" fillId="0" borderId="1" xfId="36" applyFont="1" applyFill="1" applyBorder="1" applyAlignment="1">
      <alignment horizontal="left" vertical="center" shrinkToFit="1"/>
    </xf>
    <xf numFmtId="0" fontId="9" fillId="0" borderId="1" xfId="36" applyNumberFormat="1" applyFont="1" applyFill="1" applyBorder="1" applyAlignment="1">
      <alignment horizontal="left" vertical="center" wrapText="1"/>
    </xf>
    <xf numFmtId="0" fontId="9" fillId="0" borderId="1" xfId="0" applyNumberFormat="1" applyFont="1" applyFill="1" applyBorder="1" applyAlignment="1">
      <alignment horizontal="left" vertical="center" wrapText="1"/>
    </xf>
    <xf numFmtId="0" fontId="0" fillId="0" borderId="1" xfId="36" applyFont="1" applyFill="1" applyBorder="1" applyAlignment="1">
      <alignment horizontal="left" vertical="center" wrapText="1" shrinkToFit="1"/>
    </xf>
    <xf numFmtId="0" fontId="0" fillId="0" borderId="1" xfId="0" applyNumberFormat="1" applyFont="1" applyFill="1" applyBorder="1" applyAlignment="1">
      <alignment horizontal="left" vertical="center" shrinkToFit="1"/>
    </xf>
    <xf numFmtId="0" fontId="0" fillId="0" borderId="1" xfId="0" applyNumberFormat="1" applyFont="1" applyFill="1" applyBorder="1" applyAlignment="1">
      <alignment horizontal="center" vertical="center" shrinkToFit="1"/>
    </xf>
    <xf numFmtId="0" fontId="9" fillId="0" borderId="1" xfId="0" applyNumberFormat="1" applyFont="1" applyFill="1" applyBorder="1" applyAlignment="1">
      <alignment horizontal="left" vertical="center"/>
    </xf>
    <xf numFmtId="0" fontId="9" fillId="0" borderId="0" xfId="0" applyFont="1" applyFill="1" applyAlignment="1">
      <alignment shrinkToFit="1"/>
    </xf>
    <xf numFmtId="0" fontId="9" fillId="0" borderId="0" xfId="0" applyFont="1" applyFill="1" applyAlignment="1">
      <alignment vertical="center" shrinkToFit="1"/>
    </xf>
    <xf numFmtId="0" fontId="23" fillId="0" borderId="0" xfId="0" applyFont="1" applyFill="1" applyAlignment="1">
      <alignment vertical="center" shrinkToFit="1"/>
    </xf>
    <xf numFmtId="0" fontId="25" fillId="0" borderId="0" xfId="0" applyFont="1" applyFill="1" applyAlignment="1">
      <alignment horizontal="center" vertical="center" shrinkToFit="1"/>
    </xf>
    <xf numFmtId="0" fontId="26" fillId="0" borderId="0" xfId="0" applyFont="1" applyFill="1" applyAlignment="1">
      <alignment vertical="center" shrinkToFit="1"/>
    </xf>
    <xf numFmtId="0" fontId="26" fillId="0" borderId="0" xfId="0" applyFont="1" applyFill="1" applyAlignment="1">
      <alignment horizontal="center" vertical="center" shrinkToFit="1"/>
    </xf>
    <xf numFmtId="0" fontId="13" fillId="0" borderId="0" xfId="0" applyFont="1" applyFill="1" applyAlignment="1">
      <alignment horizontal="center" vertical="center" shrinkToFit="1"/>
    </xf>
    <xf numFmtId="49" fontId="9" fillId="0" borderId="0" xfId="0" applyNumberFormat="1" applyFont="1" applyFill="1" applyAlignment="1">
      <alignment horizontal="left" vertical="center" shrinkToFit="1"/>
    </xf>
    <xf numFmtId="0" fontId="9" fillId="0" borderId="0" xfId="0" applyFont="1" applyFill="1" applyAlignment="1">
      <alignment horizontal="center" vertical="center" shrinkToFit="1"/>
    </xf>
    <xf numFmtId="0" fontId="9" fillId="0" borderId="0" xfId="0" applyFont="1" applyFill="1" applyAlignment="1">
      <alignment vertical="center"/>
    </xf>
    <xf numFmtId="0" fontId="9" fillId="0" borderId="1" xfId="0" applyFont="1" applyFill="1" applyBorder="1" applyAlignment="1">
      <alignment horizontal="center" vertical="center" shrinkToFit="1"/>
    </xf>
    <xf numFmtId="0" fontId="9" fillId="0" borderId="1" xfId="0" applyFont="1" applyFill="1" applyBorder="1" applyAlignment="1">
      <alignment vertical="center" shrinkToFit="1"/>
    </xf>
    <xf numFmtId="0" fontId="9" fillId="0" borderId="1" xfId="0" applyFont="1" applyFill="1" applyBorder="1" applyAlignment="1">
      <alignment horizontal="right" vertical="center" shrinkToFit="1"/>
    </xf>
    <xf numFmtId="190" fontId="9" fillId="0" borderId="1" xfId="0" applyNumberFormat="1" applyFont="1" applyFill="1" applyBorder="1" applyAlignment="1">
      <alignment horizontal="right" vertical="center" shrinkToFit="1"/>
    </xf>
    <xf numFmtId="187" fontId="9" fillId="0" borderId="1" xfId="0" applyNumberFormat="1" applyFont="1" applyFill="1" applyBorder="1" applyAlignment="1">
      <alignment horizontal="right" vertical="center" shrinkToFit="1"/>
    </xf>
    <xf numFmtId="0" fontId="9" fillId="0" borderId="1" xfId="0" applyFont="1" applyFill="1" applyBorder="1" applyAlignment="1">
      <alignment horizontal="left" vertical="center" shrinkToFit="1"/>
    </xf>
    <xf numFmtId="0" fontId="9" fillId="0" borderId="1" xfId="0" applyFont="1" applyFill="1" applyBorder="1" applyAlignment="1">
      <alignment vertical="center"/>
    </xf>
    <xf numFmtId="0" fontId="9" fillId="0" borderId="1" xfId="0" applyFont="1" applyFill="1" applyBorder="1" applyAlignment="1">
      <alignment horizontal="right" vertical="center"/>
    </xf>
    <xf numFmtId="49" fontId="9" fillId="0" borderId="1" xfId="0" applyNumberFormat="1" applyFont="1" applyFill="1" applyBorder="1" applyAlignment="1">
      <alignment vertical="center" shrinkToFit="1"/>
    </xf>
    <xf numFmtId="187" fontId="9" fillId="0" borderId="1" xfId="0" applyNumberFormat="1" applyFont="1" applyFill="1" applyBorder="1" applyAlignment="1">
      <alignment horizontal="center" vertical="center" shrinkToFit="1"/>
    </xf>
    <xf numFmtId="0" fontId="9" fillId="0" borderId="0" xfId="0" applyFont="1" applyFill="1" applyAlignment="1">
      <alignment horizontal="right" vertical="center"/>
    </xf>
    <xf numFmtId="1" fontId="9" fillId="2" borderId="1" xfId="0" applyNumberFormat="1" applyFont="1" applyFill="1" applyBorder="1" applyAlignment="1" applyProtection="1">
      <alignment horizontal="right" vertical="center" wrapText="1"/>
    </xf>
    <xf numFmtId="0" fontId="19" fillId="0" borderId="1" xfId="0" applyNumberFormat="1" applyFont="1" applyFill="1" applyBorder="1" applyAlignment="1" applyProtection="1">
      <alignment horizontal="center" vertical="center" wrapText="1"/>
    </xf>
    <xf numFmtId="0" fontId="19" fillId="0" borderId="14" xfId="0" applyNumberFormat="1" applyFont="1" applyFill="1" applyBorder="1" applyAlignment="1" applyProtection="1">
      <alignment horizontal="center" vertical="center" wrapText="1"/>
    </xf>
    <xf numFmtId="180" fontId="9" fillId="0" borderId="0" xfId="0" applyNumberFormat="1" applyFont="1" applyFill="1" applyBorder="1" applyAlignment="1" applyProtection="1">
      <alignment horizontal="center"/>
    </xf>
    <xf numFmtId="1" fontId="9" fillId="2" borderId="12" xfId="0" applyNumberFormat="1" applyFont="1" applyFill="1" applyBorder="1" applyAlignment="1" applyProtection="1">
      <alignment horizontal="right" vertical="center" wrapText="1"/>
    </xf>
    <xf numFmtId="1" fontId="9" fillId="2" borderId="3" xfId="0" applyNumberFormat="1" applyFont="1" applyFill="1" applyBorder="1" applyAlignment="1" applyProtection="1">
      <alignment horizontal="right" vertical="center" wrapText="1"/>
    </xf>
    <xf numFmtId="0" fontId="19" fillId="0" borderId="3" xfId="0" applyNumberFormat="1" applyFont="1" applyFill="1" applyBorder="1" applyAlignment="1" applyProtection="1">
      <alignment horizontal="center" vertical="center" wrapText="1"/>
    </xf>
    <xf numFmtId="9" fontId="9" fillId="2" borderId="1" xfId="0" applyNumberFormat="1" applyFont="1" applyFill="1" applyBorder="1" applyAlignment="1" applyProtection="1">
      <alignment horizontal="right" vertical="center" wrapText="1"/>
    </xf>
    <xf numFmtId="0" fontId="6" fillId="0" borderId="0" xfId="0" applyFont="1" applyFill="1" applyBorder="1" applyAlignment="1">
      <alignment horizontal="center" vertical="center"/>
    </xf>
    <xf numFmtId="0" fontId="6" fillId="0" borderId="0" xfId="0" applyFont="1" applyFill="1" applyBorder="1" applyAlignment="1">
      <alignment horizontal="left" vertical="center" shrinkToFit="1"/>
    </xf>
    <xf numFmtId="177" fontId="6" fillId="0" borderId="0" xfId="0" applyNumberFormat="1" applyFont="1" applyFill="1" applyBorder="1" applyAlignment="1">
      <alignment horizontal="center" vertical="center"/>
    </xf>
    <xf numFmtId="0" fontId="0" fillId="0" borderId="0" xfId="0" applyFill="1" applyBorder="1" applyAlignment="1">
      <alignment vertical="center"/>
    </xf>
    <xf numFmtId="0" fontId="13" fillId="0" borderId="0" xfId="0" applyFont="1" applyFill="1" applyBorder="1" applyAlignment="1">
      <alignment horizontal="center" vertical="center" shrinkToFit="1"/>
    </xf>
    <xf numFmtId="0" fontId="13" fillId="0" borderId="0" xfId="0" applyFont="1" applyFill="1" applyBorder="1" applyAlignment="1">
      <alignment horizontal="center" vertical="center"/>
    </xf>
    <xf numFmtId="31" fontId="6" fillId="0" borderId="2" xfId="0" applyNumberFormat="1" applyFont="1" applyFill="1" applyBorder="1" applyAlignment="1">
      <alignment horizontal="left" vertical="center" shrinkToFit="1"/>
    </xf>
    <xf numFmtId="31" fontId="6" fillId="0" borderId="2" xfId="0" applyNumberFormat="1" applyFont="1" applyFill="1" applyBorder="1" applyAlignment="1">
      <alignment vertical="center"/>
    </xf>
    <xf numFmtId="0" fontId="6" fillId="0" borderId="1" xfId="0" applyFont="1" applyFill="1" applyBorder="1" applyAlignment="1">
      <alignment horizontal="center" vertical="center" shrinkToFit="1"/>
    </xf>
    <xf numFmtId="0" fontId="6" fillId="0" borderId="13" xfId="0" applyFont="1" applyFill="1" applyBorder="1" applyAlignment="1">
      <alignment horizontal="center" vertical="center" wrapText="1"/>
    </xf>
    <xf numFmtId="177" fontId="6" fillId="0" borderId="1" xfId="0" applyNumberFormat="1" applyFont="1" applyFill="1" applyBorder="1" applyAlignment="1">
      <alignment horizontal="center" vertical="center" wrapText="1"/>
    </xf>
    <xf numFmtId="0" fontId="6" fillId="0" borderId="14" xfId="0" applyNumberFormat="1" applyFont="1" applyFill="1" applyBorder="1" applyAlignment="1">
      <alignment horizontal="center" vertical="center" shrinkToFit="1"/>
    </xf>
    <xf numFmtId="177" fontId="6" fillId="0" borderId="14" xfId="0" applyNumberFormat="1" applyFont="1" applyFill="1" applyBorder="1" applyAlignment="1">
      <alignment horizontal="right" vertical="center"/>
    </xf>
    <xf numFmtId="190" fontId="6" fillId="0" borderId="14" xfId="0" applyNumberFormat="1" applyFont="1" applyFill="1" applyBorder="1" applyAlignment="1">
      <alignment horizontal="right" vertical="center" wrapText="1"/>
    </xf>
    <xf numFmtId="0" fontId="6" fillId="0" borderId="1" xfId="0" applyFont="1" applyFill="1" applyBorder="1" applyAlignment="1">
      <alignment horizontal="left" vertical="center" shrinkToFit="1"/>
    </xf>
    <xf numFmtId="177" fontId="6" fillId="0" borderId="1" xfId="0" applyNumberFormat="1" applyFont="1" applyFill="1" applyBorder="1" applyAlignment="1">
      <alignment horizontal="right" vertical="center" wrapText="1"/>
    </xf>
    <xf numFmtId="0" fontId="6" fillId="0" borderId="1" xfId="0" applyNumberFormat="1" applyFont="1" applyFill="1" applyBorder="1" applyAlignment="1">
      <alignment horizontal="center" vertical="center" shrinkToFit="1"/>
    </xf>
    <xf numFmtId="187" fontId="6" fillId="0" borderId="14" xfId="0" applyNumberFormat="1" applyFont="1" applyFill="1" applyBorder="1" applyAlignment="1">
      <alignment horizontal="right" vertical="center"/>
    </xf>
    <xf numFmtId="0" fontId="6" fillId="0" borderId="1" xfId="0" applyNumberFormat="1" applyFont="1" applyFill="1" applyBorder="1" applyAlignment="1">
      <alignment horizontal="left" vertical="center" shrinkToFit="1"/>
    </xf>
    <xf numFmtId="177" fontId="6" fillId="0" borderId="1" xfId="0" applyNumberFormat="1" applyFont="1" applyFill="1" applyBorder="1" applyAlignment="1">
      <alignment horizontal="right" vertical="center"/>
    </xf>
    <xf numFmtId="0" fontId="6" fillId="0" borderId="2" xfId="0" applyFont="1" applyFill="1" applyBorder="1" applyAlignment="1">
      <alignment horizontal="right" vertical="center"/>
    </xf>
    <xf numFmtId="187" fontId="6" fillId="0" borderId="14" xfId="0" applyNumberFormat="1" applyFont="1" applyFill="1" applyBorder="1" applyAlignment="1">
      <alignment horizontal="right" vertical="center" wrapText="1"/>
    </xf>
    <xf numFmtId="187" fontId="6" fillId="0" borderId="0" xfId="0" applyNumberFormat="1" applyFont="1" applyFill="1" applyBorder="1" applyAlignment="1">
      <alignment horizontal="center" vertical="center"/>
    </xf>
    <xf numFmtId="0" fontId="6" fillId="0" borderId="19" xfId="0" applyFont="1" applyFill="1" applyBorder="1" applyAlignment="1">
      <alignment horizontal="left" vertical="center" shrinkToFit="1"/>
    </xf>
    <xf numFmtId="0" fontId="6" fillId="0" borderId="0" xfId="0" applyFont="1" applyFill="1" applyBorder="1" applyAlignment="1">
      <alignment vertical="justify"/>
    </xf>
    <xf numFmtId="177" fontId="6" fillId="0" borderId="0" xfId="0" applyNumberFormat="1" applyFont="1" applyFill="1" applyBorder="1" applyAlignment="1">
      <alignment vertical="justify"/>
    </xf>
    <xf numFmtId="0" fontId="7" fillId="0" borderId="0" xfId="0" applyFont="1" applyFill="1" applyBorder="1" applyAlignment="1">
      <alignment vertical="center" shrinkToFit="1"/>
    </xf>
    <xf numFmtId="0" fontId="7" fillId="0" borderId="0" xfId="0" applyFont="1" applyFill="1" applyBorder="1" applyAlignment="1">
      <alignment vertical="center"/>
    </xf>
    <xf numFmtId="0" fontId="0" fillId="0" borderId="0" xfId="0" applyFont="1" applyFill="1" applyBorder="1" applyAlignment="1">
      <alignment vertical="center"/>
    </xf>
    <xf numFmtId="31" fontId="0" fillId="0" borderId="0" xfId="0" applyNumberFormat="1" applyFont="1" applyFill="1" applyBorder="1" applyAlignment="1">
      <alignment horizontal="left" vertical="center"/>
    </xf>
    <xf numFmtId="0" fontId="0" fillId="0" borderId="0" xfId="0" applyFont="1" applyFill="1" applyBorder="1" applyAlignment="1">
      <alignment horizontal="center" vertical="center"/>
    </xf>
    <xf numFmtId="0" fontId="0" fillId="0" borderId="1" xfId="0" applyFont="1" applyFill="1" applyBorder="1" applyAlignment="1">
      <alignment horizontal="center" vertical="center" wrapText="1"/>
    </xf>
    <xf numFmtId="31" fontId="0" fillId="0" borderId="1" xfId="0" applyNumberFormat="1" applyFont="1" applyFill="1" applyBorder="1" applyAlignment="1">
      <alignment horizontal="center" vertical="center"/>
    </xf>
    <xf numFmtId="31" fontId="0" fillId="0" borderId="1" xfId="0" applyNumberFormat="1" applyFont="1" applyFill="1" applyBorder="1" applyAlignment="1">
      <alignment horizontal="center" vertical="center" wrapText="1"/>
    </xf>
    <xf numFmtId="0" fontId="0" fillId="0" borderId="14" xfId="0" applyFont="1" applyFill="1" applyBorder="1" applyAlignment="1">
      <alignment horizontal="center" vertical="center" wrapText="1"/>
    </xf>
    <xf numFmtId="0" fontId="0" fillId="0" borderId="14" xfId="0" applyFont="1" applyFill="1" applyBorder="1" applyAlignment="1">
      <alignment horizontal="right" vertical="center" shrinkToFit="1"/>
    </xf>
    <xf numFmtId="0" fontId="0" fillId="0" borderId="1" xfId="0" applyFont="1" applyFill="1" applyBorder="1" applyAlignment="1">
      <alignment horizontal="right" vertical="center" shrinkToFit="1"/>
    </xf>
    <xf numFmtId="0" fontId="0" fillId="0" borderId="1" xfId="0" applyFont="1" applyFill="1" applyBorder="1" applyAlignment="1">
      <alignment horizontal="center" vertical="center" shrinkToFit="1"/>
    </xf>
    <xf numFmtId="0" fontId="0" fillId="0" borderId="0" xfId="0" applyFont="1" applyFill="1" applyBorder="1" applyAlignment="1">
      <alignment horizontal="right"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常规_区本级支出预算表" xfId="36"/>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常规_年度楼区财政支出完成情况表" xfId="43"/>
    <cellStyle name="40% - 强调文字颜色 4" xfId="44" builtinId="43"/>
    <cellStyle name="强调文字颜色 5" xfId="45" builtinId="45"/>
    <cellStyle name="常规_2012上级各项拨款"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_波_2014年专项经费分管区长审批分配表" xfId="52"/>
    <cellStyle name="常规_Sheet1_2" xfId="53"/>
    <cellStyle name="常规_Sheet1_1" xfId="54"/>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5.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EA09\&#30005;&#35805;&#26126;&#32454;&#34920;\&#33487;&#24030;&#65288;&#26080;&#27719;&#24635;,&#21556;&#27743;&#32447;&#36335;&#20462;&#25913;&#65289;\&#24066;&#26412;&#37096;\&#27743;&#33487;&#33487;&#24030;&#26412;&#37096;&#65288;&#20013;&#22830;&#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60&#20113;&#30424;\2013&#24180;\http:\10.160.129.6\&#24037;&#31243;&#31639;&#31295;\wsl\bf\&#26500;&#30382;&#28393;&#24341;&#27700;&#21457;&#30005;&#31995;&#32479;\&#26500;&#30382;&#28393;&#24341;&#27700;&#21457;&#30005;&#31995;&#32479;&#65288;&#21407;&#31295;&#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ers\&#21191;&#27874;\Desktop\http:\10.160.129.6\&#24037;&#31243;&#31639;&#31295;\wsl\bf\&#26500;&#30382;&#28393;&#24341;&#27700;&#21457;&#30005;&#31995;&#32479;\&#26500;&#30382;&#28393;&#24341;&#27700;&#21457;&#30005;&#31995;&#32479;&#65288;&#21407;&#31295;&#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4494;&#20113;&#21516;&#27493;&#30424;\156508245\2017&#24180;\360&#20113;&#30424;\2012&#24180;\http:\10.160.129.6\&#24037;&#31243;&#31639;&#31295;\wsl\bf\&#26500;&#30382;&#28393;&#24341;&#27700;&#21457;&#30005;&#31995;&#32479;\&#26500;&#30382;&#28393;&#24341;&#27700;&#21457;&#30005;&#31995;&#32479;&#65288;&#21407;&#31295;&#6528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24494;&#20113;&#21516;&#27493;&#30424;\156508245\2017&#24180;\&#23731;&#38451;&#27004;&#21306;2017&#24180;&#36130;&#25919;&#25910;&#20837;&#39044;&#31639;&#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      "/>
      <sheetName val="评估结果分类汇总表"/>
      <sheetName val="流动资产汇总表"/>
      <sheetName val="流动资产--货币"/>
      <sheetName val="流动资产--货币 (2)"/>
      <sheetName val="流动资产--货币 (3)"/>
      <sheetName val="短投汇总表"/>
      <sheetName val="短投"/>
      <sheetName val="短投 (2)"/>
      <sheetName val="流动资产--票据"/>
      <sheetName val="流动资产--应收"/>
      <sheetName val="流动资产--备用金"/>
      <sheetName val="流动资产--其他应收 (2)"/>
      <sheetName val="流动资产--其他应收"/>
      <sheetName val="流动资产--存货"/>
      <sheetName val="流动资产-库存材料"/>
      <sheetName val="流动资产-材料采购"/>
      <sheetName val="流动资产-在库低值"/>
      <sheetName val="流动资产-商品采购"/>
      <sheetName val="流动资产-委托加工材料"/>
      <sheetName val="流动资产-库存商品"/>
      <sheetName val="流动资产-附属生产"/>
      <sheetName val="流动资产-出租商品"/>
      <sheetName val="流动资产-在用低值"/>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机器设备"/>
      <sheetName val="车辆"/>
      <sheetName val="电子设备"/>
      <sheetName val="电源设备"/>
      <sheetName val="电信机械设备"/>
      <sheetName val="线路设备"/>
      <sheetName val="固定_土地"/>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借项"/>
      <sheetName val="流动负债汇总表"/>
      <sheetName val="短期借款"/>
      <sheetName val="应付票据"/>
      <sheetName val="应付帐款"/>
      <sheetName val="预收帐款"/>
      <sheetName val="Sheet2"/>
      <sheetName val="其他应付款"/>
      <sheetName val="应付工资"/>
      <sheetName val="应付福利费"/>
      <sheetName val="未交税金"/>
      <sheetName val="收支差额"/>
      <sheetName val="未付利润"/>
      <sheetName val="其它未交款"/>
      <sheetName val="预提费用"/>
      <sheetName val="一年内到期长期负债"/>
      <sheetName val="其他流动负债"/>
      <sheetName val="长期负债汇总表"/>
      <sheetName val="长期借款"/>
      <sheetName val="应付债券"/>
      <sheetName val="长期应付款"/>
      <sheetName val="其他长期负债"/>
      <sheetName val="递延税款贷项"/>
      <sheetName val="XL4Poppy"/>
      <sheetName val="KKKKKKKK"/>
      <sheetName val=""/>
      <sheetName val="基本情况"/>
      <sheetName val="评估分类汇总表"/>
      <sheetName val="流动资产--银行存款"/>
      <sheetName val="流动资产--其他货币"/>
      <sheetName val="流动资产--预付"/>
      <sheetName val="流动资产--补贴"/>
      <sheetName val="流动资产--应收出口退税"/>
      <sheetName val="流动资产-原材料"/>
      <sheetName val="流动资产-包装物"/>
      <sheetName val="流动资产-产成品"/>
      <sheetName val="存货盘亏盘盈"/>
      <sheetName val="房屋盘亏盘盈"/>
      <sheetName val="运输设备"/>
      <sheetName val="输油管道"/>
      <sheetName val="储油设备"/>
      <sheetName val="设备盘亏盘盈"/>
      <sheetName val="在建土建"/>
      <sheetName val="在建设备"/>
      <sheetName val="固定资产--土地"/>
      <sheetName val="递延税款"/>
      <sheetName val="应付利润"/>
      <sheetName val="其他未交款"/>
      <sheetName val="VVVVVVVa"/>
      <sheetName val="流动资产--利润"/>
      <sheetName val="流动资产--利息"/>
      <sheetName val="流动资产-委托代销商品"/>
      <sheetName val="流动资产-受托代销商品"/>
      <sheetName val="工程物资"/>
      <sheetName val="设备安装 (已)"/>
      <sheetName val="设备安装（未）"/>
      <sheetName val="代销商品款"/>
      <sheetName val="应交税金"/>
      <sheetName val="其它应交款"/>
      <sheetName val="递延税款贷款"/>
      <sheetName val="其乖长期负债"/>
      <sheetName val="6月省局拨款"/>
      <sheetName val="农话汇总"/>
      <sheetName val="企业汇总"/>
      <sheetName val="市属厂家设备款"/>
      <sheetName val="市直（新）"/>
      <sheetName val="市直"/>
      <sheetName val="海丰新"/>
      <sheetName val="海丰"/>
      <sheetName val="陆河新"/>
      <sheetName val="陆河"/>
      <sheetName val="陆丰新"/>
      <sheetName val="陆丰（旧）"/>
      <sheetName val="长期投资-쌭其他投资"/>
      <sheetName val="材料"/>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定额"/>
      <sheetName val="台时"/>
      <sheetName val="材料"/>
      <sheetName val="工程量清单1"/>
      <sheetName val="工程量清单2"/>
      <sheetName val="钢管加工厂"/>
      <sheetName val="压力钢管制作单价"/>
      <sheetName val="安装单价2"/>
      <sheetName val="安装单价"/>
      <sheetName val="单价L"/>
      <sheetName val="单价2"/>
      <sheetName val="Sheet2"/>
      <sheetName val="Sheet4"/>
      <sheetName val="单价n2"/>
      <sheetName val="单价n3"/>
      <sheetName val="单价n1"/>
      <sheetName val="单价X"/>
      <sheetName val="单价1"/>
      <sheetName val="报价汇总表"/>
      <sheetName val="总价单价"/>
      <sheetName val="报价基础"/>
      <sheetName val="主材价计算"/>
      <sheetName val="台时汇总"/>
      <sheetName val="单价汇总"/>
      <sheetName val="运杂费汇总"/>
      <sheetName val="进退场费"/>
      <sheetName val="资金流"/>
      <sheetName val="材料用量"/>
      <sheetName val="取费"/>
      <sheetName val="素砼单价"/>
      <sheetName val="工时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额"/>
      <sheetName val="台时"/>
      <sheetName val="材料"/>
      <sheetName val="工程量清单1"/>
      <sheetName val="工程量清单2"/>
      <sheetName val="钢管加工厂"/>
      <sheetName val="压力钢管制作单价"/>
      <sheetName val="安装单价2"/>
      <sheetName val="安装单价"/>
      <sheetName val="单价L"/>
      <sheetName val="单价2"/>
      <sheetName val="Sheet2"/>
      <sheetName val="Sheet4"/>
      <sheetName val="单价n2"/>
      <sheetName val="单价n3"/>
      <sheetName val="单价n1"/>
      <sheetName val="单价X"/>
      <sheetName val="单价1"/>
      <sheetName val="报价汇总表"/>
      <sheetName val="总价单价"/>
      <sheetName val="报价基础"/>
      <sheetName val="主材价计算"/>
      <sheetName val="台时汇总"/>
      <sheetName val="单价汇总"/>
      <sheetName val="运杂费汇总"/>
      <sheetName val="进退场费"/>
      <sheetName val="资金流"/>
      <sheetName val="材料用量"/>
      <sheetName val="取费"/>
      <sheetName val="素砼单价"/>
      <sheetName val="工时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定额"/>
      <sheetName val="台时"/>
      <sheetName val="材料"/>
      <sheetName val="工程量清单1"/>
      <sheetName val="工程量清单2"/>
      <sheetName val="钢管加工厂"/>
      <sheetName val="压力钢管制作单价"/>
      <sheetName val="安装单价2"/>
      <sheetName val="安装单价"/>
      <sheetName val="单价L"/>
      <sheetName val="单价2"/>
      <sheetName val="Sheet2"/>
      <sheetName val="Sheet4"/>
      <sheetName val="单价n2"/>
      <sheetName val="单价n3"/>
      <sheetName val="单价n1"/>
      <sheetName val="单价X"/>
      <sheetName val="单价1"/>
      <sheetName val="报价汇总表"/>
      <sheetName val="总价单价"/>
      <sheetName val="报价基础"/>
      <sheetName val="主材价计算"/>
      <sheetName val="台时汇总"/>
      <sheetName val="单价汇总"/>
      <sheetName val="运杂费汇总"/>
      <sheetName val="进退场费"/>
      <sheetName val="资金流"/>
      <sheetName val="材料用量"/>
      <sheetName val="取费"/>
      <sheetName val="素砼单价"/>
      <sheetName val="工时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2015年收入预算表"/>
      <sheetName val="20141231 (占预算)"/>
      <sheetName val="完成情况表"/>
      <sheetName val="2015年任务调整表"/>
      <sheetName val="2015年收入预算表 (316)"/>
      <sheetName val="2015年完成表"/>
      <sheetName val="20151231 (占预算) (2)"/>
      <sheetName val="2016年收入预算表"/>
      <sheetName val="2016年任务"/>
      <sheetName val="2016年任务 (2)"/>
      <sheetName val="2016年任务调整表 (6.1) "/>
      <sheetName val="双过半"/>
      <sheetName val="双过半(2)"/>
      <sheetName val="2017年收入预算表"/>
      <sheetName val="2017年收入分税种预算表"/>
      <sheetName val="201年入库调整表"/>
      <sheetName val="2017年任务"/>
      <sheetName val="2017年收入分税种预算表 (2)"/>
      <sheetName val="Sheet1"/>
      <sheetName val="2016年双过半完成"/>
      <sheetName val="2017年任务 (2)"/>
      <sheetName val="2017年收入分税种预算表 (3)"/>
      <sheetName val="20171130"/>
      <sheetName val="2018年预算任务"/>
      <sheetName val="2018年预算任务明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2">
          <cell r="M22">
            <v>0</v>
          </cell>
          <cell r="N22">
            <v>0</v>
          </cell>
          <cell r="O22">
            <v>0</v>
          </cell>
        </row>
      </sheetData>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2"/>
  <sheetViews>
    <sheetView showZeros="0" workbookViewId="0">
      <pane xSplit="1" ySplit="5" topLeftCell="B6" activePane="bottomRight" state="frozen"/>
      <selection/>
      <selection pane="topRight"/>
      <selection pane="bottomLeft"/>
      <selection pane="bottomRight" activeCell="U9" sqref="U9"/>
    </sheetView>
  </sheetViews>
  <sheetFormatPr defaultColWidth="9" defaultRowHeight="30" customHeight="1"/>
  <cols>
    <col min="1" max="1" width="13.25" style="463" customWidth="1"/>
    <col min="2" max="16" width="7.25" style="463" customWidth="1"/>
    <col min="17" max="226" width="5.625" style="463" customWidth="1"/>
    <col min="227" max="16384" width="9" style="438"/>
  </cols>
  <sheetData>
    <row r="1" customHeight="1" spans="1:16">
      <c r="A1" s="440" t="s">
        <v>0</v>
      </c>
      <c r="B1" s="440"/>
      <c r="C1" s="440"/>
      <c r="D1" s="440"/>
      <c r="E1" s="440"/>
      <c r="F1" s="440"/>
      <c r="G1" s="440"/>
      <c r="H1" s="440"/>
      <c r="I1" s="440"/>
      <c r="J1" s="440"/>
      <c r="K1" s="440"/>
      <c r="L1" s="440"/>
      <c r="M1" s="440"/>
      <c r="N1" s="440"/>
      <c r="O1" s="440"/>
      <c r="P1" s="440"/>
    </row>
    <row r="2" customHeight="1" spans="1:17">
      <c r="A2" s="464"/>
      <c r="B2" s="464"/>
      <c r="C2" s="465"/>
      <c r="D2" s="465"/>
      <c r="E2" s="465"/>
      <c r="F2" s="465"/>
      <c r="G2" s="465"/>
      <c r="H2" s="465"/>
      <c r="I2" s="465"/>
      <c r="P2" s="473" t="s">
        <v>1</v>
      </c>
      <c r="Q2" s="473"/>
    </row>
    <row r="3" customHeight="1" spans="1:16">
      <c r="A3" s="466" t="s">
        <v>2</v>
      </c>
      <c r="B3" s="467" t="s">
        <v>3</v>
      </c>
      <c r="C3" s="467"/>
      <c r="D3" s="467"/>
      <c r="E3" s="467"/>
      <c r="F3" s="467"/>
      <c r="G3" s="468" t="s">
        <v>4</v>
      </c>
      <c r="H3" s="468"/>
      <c r="I3" s="468"/>
      <c r="J3" s="468"/>
      <c r="K3" s="468"/>
      <c r="L3" s="468" t="s">
        <v>5</v>
      </c>
      <c r="M3" s="468"/>
      <c r="N3" s="468"/>
      <c r="O3" s="468"/>
      <c r="P3" s="468"/>
    </row>
    <row r="4" customHeight="1" spans="1:16">
      <c r="A4" s="466"/>
      <c r="B4" s="466" t="s">
        <v>6</v>
      </c>
      <c r="C4" s="466" t="s">
        <v>7</v>
      </c>
      <c r="D4" s="466" t="s">
        <v>8</v>
      </c>
      <c r="E4" s="466" t="s">
        <v>9</v>
      </c>
      <c r="F4" s="466" t="s">
        <v>10</v>
      </c>
      <c r="G4" s="466" t="s">
        <v>6</v>
      </c>
      <c r="H4" s="466" t="s">
        <v>7</v>
      </c>
      <c r="I4" s="466" t="s">
        <v>8</v>
      </c>
      <c r="J4" s="466" t="s">
        <v>9</v>
      </c>
      <c r="K4" s="466" t="s">
        <v>10</v>
      </c>
      <c r="L4" s="466" t="s">
        <v>6</v>
      </c>
      <c r="M4" s="466" t="s">
        <v>7</v>
      </c>
      <c r="N4" s="466" t="s">
        <v>8</v>
      </c>
      <c r="O4" s="466" t="s">
        <v>9</v>
      </c>
      <c r="P4" s="466" t="s">
        <v>10</v>
      </c>
    </row>
    <row r="5" customHeight="1" spans="1:16">
      <c r="A5" s="466"/>
      <c r="B5" s="466"/>
      <c r="C5" s="466"/>
      <c r="D5" s="466"/>
      <c r="E5" s="466"/>
      <c r="F5" s="466"/>
      <c r="G5" s="466"/>
      <c r="H5" s="466"/>
      <c r="I5" s="466"/>
      <c r="J5" s="466"/>
      <c r="K5" s="466"/>
      <c r="L5" s="466"/>
      <c r="M5" s="466"/>
      <c r="N5" s="466"/>
      <c r="O5" s="466"/>
      <c r="P5" s="466"/>
    </row>
    <row r="6" customHeight="1" spans="1:16">
      <c r="A6" s="469" t="s">
        <v>11</v>
      </c>
      <c r="B6" s="470">
        <f t="shared" ref="B6:B9" si="0">SUM(C6:F6)</f>
        <v>90448</v>
      </c>
      <c r="C6" s="470">
        <v>46500</v>
      </c>
      <c r="D6" s="470">
        <v>11181</v>
      </c>
      <c r="E6" s="470">
        <v>9830</v>
      </c>
      <c r="F6" s="470">
        <v>22937</v>
      </c>
      <c r="G6" s="470">
        <f t="shared" ref="G6:G9" si="1">SUM(H6:K6)</f>
        <v>104016</v>
      </c>
      <c r="H6" s="470">
        <f t="shared" ref="H6:K6" si="2">ROUND(C6*1.15,0)</f>
        <v>53475</v>
      </c>
      <c r="I6" s="470">
        <f t="shared" si="2"/>
        <v>12858</v>
      </c>
      <c r="J6" s="470">
        <f t="shared" si="2"/>
        <v>11305</v>
      </c>
      <c r="K6" s="470">
        <f t="shared" si="2"/>
        <v>26378</v>
      </c>
      <c r="L6" s="470">
        <f t="shared" ref="L6:L9" si="3">SUM(M6:P6)</f>
        <v>104016</v>
      </c>
      <c r="M6" s="470">
        <f t="shared" ref="M6:P6" si="4">ROUND(C6*1.15,0)</f>
        <v>53475</v>
      </c>
      <c r="N6" s="470">
        <f t="shared" si="4"/>
        <v>12858</v>
      </c>
      <c r="O6" s="470">
        <f t="shared" si="4"/>
        <v>11305</v>
      </c>
      <c r="P6" s="470">
        <f t="shared" si="4"/>
        <v>26378</v>
      </c>
    </row>
    <row r="7" customHeight="1" spans="1:16">
      <c r="A7" s="466" t="s">
        <v>12</v>
      </c>
      <c r="B7" s="470">
        <f t="shared" si="0"/>
        <v>31369</v>
      </c>
      <c r="C7" s="470">
        <v>15908</v>
      </c>
      <c r="D7" s="470">
        <v>3910</v>
      </c>
      <c r="E7" s="470">
        <v>3465</v>
      </c>
      <c r="F7" s="470">
        <v>8086</v>
      </c>
      <c r="G7" s="471">
        <f t="shared" si="1"/>
        <v>36075</v>
      </c>
      <c r="H7" s="470">
        <f t="shared" ref="H7:K7" si="5">ROUND(C7*1.15,0)</f>
        <v>18294</v>
      </c>
      <c r="I7" s="470">
        <f t="shared" si="5"/>
        <v>4497</v>
      </c>
      <c r="J7" s="470">
        <f t="shared" si="5"/>
        <v>3985</v>
      </c>
      <c r="K7" s="470">
        <f t="shared" si="5"/>
        <v>9299</v>
      </c>
      <c r="L7" s="471">
        <f t="shared" si="3"/>
        <v>36075</v>
      </c>
      <c r="M7" s="470">
        <f t="shared" ref="M7:P7" si="6">ROUND(C7*1.15,0)</f>
        <v>18294</v>
      </c>
      <c r="N7" s="470">
        <f t="shared" si="6"/>
        <v>4497</v>
      </c>
      <c r="O7" s="470">
        <f t="shared" si="6"/>
        <v>3985</v>
      </c>
      <c r="P7" s="470">
        <f t="shared" si="6"/>
        <v>9299</v>
      </c>
    </row>
    <row r="8" customHeight="1" spans="1:16">
      <c r="A8" s="466" t="s">
        <v>13</v>
      </c>
      <c r="B8" s="470">
        <f t="shared" si="0"/>
        <v>66918</v>
      </c>
      <c r="C8" s="470">
        <v>22115</v>
      </c>
      <c r="D8" s="470">
        <v>6408</v>
      </c>
      <c r="E8" s="470">
        <v>10902</v>
      </c>
      <c r="F8" s="470">
        <v>27493</v>
      </c>
      <c r="G8" s="471">
        <f t="shared" si="1"/>
        <v>76955</v>
      </c>
      <c r="H8" s="470">
        <f t="shared" ref="H8:K8" si="7">ROUND(C8*1.15,0)</f>
        <v>25432</v>
      </c>
      <c r="I8" s="470">
        <f t="shared" si="7"/>
        <v>7369</v>
      </c>
      <c r="J8" s="470">
        <f t="shared" si="7"/>
        <v>12537</v>
      </c>
      <c r="K8" s="470">
        <f t="shared" si="7"/>
        <v>31617</v>
      </c>
      <c r="L8" s="471">
        <f t="shared" si="3"/>
        <v>76955</v>
      </c>
      <c r="M8" s="470">
        <f t="shared" ref="M8:P8" si="8">ROUND(C8*1.15,0)</f>
        <v>25432</v>
      </c>
      <c r="N8" s="470">
        <f t="shared" si="8"/>
        <v>7369</v>
      </c>
      <c r="O8" s="470">
        <f t="shared" si="8"/>
        <v>12537</v>
      </c>
      <c r="P8" s="470">
        <f t="shared" si="8"/>
        <v>31617</v>
      </c>
    </row>
    <row r="9" customHeight="1" spans="1:16">
      <c r="A9" s="466" t="s">
        <v>14</v>
      </c>
      <c r="B9" s="470">
        <f t="shared" si="0"/>
        <v>24281</v>
      </c>
      <c r="C9" s="470">
        <v>9512</v>
      </c>
      <c r="D9" s="470">
        <v>2079</v>
      </c>
      <c r="E9" s="470">
        <v>3807</v>
      </c>
      <c r="F9" s="470">
        <v>8883</v>
      </c>
      <c r="G9" s="471">
        <f t="shared" si="1"/>
        <v>27923</v>
      </c>
      <c r="H9" s="470">
        <f t="shared" ref="H9:K9" si="9">ROUND(C9*1.15,0)</f>
        <v>10939</v>
      </c>
      <c r="I9" s="470">
        <f t="shared" si="9"/>
        <v>2391</v>
      </c>
      <c r="J9" s="470">
        <f t="shared" si="9"/>
        <v>4378</v>
      </c>
      <c r="K9" s="470">
        <f t="shared" si="9"/>
        <v>10215</v>
      </c>
      <c r="L9" s="471">
        <f t="shared" si="3"/>
        <v>27923</v>
      </c>
      <c r="M9" s="470">
        <f t="shared" ref="M9:P9" si="10">ROUND(C9*1.15,0)</f>
        <v>10939</v>
      </c>
      <c r="N9" s="470">
        <f t="shared" si="10"/>
        <v>2391</v>
      </c>
      <c r="O9" s="470">
        <f t="shared" si="10"/>
        <v>4378</v>
      </c>
      <c r="P9" s="470">
        <f t="shared" si="10"/>
        <v>10215</v>
      </c>
    </row>
    <row r="10" s="461" customFormat="1" customHeight="1" spans="1:16">
      <c r="A10" s="472" t="s">
        <v>15</v>
      </c>
      <c r="B10" s="471">
        <f t="shared" ref="B10:P10" si="11">SUM(B6:B9)</f>
        <v>213016</v>
      </c>
      <c r="C10" s="471">
        <f t="shared" si="11"/>
        <v>94035</v>
      </c>
      <c r="D10" s="471">
        <f t="shared" si="11"/>
        <v>23578</v>
      </c>
      <c r="E10" s="471">
        <f t="shared" si="11"/>
        <v>28004</v>
      </c>
      <c r="F10" s="471">
        <f t="shared" si="11"/>
        <v>67399</v>
      </c>
      <c r="G10" s="471">
        <f t="shared" si="11"/>
        <v>244969</v>
      </c>
      <c r="H10" s="471">
        <f t="shared" si="11"/>
        <v>108140</v>
      </c>
      <c r="I10" s="471">
        <f t="shared" si="11"/>
        <v>27115</v>
      </c>
      <c r="J10" s="471">
        <f t="shared" si="11"/>
        <v>32205</v>
      </c>
      <c r="K10" s="471">
        <f t="shared" si="11"/>
        <v>77509</v>
      </c>
      <c r="L10" s="471">
        <f t="shared" si="11"/>
        <v>244969</v>
      </c>
      <c r="M10" s="471">
        <f t="shared" si="11"/>
        <v>108140</v>
      </c>
      <c r="N10" s="471">
        <f t="shared" si="11"/>
        <v>27115</v>
      </c>
      <c r="O10" s="471">
        <f t="shared" si="11"/>
        <v>32205</v>
      </c>
      <c r="P10" s="471">
        <f t="shared" si="11"/>
        <v>77509</v>
      </c>
    </row>
    <row r="11" customHeight="1" spans="1:16">
      <c r="A11" s="466" t="s">
        <v>16</v>
      </c>
      <c r="B11" s="471">
        <v>49000</v>
      </c>
      <c r="C11" s="470">
        <f>'[5]201年入库调整表'!M22</f>
        <v>0</v>
      </c>
      <c r="D11" s="470">
        <f>'[5]201年入库调整表'!N22</f>
        <v>0</v>
      </c>
      <c r="E11" s="470">
        <f>'[5]201年入库调整表'!O22</f>
        <v>0</v>
      </c>
      <c r="F11" s="470">
        <v>49000</v>
      </c>
      <c r="G11" s="471">
        <f>SUM(H11:K11)</f>
        <v>48500</v>
      </c>
      <c r="H11" s="471">
        <v>0</v>
      </c>
      <c r="I11" s="471">
        <v>0</v>
      </c>
      <c r="J11" s="471">
        <v>0</v>
      </c>
      <c r="K11" s="470">
        <v>48500</v>
      </c>
      <c r="L11" s="471">
        <f>SUM(M11:P11)</f>
        <v>56350</v>
      </c>
      <c r="M11" s="471">
        <v>0</v>
      </c>
      <c r="N11" s="471">
        <v>0</v>
      </c>
      <c r="O11" s="471">
        <v>0</v>
      </c>
      <c r="P11" s="470">
        <v>56350</v>
      </c>
    </row>
    <row r="12" s="462" customFormat="1" customHeight="1" spans="1:16">
      <c r="A12" s="466" t="s">
        <v>17</v>
      </c>
      <c r="B12" s="471">
        <f t="shared" ref="B12:P12" si="12">SUM(B10:B11)</f>
        <v>262016</v>
      </c>
      <c r="C12" s="471">
        <f t="shared" si="12"/>
        <v>94035</v>
      </c>
      <c r="D12" s="471">
        <f t="shared" si="12"/>
        <v>23578</v>
      </c>
      <c r="E12" s="471">
        <f t="shared" si="12"/>
        <v>28004</v>
      </c>
      <c r="F12" s="471">
        <f t="shared" si="12"/>
        <v>116399</v>
      </c>
      <c r="G12" s="471">
        <f t="shared" si="12"/>
        <v>293469</v>
      </c>
      <c r="H12" s="471">
        <f t="shared" si="12"/>
        <v>108140</v>
      </c>
      <c r="I12" s="471">
        <f t="shared" si="12"/>
        <v>27115</v>
      </c>
      <c r="J12" s="471">
        <f t="shared" si="12"/>
        <v>32205</v>
      </c>
      <c r="K12" s="471">
        <f t="shared" si="12"/>
        <v>126009</v>
      </c>
      <c r="L12" s="471">
        <f t="shared" si="12"/>
        <v>301319</v>
      </c>
      <c r="M12" s="471">
        <f t="shared" si="12"/>
        <v>108140</v>
      </c>
      <c r="N12" s="471">
        <f t="shared" si="12"/>
        <v>27115</v>
      </c>
      <c r="O12" s="471">
        <f t="shared" si="12"/>
        <v>32205</v>
      </c>
      <c r="P12" s="471">
        <f t="shared" si="12"/>
        <v>133859</v>
      </c>
    </row>
  </sheetData>
  <mergeCells count="21">
    <mergeCell ref="A1:P1"/>
    <mergeCell ref="A2:B2"/>
    <mergeCell ref="B3:F3"/>
    <mergeCell ref="G3:K3"/>
    <mergeCell ref="L3:P3"/>
    <mergeCell ref="A3:A5"/>
    <mergeCell ref="B4:B5"/>
    <mergeCell ref="C4:C5"/>
    <mergeCell ref="D4:D5"/>
    <mergeCell ref="E4:E5"/>
    <mergeCell ref="F4:F5"/>
    <mergeCell ref="G4:G5"/>
    <mergeCell ref="H4:H5"/>
    <mergeCell ref="I4:I5"/>
    <mergeCell ref="J4:J5"/>
    <mergeCell ref="K4:K5"/>
    <mergeCell ref="L4:L5"/>
    <mergeCell ref="M4:M5"/>
    <mergeCell ref="N4:N5"/>
    <mergeCell ref="O4:O5"/>
    <mergeCell ref="P4:P5"/>
  </mergeCells>
  <printOptions horizontalCentered="1"/>
  <pageMargins left="0.160416666666667" right="0.2" top="1.05902777777778" bottom="0.86875" header="0.507638888888889" footer="0.507638888888889"/>
  <pageSetup paperSize="9" orientation="landscape" horizontalDpi="600" verticalDpi="600"/>
  <headerFooter alignWithMargins="0" scaleWithDoc="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21"/>
  <sheetViews>
    <sheetView showGridLines="0" showZeros="0" workbookViewId="0">
      <selection activeCell="A1" sqref="A1:G1"/>
    </sheetView>
  </sheetViews>
  <sheetFormatPr defaultColWidth="6.875" defaultRowHeight="11.25" outlineLevelCol="6"/>
  <cols>
    <col min="1" max="2" width="5.875" style="166" customWidth="1"/>
    <col min="3" max="3" width="39.625" style="166" customWidth="1"/>
    <col min="4" max="7" width="16.875" style="166" customWidth="1"/>
    <col min="8" max="256" width="6.875" style="166" customWidth="1"/>
    <col min="257" max="16384" width="6.875" style="166"/>
  </cols>
  <sheetData>
    <row r="1" ht="32.25" customHeight="1" spans="1:7">
      <c r="A1" s="325" t="s">
        <v>1979</v>
      </c>
      <c r="B1" s="325"/>
      <c r="C1" s="326"/>
      <c r="D1" s="326"/>
      <c r="E1" s="326"/>
      <c r="F1" s="326"/>
      <c r="G1" s="326"/>
    </row>
    <row r="2" ht="20.25" customHeight="1" spans="1:7">
      <c r="A2" s="327"/>
      <c r="B2" s="328"/>
      <c r="C2" s="329"/>
      <c r="D2" s="330"/>
      <c r="E2" s="331"/>
      <c r="F2" s="332" t="s">
        <v>1889</v>
      </c>
      <c r="G2" s="332"/>
    </row>
    <row r="3" ht="20.1" customHeight="1" spans="1:7">
      <c r="A3" s="333" t="s">
        <v>1408</v>
      </c>
      <c r="B3" s="333"/>
      <c r="C3" s="334" t="s">
        <v>19</v>
      </c>
      <c r="D3" s="335" t="s">
        <v>1890</v>
      </c>
      <c r="E3" s="335" t="s">
        <v>26</v>
      </c>
      <c r="F3" s="335" t="s">
        <v>1980</v>
      </c>
      <c r="G3" s="175" t="s">
        <v>1892</v>
      </c>
    </row>
    <row r="4" ht="20.1" customHeight="1" spans="1:7">
      <c r="A4" s="333" t="s">
        <v>1893</v>
      </c>
      <c r="B4" s="333" t="s">
        <v>1894</v>
      </c>
      <c r="C4" s="334"/>
      <c r="D4" s="335"/>
      <c r="E4" s="335"/>
      <c r="F4" s="335"/>
      <c r="G4" s="175"/>
    </row>
    <row r="5" s="165" customFormat="1" ht="20.1" customHeight="1" spans="1:7">
      <c r="A5" s="336"/>
      <c r="B5" s="336"/>
      <c r="C5" s="337" t="s">
        <v>56</v>
      </c>
      <c r="D5" s="338">
        <f>D6+D20+D48+D60+D65+D68+D81+D98+D101+D107+D110</f>
        <v>178000</v>
      </c>
      <c r="E5" s="183">
        <v>195000</v>
      </c>
      <c r="F5" s="338">
        <f>E5-D5</f>
        <v>17000</v>
      </c>
      <c r="G5" s="339">
        <f>ROUND(F5/D5,3)</f>
        <v>0.096</v>
      </c>
    </row>
    <row r="6" s="165" customFormat="1" ht="20.1" customHeight="1" spans="1:7">
      <c r="A6" s="180" t="s">
        <v>1981</v>
      </c>
      <c r="B6" s="180"/>
      <c r="C6" s="340" t="s">
        <v>1982</v>
      </c>
      <c r="D6" s="183">
        <f>D7+D8+D9+D10+D11+D12+D13+D14+D15+D16+D17+D18+D19</f>
        <v>62398.27</v>
      </c>
      <c r="E6" s="183">
        <v>68016.83</v>
      </c>
      <c r="F6" s="338">
        <f t="shared" ref="F6:F37" si="0">E6-D6</f>
        <v>5618.56</v>
      </c>
      <c r="G6" s="339">
        <f t="shared" ref="G6:G37" si="1">ROUND(F6/D6,3)</f>
        <v>0.09</v>
      </c>
    </row>
    <row r="7" s="165" customFormat="1" ht="20.1" customHeight="1" spans="1:7">
      <c r="A7" s="341"/>
      <c r="B7" s="180" t="s">
        <v>1897</v>
      </c>
      <c r="C7" s="340" t="s">
        <v>1983</v>
      </c>
      <c r="D7" s="183">
        <v>23170.1</v>
      </c>
      <c r="E7" s="183">
        <v>23245.76</v>
      </c>
      <c r="F7" s="338">
        <f t="shared" si="0"/>
        <v>75.6599999999999</v>
      </c>
      <c r="G7" s="339">
        <f t="shared" si="1"/>
        <v>0.003</v>
      </c>
    </row>
    <row r="8" s="165" customFormat="1" ht="20.1" customHeight="1" spans="1:7">
      <c r="A8" s="341"/>
      <c r="B8" s="180" t="s">
        <v>1899</v>
      </c>
      <c r="C8" s="340" t="s">
        <v>1984</v>
      </c>
      <c r="D8" s="183">
        <v>4042.11</v>
      </c>
      <c r="E8" s="183">
        <v>4500.72</v>
      </c>
      <c r="F8" s="338">
        <f t="shared" si="0"/>
        <v>458.61</v>
      </c>
      <c r="G8" s="339">
        <f t="shared" si="1"/>
        <v>0.113</v>
      </c>
    </row>
    <row r="9" s="165" customFormat="1" ht="20.1" customHeight="1" spans="1:7">
      <c r="A9" s="341"/>
      <c r="B9" s="180" t="s">
        <v>1901</v>
      </c>
      <c r="C9" s="340" t="s">
        <v>1985</v>
      </c>
      <c r="D9" s="183">
        <v>5841.72</v>
      </c>
      <c r="E9" s="183">
        <v>7075.78</v>
      </c>
      <c r="F9" s="338">
        <f t="shared" si="0"/>
        <v>1234.06</v>
      </c>
      <c r="G9" s="339">
        <f t="shared" si="1"/>
        <v>0.211</v>
      </c>
    </row>
    <row r="10" s="165" customFormat="1" ht="20.1" customHeight="1" spans="1:7">
      <c r="A10" s="341"/>
      <c r="B10" s="180" t="s">
        <v>1913</v>
      </c>
      <c r="C10" s="340" t="s">
        <v>1986</v>
      </c>
      <c r="D10" s="183"/>
      <c r="E10" s="183">
        <v>0</v>
      </c>
      <c r="F10" s="338">
        <f t="shared" si="0"/>
        <v>0</v>
      </c>
      <c r="G10" s="339"/>
    </row>
    <row r="11" s="165" customFormat="1" ht="20.1" customHeight="1" spans="1:7">
      <c r="A11" s="341"/>
      <c r="B11" s="180" t="s">
        <v>1915</v>
      </c>
      <c r="C11" s="340" t="s">
        <v>1987</v>
      </c>
      <c r="D11" s="183">
        <v>9713.16</v>
      </c>
      <c r="E11" s="183">
        <v>11992.23</v>
      </c>
      <c r="F11" s="338">
        <f t="shared" si="0"/>
        <v>2279.07</v>
      </c>
      <c r="G11" s="339">
        <f t="shared" si="1"/>
        <v>0.235</v>
      </c>
    </row>
    <row r="12" s="165" customFormat="1" ht="20.1" customHeight="1" spans="1:7">
      <c r="A12" s="180"/>
      <c r="B12" s="180" t="s">
        <v>1917</v>
      </c>
      <c r="C12" s="233" t="s">
        <v>1988</v>
      </c>
      <c r="D12" s="183">
        <v>8553.49</v>
      </c>
      <c r="E12" s="183">
        <v>9358.11</v>
      </c>
      <c r="F12" s="338">
        <f t="shared" si="0"/>
        <v>804.620000000001</v>
      </c>
      <c r="G12" s="339">
        <f t="shared" si="1"/>
        <v>0.094</v>
      </c>
    </row>
    <row r="13" s="165" customFormat="1" ht="20.1" customHeight="1" spans="1:7">
      <c r="A13" s="341"/>
      <c r="B13" s="180" t="s">
        <v>1919</v>
      </c>
      <c r="C13" s="340" t="s">
        <v>1989</v>
      </c>
      <c r="D13" s="183">
        <v>3421.41</v>
      </c>
      <c r="E13" s="183">
        <v>3743.19</v>
      </c>
      <c r="F13" s="338">
        <f t="shared" si="0"/>
        <v>321.78</v>
      </c>
      <c r="G13" s="339">
        <f t="shared" si="1"/>
        <v>0.094</v>
      </c>
    </row>
    <row r="14" s="165" customFormat="1" ht="20.1" customHeight="1" spans="1:7">
      <c r="A14" s="341"/>
      <c r="B14" s="180" t="s">
        <v>1990</v>
      </c>
      <c r="C14" s="340" t="s">
        <v>1991</v>
      </c>
      <c r="D14" s="183">
        <v>2313.76</v>
      </c>
      <c r="E14" s="183">
        <v>2424.89</v>
      </c>
      <c r="F14" s="338">
        <f t="shared" si="0"/>
        <v>111.13</v>
      </c>
      <c r="G14" s="339">
        <f t="shared" si="1"/>
        <v>0.048</v>
      </c>
    </row>
    <row r="15" s="165" customFormat="1" ht="20.1" customHeight="1" spans="1:7">
      <c r="A15" s="341"/>
      <c r="B15" s="180" t="s">
        <v>1992</v>
      </c>
      <c r="C15" s="340" t="s">
        <v>1993</v>
      </c>
      <c r="D15" s="183"/>
      <c r="E15" s="183">
        <v>0</v>
      </c>
      <c r="F15" s="338">
        <f t="shared" si="0"/>
        <v>0</v>
      </c>
      <c r="G15" s="339"/>
    </row>
    <row r="16" s="165" customFormat="1" ht="20.1" customHeight="1" spans="1:7">
      <c r="A16" s="341"/>
      <c r="B16" s="180" t="s">
        <v>1994</v>
      </c>
      <c r="C16" s="340" t="s">
        <v>1995</v>
      </c>
      <c r="D16" s="183">
        <v>618.98</v>
      </c>
      <c r="E16" s="183">
        <v>722.97</v>
      </c>
      <c r="F16" s="338">
        <f t="shared" si="0"/>
        <v>103.99</v>
      </c>
      <c r="G16" s="339">
        <f t="shared" si="1"/>
        <v>0.168</v>
      </c>
    </row>
    <row r="17" s="165" customFormat="1" ht="20.1" customHeight="1" spans="1:7">
      <c r="A17" s="180"/>
      <c r="B17" s="180" t="s">
        <v>1996</v>
      </c>
      <c r="C17" s="340" t="s">
        <v>1997</v>
      </c>
      <c r="D17" s="183">
        <v>4431.04</v>
      </c>
      <c r="E17" s="183">
        <v>4768.68</v>
      </c>
      <c r="F17" s="338">
        <f t="shared" si="0"/>
        <v>337.64</v>
      </c>
      <c r="G17" s="339">
        <f t="shared" si="1"/>
        <v>0.076</v>
      </c>
    </row>
    <row r="18" s="165" customFormat="1" ht="20.1" customHeight="1" spans="1:7">
      <c r="A18" s="180"/>
      <c r="B18" s="180" t="s">
        <v>1998</v>
      </c>
      <c r="C18" s="340" t="s">
        <v>1999</v>
      </c>
      <c r="D18" s="183"/>
      <c r="E18" s="183">
        <v>0</v>
      </c>
      <c r="F18" s="338">
        <f t="shared" si="0"/>
        <v>0</v>
      </c>
      <c r="G18" s="339"/>
    </row>
    <row r="19" s="165" customFormat="1" ht="20.1" customHeight="1" spans="1:7">
      <c r="A19" s="341"/>
      <c r="B19" s="180" t="s">
        <v>1903</v>
      </c>
      <c r="C19" s="340" t="s">
        <v>2000</v>
      </c>
      <c r="D19" s="183">
        <v>292.5</v>
      </c>
      <c r="E19" s="183">
        <v>184.5</v>
      </c>
      <c r="F19" s="338">
        <f t="shared" si="0"/>
        <v>-108</v>
      </c>
      <c r="G19" s="339">
        <f t="shared" si="1"/>
        <v>-0.369</v>
      </c>
    </row>
    <row r="20" s="165" customFormat="1" ht="20.1" customHeight="1" spans="1:7">
      <c r="A20" s="180">
        <v>302</v>
      </c>
      <c r="B20" s="180"/>
      <c r="C20" s="340" t="s">
        <v>2001</v>
      </c>
      <c r="D20" s="183">
        <f>D21+D22+D23+D24+D25+D26+D27+D28+D29+D30+D31+D32+D33+D34+D35+D36+D37+D38+D39+D40+D41+D42+D43+D44+D45+D46+D47</f>
        <v>44237.9</v>
      </c>
      <c r="E20" s="183">
        <v>54324.29</v>
      </c>
      <c r="F20" s="338">
        <f t="shared" si="0"/>
        <v>10086.39</v>
      </c>
      <c r="G20" s="339">
        <f t="shared" si="1"/>
        <v>0.228</v>
      </c>
    </row>
    <row r="21" s="165" customFormat="1" ht="20.1" customHeight="1" spans="1:7">
      <c r="A21" s="180"/>
      <c r="B21" s="180" t="s">
        <v>1897</v>
      </c>
      <c r="C21" s="340" t="s">
        <v>2002</v>
      </c>
      <c r="D21" s="183">
        <v>11900.59</v>
      </c>
      <c r="E21" s="183">
        <v>16471.62</v>
      </c>
      <c r="F21" s="338">
        <f t="shared" si="0"/>
        <v>4571.03</v>
      </c>
      <c r="G21" s="339">
        <f t="shared" si="1"/>
        <v>0.384</v>
      </c>
    </row>
    <row r="22" s="165" customFormat="1" ht="20.1" customHeight="1" spans="1:7">
      <c r="A22" s="180"/>
      <c r="B22" s="180" t="s">
        <v>1899</v>
      </c>
      <c r="C22" s="340" t="s">
        <v>2003</v>
      </c>
      <c r="D22" s="183">
        <v>1396.49</v>
      </c>
      <c r="E22" s="183">
        <v>1568.12</v>
      </c>
      <c r="F22" s="338">
        <f t="shared" si="0"/>
        <v>171.63</v>
      </c>
      <c r="G22" s="339">
        <f t="shared" si="1"/>
        <v>0.123</v>
      </c>
    </row>
    <row r="23" s="165" customFormat="1" ht="20.1" customHeight="1" spans="1:7">
      <c r="A23" s="180"/>
      <c r="B23" s="180" t="s">
        <v>1901</v>
      </c>
      <c r="C23" s="340" t="s">
        <v>2004</v>
      </c>
      <c r="D23" s="183">
        <v>275.6</v>
      </c>
      <c r="E23" s="183">
        <v>377.6</v>
      </c>
      <c r="F23" s="338">
        <f t="shared" si="0"/>
        <v>102</v>
      </c>
      <c r="G23" s="339">
        <f t="shared" si="1"/>
        <v>0.37</v>
      </c>
    </row>
    <row r="24" s="165" customFormat="1" ht="20.1" customHeight="1" spans="1:7">
      <c r="A24" s="180"/>
      <c r="B24" s="180" t="s">
        <v>1909</v>
      </c>
      <c r="C24" s="340" t="s">
        <v>2005</v>
      </c>
      <c r="D24" s="183">
        <v>12</v>
      </c>
      <c r="E24" s="183">
        <v>20.81</v>
      </c>
      <c r="F24" s="338">
        <f t="shared" si="0"/>
        <v>8.81</v>
      </c>
      <c r="G24" s="339">
        <f t="shared" si="1"/>
        <v>0.734</v>
      </c>
    </row>
    <row r="25" s="165" customFormat="1" ht="20.1" customHeight="1" spans="1:7">
      <c r="A25" s="180"/>
      <c r="B25" s="180" t="s">
        <v>1911</v>
      </c>
      <c r="C25" s="340" t="s">
        <v>2006</v>
      </c>
      <c r="D25" s="183">
        <v>393.59</v>
      </c>
      <c r="E25" s="183">
        <v>380.55</v>
      </c>
      <c r="F25" s="338">
        <f t="shared" si="0"/>
        <v>-13.04</v>
      </c>
      <c r="G25" s="339">
        <f t="shared" si="1"/>
        <v>-0.033</v>
      </c>
    </row>
    <row r="26" s="165" customFormat="1" ht="20.1" customHeight="1" spans="1:7">
      <c r="A26" s="180"/>
      <c r="B26" s="180" t="s">
        <v>1913</v>
      </c>
      <c r="C26" s="340" t="s">
        <v>2007</v>
      </c>
      <c r="D26" s="183">
        <v>786.66</v>
      </c>
      <c r="E26" s="183">
        <v>773.3</v>
      </c>
      <c r="F26" s="338">
        <f t="shared" si="0"/>
        <v>-13.36</v>
      </c>
      <c r="G26" s="339">
        <f t="shared" si="1"/>
        <v>-0.017</v>
      </c>
    </row>
    <row r="27" s="165" customFormat="1" ht="20.1" customHeight="1" spans="1:7">
      <c r="A27" s="180"/>
      <c r="B27" s="180" t="s">
        <v>1915</v>
      </c>
      <c r="C27" s="340" t="s">
        <v>2008</v>
      </c>
      <c r="D27" s="183">
        <v>228.8</v>
      </c>
      <c r="E27" s="183">
        <v>276.55</v>
      </c>
      <c r="F27" s="338">
        <f t="shared" si="0"/>
        <v>47.75</v>
      </c>
      <c r="G27" s="339">
        <f t="shared" si="1"/>
        <v>0.209</v>
      </c>
    </row>
    <row r="28" s="165" customFormat="1" ht="20.1" customHeight="1" spans="1:7">
      <c r="A28" s="180"/>
      <c r="B28" s="180" t="s">
        <v>1917</v>
      </c>
      <c r="C28" s="340" t="s">
        <v>2009</v>
      </c>
      <c r="D28" s="183"/>
      <c r="E28" s="183">
        <v>10.78</v>
      </c>
      <c r="F28" s="338">
        <f t="shared" si="0"/>
        <v>10.78</v>
      </c>
      <c r="G28" s="339"/>
    </row>
    <row r="29" s="165" customFormat="1" ht="20.1" customHeight="1" spans="1:7">
      <c r="A29" s="180"/>
      <c r="B29" s="180" t="s">
        <v>1919</v>
      </c>
      <c r="C29" s="340" t="s">
        <v>2010</v>
      </c>
      <c r="D29" s="183">
        <v>96.94</v>
      </c>
      <c r="E29" s="183">
        <v>143.89</v>
      </c>
      <c r="F29" s="338">
        <f t="shared" si="0"/>
        <v>46.95</v>
      </c>
      <c r="G29" s="339">
        <f t="shared" si="1"/>
        <v>0.484</v>
      </c>
    </row>
    <row r="30" s="165" customFormat="1" ht="20.1" customHeight="1" spans="1:7">
      <c r="A30" s="180"/>
      <c r="B30" s="180" t="s">
        <v>1992</v>
      </c>
      <c r="C30" s="340" t="s">
        <v>2011</v>
      </c>
      <c r="D30" s="183">
        <v>454.25</v>
      </c>
      <c r="E30" s="183">
        <v>489.19</v>
      </c>
      <c r="F30" s="338">
        <f t="shared" si="0"/>
        <v>34.94</v>
      </c>
      <c r="G30" s="339">
        <f t="shared" si="1"/>
        <v>0.077</v>
      </c>
    </row>
    <row r="31" s="165" customFormat="1" ht="20.1" customHeight="1" spans="1:7">
      <c r="A31" s="180"/>
      <c r="B31" s="180" t="s">
        <v>1994</v>
      </c>
      <c r="C31" s="340" t="s">
        <v>2012</v>
      </c>
      <c r="D31" s="183"/>
      <c r="E31" s="183">
        <v>2.5</v>
      </c>
      <c r="F31" s="338">
        <f t="shared" si="0"/>
        <v>2.5</v>
      </c>
      <c r="G31" s="339"/>
    </row>
    <row r="32" s="165" customFormat="1" ht="20.1" customHeight="1" spans="1:7">
      <c r="A32" s="342"/>
      <c r="B32" s="180" t="s">
        <v>1996</v>
      </c>
      <c r="C32" s="340" t="s">
        <v>2013</v>
      </c>
      <c r="D32" s="183">
        <v>1760.34</v>
      </c>
      <c r="E32" s="183">
        <v>1757.62</v>
      </c>
      <c r="F32" s="338">
        <f t="shared" si="0"/>
        <v>-2.72000000000003</v>
      </c>
      <c r="G32" s="339">
        <f t="shared" si="1"/>
        <v>-0.002</v>
      </c>
    </row>
    <row r="33" s="165" customFormat="1" ht="20.1" customHeight="1" spans="1:7">
      <c r="A33" s="342"/>
      <c r="B33" s="180" t="s">
        <v>1998</v>
      </c>
      <c r="C33" s="340" t="s">
        <v>2014</v>
      </c>
      <c r="D33" s="183">
        <v>263.38</v>
      </c>
      <c r="E33" s="183">
        <v>215.25</v>
      </c>
      <c r="F33" s="338">
        <f t="shared" si="0"/>
        <v>-48.13</v>
      </c>
      <c r="G33" s="339">
        <f t="shared" si="1"/>
        <v>-0.183</v>
      </c>
    </row>
    <row r="34" s="165" customFormat="1" ht="20.1" customHeight="1" spans="1:7">
      <c r="A34" s="342"/>
      <c r="B34" s="180" t="s">
        <v>2015</v>
      </c>
      <c r="C34" s="340" t="s">
        <v>2016</v>
      </c>
      <c r="D34" s="183">
        <v>1177.22</v>
      </c>
      <c r="E34" s="183">
        <v>1103.15</v>
      </c>
      <c r="F34" s="338">
        <f t="shared" si="0"/>
        <v>-74.0699999999999</v>
      </c>
      <c r="G34" s="339">
        <f t="shared" si="1"/>
        <v>-0.063</v>
      </c>
    </row>
    <row r="35" s="165" customFormat="1" ht="20.1" customHeight="1" spans="1:7">
      <c r="A35" s="342"/>
      <c r="B35" s="180" t="s">
        <v>2017</v>
      </c>
      <c r="C35" s="340" t="s">
        <v>2018</v>
      </c>
      <c r="D35" s="183">
        <v>1168.6</v>
      </c>
      <c r="E35" s="183">
        <v>1296.24</v>
      </c>
      <c r="F35" s="338">
        <f t="shared" si="0"/>
        <v>127.64</v>
      </c>
      <c r="G35" s="339">
        <f t="shared" si="1"/>
        <v>0.109</v>
      </c>
    </row>
    <row r="36" s="165" customFormat="1" ht="20.1" customHeight="1" spans="1:7">
      <c r="A36" s="180"/>
      <c r="B36" s="180" t="s">
        <v>2019</v>
      </c>
      <c r="C36" s="340" t="s">
        <v>2020</v>
      </c>
      <c r="D36" s="183">
        <v>1178.56</v>
      </c>
      <c r="E36" s="183">
        <v>1222.64</v>
      </c>
      <c r="F36" s="338">
        <f t="shared" si="0"/>
        <v>44.0800000000002</v>
      </c>
      <c r="G36" s="339">
        <f t="shared" si="1"/>
        <v>0.037</v>
      </c>
    </row>
    <row r="37" s="165" customFormat="1" ht="20.1" customHeight="1" spans="1:7">
      <c r="A37" s="180"/>
      <c r="B37" s="180" t="s">
        <v>2021</v>
      </c>
      <c r="C37" s="340" t="s">
        <v>2022</v>
      </c>
      <c r="D37" s="183">
        <v>2312</v>
      </c>
      <c r="E37" s="183">
        <v>2226.94</v>
      </c>
      <c r="F37" s="338">
        <f t="shared" si="0"/>
        <v>-85.0599999999999</v>
      </c>
      <c r="G37" s="339">
        <f t="shared" si="1"/>
        <v>-0.037</v>
      </c>
    </row>
    <row r="38" s="165" customFormat="1" ht="20.1" customHeight="1" spans="1:7">
      <c r="A38" s="342"/>
      <c r="B38" s="180" t="s">
        <v>2023</v>
      </c>
      <c r="C38" s="340" t="s">
        <v>2024</v>
      </c>
      <c r="D38" s="183"/>
      <c r="E38" s="183">
        <v>51</v>
      </c>
      <c r="F38" s="338">
        <f t="shared" ref="F38:F69" si="2">E38-D38</f>
        <v>51</v>
      </c>
      <c r="G38" s="339"/>
    </row>
    <row r="39" s="165" customFormat="1" ht="20.1" customHeight="1" spans="1:7">
      <c r="A39" s="342"/>
      <c r="B39" s="180" t="s">
        <v>2025</v>
      </c>
      <c r="C39" s="340" t="s">
        <v>2026</v>
      </c>
      <c r="D39" s="183"/>
      <c r="E39" s="183">
        <v>13.4</v>
      </c>
      <c r="F39" s="338">
        <f t="shared" si="2"/>
        <v>13.4</v>
      </c>
      <c r="G39" s="339"/>
    </row>
    <row r="40" s="165" customFormat="1" ht="20.1" customHeight="1" spans="1:7">
      <c r="A40" s="342"/>
      <c r="B40" s="180" t="s">
        <v>2027</v>
      </c>
      <c r="C40" s="340" t="s">
        <v>2028</v>
      </c>
      <c r="D40" s="183">
        <v>473</v>
      </c>
      <c r="E40" s="183">
        <v>536.47</v>
      </c>
      <c r="F40" s="338">
        <f t="shared" si="2"/>
        <v>63.47</v>
      </c>
      <c r="G40" s="339">
        <f t="shared" ref="G38:G69" si="3">ROUND(F40/D40,3)</f>
        <v>0.134</v>
      </c>
    </row>
    <row r="41" s="165" customFormat="1" ht="20.1" customHeight="1" spans="1:7">
      <c r="A41" s="342"/>
      <c r="B41" s="180" t="s">
        <v>2029</v>
      </c>
      <c r="C41" s="340" t="s">
        <v>2030</v>
      </c>
      <c r="D41" s="183">
        <v>378</v>
      </c>
      <c r="E41" s="183">
        <v>734.5</v>
      </c>
      <c r="F41" s="338">
        <f t="shared" si="2"/>
        <v>356.5</v>
      </c>
      <c r="G41" s="339">
        <f t="shared" si="3"/>
        <v>0.943</v>
      </c>
    </row>
    <row r="42" s="165" customFormat="1" ht="20.1" customHeight="1" spans="1:7">
      <c r="A42" s="342"/>
      <c r="B42" s="180" t="s">
        <v>2031</v>
      </c>
      <c r="C42" s="340" t="s">
        <v>2032</v>
      </c>
      <c r="D42" s="183">
        <v>463.39</v>
      </c>
      <c r="E42" s="183">
        <v>490.72</v>
      </c>
      <c r="F42" s="338">
        <f t="shared" si="2"/>
        <v>27.33</v>
      </c>
      <c r="G42" s="339">
        <f t="shared" si="3"/>
        <v>0.059</v>
      </c>
    </row>
    <row r="43" s="165" customFormat="1" ht="20.1" customHeight="1" spans="1:7">
      <c r="A43" s="342"/>
      <c r="B43" s="180" t="s">
        <v>2033</v>
      </c>
      <c r="C43" s="340" t="s">
        <v>2034</v>
      </c>
      <c r="D43" s="183"/>
      <c r="E43" s="183">
        <v>39.2</v>
      </c>
      <c r="F43" s="338">
        <f t="shared" si="2"/>
        <v>39.2</v>
      </c>
      <c r="G43" s="339"/>
    </row>
    <row r="44" s="165" customFormat="1" ht="20.1" customHeight="1" spans="1:7">
      <c r="A44" s="342"/>
      <c r="B44" s="180" t="s">
        <v>2035</v>
      </c>
      <c r="C44" s="340" t="s">
        <v>2036</v>
      </c>
      <c r="D44" s="183">
        <v>276</v>
      </c>
      <c r="E44" s="183">
        <v>257.7</v>
      </c>
      <c r="F44" s="338">
        <f t="shared" si="2"/>
        <v>-18.3</v>
      </c>
      <c r="G44" s="339">
        <f t="shared" si="3"/>
        <v>-0.066</v>
      </c>
    </row>
    <row r="45" s="165" customFormat="1" ht="20.1" customHeight="1" spans="1:7">
      <c r="A45" s="342"/>
      <c r="B45" s="180" t="s">
        <v>2037</v>
      </c>
      <c r="C45" s="340" t="s">
        <v>2038</v>
      </c>
      <c r="D45" s="183">
        <v>1242.01</v>
      </c>
      <c r="E45" s="183">
        <v>1334.29</v>
      </c>
      <c r="F45" s="338">
        <f t="shared" si="2"/>
        <v>92.28</v>
      </c>
      <c r="G45" s="339">
        <f t="shared" si="3"/>
        <v>0.074</v>
      </c>
    </row>
    <row r="46" s="165" customFormat="1" ht="20.1" customHeight="1" spans="1:7">
      <c r="A46" s="342"/>
      <c r="B46" s="180" t="s">
        <v>2039</v>
      </c>
      <c r="C46" s="340" t="s">
        <v>2040</v>
      </c>
      <c r="D46" s="183"/>
      <c r="E46" s="183">
        <v>1.33</v>
      </c>
      <c r="F46" s="338">
        <f t="shared" si="2"/>
        <v>1.33</v>
      </c>
      <c r="G46" s="339"/>
    </row>
    <row r="47" s="165" customFormat="1" ht="20.1" customHeight="1" spans="1:7">
      <c r="A47" s="180"/>
      <c r="B47" s="180" t="s">
        <v>1903</v>
      </c>
      <c r="C47" s="340" t="s">
        <v>2041</v>
      </c>
      <c r="D47" s="183">
        <v>18000.48</v>
      </c>
      <c r="E47" s="183">
        <v>22528.93</v>
      </c>
      <c r="F47" s="338">
        <f t="shared" si="2"/>
        <v>4528.45</v>
      </c>
      <c r="G47" s="339">
        <f t="shared" si="3"/>
        <v>0.252</v>
      </c>
    </row>
    <row r="48" s="165" customFormat="1" ht="20.1" customHeight="1" spans="1:7">
      <c r="A48" s="180">
        <v>303</v>
      </c>
      <c r="B48" s="180"/>
      <c r="C48" s="340" t="s">
        <v>1950</v>
      </c>
      <c r="D48" s="183">
        <f>D49+D50+D51+D52+D53+D54+D55+D56+D57+D58+D59</f>
        <v>8623.83</v>
      </c>
      <c r="E48" s="183">
        <v>10968.88</v>
      </c>
      <c r="F48" s="338">
        <f t="shared" si="2"/>
        <v>2345.05</v>
      </c>
      <c r="G48" s="339">
        <f t="shared" si="3"/>
        <v>0.272</v>
      </c>
    </row>
    <row r="49" s="165" customFormat="1" ht="20.1" customHeight="1" spans="1:7">
      <c r="A49" s="180"/>
      <c r="B49" s="180" t="s">
        <v>1897</v>
      </c>
      <c r="C49" s="340" t="s">
        <v>2042</v>
      </c>
      <c r="D49" s="183">
        <v>7.4</v>
      </c>
      <c r="E49" s="183">
        <v>8.2</v>
      </c>
      <c r="F49" s="338">
        <f t="shared" si="2"/>
        <v>0.799999999999999</v>
      </c>
      <c r="G49" s="339">
        <f t="shared" si="3"/>
        <v>0.108</v>
      </c>
    </row>
    <row r="50" s="165" customFormat="1" ht="20.1" customHeight="1" spans="1:7">
      <c r="A50" s="180"/>
      <c r="B50" s="180" t="s">
        <v>1899</v>
      </c>
      <c r="C50" s="340" t="s">
        <v>2043</v>
      </c>
      <c r="D50" s="183">
        <v>2821.38</v>
      </c>
      <c r="E50" s="183">
        <v>3369.85</v>
      </c>
      <c r="F50" s="338">
        <f t="shared" si="2"/>
        <v>548.47</v>
      </c>
      <c r="G50" s="339">
        <f t="shared" si="3"/>
        <v>0.194</v>
      </c>
    </row>
    <row r="51" s="165" customFormat="1" ht="20.1" customHeight="1" spans="1:7">
      <c r="A51" s="180"/>
      <c r="B51" s="180" t="s">
        <v>1901</v>
      </c>
      <c r="C51" s="340" t="s">
        <v>2044</v>
      </c>
      <c r="D51" s="183"/>
      <c r="E51" s="183">
        <v>0</v>
      </c>
      <c r="F51" s="338">
        <f t="shared" si="2"/>
        <v>0</v>
      </c>
      <c r="G51" s="339"/>
    </row>
    <row r="52" s="165" customFormat="1" ht="20.1" customHeight="1" spans="1:7">
      <c r="A52" s="342"/>
      <c r="B52" s="180" t="s">
        <v>1909</v>
      </c>
      <c r="C52" s="343" t="s">
        <v>2045</v>
      </c>
      <c r="D52" s="183">
        <v>343.05</v>
      </c>
      <c r="E52" s="183">
        <v>350.83</v>
      </c>
      <c r="F52" s="338">
        <f t="shared" si="2"/>
        <v>7.77999999999997</v>
      </c>
      <c r="G52" s="339">
        <f t="shared" si="3"/>
        <v>0.023</v>
      </c>
    </row>
    <row r="53" s="165" customFormat="1" ht="20.1" customHeight="1" spans="1:7">
      <c r="A53" s="342"/>
      <c r="B53" s="180" t="s">
        <v>1911</v>
      </c>
      <c r="C53" s="343" t="s">
        <v>2046</v>
      </c>
      <c r="D53" s="183"/>
      <c r="E53" s="183">
        <v>10</v>
      </c>
      <c r="F53" s="338">
        <f t="shared" si="2"/>
        <v>10</v>
      </c>
      <c r="G53" s="339"/>
    </row>
    <row r="54" s="165" customFormat="1" ht="20.1" customHeight="1" spans="1:7">
      <c r="A54" s="342"/>
      <c r="B54" s="180" t="s">
        <v>1913</v>
      </c>
      <c r="C54" s="343" t="s">
        <v>2047</v>
      </c>
      <c r="D54" s="183"/>
      <c r="E54" s="183">
        <v>0</v>
      </c>
      <c r="F54" s="338">
        <f t="shared" si="2"/>
        <v>0</v>
      </c>
      <c r="G54" s="339"/>
    </row>
    <row r="55" s="165" customFormat="1" ht="20.1" customHeight="1" spans="1:7">
      <c r="A55" s="342"/>
      <c r="B55" s="180" t="s">
        <v>1915</v>
      </c>
      <c r="C55" s="343" t="s">
        <v>2048</v>
      </c>
      <c r="D55" s="183"/>
      <c r="E55" s="183">
        <v>0</v>
      </c>
      <c r="F55" s="338">
        <f t="shared" si="2"/>
        <v>0</v>
      </c>
      <c r="G55" s="339"/>
    </row>
    <row r="56" s="165" customFormat="1" ht="20.1" customHeight="1" spans="1:7">
      <c r="A56" s="342"/>
      <c r="B56" s="180" t="s">
        <v>1917</v>
      </c>
      <c r="C56" s="343" t="s">
        <v>2049</v>
      </c>
      <c r="D56" s="183">
        <v>26</v>
      </c>
      <c r="E56" s="183">
        <v>26</v>
      </c>
      <c r="F56" s="338">
        <f t="shared" si="2"/>
        <v>0</v>
      </c>
      <c r="G56" s="339">
        <f t="shared" si="3"/>
        <v>0</v>
      </c>
    </row>
    <row r="57" s="165" customFormat="1" ht="20.1" customHeight="1" spans="1:7">
      <c r="A57" s="342"/>
      <c r="B57" s="180" t="s">
        <v>1919</v>
      </c>
      <c r="C57" s="343" t="s">
        <v>2050</v>
      </c>
      <c r="D57" s="183">
        <v>110</v>
      </c>
      <c r="E57" s="183">
        <v>110</v>
      </c>
      <c r="F57" s="338">
        <f t="shared" si="2"/>
        <v>0</v>
      </c>
      <c r="G57" s="339">
        <f t="shared" si="3"/>
        <v>0</v>
      </c>
    </row>
    <row r="58" s="165" customFormat="1" ht="20.1" customHeight="1" spans="1:7">
      <c r="A58" s="342"/>
      <c r="B58" s="180" t="s">
        <v>1990</v>
      </c>
      <c r="C58" s="343" t="s">
        <v>2051</v>
      </c>
      <c r="D58" s="183">
        <v>6</v>
      </c>
      <c r="E58" s="183">
        <v>6</v>
      </c>
      <c r="F58" s="338">
        <f t="shared" si="2"/>
        <v>0</v>
      </c>
      <c r="G58" s="339">
        <f t="shared" si="3"/>
        <v>0</v>
      </c>
    </row>
    <row r="59" s="165" customFormat="1" ht="20.1" customHeight="1" spans="1:7">
      <c r="A59" s="342"/>
      <c r="B59" s="180" t="s">
        <v>1903</v>
      </c>
      <c r="C59" s="343" t="s">
        <v>2052</v>
      </c>
      <c r="D59" s="183">
        <v>5310</v>
      </c>
      <c r="E59" s="183">
        <v>7088</v>
      </c>
      <c r="F59" s="338">
        <f t="shared" si="2"/>
        <v>1778</v>
      </c>
      <c r="G59" s="339">
        <f t="shared" si="3"/>
        <v>0.335</v>
      </c>
    </row>
    <row r="60" s="165" customFormat="1" ht="20.1" customHeight="1" spans="1:7">
      <c r="A60" s="180">
        <v>307</v>
      </c>
      <c r="B60" s="180"/>
      <c r="C60" s="340" t="s">
        <v>1960</v>
      </c>
      <c r="D60" s="183">
        <f>D61+D62+D63+D64</f>
        <v>3360</v>
      </c>
      <c r="E60" s="183">
        <v>5300</v>
      </c>
      <c r="F60" s="338">
        <f t="shared" si="2"/>
        <v>1940</v>
      </c>
      <c r="G60" s="339">
        <f t="shared" si="3"/>
        <v>0.577</v>
      </c>
    </row>
    <row r="61" s="165" customFormat="1" ht="20.1" customHeight="1" spans="1:7">
      <c r="A61" s="180"/>
      <c r="B61" s="180" t="s">
        <v>1897</v>
      </c>
      <c r="C61" s="340" t="s">
        <v>1961</v>
      </c>
      <c r="D61" s="183">
        <v>3360</v>
      </c>
      <c r="E61" s="183">
        <v>5300</v>
      </c>
      <c r="F61" s="338">
        <f t="shared" si="2"/>
        <v>1940</v>
      </c>
      <c r="G61" s="339">
        <f t="shared" si="3"/>
        <v>0.577</v>
      </c>
    </row>
    <row r="62" s="165" customFormat="1" ht="20.1" customHeight="1" spans="1:7">
      <c r="A62" s="180"/>
      <c r="B62" s="180" t="s">
        <v>1899</v>
      </c>
      <c r="C62" s="340" t="s">
        <v>1962</v>
      </c>
      <c r="D62" s="183"/>
      <c r="E62" s="183">
        <v>0</v>
      </c>
      <c r="F62" s="338">
        <f t="shared" si="2"/>
        <v>0</v>
      </c>
      <c r="G62" s="339"/>
    </row>
    <row r="63" s="165" customFormat="1" ht="20.1" customHeight="1" spans="1:7">
      <c r="A63" s="180"/>
      <c r="B63" s="180" t="s">
        <v>1901</v>
      </c>
      <c r="C63" s="340" t="s">
        <v>1963</v>
      </c>
      <c r="D63" s="183"/>
      <c r="E63" s="183">
        <v>0</v>
      </c>
      <c r="F63" s="338">
        <f t="shared" si="2"/>
        <v>0</v>
      </c>
      <c r="G63" s="339"/>
    </row>
    <row r="64" s="165" customFormat="1" ht="20.1" customHeight="1" spans="1:7">
      <c r="A64" s="180"/>
      <c r="B64" s="180" t="s">
        <v>1909</v>
      </c>
      <c r="C64" s="340" t="s">
        <v>1964</v>
      </c>
      <c r="D64" s="183"/>
      <c r="E64" s="183">
        <v>0</v>
      </c>
      <c r="F64" s="338">
        <f t="shared" si="2"/>
        <v>0</v>
      </c>
      <c r="G64" s="339"/>
    </row>
    <row r="65" s="165" customFormat="1" ht="20.1" customHeight="1" spans="1:7">
      <c r="A65" s="180" t="s">
        <v>2053</v>
      </c>
      <c r="B65" s="180"/>
      <c r="C65" s="340" t="s">
        <v>1877</v>
      </c>
      <c r="D65" s="183">
        <f>D66+D67</f>
        <v>2440</v>
      </c>
      <c r="E65" s="183">
        <v>4250</v>
      </c>
      <c r="F65" s="338">
        <f t="shared" si="2"/>
        <v>1810</v>
      </c>
      <c r="G65" s="339">
        <f t="shared" si="3"/>
        <v>0.742</v>
      </c>
    </row>
    <row r="66" s="165" customFormat="1" ht="20.1" customHeight="1" spans="1:7">
      <c r="A66" s="180"/>
      <c r="B66" s="180" t="s">
        <v>1897</v>
      </c>
      <c r="C66" s="340" t="s">
        <v>2054</v>
      </c>
      <c r="D66" s="183">
        <v>2440</v>
      </c>
      <c r="E66" s="183">
        <v>4250</v>
      </c>
      <c r="F66" s="338">
        <f t="shared" si="2"/>
        <v>1810</v>
      </c>
      <c r="G66" s="339">
        <f t="shared" si="3"/>
        <v>0.742</v>
      </c>
    </row>
    <row r="67" s="165" customFormat="1" ht="20.1" customHeight="1" spans="1:7">
      <c r="A67" s="180"/>
      <c r="B67" s="180" t="s">
        <v>1899</v>
      </c>
      <c r="C67" s="340" t="s">
        <v>2055</v>
      </c>
      <c r="D67" s="183"/>
      <c r="E67" s="183">
        <v>0</v>
      </c>
      <c r="F67" s="338">
        <f t="shared" si="2"/>
        <v>0</v>
      </c>
      <c r="G67" s="339"/>
    </row>
    <row r="68" s="165" customFormat="1" ht="20.1" customHeight="1" spans="1:7">
      <c r="A68" s="180">
        <v>309</v>
      </c>
      <c r="B68" s="199"/>
      <c r="C68" s="340" t="s">
        <v>2056</v>
      </c>
      <c r="D68" s="183">
        <f>D69+D70+D71+D72+D73+D74+D75+D76+D77+D78+D79+D80</f>
        <v>0</v>
      </c>
      <c r="E68" s="183">
        <v>0</v>
      </c>
      <c r="F68" s="338">
        <f t="shared" si="2"/>
        <v>0</v>
      </c>
      <c r="G68" s="339"/>
    </row>
    <row r="69" s="165" customFormat="1" ht="20.1" customHeight="1" spans="1:7">
      <c r="A69" s="180"/>
      <c r="B69" s="180" t="s">
        <v>1897</v>
      </c>
      <c r="C69" s="340" t="s">
        <v>2057</v>
      </c>
      <c r="D69" s="183"/>
      <c r="E69" s="183">
        <v>0</v>
      </c>
      <c r="F69" s="338">
        <f t="shared" si="2"/>
        <v>0</v>
      </c>
      <c r="G69" s="339"/>
    </row>
    <row r="70" s="165" customFormat="1" ht="20.1" customHeight="1" spans="1:7">
      <c r="A70" s="342"/>
      <c r="B70" s="180" t="s">
        <v>1899</v>
      </c>
      <c r="C70" s="340" t="s">
        <v>2058</v>
      </c>
      <c r="D70" s="183"/>
      <c r="E70" s="183">
        <v>0</v>
      </c>
      <c r="F70" s="338">
        <f t="shared" ref="F70:F116" si="4">E70-D70</f>
        <v>0</v>
      </c>
      <c r="G70" s="339"/>
    </row>
    <row r="71" s="165" customFormat="1" ht="20.1" customHeight="1" spans="1:7">
      <c r="A71" s="342"/>
      <c r="B71" s="180" t="s">
        <v>1901</v>
      </c>
      <c r="C71" s="340" t="s">
        <v>2059</v>
      </c>
      <c r="D71" s="183"/>
      <c r="E71" s="183">
        <v>0</v>
      </c>
      <c r="F71" s="338">
        <f t="shared" si="4"/>
        <v>0</v>
      </c>
      <c r="G71" s="339"/>
    </row>
    <row r="72" s="165" customFormat="1" ht="20.1" customHeight="1" spans="1:7">
      <c r="A72" s="342"/>
      <c r="B72" s="180" t="s">
        <v>1911</v>
      </c>
      <c r="C72" s="340" t="s">
        <v>2060</v>
      </c>
      <c r="D72" s="183"/>
      <c r="E72" s="183">
        <v>0</v>
      </c>
      <c r="F72" s="338">
        <f t="shared" si="4"/>
        <v>0</v>
      </c>
      <c r="G72" s="339"/>
    </row>
    <row r="73" s="165" customFormat="1" ht="20.1" customHeight="1" spans="1:7">
      <c r="A73" s="342"/>
      <c r="B73" s="180" t="s">
        <v>1913</v>
      </c>
      <c r="C73" s="340" t="s">
        <v>2061</v>
      </c>
      <c r="D73" s="183"/>
      <c r="E73" s="183">
        <v>0</v>
      </c>
      <c r="F73" s="338">
        <f t="shared" si="4"/>
        <v>0</v>
      </c>
      <c r="G73" s="339"/>
    </row>
    <row r="74" s="165" customFormat="1" ht="20.1" customHeight="1" spans="1:7">
      <c r="A74" s="342"/>
      <c r="B74" s="180" t="s">
        <v>1915</v>
      </c>
      <c r="C74" s="340" t="s">
        <v>2062</v>
      </c>
      <c r="D74" s="183"/>
      <c r="E74" s="183">
        <v>0</v>
      </c>
      <c r="F74" s="338">
        <f t="shared" si="4"/>
        <v>0</v>
      </c>
      <c r="G74" s="339"/>
    </row>
    <row r="75" s="165" customFormat="1" ht="20.1" customHeight="1" spans="1:7">
      <c r="A75" s="342"/>
      <c r="B75" s="180" t="s">
        <v>1917</v>
      </c>
      <c r="C75" s="340" t="s">
        <v>2063</v>
      </c>
      <c r="D75" s="183"/>
      <c r="E75" s="183">
        <v>0</v>
      </c>
      <c r="F75" s="338">
        <f t="shared" si="4"/>
        <v>0</v>
      </c>
      <c r="G75" s="339"/>
    </row>
    <row r="76" s="165" customFormat="1" ht="20.1" customHeight="1" spans="1:7">
      <c r="A76" s="342"/>
      <c r="B76" s="180" t="s">
        <v>1996</v>
      </c>
      <c r="C76" s="340" t="s">
        <v>2064</v>
      </c>
      <c r="D76" s="183"/>
      <c r="E76" s="183">
        <v>0</v>
      </c>
      <c r="F76" s="338">
        <f t="shared" si="4"/>
        <v>0</v>
      </c>
      <c r="G76" s="339"/>
    </row>
    <row r="77" s="165" customFormat="1" ht="20.1" customHeight="1" spans="1:7">
      <c r="A77" s="342"/>
      <c r="B77" s="180" t="s">
        <v>2065</v>
      </c>
      <c r="C77" s="340" t="s">
        <v>2066</v>
      </c>
      <c r="D77" s="183"/>
      <c r="E77" s="183">
        <v>0</v>
      </c>
      <c r="F77" s="338">
        <f t="shared" si="4"/>
        <v>0</v>
      </c>
      <c r="G77" s="339"/>
    </row>
    <row r="78" s="165" customFormat="1" ht="20.1" customHeight="1" spans="1:7">
      <c r="A78" s="342"/>
      <c r="B78" s="180">
        <v>21</v>
      </c>
      <c r="C78" s="340" t="s">
        <v>2067</v>
      </c>
      <c r="D78" s="183"/>
      <c r="E78" s="183">
        <v>0</v>
      </c>
      <c r="F78" s="338">
        <f t="shared" si="4"/>
        <v>0</v>
      </c>
      <c r="G78" s="339"/>
    </row>
    <row r="79" s="165" customFormat="1" ht="20.1" customHeight="1" spans="1:7">
      <c r="A79" s="342"/>
      <c r="B79" s="180">
        <v>22</v>
      </c>
      <c r="C79" s="340" t="s">
        <v>2068</v>
      </c>
      <c r="D79" s="183"/>
      <c r="E79" s="183">
        <v>0</v>
      </c>
      <c r="F79" s="338">
        <f t="shared" si="4"/>
        <v>0</v>
      </c>
      <c r="G79" s="339"/>
    </row>
    <row r="80" s="165" customFormat="1" ht="20.1" customHeight="1" spans="1:7">
      <c r="A80" s="342"/>
      <c r="B80" s="180" t="s">
        <v>1903</v>
      </c>
      <c r="C80" s="340" t="s">
        <v>2069</v>
      </c>
      <c r="D80" s="183"/>
      <c r="E80" s="183">
        <v>0</v>
      </c>
      <c r="F80" s="338">
        <f t="shared" si="4"/>
        <v>0</v>
      </c>
      <c r="G80" s="339"/>
    </row>
    <row r="81" s="165" customFormat="1" ht="20.1" customHeight="1" spans="1:7">
      <c r="A81" s="180">
        <v>310</v>
      </c>
      <c r="B81" s="180"/>
      <c r="C81" s="340" t="s">
        <v>2070</v>
      </c>
      <c r="D81" s="183">
        <f>D82+D83+D84+D85+D86+D87+D88+D89+D90+D91+D92+D93+D94+D95+D96+D97</f>
        <v>48180</v>
      </c>
      <c r="E81" s="183">
        <v>48080</v>
      </c>
      <c r="F81" s="338">
        <f t="shared" si="4"/>
        <v>-100</v>
      </c>
      <c r="G81" s="339">
        <f>ROUND(F81/D81,3)</f>
        <v>-0.002</v>
      </c>
    </row>
    <row r="82" s="165" customFormat="1" ht="20.1" customHeight="1" spans="1:7">
      <c r="A82" s="180"/>
      <c r="B82" s="180" t="s">
        <v>1897</v>
      </c>
      <c r="C82" s="340" t="s">
        <v>2057</v>
      </c>
      <c r="D82" s="183">
        <v>23000</v>
      </c>
      <c r="E82" s="183">
        <v>22850</v>
      </c>
      <c r="F82" s="338">
        <f t="shared" si="4"/>
        <v>-150</v>
      </c>
      <c r="G82" s="339">
        <f>ROUND(F82/D82,3)</f>
        <v>-0.007</v>
      </c>
    </row>
    <row r="83" s="165" customFormat="1" ht="20.1" customHeight="1" spans="1:7">
      <c r="A83" s="342"/>
      <c r="B83" s="180" t="s">
        <v>1899</v>
      </c>
      <c r="C83" s="340" t="s">
        <v>2058</v>
      </c>
      <c r="D83" s="183">
        <v>300</v>
      </c>
      <c r="E83" s="183">
        <v>300</v>
      </c>
      <c r="F83" s="338">
        <f t="shared" si="4"/>
        <v>0</v>
      </c>
      <c r="G83" s="339">
        <f>ROUND(F83/D83,3)</f>
        <v>0</v>
      </c>
    </row>
    <row r="84" s="165" customFormat="1" ht="20.1" customHeight="1" spans="1:7">
      <c r="A84" s="342"/>
      <c r="B84" s="180" t="s">
        <v>1901</v>
      </c>
      <c r="C84" s="340" t="s">
        <v>2059</v>
      </c>
      <c r="D84" s="183"/>
      <c r="E84" s="183">
        <v>0</v>
      </c>
      <c r="F84" s="338">
        <f t="shared" si="4"/>
        <v>0</v>
      </c>
      <c r="G84" s="339"/>
    </row>
    <row r="85" s="165" customFormat="1" ht="20.1" customHeight="1" spans="1:7">
      <c r="A85" s="180"/>
      <c r="B85" s="180" t="s">
        <v>1911</v>
      </c>
      <c r="C85" s="340" t="s">
        <v>2060</v>
      </c>
      <c r="D85" s="183">
        <v>5350</v>
      </c>
      <c r="E85" s="183">
        <v>5250</v>
      </c>
      <c r="F85" s="338">
        <f t="shared" si="4"/>
        <v>-100</v>
      </c>
      <c r="G85" s="339">
        <f>ROUND(F85/D85,3)</f>
        <v>-0.019</v>
      </c>
    </row>
    <row r="86" s="165" customFormat="1" ht="20.1" customHeight="1" spans="1:7">
      <c r="A86" s="342"/>
      <c r="B86" s="180" t="s">
        <v>1913</v>
      </c>
      <c r="C86" s="340" t="s">
        <v>2061</v>
      </c>
      <c r="D86" s="183">
        <v>15000</v>
      </c>
      <c r="E86" s="183">
        <v>14380</v>
      </c>
      <c r="F86" s="338">
        <f t="shared" si="4"/>
        <v>-620</v>
      </c>
      <c r="G86" s="339">
        <f>ROUND(F86/D86,3)</f>
        <v>-0.041</v>
      </c>
    </row>
    <row r="87" s="165" customFormat="1" ht="20.1" customHeight="1" spans="1:7">
      <c r="A87" s="342"/>
      <c r="B87" s="180" t="s">
        <v>1915</v>
      </c>
      <c r="C87" s="340" t="s">
        <v>2062</v>
      </c>
      <c r="D87" s="183">
        <v>350</v>
      </c>
      <c r="E87" s="183">
        <v>100</v>
      </c>
      <c r="F87" s="338">
        <f t="shared" si="4"/>
        <v>-250</v>
      </c>
      <c r="G87" s="339">
        <f>ROUND(F87/D87,3)</f>
        <v>-0.714</v>
      </c>
    </row>
    <row r="88" s="165" customFormat="1" ht="20.1" customHeight="1" spans="1:7">
      <c r="A88" s="342"/>
      <c r="B88" s="180" t="s">
        <v>1917</v>
      </c>
      <c r="C88" s="340" t="s">
        <v>2063</v>
      </c>
      <c r="D88" s="183"/>
      <c r="E88" s="183">
        <v>0</v>
      </c>
      <c r="F88" s="338">
        <f t="shared" si="4"/>
        <v>0</v>
      </c>
      <c r="G88" s="339"/>
    </row>
    <row r="89" s="165" customFormat="1" ht="20.1" customHeight="1" spans="1:7">
      <c r="A89" s="342"/>
      <c r="B89" s="180" t="s">
        <v>1919</v>
      </c>
      <c r="C89" s="340" t="s">
        <v>2071</v>
      </c>
      <c r="D89" s="183"/>
      <c r="E89" s="183">
        <v>0</v>
      </c>
      <c r="F89" s="338">
        <f t="shared" si="4"/>
        <v>0</v>
      </c>
      <c r="G89" s="339"/>
    </row>
    <row r="90" s="165" customFormat="1" ht="20.1" customHeight="1" spans="1:7">
      <c r="A90" s="342"/>
      <c r="B90" s="180" t="s">
        <v>1990</v>
      </c>
      <c r="C90" s="340" t="s">
        <v>2072</v>
      </c>
      <c r="D90" s="183"/>
      <c r="E90" s="183">
        <v>0</v>
      </c>
      <c r="F90" s="338">
        <f t="shared" si="4"/>
        <v>0</v>
      </c>
      <c r="G90" s="339"/>
    </row>
    <row r="91" s="165" customFormat="1" ht="20.1" customHeight="1" spans="1:7">
      <c r="A91" s="342"/>
      <c r="B91" s="180" t="s">
        <v>1992</v>
      </c>
      <c r="C91" s="340" t="s">
        <v>2073</v>
      </c>
      <c r="D91" s="183"/>
      <c r="E91" s="183">
        <v>0</v>
      </c>
      <c r="F91" s="338">
        <f t="shared" si="4"/>
        <v>0</v>
      </c>
      <c r="G91" s="339"/>
    </row>
    <row r="92" s="165" customFormat="1" ht="20.1" customHeight="1" spans="1:7">
      <c r="A92" s="342"/>
      <c r="B92" s="180" t="s">
        <v>1994</v>
      </c>
      <c r="C92" s="340" t="s">
        <v>2074</v>
      </c>
      <c r="D92" s="183"/>
      <c r="E92" s="183">
        <v>0</v>
      </c>
      <c r="F92" s="338">
        <f t="shared" si="4"/>
        <v>0</v>
      </c>
      <c r="G92" s="339"/>
    </row>
    <row r="93" s="165" customFormat="1" ht="20.1" customHeight="1" spans="1:7">
      <c r="A93" s="342"/>
      <c r="B93" s="180" t="s">
        <v>1996</v>
      </c>
      <c r="C93" s="340" t="s">
        <v>2064</v>
      </c>
      <c r="D93" s="183"/>
      <c r="E93" s="183">
        <v>0</v>
      </c>
      <c r="F93" s="338">
        <f t="shared" si="4"/>
        <v>0</v>
      </c>
      <c r="G93" s="339"/>
    </row>
    <row r="94" s="165" customFormat="1" ht="20.1" customHeight="1" spans="1:7">
      <c r="A94" s="342"/>
      <c r="B94" s="180" t="s">
        <v>2065</v>
      </c>
      <c r="C94" s="343" t="s">
        <v>2066</v>
      </c>
      <c r="D94" s="183"/>
      <c r="E94" s="183">
        <v>0</v>
      </c>
      <c r="F94" s="338">
        <f t="shared" si="4"/>
        <v>0</v>
      </c>
      <c r="G94" s="339"/>
    </row>
    <row r="95" s="165" customFormat="1" ht="20.1" customHeight="1" spans="1:7">
      <c r="A95" s="342"/>
      <c r="B95" s="180">
        <v>21</v>
      </c>
      <c r="C95" s="343" t="s">
        <v>2067</v>
      </c>
      <c r="D95" s="183"/>
      <c r="E95" s="183">
        <v>0</v>
      </c>
      <c r="F95" s="338">
        <f t="shared" si="4"/>
        <v>0</v>
      </c>
      <c r="G95" s="339"/>
    </row>
    <row r="96" s="165" customFormat="1" ht="20.1" customHeight="1" spans="1:7">
      <c r="A96" s="342"/>
      <c r="B96" s="180">
        <v>22</v>
      </c>
      <c r="C96" s="343" t="s">
        <v>2068</v>
      </c>
      <c r="D96" s="183"/>
      <c r="E96" s="183">
        <v>0</v>
      </c>
      <c r="F96" s="338">
        <f t="shared" si="4"/>
        <v>0</v>
      </c>
      <c r="G96" s="339"/>
    </row>
    <row r="97" s="165" customFormat="1" ht="20.1" customHeight="1" spans="1:7">
      <c r="A97" s="342"/>
      <c r="B97" s="180" t="s">
        <v>1903</v>
      </c>
      <c r="C97" s="343" t="s">
        <v>2075</v>
      </c>
      <c r="D97" s="183">
        <v>4180</v>
      </c>
      <c r="E97" s="183">
        <v>5200</v>
      </c>
      <c r="F97" s="338">
        <f t="shared" si="4"/>
        <v>1020</v>
      </c>
      <c r="G97" s="339">
        <f>ROUND(F97/D97,3)</f>
        <v>0.244</v>
      </c>
    </row>
    <row r="98" s="165" customFormat="1" ht="20.1" customHeight="1" spans="1:7">
      <c r="A98" s="180">
        <v>311</v>
      </c>
      <c r="B98" s="180"/>
      <c r="C98" s="343" t="s">
        <v>2076</v>
      </c>
      <c r="D98" s="183">
        <f>D99+D100</f>
        <v>0</v>
      </c>
      <c r="E98" s="183">
        <v>0</v>
      </c>
      <c r="F98" s="338">
        <f t="shared" si="4"/>
        <v>0</v>
      </c>
      <c r="G98" s="339"/>
    </row>
    <row r="99" s="165" customFormat="1" ht="20.1" customHeight="1" spans="1:7">
      <c r="A99" s="180"/>
      <c r="B99" s="180" t="s">
        <v>1897</v>
      </c>
      <c r="C99" s="343" t="s">
        <v>2077</v>
      </c>
      <c r="D99" s="183"/>
      <c r="E99" s="183">
        <v>0</v>
      </c>
      <c r="F99" s="338">
        <f t="shared" si="4"/>
        <v>0</v>
      </c>
      <c r="G99" s="339"/>
    </row>
    <row r="100" s="165" customFormat="1" ht="20.1" customHeight="1" spans="1:7">
      <c r="A100" s="180"/>
      <c r="B100" s="180" t="s">
        <v>1903</v>
      </c>
      <c r="C100" s="343" t="s">
        <v>2078</v>
      </c>
      <c r="D100" s="183"/>
      <c r="E100" s="183">
        <v>0</v>
      </c>
      <c r="F100" s="338">
        <f t="shared" si="4"/>
        <v>0</v>
      </c>
      <c r="G100" s="339"/>
    </row>
    <row r="101" s="165" customFormat="1" ht="20.1" customHeight="1" spans="1:7">
      <c r="A101" s="180">
        <v>312</v>
      </c>
      <c r="B101" s="180"/>
      <c r="C101" s="343" t="s">
        <v>1943</v>
      </c>
      <c r="D101" s="183">
        <f>D102+D103+D104+D105+D106</f>
        <v>0</v>
      </c>
      <c r="E101" s="183">
        <v>0</v>
      </c>
      <c r="F101" s="338">
        <f t="shared" si="4"/>
        <v>0</v>
      </c>
      <c r="G101" s="339"/>
    </row>
    <row r="102" s="165" customFormat="1" ht="20.1" customHeight="1" spans="1:7">
      <c r="A102" s="341"/>
      <c r="B102" s="180" t="s">
        <v>1897</v>
      </c>
      <c r="C102" s="343" t="s">
        <v>2077</v>
      </c>
      <c r="D102" s="183"/>
      <c r="E102" s="183">
        <v>0</v>
      </c>
      <c r="F102" s="338">
        <f t="shared" si="4"/>
        <v>0</v>
      </c>
      <c r="G102" s="339"/>
    </row>
    <row r="103" s="165" customFormat="1" ht="20.1" customHeight="1" spans="1:7">
      <c r="A103" s="341"/>
      <c r="B103" s="180" t="s">
        <v>1901</v>
      </c>
      <c r="C103" s="343" t="s">
        <v>2079</v>
      </c>
      <c r="D103" s="183"/>
      <c r="E103" s="183">
        <v>0</v>
      </c>
      <c r="F103" s="338">
        <f t="shared" si="4"/>
        <v>0</v>
      </c>
      <c r="G103" s="339"/>
    </row>
    <row r="104" s="165" customFormat="1" ht="20.1" customHeight="1" spans="1:7">
      <c r="A104" s="180"/>
      <c r="B104" s="180" t="s">
        <v>1909</v>
      </c>
      <c r="C104" s="343" t="s">
        <v>2080</v>
      </c>
      <c r="D104" s="183"/>
      <c r="E104" s="183">
        <v>0</v>
      </c>
      <c r="F104" s="338">
        <f t="shared" si="4"/>
        <v>0</v>
      </c>
      <c r="G104" s="339"/>
    </row>
    <row r="105" s="165" customFormat="1" ht="20.1" customHeight="1" spans="1:7">
      <c r="A105" s="180"/>
      <c r="B105" s="180" t="s">
        <v>1911</v>
      </c>
      <c r="C105" s="343" t="s">
        <v>2081</v>
      </c>
      <c r="D105" s="183"/>
      <c r="E105" s="183">
        <v>0</v>
      </c>
      <c r="F105" s="338">
        <f t="shared" si="4"/>
        <v>0</v>
      </c>
      <c r="G105" s="339"/>
    </row>
    <row r="106" s="165" customFormat="1" ht="20.1" customHeight="1" spans="1:7">
      <c r="A106" s="180"/>
      <c r="B106" s="180">
        <v>99</v>
      </c>
      <c r="C106" s="343" t="s">
        <v>2078</v>
      </c>
      <c r="D106" s="183"/>
      <c r="E106" s="183">
        <v>0</v>
      </c>
      <c r="F106" s="338">
        <f t="shared" si="4"/>
        <v>0</v>
      </c>
      <c r="G106" s="339"/>
    </row>
    <row r="107" s="165" customFormat="1" ht="20.1" customHeight="1" spans="1:7">
      <c r="A107" s="180">
        <v>313</v>
      </c>
      <c r="B107" s="342"/>
      <c r="C107" s="343" t="s">
        <v>1957</v>
      </c>
      <c r="D107" s="183">
        <f>D108+D109</f>
        <v>0</v>
      </c>
      <c r="E107" s="183">
        <v>0</v>
      </c>
      <c r="F107" s="338">
        <f t="shared" si="4"/>
        <v>0</v>
      </c>
      <c r="G107" s="339"/>
    </row>
    <row r="108" s="165" customFormat="1" ht="20.1" customHeight="1" spans="1:7">
      <c r="A108" s="180"/>
      <c r="B108" s="180" t="s">
        <v>1899</v>
      </c>
      <c r="C108" s="343" t="s">
        <v>2082</v>
      </c>
      <c r="D108" s="183"/>
      <c r="E108" s="183">
        <v>0</v>
      </c>
      <c r="F108" s="338">
        <f t="shared" si="4"/>
        <v>0</v>
      </c>
      <c r="G108" s="339"/>
    </row>
    <row r="109" s="165" customFormat="1" ht="20.1" customHeight="1" spans="1:7">
      <c r="A109" s="342"/>
      <c r="B109" s="180" t="s">
        <v>1901</v>
      </c>
      <c r="C109" s="343" t="s">
        <v>2083</v>
      </c>
      <c r="D109" s="183"/>
      <c r="E109" s="183">
        <v>0</v>
      </c>
      <c r="F109" s="338">
        <f t="shared" si="4"/>
        <v>0</v>
      </c>
      <c r="G109" s="339"/>
    </row>
    <row r="110" s="165" customFormat="1" ht="20.1" customHeight="1" spans="1:7">
      <c r="A110" s="180" t="s">
        <v>2084</v>
      </c>
      <c r="B110" s="180"/>
      <c r="C110" s="343" t="s">
        <v>1872</v>
      </c>
      <c r="D110" s="183">
        <f>D111+D112+D113+D114+D115+D116</f>
        <v>8760</v>
      </c>
      <c r="E110" s="183">
        <v>4060</v>
      </c>
      <c r="F110" s="338">
        <f t="shared" si="4"/>
        <v>-4700</v>
      </c>
      <c r="G110" s="339">
        <f>ROUND(F110/D110,3)</f>
        <v>-0.537</v>
      </c>
    </row>
    <row r="111" s="165" customFormat="1" ht="20.1" customHeight="1" spans="1:7">
      <c r="A111" s="180"/>
      <c r="B111" s="180" t="s">
        <v>1897</v>
      </c>
      <c r="C111" s="343" t="s">
        <v>1973</v>
      </c>
      <c r="D111" s="183">
        <v>1200</v>
      </c>
      <c r="E111" s="183">
        <v>2000</v>
      </c>
      <c r="F111" s="338">
        <f t="shared" si="4"/>
        <v>800</v>
      </c>
      <c r="G111" s="339">
        <f>ROUND(F111/D111,3)</f>
        <v>0.667</v>
      </c>
    </row>
    <row r="112" s="165" customFormat="1" ht="20.1" customHeight="1" spans="1:7">
      <c r="A112" s="180"/>
      <c r="B112" s="180" t="s">
        <v>1899</v>
      </c>
      <c r="C112" s="343" t="s">
        <v>1974</v>
      </c>
      <c r="D112" s="183">
        <v>7500</v>
      </c>
      <c r="E112" s="183">
        <v>2000</v>
      </c>
      <c r="F112" s="338">
        <f t="shared" si="4"/>
        <v>-5500</v>
      </c>
      <c r="G112" s="339">
        <f>ROUND(F112/D112,3)</f>
        <v>-0.733</v>
      </c>
    </row>
    <row r="113" s="165" customFormat="1" ht="20.1" customHeight="1" spans="1:7">
      <c r="A113" s="342"/>
      <c r="B113" s="180" t="s">
        <v>1913</v>
      </c>
      <c r="C113" s="343" t="s">
        <v>1975</v>
      </c>
      <c r="D113" s="183"/>
      <c r="E113" s="183">
        <v>0</v>
      </c>
      <c r="F113" s="338">
        <f t="shared" si="4"/>
        <v>0</v>
      </c>
      <c r="G113" s="339"/>
    </row>
    <row r="114" s="165" customFormat="1" ht="20.1" customHeight="1" spans="1:7">
      <c r="A114" s="342"/>
      <c r="B114" s="180" t="s">
        <v>1915</v>
      </c>
      <c r="C114" s="343" t="s">
        <v>1976</v>
      </c>
      <c r="D114" s="183">
        <v>60</v>
      </c>
      <c r="E114" s="183">
        <v>60</v>
      </c>
      <c r="F114" s="338">
        <f t="shared" si="4"/>
        <v>0</v>
      </c>
      <c r="G114" s="339">
        <f>ROUND(F114/D114,3)</f>
        <v>0</v>
      </c>
    </row>
    <row r="115" s="165" customFormat="1" ht="20.1" customHeight="1" spans="1:7">
      <c r="A115" s="342"/>
      <c r="B115" s="180" t="s">
        <v>1917</v>
      </c>
      <c r="C115" s="343" t="s">
        <v>1977</v>
      </c>
      <c r="D115" s="183"/>
      <c r="E115" s="183">
        <v>0</v>
      </c>
      <c r="F115" s="338">
        <f t="shared" si="4"/>
        <v>0</v>
      </c>
      <c r="G115" s="339"/>
    </row>
    <row r="116" s="165" customFormat="1" ht="20.1" customHeight="1" spans="1:7">
      <c r="A116" s="342"/>
      <c r="B116" s="180" t="s">
        <v>1903</v>
      </c>
      <c r="C116" s="343" t="s">
        <v>1978</v>
      </c>
      <c r="D116" s="183"/>
      <c r="E116" s="183">
        <v>0</v>
      </c>
      <c r="F116" s="338">
        <f t="shared" si="4"/>
        <v>0</v>
      </c>
      <c r="G116" s="339"/>
    </row>
    <row r="117" ht="20.1" customHeight="1"/>
    <row r="118" ht="20.1" customHeight="1"/>
    <row r="119" ht="20.1" customHeight="1"/>
    <row r="120" ht="20.1" customHeight="1"/>
    <row r="121" ht="20.1" customHeight="1"/>
  </sheetData>
  <sheetProtection formatCells="0" formatColumns="0" formatRows="0"/>
  <mergeCells count="8">
    <mergeCell ref="A1:G1"/>
    <mergeCell ref="F2:G2"/>
    <mergeCell ref="A3:B3"/>
    <mergeCell ref="C3:C4"/>
    <mergeCell ref="D3:D4"/>
    <mergeCell ref="E3:E4"/>
    <mergeCell ref="F3:F4"/>
    <mergeCell ref="G3:G4"/>
  </mergeCells>
  <printOptions horizontalCentered="1"/>
  <pageMargins left="0.393055555555556" right="0.393055555555556" top="0.984027777777778" bottom="0.984027777777778" header="0.471527777777778" footer="0.471527777777778"/>
  <pageSetup paperSize="9" fitToHeight="0" orientation="landscape" horizontalDpi="600" verticalDpi="600"/>
  <headerFooter alignWithMargins="0" scaleWithDoc="0">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254"/>
  <sheetViews>
    <sheetView showGridLines="0" showZeros="0" workbookViewId="0">
      <selection activeCell="A1" sqref="A1:U1"/>
    </sheetView>
  </sheetViews>
  <sheetFormatPr defaultColWidth="6.875" defaultRowHeight="11.25"/>
  <cols>
    <col min="1" max="1" width="8.25" style="166" customWidth="1"/>
    <col min="2" max="2" width="24.25" style="166" customWidth="1"/>
    <col min="3" max="5" width="9.5" style="166" customWidth="1"/>
    <col min="6" max="14" width="8.125" style="166" customWidth="1"/>
    <col min="15" max="21" width="5.625" style="166" customWidth="1"/>
    <col min="22" max="256" width="6.875" style="166" customWidth="1"/>
    <col min="257" max="16384" width="6.875" style="166"/>
  </cols>
  <sheetData>
    <row r="1" ht="30" customHeight="1" spans="1:22">
      <c r="A1" s="167" t="s">
        <v>2085</v>
      </c>
      <c r="B1" s="167"/>
      <c r="C1" s="167"/>
      <c r="D1" s="167"/>
      <c r="E1" s="167"/>
      <c r="F1" s="167"/>
      <c r="G1" s="167"/>
      <c r="H1" s="167"/>
      <c r="I1" s="167"/>
      <c r="J1" s="167"/>
      <c r="K1" s="167"/>
      <c r="L1" s="167"/>
      <c r="M1" s="167"/>
      <c r="N1" s="167"/>
      <c r="O1" s="167"/>
      <c r="P1" s="167"/>
      <c r="Q1" s="167"/>
      <c r="R1" s="167"/>
      <c r="S1" s="167"/>
      <c r="T1" s="167"/>
      <c r="U1" s="167"/>
      <c r="V1" s="228"/>
    </row>
    <row r="2" ht="19.5" customHeight="1" spans="1:22">
      <c r="A2" s="168"/>
      <c r="B2" s="168"/>
      <c r="C2" s="168"/>
      <c r="D2" s="316"/>
      <c r="E2" s="316"/>
      <c r="F2" s="318"/>
      <c r="G2" s="318"/>
      <c r="H2" s="318"/>
      <c r="I2" s="318"/>
      <c r="J2" s="318"/>
      <c r="K2" s="318"/>
      <c r="O2" s="322"/>
      <c r="P2" s="160"/>
      <c r="Q2" s="160"/>
      <c r="R2" s="160"/>
      <c r="S2" s="160"/>
      <c r="T2" s="324" t="s">
        <v>1</v>
      </c>
      <c r="U2" s="324"/>
      <c r="V2" s="228"/>
    </row>
    <row r="3" ht="19.5" customHeight="1" spans="1:22">
      <c r="A3" s="173" t="s">
        <v>2086</v>
      </c>
      <c r="B3" s="169" t="s">
        <v>75</v>
      </c>
      <c r="C3" s="187" t="s">
        <v>56</v>
      </c>
      <c r="D3" s="197" t="s">
        <v>2087</v>
      </c>
      <c r="E3" s="197"/>
      <c r="F3" s="319"/>
      <c r="G3" s="319"/>
      <c r="H3" s="319"/>
      <c r="I3" s="319"/>
      <c r="J3" s="319"/>
      <c r="K3" s="319"/>
      <c r="L3" s="319"/>
      <c r="M3" s="319"/>
      <c r="N3" s="319"/>
      <c r="O3" s="323" t="s">
        <v>2088</v>
      </c>
      <c r="P3" s="317" t="s">
        <v>2089</v>
      </c>
      <c r="Q3" s="197" t="s">
        <v>2090</v>
      </c>
      <c r="R3" s="197"/>
      <c r="S3" s="174" t="s">
        <v>2091</v>
      </c>
      <c r="T3" s="174" t="s">
        <v>101</v>
      </c>
      <c r="U3" s="174" t="s">
        <v>2092</v>
      </c>
      <c r="V3" s="229"/>
    </row>
    <row r="4" ht="19.5" customHeight="1" spans="1:22">
      <c r="A4" s="174"/>
      <c r="B4" s="175"/>
      <c r="C4" s="174"/>
      <c r="D4" s="320" t="s">
        <v>2093</v>
      </c>
      <c r="E4" s="321" t="s">
        <v>351</v>
      </c>
      <c r="F4" s="197" t="s">
        <v>2094</v>
      </c>
      <c r="G4" s="197"/>
      <c r="H4" s="197"/>
      <c r="I4" s="197"/>
      <c r="J4" s="197"/>
      <c r="K4" s="197"/>
      <c r="L4" s="197"/>
      <c r="M4" s="197"/>
      <c r="N4" s="197"/>
      <c r="O4" s="323"/>
      <c r="P4" s="317"/>
      <c r="Q4" s="174" t="s">
        <v>2095</v>
      </c>
      <c r="R4" s="174" t="s">
        <v>2096</v>
      </c>
      <c r="S4" s="174"/>
      <c r="T4" s="174"/>
      <c r="U4" s="174"/>
      <c r="V4" s="229"/>
    </row>
    <row r="5" ht="39.75" customHeight="1" spans="1:22">
      <c r="A5" s="174"/>
      <c r="B5" s="175"/>
      <c r="C5" s="174"/>
      <c r="D5" s="197"/>
      <c r="E5" s="317"/>
      <c r="F5" s="173" t="s">
        <v>93</v>
      </c>
      <c r="G5" s="173" t="s">
        <v>2097</v>
      </c>
      <c r="H5" s="173" t="s">
        <v>94</v>
      </c>
      <c r="I5" s="173" t="s">
        <v>96</v>
      </c>
      <c r="J5" s="173" t="s">
        <v>97</v>
      </c>
      <c r="K5" s="169" t="s">
        <v>98</v>
      </c>
      <c r="L5" s="173" t="s">
        <v>99</v>
      </c>
      <c r="M5" s="173" t="s">
        <v>100</v>
      </c>
      <c r="N5" s="173" t="s">
        <v>101</v>
      </c>
      <c r="O5" s="197"/>
      <c r="P5" s="317"/>
      <c r="Q5" s="174"/>
      <c r="R5" s="174"/>
      <c r="S5" s="174"/>
      <c r="T5" s="174"/>
      <c r="U5" s="174"/>
      <c r="V5" s="229"/>
    </row>
    <row r="6" s="165" customFormat="1" ht="23.1" customHeight="1" spans="1:22">
      <c r="A6" s="180"/>
      <c r="B6" s="215" t="s">
        <v>17</v>
      </c>
      <c r="C6" s="222">
        <v>195000</v>
      </c>
      <c r="D6" s="183">
        <v>195000</v>
      </c>
      <c r="E6" s="188">
        <v>151763</v>
      </c>
      <c r="F6" s="183">
        <v>43237</v>
      </c>
      <c r="G6" s="188">
        <v>1275</v>
      </c>
      <c r="H6" s="222">
        <v>485</v>
      </c>
      <c r="I6" s="222">
        <v>0</v>
      </c>
      <c r="J6" s="183">
        <v>15204</v>
      </c>
      <c r="K6" s="188">
        <v>0</v>
      </c>
      <c r="L6" s="222">
        <v>0</v>
      </c>
      <c r="M6" s="222">
        <v>371</v>
      </c>
      <c r="N6" s="222">
        <v>25902</v>
      </c>
      <c r="O6" s="183">
        <v>0</v>
      </c>
      <c r="P6" s="188">
        <v>0</v>
      </c>
      <c r="Q6" s="222">
        <v>0</v>
      </c>
      <c r="R6" s="183">
        <v>0</v>
      </c>
      <c r="S6" s="188">
        <v>0</v>
      </c>
      <c r="T6" s="222">
        <v>0</v>
      </c>
      <c r="U6" s="183">
        <v>0</v>
      </c>
      <c r="V6" s="229"/>
    </row>
    <row r="7" ht="23.1" customHeight="1" spans="1:22">
      <c r="A7" s="180" t="s">
        <v>353</v>
      </c>
      <c r="B7" s="215" t="s">
        <v>354</v>
      </c>
      <c r="C7" s="222">
        <v>677.77</v>
      </c>
      <c r="D7" s="183">
        <v>677.77</v>
      </c>
      <c r="E7" s="188">
        <v>677.77</v>
      </c>
      <c r="F7" s="183">
        <v>0</v>
      </c>
      <c r="G7" s="188">
        <v>0</v>
      </c>
      <c r="H7" s="222">
        <v>0</v>
      </c>
      <c r="I7" s="222">
        <v>0</v>
      </c>
      <c r="J7" s="183">
        <v>0</v>
      </c>
      <c r="K7" s="188">
        <v>0</v>
      </c>
      <c r="L7" s="222">
        <v>0</v>
      </c>
      <c r="M7" s="222">
        <v>0</v>
      </c>
      <c r="N7" s="222">
        <v>0</v>
      </c>
      <c r="O7" s="183">
        <v>0</v>
      </c>
      <c r="P7" s="188">
        <v>0</v>
      </c>
      <c r="Q7" s="222">
        <v>0</v>
      </c>
      <c r="R7" s="183">
        <v>0</v>
      </c>
      <c r="S7" s="188">
        <v>0</v>
      </c>
      <c r="T7" s="222">
        <v>0</v>
      </c>
      <c r="U7" s="183">
        <v>0</v>
      </c>
      <c r="V7" s="228"/>
    </row>
    <row r="8" ht="23.1" customHeight="1" spans="1:22">
      <c r="A8" s="180" t="s">
        <v>365</v>
      </c>
      <c r="B8" s="215" t="s">
        <v>366</v>
      </c>
      <c r="C8" s="222">
        <v>133.49</v>
      </c>
      <c r="D8" s="183">
        <v>133.49</v>
      </c>
      <c r="E8" s="188">
        <v>133.49</v>
      </c>
      <c r="F8" s="183">
        <v>0</v>
      </c>
      <c r="G8" s="188">
        <v>0</v>
      </c>
      <c r="H8" s="222">
        <v>0</v>
      </c>
      <c r="I8" s="222">
        <v>0</v>
      </c>
      <c r="J8" s="183">
        <v>0</v>
      </c>
      <c r="K8" s="188">
        <v>0</v>
      </c>
      <c r="L8" s="222">
        <v>0</v>
      </c>
      <c r="M8" s="222">
        <v>0</v>
      </c>
      <c r="N8" s="222">
        <v>0</v>
      </c>
      <c r="O8" s="183">
        <v>0</v>
      </c>
      <c r="P8" s="188">
        <v>0</v>
      </c>
      <c r="Q8" s="222">
        <v>0</v>
      </c>
      <c r="R8" s="183">
        <v>0</v>
      </c>
      <c r="S8" s="188">
        <v>0</v>
      </c>
      <c r="T8" s="222">
        <v>0</v>
      </c>
      <c r="U8" s="183">
        <v>0</v>
      </c>
      <c r="V8" s="228"/>
    </row>
    <row r="9" ht="23.1" customHeight="1" spans="1:22">
      <c r="A9" s="180" t="s">
        <v>373</v>
      </c>
      <c r="B9" s="215" t="s">
        <v>374</v>
      </c>
      <c r="C9" s="222">
        <v>889.23</v>
      </c>
      <c r="D9" s="183">
        <v>889.23</v>
      </c>
      <c r="E9" s="188">
        <v>889.23</v>
      </c>
      <c r="F9" s="183">
        <v>0</v>
      </c>
      <c r="G9" s="188">
        <v>0</v>
      </c>
      <c r="H9" s="222">
        <v>0</v>
      </c>
      <c r="I9" s="222">
        <v>0</v>
      </c>
      <c r="J9" s="183">
        <v>0</v>
      </c>
      <c r="K9" s="188">
        <v>0</v>
      </c>
      <c r="L9" s="222">
        <v>0</v>
      </c>
      <c r="M9" s="222">
        <v>0</v>
      </c>
      <c r="N9" s="222">
        <v>0</v>
      </c>
      <c r="O9" s="183">
        <v>0</v>
      </c>
      <c r="P9" s="188">
        <v>0</v>
      </c>
      <c r="Q9" s="222">
        <v>0</v>
      </c>
      <c r="R9" s="183">
        <v>0</v>
      </c>
      <c r="S9" s="188">
        <v>0</v>
      </c>
      <c r="T9" s="222">
        <v>0</v>
      </c>
      <c r="U9" s="183">
        <v>0</v>
      </c>
      <c r="V9" s="228"/>
    </row>
    <row r="10" ht="23.1" customHeight="1" spans="1:22">
      <c r="A10" s="180" t="s">
        <v>384</v>
      </c>
      <c r="B10" s="215" t="s">
        <v>385</v>
      </c>
      <c r="C10" s="222">
        <v>231.29</v>
      </c>
      <c r="D10" s="183">
        <v>231.29</v>
      </c>
      <c r="E10" s="188">
        <v>231.29</v>
      </c>
      <c r="F10" s="183">
        <v>0</v>
      </c>
      <c r="G10" s="188">
        <v>0</v>
      </c>
      <c r="H10" s="222">
        <v>0</v>
      </c>
      <c r="I10" s="222">
        <v>0</v>
      </c>
      <c r="J10" s="183">
        <v>0</v>
      </c>
      <c r="K10" s="188">
        <v>0</v>
      </c>
      <c r="L10" s="222">
        <v>0</v>
      </c>
      <c r="M10" s="222">
        <v>0</v>
      </c>
      <c r="N10" s="222">
        <v>0</v>
      </c>
      <c r="O10" s="183">
        <v>0</v>
      </c>
      <c r="P10" s="188">
        <v>0</v>
      </c>
      <c r="Q10" s="222">
        <v>0</v>
      </c>
      <c r="R10" s="183">
        <v>0</v>
      </c>
      <c r="S10" s="188">
        <v>0</v>
      </c>
      <c r="T10" s="222">
        <v>0</v>
      </c>
      <c r="U10" s="183">
        <v>0</v>
      </c>
      <c r="V10" s="228"/>
    </row>
    <row r="11" ht="23.1" customHeight="1" spans="1:22">
      <c r="A11" s="180" t="s">
        <v>391</v>
      </c>
      <c r="B11" s="215" t="s">
        <v>392</v>
      </c>
      <c r="C11" s="222">
        <v>96.53</v>
      </c>
      <c r="D11" s="183">
        <v>96.53</v>
      </c>
      <c r="E11" s="188">
        <v>96.53</v>
      </c>
      <c r="F11" s="183">
        <v>0</v>
      </c>
      <c r="G11" s="188">
        <v>0</v>
      </c>
      <c r="H11" s="222">
        <v>0</v>
      </c>
      <c r="I11" s="222">
        <v>0</v>
      </c>
      <c r="J11" s="183">
        <v>0</v>
      </c>
      <c r="K11" s="188">
        <v>0</v>
      </c>
      <c r="L11" s="222">
        <v>0</v>
      </c>
      <c r="M11" s="222">
        <v>0</v>
      </c>
      <c r="N11" s="222">
        <v>0</v>
      </c>
      <c r="O11" s="183">
        <v>0</v>
      </c>
      <c r="P11" s="188">
        <v>0</v>
      </c>
      <c r="Q11" s="222">
        <v>0</v>
      </c>
      <c r="R11" s="183">
        <v>0</v>
      </c>
      <c r="S11" s="188">
        <v>0</v>
      </c>
      <c r="T11" s="222">
        <v>0</v>
      </c>
      <c r="U11" s="183">
        <v>0</v>
      </c>
      <c r="V11" s="228"/>
    </row>
    <row r="12" ht="23.1" customHeight="1" spans="1:22">
      <c r="A12" s="180" t="s">
        <v>397</v>
      </c>
      <c r="B12" s="215" t="s">
        <v>398</v>
      </c>
      <c r="C12" s="222">
        <v>83.83</v>
      </c>
      <c r="D12" s="183">
        <v>83.83</v>
      </c>
      <c r="E12" s="188">
        <v>83.83</v>
      </c>
      <c r="F12" s="183">
        <v>0</v>
      </c>
      <c r="G12" s="188">
        <v>0</v>
      </c>
      <c r="H12" s="222">
        <v>0</v>
      </c>
      <c r="I12" s="222">
        <v>0</v>
      </c>
      <c r="J12" s="183">
        <v>0</v>
      </c>
      <c r="K12" s="188">
        <v>0</v>
      </c>
      <c r="L12" s="222">
        <v>0</v>
      </c>
      <c r="M12" s="222">
        <v>0</v>
      </c>
      <c r="N12" s="222">
        <v>0</v>
      </c>
      <c r="O12" s="183">
        <v>0</v>
      </c>
      <c r="P12" s="188">
        <v>0</v>
      </c>
      <c r="Q12" s="222">
        <v>0</v>
      </c>
      <c r="R12" s="183">
        <v>0</v>
      </c>
      <c r="S12" s="188">
        <v>0</v>
      </c>
      <c r="T12" s="222">
        <v>0</v>
      </c>
      <c r="U12" s="183">
        <v>0</v>
      </c>
      <c r="V12" s="228"/>
    </row>
    <row r="13" ht="23.1" customHeight="1" spans="1:22">
      <c r="A13" s="180" t="s">
        <v>402</v>
      </c>
      <c r="B13" s="215" t="s">
        <v>2098</v>
      </c>
      <c r="C13" s="222">
        <v>179.42</v>
      </c>
      <c r="D13" s="183">
        <v>179.42</v>
      </c>
      <c r="E13" s="188">
        <v>179.42</v>
      </c>
      <c r="F13" s="183">
        <v>0</v>
      </c>
      <c r="G13" s="188">
        <v>0</v>
      </c>
      <c r="H13" s="222">
        <v>0</v>
      </c>
      <c r="I13" s="222">
        <v>0</v>
      </c>
      <c r="J13" s="183">
        <v>0</v>
      </c>
      <c r="K13" s="188">
        <v>0</v>
      </c>
      <c r="L13" s="222">
        <v>0</v>
      </c>
      <c r="M13" s="222">
        <v>0</v>
      </c>
      <c r="N13" s="222">
        <v>0</v>
      </c>
      <c r="O13" s="183">
        <v>0</v>
      </c>
      <c r="P13" s="188">
        <v>0</v>
      </c>
      <c r="Q13" s="222">
        <v>0</v>
      </c>
      <c r="R13" s="183">
        <v>0</v>
      </c>
      <c r="S13" s="188">
        <v>0</v>
      </c>
      <c r="T13" s="222">
        <v>0</v>
      </c>
      <c r="U13" s="183">
        <v>0</v>
      </c>
      <c r="V13" s="228"/>
    </row>
    <row r="14" ht="23.1" customHeight="1" spans="1:22">
      <c r="A14" s="180" t="s">
        <v>408</v>
      </c>
      <c r="B14" s="215" t="s">
        <v>409</v>
      </c>
      <c r="C14" s="222">
        <v>73.91</v>
      </c>
      <c r="D14" s="183">
        <v>73.91</v>
      </c>
      <c r="E14" s="188">
        <v>73.91</v>
      </c>
      <c r="F14" s="183">
        <v>0</v>
      </c>
      <c r="G14" s="188">
        <v>0</v>
      </c>
      <c r="H14" s="222">
        <v>0</v>
      </c>
      <c r="I14" s="222">
        <v>0</v>
      </c>
      <c r="J14" s="183">
        <v>0</v>
      </c>
      <c r="K14" s="188">
        <v>0</v>
      </c>
      <c r="L14" s="222">
        <v>0</v>
      </c>
      <c r="M14" s="222">
        <v>0</v>
      </c>
      <c r="N14" s="222">
        <v>0</v>
      </c>
      <c r="O14" s="183">
        <v>0</v>
      </c>
      <c r="P14" s="188">
        <v>0</v>
      </c>
      <c r="Q14" s="222">
        <v>0</v>
      </c>
      <c r="R14" s="183">
        <v>0</v>
      </c>
      <c r="S14" s="188">
        <v>0</v>
      </c>
      <c r="T14" s="222">
        <v>0</v>
      </c>
      <c r="U14" s="183">
        <v>0</v>
      </c>
      <c r="V14" s="228"/>
    </row>
    <row r="15" ht="23.1" customHeight="1" spans="1:22">
      <c r="A15" s="180" t="s">
        <v>413</v>
      </c>
      <c r="B15" s="215" t="s">
        <v>414</v>
      </c>
      <c r="C15" s="222">
        <v>76.63</v>
      </c>
      <c r="D15" s="183">
        <v>76.63</v>
      </c>
      <c r="E15" s="188">
        <v>76.63</v>
      </c>
      <c r="F15" s="183">
        <v>0</v>
      </c>
      <c r="G15" s="188">
        <v>0</v>
      </c>
      <c r="H15" s="222">
        <v>0</v>
      </c>
      <c r="I15" s="222">
        <v>0</v>
      </c>
      <c r="J15" s="183">
        <v>0</v>
      </c>
      <c r="K15" s="188">
        <v>0</v>
      </c>
      <c r="L15" s="222">
        <v>0</v>
      </c>
      <c r="M15" s="222">
        <v>0</v>
      </c>
      <c r="N15" s="222">
        <v>0</v>
      </c>
      <c r="O15" s="183">
        <v>0</v>
      </c>
      <c r="P15" s="188">
        <v>0</v>
      </c>
      <c r="Q15" s="222">
        <v>0</v>
      </c>
      <c r="R15" s="183">
        <v>0</v>
      </c>
      <c r="S15" s="188">
        <v>0</v>
      </c>
      <c r="T15" s="222">
        <v>0</v>
      </c>
      <c r="U15" s="183">
        <v>0</v>
      </c>
      <c r="V15" s="228"/>
    </row>
    <row r="16" ht="23.1" customHeight="1" spans="1:22">
      <c r="A16" s="180" t="s">
        <v>419</v>
      </c>
      <c r="B16" s="215" t="s">
        <v>420</v>
      </c>
      <c r="C16" s="222">
        <v>98.99</v>
      </c>
      <c r="D16" s="183">
        <v>98.99</v>
      </c>
      <c r="E16" s="188">
        <v>98.99</v>
      </c>
      <c r="F16" s="183">
        <v>0</v>
      </c>
      <c r="G16" s="188">
        <v>0</v>
      </c>
      <c r="H16" s="222">
        <v>0</v>
      </c>
      <c r="I16" s="222">
        <v>0</v>
      </c>
      <c r="J16" s="183">
        <v>0</v>
      </c>
      <c r="K16" s="188">
        <v>0</v>
      </c>
      <c r="L16" s="222">
        <v>0</v>
      </c>
      <c r="M16" s="222">
        <v>0</v>
      </c>
      <c r="N16" s="222">
        <v>0</v>
      </c>
      <c r="O16" s="183">
        <v>0</v>
      </c>
      <c r="P16" s="188">
        <v>0</v>
      </c>
      <c r="Q16" s="222">
        <v>0</v>
      </c>
      <c r="R16" s="183">
        <v>0</v>
      </c>
      <c r="S16" s="188">
        <v>0</v>
      </c>
      <c r="T16" s="222">
        <v>0</v>
      </c>
      <c r="U16" s="183">
        <v>0</v>
      </c>
      <c r="V16" s="228"/>
    </row>
    <row r="17" ht="23.1" customHeight="1" spans="1:22">
      <c r="A17" s="180" t="s">
        <v>423</v>
      </c>
      <c r="B17" s="215" t="s">
        <v>424</v>
      </c>
      <c r="C17" s="222">
        <v>5</v>
      </c>
      <c r="D17" s="183">
        <v>5</v>
      </c>
      <c r="E17" s="188">
        <v>5</v>
      </c>
      <c r="F17" s="183">
        <v>0</v>
      </c>
      <c r="G17" s="188">
        <v>0</v>
      </c>
      <c r="H17" s="222">
        <v>0</v>
      </c>
      <c r="I17" s="222">
        <v>0</v>
      </c>
      <c r="J17" s="183">
        <v>0</v>
      </c>
      <c r="K17" s="188">
        <v>0</v>
      </c>
      <c r="L17" s="222">
        <v>0</v>
      </c>
      <c r="M17" s="222">
        <v>0</v>
      </c>
      <c r="N17" s="222">
        <v>0</v>
      </c>
      <c r="O17" s="183">
        <v>0</v>
      </c>
      <c r="P17" s="188">
        <v>0</v>
      </c>
      <c r="Q17" s="222">
        <v>0</v>
      </c>
      <c r="R17" s="183">
        <v>0</v>
      </c>
      <c r="S17" s="188">
        <v>0</v>
      </c>
      <c r="T17" s="222">
        <v>0</v>
      </c>
      <c r="U17" s="183">
        <v>0</v>
      </c>
      <c r="V17" s="228"/>
    </row>
    <row r="18" ht="23.1" customHeight="1" spans="1:22">
      <c r="A18" s="180" t="s">
        <v>427</v>
      </c>
      <c r="B18" s="215" t="s">
        <v>428</v>
      </c>
      <c r="C18" s="222">
        <v>192.29</v>
      </c>
      <c r="D18" s="183">
        <v>192.29</v>
      </c>
      <c r="E18" s="188">
        <v>192.29</v>
      </c>
      <c r="F18" s="183">
        <v>0</v>
      </c>
      <c r="G18" s="188">
        <v>0</v>
      </c>
      <c r="H18" s="222">
        <v>0</v>
      </c>
      <c r="I18" s="222">
        <v>0</v>
      </c>
      <c r="J18" s="183">
        <v>0</v>
      </c>
      <c r="K18" s="188">
        <v>0</v>
      </c>
      <c r="L18" s="222">
        <v>0</v>
      </c>
      <c r="M18" s="222">
        <v>0</v>
      </c>
      <c r="N18" s="222">
        <v>0</v>
      </c>
      <c r="O18" s="183">
        <v>0</v>
      </c>
      <c r="P18" s="188">
        <v>0</v>
      </c>
      <c r="Q18" s="222">
        <v>0</v>
      </c>
      <c r="R18" s="183">
        <v>0</v>
      </c>
      <c r="S18" s="188">
        <v>0</v>
      </c>
      <c r="T18" s="222">
        <v>0</v>
      </c>
      <c r="U18" s="183">
        <v>0</v>
      </c>
      <c r="V18" s="228"/>
    </row>
    <row r="19" ht="23.1" customHeight="1" spans="1:22">
      <c r="A19" s="180" t="s">
        <v>433</v>
      </c>
      <c r="B19" s="215" t="s">
        <v>434</v>
      </c>
      <c r="C19" s="222">
        <v>170.27</v>
      </c>
      <c r="D19" s="183">
        <v>170.27</v>
      </c>
      <c r="E19" s="188">
        <v>170.27</v>
      </c>
      <c r="F19" s="183">
        <v>0</v>
      </c>
      <c r="G19" s="188">
        <v>0</v>
      </c>
      <c r="H19" s="222">
        <v>0</v>
      </c>
      <c r="I19" s="222">
        <v>0</v>
      </c>
      <c r="J19" s="183">
        <v>0</v>
      </c>
      <c r="K19" s="188">
        <v>0</v>
      </c>
      <c r="L19" s="222">
        <v>0</v>
      </c>
      <c r="M19" s="222">
        <v>0</v>
      </c>
      <c r="N19" s="222">
        <v>0</v>
      </c>
      <c r="O19" s="183">
        <v>0</v>
      </c>
      <c r="P19" s="188">
        <v>0</v>
      </c>
      <c r="Q19" s="222">
        <v>0</v>
      </c>
      <c r="R19" s="183">
        <v>0</v>
      </c>
      <c r="S19" s="188">
        <v>0</v>
      </c>
      <c r="T19" s="222">
        <v>0</v>
      </c>
      <c r="U19" s="183">
        <v>0</v>
      </c>
      <c r="V19" s="228"/>
    </row>
    <row r="20" ht="23.1" customHeight="1" spans="1:22">
      <c r="A20" s="180" t="s">
        <v>440</v>
      </c>
      <c r="B20" s="215" t="s">
        <v>441</v>
      </c>
      <c r="C20" s="222">
        <v>62.01</v>
      </c>
      <c r="D20" s="183">
        <v>62.01</v>
      </c>
      <c r="E20" s="188">
        <v>62.01</v>
      </c>
      <c r="F20" s="183">
        <v>0</v>
      </c>
      <c r="G20" s="188">
        <v>0</v>
      </c>
      <c r="H20" s="222">
        <v>0</v>
      </c>
      <c r="I20" s="222">
        <v>0</v>
      </c>
      <c r="J20" s="183">
        <v>0</v>
      </c>
      <c r="K20" s="188">
        <v>0</v>
      </c>
      <c r="L20" s="222">
        <v>0</v>
      </c>
      <c r="M20" s="222">
        <v>0</v>
      </c>
      <c r="N20" s="222">
        <v>0</v>
      </c>
      <c r="O20" s="183">
        <v>0</v>
      </c>
      <c r="P20" s="188">
        <v>0</v>
      </c>
      <c r="Q20" s="222">
        <v>0</v>
      </c>
      <c r="R20" s="183">
        <v>0</v>
      </c>
      <c r="S20" s="188">
        <v>0</v>
      </c>
      <c r="T20" s="222">
        <v>0</v>
      </c>
      <c r="U20" s="183">
        <v>0</v>
      </c>
      <c r="V20" s="228"/>
    </row>
    <row r="21" ht="23.1" customHeight="1" spans="1:22">
      <c r="A21" s="180" t="s">
        <v>448</v>
      </c>
      <c r="B21" s="215" t="s">
        <v>449</v>
      </c>
      <c r="C21" s="222">
        <v>103.97</v>
      </c>
      <c r="D21" s="183">
        <v>103.97</v>
      </c>
      <c r="E21" s="188">
        <v>103.97</v>
      </c>
      <c r="F21" s="183">
        <v>0</v>
      </c>
      <c r="G21" s="188">
        <v>0</v>
      </c>
      <c r="H21" s="222">
        <v>0</v>
      </c>
      <c r="I21" s="222">
        <v>0</v>
      </c>
      <c r="J21" s="183">
        <v>0</v>
      </c>
      <c r="K21" s="188">
        <v>0</v>
      </c>
      <c r="L21" s="222">
        <v>0</v>
      </c>
      <c r="M21" s="222">
        <v>0</v>
      </c>
      <c r="N21" s="222">
        <v>0</v>
      </c>
      <c r="O21" s="183">
        <v>0</v>
      </c>
      <c r="P21" s="188">
        <v>0</v>
      </c>
      <c r="Q21" s="222">
        <v>0</v>
      </c>
      <c r="R21" s="183">
        <v>0</v>
      </c>
      <c r="S21" s="188">
        <v>0</v>
      </c>
      <c r="T21" s="222">
        <v>0</v>
      </c>
      <c r="U21" s="183">
        <v>0</v>
      </c>
      <c r="V21" s="228"/>
    </row>
    <row r="22" ht="23.1" customHeight="1" spans="1:21">
      <c r="A22" s="180" t="s">
        <v>457</v>
      </c>
      <c r="B22" s="215" t="s">
        <v>458</v>
      </c>
      <c r="C22" s="222">
        <v>66.85</v>
      </c>
      <c r="D22" s="183">
        <v>66.85</v>
      </c>
      <c r="E22" s="188">
        <v>66.85</v>
      </c>
      <c r="F22" s="183">
        <v>0</v>
      </c>
      <c r="G22" s="188">
        <v>0</v>
      </c>
      <c r="H22" s="222">
        <v>0</v>
      </c>
      <c r="I22" s="222">
        <v>0</v>
      </c>
      <c r="J22" s="183">
        <v>0</v>
      </c>
      <c r="K22" s="188">
        <v>0</v>
      </c>
      <c r="L22" s="222">
        <v>0</v>
      </c>
      <c r="M22" s="222">
        <v>0</v>
      </c>
      <c r="N22" s="222">
        <v>0</v>
      </c>
      <c r="O22" s="183">
        <v>0</v>
      </c>
      <c r="P22" s="188">
        <v>0</v>
      </c>
      <c r="Q22" s="222">
        <v>0</v>
      </c>
      <c r="R22" s="183">
        <v>0</v>
      </c>
      <c r="S22" s="188">
        <v>0</v>
      </c>
      <c r="T22" s="222">
        <v>0</v>
      </c>
      <c r="U22" s="183">
        <v>0</v>
      </c>
    </row>
    <row r="23" ht="23.1" customHeight="1" spans="1:21">
      <c r="A23" s="180" t="s">
        <v>465</v>
      </c>
      <c r="B23" s="215" t="s">
        <v>2099</v>
      </c>
      <c r="C23" s="222">
        <v>122.93</v>
      </c>
      <c r="D23" s="183">
        <v>122.93</v>
      </c>
      <c r="E23" s="188">
        <v>122.93</v>
      </c>
      <c r="F23" s="183">
        <v>0</v>
      </c>
      <c r="G23" s="188">
        <v>0</v>
      </c>
      <c r="H23" s="222">
        <v>0</v>
      </c>
      <c r="I23" s="222">
        <v>0</v>
      </c>
      <c r="J23" s="183">
        <v>0</v>
      </c>
      <c r="K23" s="188">
        <v>0</v>
      </c>
      <c r="L23" s="222">
        <v>0</v>
      </c>
      <c r="M23" s="222">
        <v>0</v>
      </c>
      <c r="N23" s="222">
        <v>0</v>
      </c>
      <c r="O23" s="183">
        <v>0</v>
      </c>
      <c r="P23" s="188">
        <v>0</v>
      </c>
      <c r="Q23" s="222">
        <v>0</v>
      </c>
      <c r="R23" s="183">
        <v>0</v>
      </c>
      <c r="S23" s="188">
        <v>0</v>
      </c>
      <c r="T23" s="222">
        <v>0</v>
      </c>
      <c r="U23" s="183">
        <v>0</v>
      </c>
    </row>
    <row r="24" ht="23.1" customHeight="1" spans="1:21">
      <c r="A24" s="180" t="s">
        <v>468</v>
      </c>
      <c r="B24" s="215" t="s">
        <v>469</v>
      </c>
      <c r="C24" s="222">
        <v>76.37</v>
      </c>
      <c r="D24" s="183">
        <v>76.37</v>
      </c>
      <c r="E24" s="188">
        <v>76.37</v>
      </c>
      <c r="F24" s="183">
        <v>0</v>
      </c>
      <c r="G24" s="188">
        <v>0</v>
      </c>
      <c r="H24" s="222">
        <v>0</v>
      </c>
      <c r="I24" s="222">
        <v>0</v>
      </c>
      <c r="J24" s="183">
        <v>0</v>
      </c>
      <c r="K24" s="188">
        <v>0</v>
      </c>
      <c r="L24" s="222">
        <v>0</v>
      </c>
      <c r="M24" s="222">
        <v>0</v>
      </c>
      <c r="N24" s="222">
        <v>0</v>
      </c>
      <c r="O24" s="183">
        <v>0</v>
      </c>
      <c r="P24" s="188">
        <v>0</v>
      </c>
      <c r="Q24" s="222">
        <v>0</v>
      </c>
      <c r="R24" s="183">
        <v>0</v>
      </c>
      <c r="S24" s="188">
        <v>0</v>
      </c>
      <c r="T24" s="222">
        <v>0</v>
      </c>
      <c r="U24" s="183">
        <v>0</v>
      </c>
    </row>
    <row r="25" ht="23.1" customHeight="1" spans="1:21">
      <c r="A25" s="180" t="s">
        <v>473</v>
      </c>
      <c r="B25" s="215" t="s">
        <v>474</v>
      </c>
      <c r="C25" s="222">
        <v>18</v>
      </c>
      <c r="D25" s="183">
        <v>18</v>
      </c>
      <c r="E25" s="188">
        <v>18</v>
      </c>
      <c r="F25" s="183">
        <v>0</v>
      </c>
      <c r="G25" s="188">
        <v>0</v>
      </c>
      <c r="H25" s="222">
        <v>0</v>
      </c>
      <c r="I25" s="222">
        <v>0</v>
      </c>
      <c r="J25" s="183">
        <v>0</v>
      </c>
      <c r="K25" s="188">
        <v>0</v>
      </c>
      <c r="L25" s="222">
        <v>0</v>
      </c>
      <c r="M25" s="222">
        <v>0</v>
      </c>
      <c r="N25" s="222">
        <v>0</v>
      </c>
      <c r="O25" s="183">
        <v>0</v>
      </c>
      <c r="P25" s="188">
        <v>0</v>
      </c>
      <c r="Q25" s="222">
        <v>0</v>
      </c>
      <c r="R25" s="183">
        <v>0</v>
      </c>
      <c r="S25" s="188">
        <v>0</v>
      </c>
      <c r="T25" s="222">
        <v>0</v>
      </c>
      <c r="U25" s="183">
        <v>0</v>
      </c>
    </row>
    <row r="26" ht="23.1" customHeight="1" spans="1:21">
      <c r="A26" s="180" t="s">
        <v>478</v>
      </c>
      <c r="B26" s="215" t="s">
        <v>479</v>
      </c>
      <c r="C26" s="222">
        <v>826.95</v>
      </c>
      <c r="D26" s="183">
        <v>826.95</v>
      </c>
      <c r="E26" s="188">
        <v>826.95</v>
      </c>
      <c r="F26" s="183">
        <v>0</v>
      </c>
      <c r="G26" s="188">
        <v>0</v>
      </c>
      <c r="H26" s="222">
        <v>0</v>
      </c>
      <c r="I26" s="222">
        <v>0</v>
      </c>
      <c r="J26" s="183">
        <v>0</v>
      </c>
      <c r="K26" s="188">
        <v>0</v>
      </c>
      <c r="L26" s="222">
        <v>0</v>
      </c>
      <c r="M26" s="222">
        <v>0</v>
      </c>
      <c r="N26" s="222">
        <v>0</v>
      </c>
      <c r="O26" s="183">
        <v>0</v>
      </c>
      <c r="P26" s="188">
        <v>0</v>
      </c>
      <c r="Q26" s="222">
        <v>0</v>
      </c>
      <c r="R26" s="183">
        <v>0</v>
      </c>
      <c r="S26" s="188">
        <v>0</v>
      </c>
      <c r="T26" s="222">
        <v>0</v>
      </c>
      <c r="U26" s="183">
        <v>0</v>
      </c>
    </row>
    <row r="27" ht="23.1" customHeight="1" spans="1:21">
      <c r="A27" s="180" t="s">
        <v>492</v>
      </c>
      <c r="B27" s="215" t="s">
        <v>493</v>
      </c>
      <c r="C27" s="222">
        <v>78.27</v>
      </c>
      <c r="D27" s="183">
        <v>78.27</v>
      </c>
      <c r="E27" s="188">
        <v>78.27</v>
      </c>
      <c r="F27" s="183">
        <v>0</v>
      </c>
      <c r="G27" s="188">
        <v>0</v>
      </c>
      <c r="H27" s="222">
        <v>0</v>
      </c>
      <c r="I27" s="222">
        <v>0</v>
      </c>
      <c r="J27" s="183">
        <v>0</v>
      </c>
      <c r="K27" s="188">
        <v>0</v>
      </c>
      <c r="L27" s="222">
        <v>0</v>
      </c>
      <c r="M27" s="222">
        <v>0</v>
      </c>
      <c r="N27" s="222">
        <v>0</v>
      </c>
      <c r="O27" s="183">
        <v>0</v>
      </c>
      <c r="P27" s="188">
        <v>0</v>
      </c>
      <c r="Q27" s="222">
        <v>0</v>
      </c>
      <c r="R27" s="183">
        <v>0</v>
      </c>
      <c r="S27" s="188">
        <v>0</v>
      </c>
      <c r="T27" s="222">
        <v>0</v>
      </c>
      <c r="U27" s="183">
        <v>0</v>
      </c>
    </row>
    <row r="28" ht="23.1" customHeight="1" spans="1:21">
      <c r="A28" s="180" t="s">
        <v>102</v>
      </c>
      <c r="B28" s="215" t="s">
        <v>103</v>
      </c>
      <c r="C28" s="222">
        <v>577.89</v>
      </c>
      <c r="D28" s="183">
        <v>577.89</v>
      </c>
      <c r="E28" s="188">
        <v>77.89</v>
      </c>
      <c r="F28" s="183">
        <v>500</v>
      </c>
      <c r="G28" s="188">
        <v>0</v>
      </c>
      <c r="H28" s="222">
        <v>0</v>
      </c>
      <c r="I28" s="222">
        <v>0</v>
      </c>
      <c r="J28" s="183">
        <v>0</v>
      </c>
      <c r="K28" s="188">
        <v>0</v>
      </c>
      <c r="L28" s="222">
        <v>0</v>
      </c>
      <c r="M28" s="222">
        <v>0</v>
      </c>
      <c r="N28" s="222">
        <v>500</v>
      </c>
      <c r="O28" s="183">
        <v>0</v>
      </c>
      <c r="P28" s="188">
        <v>0</v>
      </c>
      <c r="Q28" s="222">
        <v>0</v>
      </c>
      <c r="R28" s="183">
        <v>0</v>
      </c>
      <c r="S28" s="188">
        <v>0</v>
      </c>
      <c r="T28" s="222">
        <v>0</v>
      </c>
      <c r="U28" s="183">
        <v>0</v>
      </c>
    </row>
    <row r="29" ht="23.1" customHeight="1" spans="1:21">
      <c r="A29" s="180" t="s">
        <v>497</v>
      </c>
      <c r="B29" s="215" t="s">
        <v>498</v>
      </c>
      <c r="C29" s="222">
        <v>85.19</v>
      </c>
      <c r="D29" s="183">
        <v>85.19</v>
      </c>
      <c r="E29" s="188">
        <v>85.19</v>
      </c>
      <c r="F29" s="183">
        <v>0</v>
      </c>
      <c r="G29" s="188">
        <v>0</v>
      </c>
      <c r="H29" s="222">
        <v>0</v>
      </c>
      <c r="I29" s="222">
        <v>0</v>
      </c>
      <c r="J29" s="183">
        <v>0</v>
      </c>
      <c r="K29" s="188">
        <v>0</v>
      </c>
      <c r="L29" s="222">
        <v>0</v>
      </c>
      <c r="M29" s="222">
        <v>0</v>
      </c>
      <c r="N29" s="222">
        <v>0</v>
      </c>
      <c r="O29" s="183">
        <v>0</v>
      </c>
      <c r="P29" s="188">
        <v>0</v>
      </c>
      <c r="Q29" s="222">
        <v>0</v>
      </c>
      <c r="R29" s="183">
        <v>0</v>
      </c>
      <c r="S29" s="188">
        <v>0</v>
      </c>
      <c r="T29" s="222">
        <v>0</v>
      </c>
      <c r="U29" s="183">
        <v>0</v>
      </c>
    </row>
    <row r="30" ht="23.1" customHeight="1" spans="1:21">
      <c r="A30" s="180" t="s">
        <v>104</v>
      </c>
      <c r="B30" s="215" t="s">
        <v>105</v>
      </c>
      <c r="C30" s="222">
        <v>15239.61</v>
      </c>
      <c r="D30" s="183">
        <v>15239.61</v>
      </c>
      <c r="E30" s="188">
        <v>39.61</v>
      </c>
      <c r="F30" s="183">
        <v>15200</v>
      </c>
      <c r="G30" s="188">
        <v>0</v>
      </c>
      <c r="H30" s="222">
        <v>0</v>
      </c>
      <c r="I30" s="222">
        <v>0</v>
      </c>
      <c r="J30" s="183">
        <v>15200</v>
      </c>
      <c r="K30" s="188">
        <v>0</v>
      </c>
      <c r="L30" s="222">
        <v>0</v>
      </c>
      <c r="M30" s="222">
        <v>0</v>
      </c>
      <c r="N30" s="222">
        <v>0</v>
      </c>
      <c r="O30" s="183">
        <v>0</v>
      </c>
      <c r="P30" s="188">
        <v>0</v>
      </c>
      <c r="Q30" s="222">
        <v>0</v>
      </c>
      <c r="R30" s="183">
        <v>0</v>
      </c>
      <c r="S30" s="188">
        <v>0</v>
      </c>
      <c r="T30" s="222">
        <v>0</v>
      </c>
      <c r="U30" s="183">
        <v>0</v>
      </c>
    </row>
    <row r="31" ht="23.1" customHeight="1" spans="1:21">
      <c r="A31" s="180" t="s">
        <v>505</v>
      </c>
      <c r="B31" s="215" t="s">
        <v>2100</v>
      </c>
      <c r="C31" s="222">
        <v>41.79</v>
      </c>
      <c r="D31" s="183">
        <v>41.79</v>
      </c>
      <c r="E31" s="188">
        <v>41.79</v>
      </c>
      <c r="F31" s="183">
        <v>0</v>
      </c>
      <c r="G31" s="188">
        <v>0</v>
      </c>
      <c r="H31" s="222">
        <v>0</v>
      </c>
      <c r="I31" s="222">
        <v>0</v>
      </c>
      <c r="J31" s="183">
        <v>0</v>
      </c>
      <c r="K31" s="188">
        <v>0</v>
      </c>
      <c r="L31" s="222">
        <v>0</v>
      </c>
      <c r="M31" s="222">
        <v>0</v>
      </c>
      <c r="N31" s="222">
        <v>0</v>
      </c>
      <c r="O31" s="183">
        <v>0</v>
      </c>
      <c r="P31" s="188">
        <v>0</v>
      </c>
      <c r="Q31" s="222">
        <v>0</v>
      </c>
      <c r="R31" s="183">
        <v>0</v>
      </c>
      <c r="S31" s="188">
        <v>0</v>
      </c>
      <c r="T31" s="222">
        <v>0</v>
      </c>
      <c r="U31" s="183">
        <v>0</v>
      </c>
    </row>
    <row r="32" ht="23.1" customHeight="1" spans="1:21">
      <c r="A32" s="180" t="s">
        <v>508</v>
      </c>
      <c r="B32" s="215" t="s">
        <v>2101</v>
      </c>
      <c r="C32" s="222">
        <v>66.9</v>
      </c>
      <c r="D32" s="183">
        <v>66.9</v>
      </c>
      <c r="E32" s="188">
        <v>66.9</v>
      </c>
      <c r="F32" s="183">
        <v>0</v>
      </c>
      <c r="G32" s="188">
        <v>0</v>
      </c>
      <c r="H32" s="222">
        <v>0</v>
      </c>
      <c r="I32" s="222">
        <v>0</v>
      </c>
      <c r="J32" s="183">
        <v>0</v>
      </c>
      <c r="K32" s="188">
        <v>0</v>
      </c>
      <c r="L32" s="222">
        <v>0</v>
      </c>
      <c r="M32" s="222">
        <v>0</v>
      </c>
      <c r="N32" s="222">
        <v>0</v>
      </c>
      <c r="O32" s="183">
        <v>0</v>
      </c>
      <c r="P32" s="188">
        <v>0</v>
      </c>
      <c r="Q32" s="222">
        <v>0</v>
      </c>
      <c r="R32" s="183">
        <v>0</v>
      </c>
      <c r="S32" s="188">
        <v>0</v>
      </c>
      <c r="T32" s="222">
        <v>0</v>
      </c>
      <c r="U32" s="183">
        <v>0</v>
      </c>
    </row>
    <row r="33" ht="23.1" customHeight="1" spans="1:21">
      <c r="A33" s="180" t="s">
        <v>511</v>
      </c>
      <c r="B33" s="215" t="s">
        <v>512</v>
      </c>
      <c r="C33" s="222">
        <v>840.83</v>
      </c>
      <c r="D33" s="183">
        <v>840.83</v>
      </c>
      <c r="E33" s="188">
        <v>840.83</v>
      </c>
      <c r="F33" s="183">
        <v>0</v>
      </c>
      <c r="G33" s="188">
        <v>0</v>
      </c>
      <c r="H33" s="222">
        <v>0</v>
      </c>
      <c r="I33" s="222">
        <v>0</v>
      </c>
      <c r="J33" s="183">
        <v>0</v>
      </c>
      <c r="K33" s="188">
        <v>0</v>
      </c>
      <c r="L33" s="222">
        <v>0</v>
      </c>
      <c r="M33" s="222">
        <v>0</v>
      </c>
      <c r="N33" s="222">
        <v>0</v>
      </c>
      <c r="O33" s="183">
        <v>0</v>
      </c>
      <c r="P33" s="188">
        <v>0</v>
      </c>
      <c r="Q33" s="222">
        <v>0</v>
      </c>
      <c r="R33" s="183">
        <v>0</v>
      </c>
      <c r="S33" s="188">
        <v>0</v>
      </c>
      <c r="T33" s="222">
        <v>0</v>
      </c>
      <c r="U33" s="183">
        <v>0</v>
      </c>
    </row>
    <row r="34" ht="23.1" customHeight="1" spans="1:21">
      <c r="A34" s="180" t="s">
        <v>537</v>
      </c>
      <c r="B34" s="215" t="s">
        <v>538</v>
      </c>
      <c r="C34" s="222">
        <v>612.3</v>
      </c>
      <c r="D34" s="183">
        <v>612.3</v>
      </c>
      <c r="E34" s="188">
        <v>612.3</v>
      </c>
      <c r="F34" s="183">
        <v>0</v>
      </c>
      <c r="G34" s="188">
        <v>0</v>
      </c>
      <c r="H34" s="222">
        <v>0</v>
      </c>
      <c r="I34" s="222">
        <v>0</v>
      </c>
      <c r="J34" s="183">
        <v>0</v>
      </c>
      <c r="K34" s="188">
        <v>0</v>
      </c>
      <c r="L34" s="222">
        <v>0</v>
      </c>
      <c r="M34" s="222">
        <v>0</v>
      </c>
      <c r="N34" s="222">
        <v>0</v>
      </c>
      <c r="O34" s="183">
        <v>0</v>
      </c>
      <c r="P34" s="188">
        <v>0</v>
      </c>
      <c r="Q34" s="222">
        <v>0</v>
      </c>
      <c r="R34" s="183">
        <v>0</v>
      </c>
      <c r="S34" s="188">
        <v>0</v>
      </c>
      <c r="T34" s="222">
        <v>0</v>
      </c>
      <c r="U34" s="183">
        <v>0</v>
      </c>
    </row>
    <row r="35" ht="23.1" customHeight="1" spans="1:21">
      <c r="A35" s="180" t="s">
        <v>555</v>
      </c>
      <c r="B35" s="215" t="s">
        <v>556</v>
      </c>
      <c r="C35" s="222">
        <v>1128.5</v>
      </c>
      <c r="D35" s="183">
        <v>1128.5</v>
      </c>
      <c r="E35" s="188">
        <v>1128.5</v>
      </c>
      <c r="F35" s="183">
        <v>0</v>
      </c>
      <c r="G35" s="188">
        <v>0</v>
      </c>
      <c r="H35" s="222">
        <v>0</v>
      </c>
      <c r="I35" s="222">
        <v>0</v>
      </c>
      <c r="J35" s="183">
        <v>0</v>
      </c>
      <c r="K35" s="188">
        <v>0</v>
      </c>
      <c r="L35" s="222">
        <v>0</v>
      </c>
      <c r="M35" s="222">
        <v>0</v>
      </c>
      <c r="N35" s="222">
        <v>0</v>
      </c>
      <c r="O35" s="183">
        <v>0</v>
      </c>
      <c r="P35" s="188">
        <v>0</v>
      </c>
      <c r="Q35" s="222">
        <v>0</v>
      </c>
      <c r="R35" s="183">
        <v>0</v>
      </c>
      <c r="S35" s="188">
        <v>0</v>
      </c>
      <c r="T35" s="222">
        <v>0</v>
      </c>
      <c r="U35" s="183">
        <v>0</v>
      </c>
    </row>
    <row r="36" ht="23.1" customHeight="1" spans="1:21">
      <c r="A36" s="180" t="s">
        <v>106</v>
      </c>
      <c r="B36" s="215" t="s">
        <v>107</v>
      </c>
      <c r="C36" s="222">
        <v>525.26</v>
      </c>
      <c r="D36" s="183">
        <v>525.26</v>
      </c>
      <c r="E36" s="188">
        <v>459.26</v>
      </c>
      <c r="F36" s="183">
        <v>66</v>
      </c>
      <c r="G36" s="188">
        <v>0</v>
      </c>
      <c r="H36" s="222">
        <v>0</v>
      </c>
      <c r="I36" s="222">
        <v>0</v>
      </c>
      <c r="J36" s="183">
        <v>0</v>
      </c>
      <c r="K36" s="188">
        <v>0</v>
      </c>
      <c r="L36" s="222">
        <v>0</v>
      </c>
      <c r="M36" s="222">
        <v>66</v>
      </c>
      <c r="N36" s="222">
        <v>0</v>
      </c>
      <c r="O36" s="183">
        <v>0</v>
      </c>
      <c r="P36" s="188">
        <v>0</v>
      </c>
      <c r="Q36" s="222">
        <v>0</v>
      </c>
      <c r="R36" s="183">
        <v>0</v>
      </c>
      <c r="S36" s="188">
        <v>0</v>
      </c>
      <c r="T36" s="222">
        <v>0</v>
      </c>
      <c r="U36" s="183">
        <v>0</v>
      </c>
    </row>
    <row r="37" ht="23.1" customHeight="1" spans="1:21">
      <c r="A37" s="180" t="s">
        <v>108</v>
      </c>
      <c r="B37" s="215" t="s">
        <v>109</v>
      </c>
      <c r="C37" s="222">
        <v>1819.05</v>
      </c>
      <c r="D37" s="183">
        <v>1819.05</v>
      </c>
      <c r="E37" s="188">
        <v>1719.05</v>
      </c>
      <c r="F37" s="183">
        <v>100</v>
      </c>
      <c r="G37" s="188">
        <v>0</v>
      </c>
      <c r="H37" s="222">
        <v>0</v>
      </c>
      <c r="I37" s="222">
        <v>0</v>
      </c>
      <c r="J37" s="183">
        <v>0</v>
      </c>
      <c r="K37" s="188">
        <v>0</v>
      </c>
      <c r="L37" s="222">
        <v>0</v>
      </c>
      <c r="M37" s="222">
        <v>100</v>
      </c>
      <c r="N37" s="222">
        <v>0</v>
      </c>
      <c r="O37" s="183">
        <v>0</v>
      </c>
      <c r="P37" s="188">
        <v>0</v>
      </c>
      <c r="Q37" s="222">
        <v>0</v>
      </c>
      <c r="R37" s="183">
        <v>0</v>
      </c>
      <c r="S37" s="188">
        <v>0</v>
      </c>
      <c r="T37" s="222">
        <v>0</v>
      </c>
      <c r="U37" s="183">
        <v>0</v>
      </c>
    </row>
    <row r="38" ht="23.1" customHeight="1" spans="1:21">
      <c r="A38" s="180" t="s">
        <v>110</v>
      </c>
      <c r="B38" s="215" t="s">
        <v>111</v>
      </c>
      <c r="C38" s="222">
        <v>3219.9</v>
      </c>
      <c r="D38" s="183">
        <v>3219.9</v>
      </c>
      <c r="E38" s="188">
        <v>2022.9</v>
      </c>
      <c r="F38" s="183">
        <v>1197</v>
      </c>
      <c r="G38" s="188">
        <v>1197</v>
      </c>
      <c r="H38" s="222">
        <v>0</v>
      </c>
      <c r="I38" s="222">
        <v>0</v>
      </c>
      <c r="J38" s="183">
        <v>0</v>
      </c>
      <c r="K38" s="188">
        <v>0</v>
      </c>
      <c r="L38" s="222">
        <v>0</v>
      </c>
      <c r="M38" s="222">
        <v>0</v>
      </c>
      <c r="N38" s="222">
        <v>0</v>
      </c>
      <c r="O38" s="183">
        <v>0</v>
      </c>
      <c r="P38" s="188">
        <v>0</v>
      </c>
      <c r="Q38" s="222">
        <v>0</v>
      </c>
      <c r="R38" s="183">
        <v>0</v>
      </c>
      <c r="S38" s="188">
        <v>0</v>
      </c>
      <c r="T38" s="222">
        <v>0</v>
      </c>
      <c r="U38" s="183">
        <v>0</v>
      </c>
    </row>
    <row r="39" ht="23.1" customHeight="1" spans="1:21">
      <c r="A39" s="180" t="s">
        <v>574</v>
      </c>
      <c r="B39" s="215" t="s">
        <v>575</v>
      </c>
      <c r="C39" s="222">
        <v>568.41</v>
      </c>
      <c r="D39" s="183">
        <v>568.41</v>
      </c>
      <c r="E39" s="188">
        <v>568.41</v>
      </c>
      <c r="F39" s="183">
        <v>0</v>
      </c>
      <c r="G39" s="188">
        <v>0</v>
      </c>
      <c r="H39" s="222">
        <v>0</v>
      </c>
      <c r="I39" s="222">
        <v>0</v>
      </c>
      <c r="J39" s="183">
        <v>0</v>
      </c>
      <c r="K39" s="188">
        <v>0</v>
      </c>
      <c r="L39" s="222">
        <v>0</v>
      </c>
      <c r="M39" s="222">
        <v>0</v>
      </c>
      <c r="N39" s="222">
        <v>0</v>
      </c>
      <c r="O39" s="183">
        <v>0</v>
      </c>
      <c r="P39" s="188">
        <v>0</v>
      </c>
      <c r="Q39" s="222">
        <v>0</v>
      </c>
      <c r="R39" s="183">
        <v>0</v>
      </c>
      <c r="S39" s="188">
        <v>0</v>
      </c>
      <c r="T39" s="222">
        <v>0</v>
      </c>
      <c r="U39" s="183">
        <v>0</v>
      </c>
    </row>
    <row r="40" ht="23.1" customHeight="1" spans="1:21">
      <c r="A40" s="180" t="s">
        <v>585</v>
      </c>
      <c r="B40" s="215" t="s">
        <v>586</v>
      </c>
      <c r="C40" s="222">
        <v>56.65</v>
      </c>
      <c r="D40" s="183">
        <v>56.65</v>
      </c>
      <c r="E40" s="188">
        <v>56.65</v>
      </c>
      <c r="F40" s="183">
        <v>0</v>
      </c>
      <c r="G40" s="188">
        <v>0</v>
      </c>
      <c r="H40" s="222">
        <v>0</v>
      </c>
      <c r="I40" s="222">
        <v>0</v>
      </c>
      <c r="J40" s="183">
        <v>0</v>
      </c>
      <c r="K40" s="188">
        <v>0</v>
      </c>
      <c r="L40" s="222">
        <v>0</v>
      </c>
      <c r="M40" s="222">
        <v>0</v>
      </c>
      <c r="N40" s="222">
        <v>0</v>
      </c>
      <c r="O40" s="183">
        <v>0</v>
      </c>
      <c r="P40" s="188">
        <v>0</v>
      </c>
      <c r="Q40" s="222">
        <v>0</v>
      </c>
      <c r="R40" s="183">
        <v>0</v>
      </c>
      <c r="S40" s="188">
        <v>0</v>
      </c>
      <c r="T40" s="222">
        <v>0</v>
      </c>
      <c r="U40" s="183">
        <v>0</v>
      </c>
    </row>
    <row r="41" ht="23.1" customHeight="1" spans="1:21">
      <c r="A41" s="180" t="s">
        <v>588</v>
      </c>
      <c r="B41" s="215" t="s">
        <v>589</v>
      </c>
      <c r="C41" s="222">
        <v>321.83</v>
      </c>
      <c r="D41" s="183">
        <v>321.83</v>
      </c>
      <c r="E41" s="188">
        <v>321.83</v>
      </c>
      <c r="F41" s="183">
        <v>0</v>
      </c>
      <c r="G41" s="188">
        <v>0</v>
      </c>
      <c r="H41" s="222">
        <v>0</v>
      </c>
      <c r="I41" s="222">
        <v>0</v>
      </c>
      <c r="J41" s="183">
        <v>0</v>
      </c>
      <c r="K41" s="188">
        <v>0</v>
      </c>
      <c r="L41" s="222">
        <v>0</v>
      </c>
      <c r="M41" s="222">
        <v>0</v>
      </c>
      <c r="N41" s="222">
        <v>0</v>
      </c>
      <c r="O41" s="183">
        <v>0</v>
      </c>
      <c r="P41" s="188">
        <v>0</v>
      </c>
      <c r="Q41" s="222">
        <v>0</v>
      </c>
      <c r="R41" s="183">
        <v>0</v>
      </c>
      <c r="S41" s="188">
        <v>0</v>
      </c>
      <c r="T41" s="222">
        <v>0</v>
      </c>
      <c r="U41" s="183">
        <v>0</v>
      </c>
    </row>
    <row r="42" ht="23.1" customHeight="1" spans="1:21">
      <c r="A42" s="180" t="s">
        <v>112</v>
      </c>
      <c r="B42" s="215" t="s">
        <v>113</v>
      </c>
      <c r="C42" s="222">
        <v>1332.64</v>
      </c>
      <c r="D42" s="183">
        <v>1332.64</v>
      </c>
      <c r="E42" s="188">
        <v>1315.64</v>
      </c>
      <c r="F42" s="183">
        <v>17</v>
      </c>
      <c r="G42" s="188">
        <v>17</v>
      </c>
      <c r="H42" s="222">
        <v>0</v>
      </c>
      <c r="I42" s="222">
        <v>0</v>
      </c>
      <c r="J42" s="183">
        <v>0</v>
      </c>
      <c r="K42" s="188">
        <v>0</v>
      </c>
      <c r="L42" s="222">
        <v>0</v>
      </c>
      <c r="M42" s="222">
        <v>0</v>
      </c>
      <c r="N42" s="222">
        <v>0</v>
      </c>
      <c r="O42" s="183">
        <v>0</v>
      </c>
      <c r="P42" s="188">
        <v>0</v>
      </c>
      <c r="Q42" s="222">
        <v>0</v>
      </c>
      <c r="R42" s="183">
        <v>0</v>
      </c>
      <c r="S42" s="188">
        <v>0</v>
      </c>
      <c r="T42" s="222">
        <v>0</v>
      </c>
      <c r="U42" s="183">
        <v>0</v>
      </c>
    </row>
    <row r="43" ht="23.1" customHeight="1" spans="1:21">
      <c r="A43" s="180" t="s">
        <v>2102</v>
      </c>
      <c r="B43" s="215" t="s">
        <v>2103</v>
      </c>
      <c r="C43" s="222">
        <v>33.83</v>
      </c>
      <c r="D43" s="183">
        <v>33.83</v>
      </c>
      <c r="E43" s="188">
        <v>33.83</v>
      </c>
      <c r="F43" s="183">
        <v>0</v>
      </c>
      <c r="G43" s="188">
        <v>0</v>
      </c>
      <c r="H43" s="222">
        <v>0</v>
      </c>
      <c r="I43" s="222">
        <v>0</v>
      </c>
      <c r="J43" s="183">
        <v>0</v>
      </c>
      <c r="K43" s="188">
        <v>0</v>
      </c>
      <c r="L43" s="222">
        <v>0</v>
      </c>
      <c r="M43" s="222">
        <v>0</v>
      </c>
      <c r="N43" s="222">
        <v>0</v>
      </c>
      <c r="O43" s="183">
        <v>0</v>
      </c>
      <c r="P43" s="188">
        <v>0</v>
      </c>
      <c r="Q43" s="222">
        <v>0</v>
      </c>
      <c r="R43" s="183">
        <v>0</v>
      </c>
      <c r="S43" s="188">
        <v>0</v>
      </c>
      <c r="T43" s="222">
        <v>0</v>
      </c>
      <c r="U43" s="183">
        <v>0</v>
      </c>
    </row>
    <row r="44" ht="23.1" customHeight="1" spans="1:21">
      <c r="A44" s="180" t="s">
        <v>2104</v>
      </c>
      <c r="B44" s="215" t="s">
        <v>2105</v>
      </c>
      <c r="C44" s="222">
        <v>210.38</v>
      </c>
      <c r="D44" s="183">
        <v>210.38</v>
      </c>
      <c r="E44" s="188">
        <v>210.38</v>
      </c>
      <c r="F44" s="183">
        <v>0</v>
      </c>
      <c r="G44" s="188">
        <v>0</v>
      </c>
      <c r="H44" s="222">
        <v>0</v>
      </c>
      <c r="I44" s="222">
        <v>0</v>
      </c>
      <c r="J44" s="183">
        <v>0</v>
      </c>
      <c r="K44" s="188">
        <v>0</v>
      </c>
      <c r="L44" s="222">
        <v>0</v>
      </c>
      <c r="M44" s="222">
        <v>0</v>
      </c>
      <c r="N44" s="222">
        <v>0</v>
      </c>
      <c r="O44" s="183">
        <v>0</v>
      </c>
      <c r="P44" s="188">
        <v>0</v>
      </c>
      <c r="Q44" s="222">
        <v>0</v>
      </c>
      <c r="R44" s="183">
        <v>0</v>
      </c>
      <c r="S44" s="188">
        <v>0</v>
      </c>
      <c r="T44" s="222">
        <v>0</v>
      </c>
      <c r="U44" s="183">
        <v>0</v>
      </c>
    </row>
    <row r="45" ht="23.1" customHeight="1" spans="1:21">
      <c r="A45" s="180" t="s">
        <v>2106</v>
      </c>
      <c r="B45" s="215" t="s">
        <v>2107</v>
      </c>
      <c r="C45" s="222">
        <v>332.38</v>
      </c>
      <c r="D45" s="183">
        <v>332.38</v>
      </c>
      <c r="E45" s="188">
        <v>332.38</v>
      </c>
      <c r="F45" s="183">
        <v>0</v>
      </c>
      <c r="G45" s="188">
        <v>0</v>
      </c>
      <c r="H45" s="222">
        <v>0</v>
      </c>
      <c r="I45" s="222">
        <v>0</v>
      </c>
      <c r="J45" s="183">
        <v>0</v>
      </c>
      <c r="K45" s="188">
        <v>0</v>
      </c>
      <c r="L45" s="222">
        <v>0</v>
      </c>
      <c r="M45" s="222">
        <v>0</v>
      </c>
      <c r="N45" s="222">
        <v>0</v>
      </c>
      <c r="O45" s="183">
        <v>0</v>
      </c>
      <c r="P45" s="188">
        <v>0</v>
      </c>
      <c r="Q45" s="222">
        <v>0</v>
      </c>
      <c r="R45" s="183">
        <v>0</v>
      </c>
      <c r="S45" s="188">
        <v>0</v>
      </c>
      <c r="T45" s="222">
        <v>0</v>
      </c>
      <c r="U45" s="183">
        <v>0</v>
      </c>
    </row>
    <row r="46" ht="23.1" customHeight="1" spans="1:21">
      <c r="A46" s="180" t="s">
        <v>2108</v>
      </c>
      <c r="B46" s="215" t="s">
        <v>2109</v>
      </c>
      <c r="C46" s="222">
        <v>173.09</v>
      </c>
      <c r="D46" s="183">
        <v>173.09</v>
      </c>
      <c r="E46" s="188">
        <v>173.09</v>
      </c>
      <c r="F46" s="183">
        <v>0</v>
      </c>
      <c r="G46" s="188">
        <v>0</v>
      </c>
      <c r="H46" s="222">
        <v>0</v>
      </c>
      <c r="I46" s="222">
        <v>0</v>
      </c>
      <c r="J46" s="183">
        <v>0</v>
      </c>
      <c r="K46" s="188">
        <v>0</v>
      </c>
      <c r="L46" s="222">
        <v>0</v>
      </c>
      <c r="M46" s="222">
        <v>0</v>
      </c>
      <c r="N46" s="222">
        <v>0</v>
      </c>
      <c r="O46" s="183">
        <v>0</v>
      </c>
      <c r="P46" s="188">
        <v>0</v>
      </c>
      <c r="Q46" s="222">
        <v>0</v>
      </c>
      <c r="R46" s="183">
        <v>0</v>
      </c>
      <c r="S46" s="188">
        <v>0</v>
      </c>
      <c r="T46" s="222">
        <v>0</v>
      </c>
      <c r="U46" s="183">
        <v>0</v>
      </c>
    </row>
    <row r="47" ht="23.1" customHeight="1" spans="1:21">
      <c r="A47" s="180" t="s">
        <v>2110</v>
      </c>
      <c r="B47" s="215" t="s">
        <v>2111</v>
      </c>
      <c r="C47" s="222">
        <v>458.33</v>
      </c>
      <c r="D47" s="183">
        <v>458.33</v>
      </c>
      <c r="E47" s="188">
        <v>458.33</v>
      </c>
      <c r="F47" s="183">
        <v>0</v>
      </c>
      <c r="G47" s="188">
        <v>0</v>
      </c>
      <c r="H47" s="222">
        <v>0</v>
      </c>
      <c r="I47" s="222">
        <v>0</v>
      </c>
      <c r="J47" s="183">
        <v>0</v>
      </c>
      <c r="K47" s="188">
        <v>0</v>
      </c>
      <c r="L47" s="222">
        <v>0</v>
      </c>
      <c r="M47" s="222">
        <v>0</v>
      </c>
      <c r="N47" s="222">
        <v>0</v>
      </c>
      <c r="O47" s="183">
        <v>0</v>
      </c>
      <c r="P47" s="188">
        <v>0</v>
      </c>
      <c r="Q47" s="222">
        <v>0</v>
      </c>
      <c r="R47" s="183">
        <v>0</v>
      </c>
      <c r="S47" s="188">
        <v>0</v>
      </c>
      <c r="T47" s="222">
        <v>0</v>
      </c>
      <c r="U47" s="183">
        <v>0</v>
      </c>
    </row>
    <row r="48" ht="23.1" customHeight="1" spans="1:21">
      <c r="A48" s="180" t="s">
        <v>2112</v>
      </c>
      <c r="B48" s="215" t="s">
        <v>2113</v>
      </c>
      <c r="C48" s="222">
        <v>2743.54</v>
      </c>
      <c r="D48" s="183">
        <v>2743.54</v>
      </c>
      <c r="E48" s="188">
        <v>2743.54</v>
      </c>
      <c r="F48" s="183">
        <v>0</v>
      </c>
      <c r="G48" s="188">
        <v>0</v>
      </c>
      <c r="H48" s="222">
        <v>0</v>
      </c>
      <c r="I48" s="222">
        <v>0</v>
      </c>
      <c r="J48" s="183">
        <v>0</v>
      </c>
      <c r="K48" s="188">
        <v>0</v>
      </c>
      <c r="L48" s="222">
        <v>0</v>
      </c>
      <c r="M48" s="222">
        <v>0</v>
      </c>
      <c r="N48" s="222">
        <v>0</v>
      </c>
      <c r="O48" s="183">
        <v>0</v>
      </c>
      <c r="P48" s="188">
        <v>0</v>
      </c>
      <c r="Q48" s="222">
        <v>0</v>
      </c>
      <c r="R48" s="183">
        <v>0</v>
      </c>
      <c r="S48" s="188">
        <v>0</v>
      </c>
      <c r="T48" s="222">
        <v>0</v>
      </c>
      <c r="U48" s="183">
        <v>0</v>
      </c>
    </row>
    <row r="49" ht="23.1" customHeight="1" spans="1:21">
      <c r="A49" s="180" t="s">
        <v>2114</v>
      </c>
      <c r="B49" s="215" t="s">
        <v>2115</v>
      </c>
      <c r="C49" s="222">
        <v>427.04</v>
      </c>
      <c r="D49" s="183">
        <v>427.04</v>
      </c>
      <c r="E49" s="188">
        <v>427.04</v>
      </c>
      <c r="F49" s="183">
        <v>0</v>
      </c>
      <c r="G49" s="188">
        <v>0</v>
      </c>
      <c r="H49" s="222">
        <v>0</v>
      </c>
      <c r="I49" s="222">
        <v>0</v>
      </c>
      <c r="J49" s="183">
        <v>0</v>
      </c>
      <c r="K49" s="188">
        <v>0</v>
      </c>
      <c r="L49" s="222">
        <v>0</v>
      </c>
      <c r="M49" s="222">
        <v>0</v>
      </c>
      <c r="N49" s="222">
        <v>0</v>
      </c>
      <c r="O49" s="183">
        <v>0</v>
      </c>
      <c r="P49" s="188">
        <v>0</v>
      </c>
      <c r="Q49" s="222">
        <v>0</v>
      </c>
      <c r="R49" s="183">
        <v>0</v>
      </c>
      <c r="S49" s="188">
        <v>0</v>
      </c>
      <c r="T49" s="222">
        <v>0</v>
      </c>
      <c r="U49" s="183">
        <v>0</v>
      </c>
    </row>
    <row r="50" ht="23.1" customHeight="1" spans="1:21">
      <c r="A50" s="180" t="s">
        <v>2116</v>
      </c>
      <c r="B50" s="215" t="s">
        <v>2117</v>
      </c>
      <c r="C50" s="222">
        <v>2607.89</v>
      </c>
      <c r="D50" s="183">
        <v>2607.89</v>
      </c>
      <c r="E50" s="188">
        <v>2607.89</v>
      </c>
      <c r="F50" s="183">
        <v>0</v>
      </c>
      <c r="G50" s="188">
        <v>0</v>
      </c>
      <c r="H50" s="222">
        <v>0</v>
      </c>
      <c r="I50" s="222">
        <v>0</v>
      </c>
      <c r="J50" s="183">
        <v>0</v>
      </c>
      <c r="K50" s="188">
        <v>0</v>
      </c>
      <c r="L50" s="222">
        <v>0</v>
      </c>
      <c r="M50" s="222">
        <v>0</v>
      </c>
      <c r="N50" s="222">
        <v>0</v>
      </c>
      <c r="O50" s="183">
        <v>0</v>
      </c>
      <c r="P50" s="188">
        <v>0</v>
      </c>
      <c r="Q50" s="222">
        <v>0</v>
      </c>
      <c r="R50" s="183">
        <v>0</v>
      </c>
      <c r="S50" s="188">
        <v>0</v>
      </c>
      <c r="T50" s="222">
        <v>0</v>
      </c>
      <c r="U50" s="183">
        <v>0</v>
      </c>
    </row>
    <row r="51" ht="23.1" customHeight="1" spans="1:21">
      <c r="A51" s="180" t="s">
        <v>2118</v>
      </c>
      <c r="B51" s="215" t="s">
        <v>2119</v>
      </c>
      <c r="C51" s="222">
        <v>312.6</v>
      </c>
      <c r="D51" s="183">
        <v>312.6</v>
      </c>
      <c r="E51" s="188">
        <v>312.6</v>
      </c>
      <c r="F51" s="183">
        <v>0</v>
      </c>
      <c r="G51" s="188">
        <v>0</v>
      </c>
      <c r="H51" s="222">
        <v>0</v>
      </c>
      <c r="I51" s="222">
        <v>0</v>
      </c>
      <c r="J51" s="183">
        <v>0</v>
      </c>
      <c r="K51" s="188">
        <v>0</v>
      </c>
      <c r="L51" s="222">
        <v>0</v>
      </c>
      <c r="M51" s="222">
        <v>0</v>
      </c>
      <c r="N51" s="222">
        <v>0</v>
      </c>
      <c r="O51" s="183">
        <v>0</v>
      </c>
      <c r="P51" s="188">
        <v>0</v>
      </c>
      <c r="Q51" s="222">
        <v>0</v>
      </c>
      <c r="R51" s="183">
        <v>0</v>
      </c>
      <c r="S51" s="188">
        <v>0</v>
      </c>
      <c r="T51" s="222">
        <v>0</v>
      </c>
      <c r="U51" s="183">
        <v>0</v>
      </c>
    </row>
    <row r="52" ht="23.1" customHeight="1" spans="1:21">
      <c r="A52" s="180" t="s">
        <v>2120</v>
      </c>
      <c r="B52" s="215" t="s">
        <v>2121</v>
      </c>
      <c r="C52" s="222">
        <v>2352.32</v>
      </c>
      <c r="D52" s="183">
        <v>2352.32</v>
      </c>
      <c r="E52" s="188">
        <v>2352.32</v>
      </c>
      <c r="F52" s="183">
        <v>0</v>
      </c>
      <c r="G52" s="188">
        <v>0</v>
      </c>
      <c r="H52" s="222">
        <v>0</v>
      </c>
      <c r="I52" s="222">
        <v>0</v>
      </c>
      <c r="J52" s="183">
        <v>0</v>
      </c>
      <c r="K52" s="188">
        <v>0</v>
      </c>
      <c r="L52" s="222">
        <v>0</v>
      </c>
      <c r="M52" s="222">
        <v>0</v>
      </c>
      <c r="N52" s="222">
        <v>0</v>
      </c>
      <c r="O52" s="183">
        <v>0</v>
      </c>
      <c r="P52" s="188">
        <v>0</v>
      </c>
      <c r="Q52" s="222">
        <v>0</v>
      </c>
      <c r="R52" s="183">
        <v>0</v>
      </c>
      <c r="S52" s="188">
        <v>0</v>
      </c>
      <c r="T52" s="222">
        <v>0</v>
      </c>
      <c r="U52" s="183">
        <v>0</v>
      </c>
    </row>
    <row r="53" ht="23.1" customHeight="1" spans="1:21">
      <c r="A53" s="180" t="s">
        <v>2122</v>
      </c>
      <c r="B53" s="215" t="s">
        <v>2123</v>
      </c>
      <c r="C53" s="222">
        <v>485.33</v>
      </c>
      <c r="D53" s="183">
        <v>485.33</v>
      </c>
      <c r="E53" s="188">
        <v>485.33</v>
      </c>
      <c r="F53" s="183">
        <v>0</v>
      </c>
      <c r="G53" s="188">
        <v>0</v>
      </c>
      <c r="H53" s="222">
        <v>0</v>
      </c>
      <c r="I53" s="222">
        <v>0</v>
      </c>
      <c r="J53" s="183">
        <v>0</v>
      </c>
      <c r="K53" s="188">
        <v>0</v>
      </c>
      <c r="L53" s="222">
        <v>0</v>
      </c>
      <c r="M53" s="222">
        <v>0</v>
      </c>
      <c r="N53" s="222">
        <v>0</v>
      </c>
      <c r="O53" s="183">
        <v>0</v>
      </c>
      <c r="P53" s="188">
        <v>0</v>
      </c>
      <c r="Q53" s="222">
        <v>0</v>
      </c>
      <c r="R53" s="183">
        <v>0</v>
      </c>
      <c r="S53" s="188">
        <v>0</v>
      </c>
      <c r="T53" s="222">
        <v>0</v>
      </c>
      <c r="U53" s="183">
        <v>0</v>
      </c>
    </row>
    <row r="54" ht="23.1" customHeight="1" spans="1:21">
      <c r="A54" s="180" t="s">
        <v>2124</v>
      </c>
      <c r="B54" s="215" t="s">
        <v>2125</v>
      </c>
      <c r="C54" s="222">
        <v>380.11</v>
      </c>
      <c r="D54" s="183">
        <v>380.11</v>
      </c>
      <c r="E54" s="188">
        <v>380.11</v>
      </c>
      <c r="F54" s="183">
        <v>0</v>
      </c>
      <c r="G54" s="188">
        <v>0</v>
      </c>
      <c r="H54" s="222">
        <v>0</v>
      </c>
      <c r="I54" s="222">
        <v>0</v>
      </c>
      <c r="J54" s="183">
        <v>0</v>
      </c>
      <c r="K54" s="188">
        <v>0</v>
      </c>
      <c r="L54" s="222">
        <v>0</v>
      </c>
      <c r="M54" s="222">
        <v>0</v>
      </c>
      <c r="N54" s="222">
        <v>0</v>
      </c>
      <c r="O54" s="183">
        <v>0</v>
      </c>
      <c r="P54" s="188">
        <v>0</v>
      </c>
      <c r="Q54" s="222">
        <v>0</v>
      </c>
      <c r="R54" s="183">
        <v>0</v>
      </c>
      <c r="S54" s="188">
        <v>0</v>
      </c>
      <c r="T54" s="222">
        <v>0</v>
      </c>
      <c r="U54" s="183">
        <v>0</v>
      </c>
    </row>
    <row r="55" ht="23.1" customHeight="1" spans="1:21">
      <c r="A55" s="180" t="s">
        <v>2126</v>
      </c>
      <c r="B55" s="215" t="s">
        <v>2127</v>
      </c>
      <c r="C55" s="222">
        <v>1007.9</v>
      </c>
      <c r="D55" s="183">
        <v>1007.9</v>
      </c>
      <c r="E55" s="188">
        <v>1007.9</v>
      </c>
      <c r="F55" s="183">
        <v>0</v>
      </c>
      <c r="G55" s="188">
        <v>0</v>
      </c>
      <c r="H55" s="222">
        <v>0</v>
      </c>
      <c r="I55" s="222">
        <v>0</v>
      </c>
      <c r="J55" s="183">
        <v>0</v>
      </c>
      <c r="K55" s="188">
        <v>0</v>
      </c>
      <c r="L55" s="222">
        <v>0</v>
      </c>
      <c r="M55" s="222">
        <v>0</v>
      </c>
      <c r="N55" s="222">
        <v>0</v>
      </c>
      <c r="O55" s="183">
        <v>0</v>
      </c>
      <c r="P55" s="188">
        <v>0</v>
      </c>
      <c r="Q55" s="222">
        <v>0</v>
      </c>
      <c r="R55" s="183">
        <v>0</v>
      </c>
      <c r="S55" s="188">
        <v>0</v>
      </c>
      <c r="T55" s="222">
        <v>0</v>
      </c>
      <c r="U55" s="183">
        <v>0</v>
      </c>
    </row>
    <row r="56" ht="23.1" customHeight="1" spans="1:21">
      <c r="A56" s="180" t="s">
        <v>2128</v>
      </c>
      <c r="B56" s="215" t="s">
        <v>2129</v>
      </c>
      <c r="C56" s="222">
        <v>314.03</v>
      </c>
      <c r="D56" s="183">
        <v>314.03</v>
      </c>
      <c r="E56" s="188">
        <v>314.03</v>
      </c>
      <c r="F56" s="183">
        <v>0</v>
      </c>
      <c r="G56" s="188">
        <v>0</v>
      </c>
      <c r="H56" s="222">
        <v>0</v>
      </c>
      <c r="I56" s="222">
        <v>0</v>
      </c>
      <c r="J56" s="183">
        <v>0</v>
      </c>
      <c r="K56" s="188">
        <v>0</v>
      </c>
      <c r="L56" s="222">
        <v>0</v>
      </c>
      <c r="M56" s="222">
        <v>0</v>
      </c>
      <c r="N56" s="222">
        <v>0</v>
      </c>
      <c r="O56" s="183">
        <v>0</v>
      </c>
      <c r="P56" s="188">
        <v>0</v>
      </c>
      <c r="Q56" s="222">
        <v>0</v>
      </c>
      <c r="R56" s="183">
        <v>0</v>
      </c>
      <c r="S56" s="188">
        <v>0</v>
      </c>
      <c r="T56" s="222">
        <v>0</v>
      </c>
      <c r="U56" s="183">
        <v>0</v>
      </c>
    </row>
    <row r="57" ht="23.1" customHeight="1" spans="1:21">
      <c r="A57" s="180" t="s">
        <v>2130</v>
      </c>
      <c r="B57" s="215" t="s">
        <v>2131</v>
      </c>
      <c r="C57" s="222">
        <v>278.74</v>
      </c>
      <c r="D57" s="183">
        <v>278.74</v>
      </c>
      <c r="E57" s="188">
        <v>278.74</v>
      </c>
      <c r="F57" s="183">
        <v>0</v>
      </c>
      <c r="G57" s="188">
        <v>0</v>
      </c>
      <c r="H57" s="222">
        <v>0</v>
      </c>
      <c r="I57" s="222">
        <v>0</v>
      </c>
      <c r="J57" s="183">
        <v>0</v>
      </c>
      <c r="K57" s="188">
        <v>0</v>
      </c>
      <c r="L57" s="222">
        <v>0</v>
      </c>
      <c r="M57" s="222">
        <v>0</v>
      </c>
      <c r="N57" s="222">
        <v>0</v>
      </c>
      <c r="O57" s="183">
        <v>0</v>
      </c>
      <c r="P57" s="188">
        <v>0</v>
      </c>
      <c r="Q57" s="222">
        <v>0</v>
      </c>
      <c r="R57" s="183">
        <v>0</v>
      </c>
      <c r="S57" s="188">
        <v>0</v>
      </c>
      <c r="T57" s="222">
        <v>0</v>
      </c>
      <c r="U57" s="183">
        <v>0</v>
      </c>
    </row>
    <row r="58" ht="23.1" customHeight="1" spans="1:21">
      <c r="A58" s="180" t="s">
        <v>2132</v>
      </c>
      <c r="B58" s="215" t="s">
        <v>2133</v>
      </c>
      <c r="C58" s="222">
        <v>388.37</v>
      </c>
      <c r="D58" s="183">
        <v>388.37</v>
      </c>
      <c r="E58" s="188">
        <v>388.37</v>
      </c>
      <c r="F58" s="183">
        <v>0</v>
      </c>
      <c r="G58" s="188">
        <v>0</v>
      </c>
      <c r="H58" s="222">
        <v>0</v>
      </c>
      <c r="I58" s="222">
        <v>0</v>
      </c>
      <c r="J58" s="183">
        <v>0</v>
      </c>
      <c r="K58" s="188">
        <v>0</v>
      </c>
      <c r="L58" s="222">
        <v>0</v>
      </c>
      <c r="M58" s="222">
        <v>0</v>
      </c>
      <c r="N58" s="222">
        <v>0</v>
      </c>
      <c r="O58" s="183">
        <v>0</v>
      </c>
      <c r="P58" s="188">
        <v>0</v>
      </c>
      <c r="Q58" s="222">
        <v>0</v>
      </c>
      <c r="R58" s="183">
        <v>0</v>
      </c>
      <c r="S58" s="188">
        <v>0</v>
      </c>
      <c r="T58" s="222">
        <v>0</v>
      </c>
      <c r="U58" s="183">
        <v>0</v>
      </c>
    </row>
    <row r="59" ht="23.1" customHeight="1" spans="1:21">
      <c r="A59" s="180" t="s">
        <v>2134</v>
      </c>
      <c r="B59" s="215" t="s">
        <v>2135</v>
      </c>
      <c r="C59" s="222">
        <v>732.31</v>
      </c>
      <c r="D59" s="183">
        <v>732.31</v>
      </c>
      <c r="E59" s="188">
        <v>732.31</v>
      </c>
      <c r="F59" s="183">
        <v>0</v>
      </c>
      <c r="G59" s="188">
        <v>0</v>
      </c>
      <c r="H59" s="222">
        <v>0</v>
      </c>
      <c r="I59" s="222">
        <v>0</v>
      </c>
      <c r="J59" s="183">
        <v>0</v>
      </c>
      <c r="K59" s="188">
        <v>0</v>
      </c>
      <c r="L59" s="222">
        <v>0</v>
      </c>
      <c r="M59" s="222">
        <v>0</v>
      </c>
      <c r="N59" s="222">
        <v>0</v>
      </c>
      <c r="O59" s="183">
        <v>0</v>
      </c>
      <c r="P59" s="188">
        <v>0</v>
      </c>
      <c r="Q59" s="222">
        <v>0</v>
      </c>
      <c r="R59" s="183">
        <v>0</v>
      </c>
      <c r="S59" s="188">
        <v>0</v>
      </c>
      <c r="T59" s="222">
        <v>0</v>
      </c>
      <c r="U59" s="183">
        <v>0</v>
      </c>
    </row>
    <row r="60" ht="23.1" customHeight="1" spans="1:21">
      <c r="A60" s="180" t="s">
        <v>2136</v>
      </c>
      <c r="B60" s="215" t="s">
        <v>2137</v>
      </c>
      <c r="C60" s="222">
        <v>1615.76</v>
      </c>
      <c r="D60" s="183">
        <v>1615.76</v>
      </c>
      <c r="E60" s="188">
        <v>1615.76</v>
      </c>
      <c r="F60" s="183">
        <v>0</v>
      </c>
      <c r="G60" s="188">
        <v>0</v>
      </c>
      <c r="H60" s="222">
        <v>0</v>
      </c>
      <c r="I60" s="222">
        <v>0</v>
      </c>
      <c r="J60" s="183">
        <v>0</v>
      </c>
      <c r="K60" s="188">
        <v>0</v>
      </c>
      <c r="L60" s="222">
        <v>0</v>
      </c>
      <c r="M60" s="222">
        <v>0</v>
      </c>
      <c r="N60" s="222">
        <v>0</v>
      </c>
      <c r="O60" s="183">
        <v>0</v>
      </c>
      <c r="P60" s="188">
        <v>0</v>
      </c>
      <c r="Q60" s="222">
        <v>0</v>
      </c>
      <c r="R60" s="183">
        <v>0</v>
      </c>
      <c r="S60" s="188">
        <v>0</v>
      </c>
      <c r="T60" s="222">
        <v>0</v>
      </c>
      <c r="U60" s="183">
        <v>0</v>
      </c>
    </row>
    <row r="61" ht="23.1" customHeight="1" spans="1:21">
      <c r="A61" s="180" t="s">
        <v>2138</v>
      </c>
      <c r="B61" s="215" t="s">
        <v>2139</v>
      </c>
      <c r="C61" s="222">
        <v>550.52</v>
      </c>
      <c r="D61" s="183">
        <v>550.52</v>
      </c>
      <c r="E61" s="188">
        <v>550.52</v>
      </c>
      <c r="F61" s="183">
        <v>0</v>
      </c>
      <c r="G61" s="188">
        <v>0</v>
      </c>
      <c r="H61" s="222">
        <v>0</v>
      </c>
      <c r="I61" s="222">
        <v>0</v>
      </c>
      <c r="J61" s="183">
        <v>0</v>
      </c>
      <c r="K61" s="188">
        <v>0</v>
      </c>
      <c r="L61" s="222">
        <v>0</v>
      </c>
      <c r="M61" s="222">
        <v>0</v>
      </c>
      <c r="N61" s="222">
        <v>0</v>
      </c>
      <c r="O61" s="183">
        <v>0</v>
      </c>
      <c r="P61" s="188">
        <v>0</v>
      </c>
      <c r="Q61" s="222">
        <v>0</v>
      </c>
      <c r="R61" s="183">
        <v>0</v>
      </c>
      <c r="S61" s="188">
        <v>0</v>
      </c>
      <c r="T61" s="222">
        <v>0</v>
      </c>
      <c r="U61" s="183">
        <v>0</v>
      </c>
    </row>
    <row r="62" ht="23.1" customHeight="1" spans="1:21">
      <c r="A62" s="180" t="s">
        <v>2140</v>
      </c>
      <c r="B62" s="215" t="s">
        <v>2141</v>
      </c>
      <c r="C62" s="222">
        <v>361.71</v>
      </c>
      <c r="D62" s="183">
        <v>361.71</v>
      </c>
      <c r="E62" s="188">
        <v>361.71</v>
      </c>
      <c r="F62" s="183">
        <v>0</v>
      </c>
      <c r="G62" s="188">
        <v>0</v>
      </c>
      <c r="H62" s="222">
        <v>0</v>
      </c>
      <c r="I62" s="222">
        <v>0</v>
      </c>
      <c r="J62" s="183">
        <v>0</v>
      </c>
      <c r="K62" s="188">
        <v>0</v>
      </c>
      <c r="L62" s="222">
        <v>0</v>
      </c>
      <c r="M62" s="222">
        <v>0</v>
      </c>
      <c r="N62" s="222">
        <v>0</v>
      </c>
      <c r="O62" s="183">
        <v>0</v>
      </c>
      <c r="P62" s="188">
        <v>0</v>
      </c>
      <c r="Q62" s="222">
        <v>0</v>
      </c>
      <c r="R62" s="183">
        <v>0</v>
      </c>
      <c r="S62" s="188">
        <v>0</v>
      </c>
      <c r="T62" s="222">
        <v>0</v>
      </c>
      <c r="U62" s="183">
        <v>0</v>
      </c>
    </row>
    <row r="63" ht="23.1" customHeight="1" spans="1:21">
      <c r="A63" s="180" t="s">
        <v>2142</v>
      </c>
      <c r="B63" s="215" t="s">
        <v>2143</v>
      </c>
      <c r="C63" s="222">
        <v>332.16</v>
      </c>
      <c r="D63" s="183">
        <v>332.16</v>
      </c>
      <c r="E63" s="188">
        <v>332.16</v>
      </c>
      <c r="F63" s="183">
        <v>0</v>
      </c>
      <c r="G63" s="188">
        <v>0</v>
      </c>
      <c r="H63" s="222">
        <v>0</v>
      </c>
      <c r="I63" s="222">
        <v>0</v>
      </c>
      <c r="J63" s="183">
        <v>0</v>
      </c>
      <c r="K63" s="188">
        <v>0</v>
      </c>
      <c r="L63" s="222">
        <v>0</v>
      </c>
      <c r="M63" s="222">
        <v>0</v>
      </c>
      <c r="N63" s="222">
        <v>0</v>
      </c>
      <c r="O63" s="183">
        <v>0</v>
      </c>
      <c r="P63" s="188">
        <v>0</v>
      </c>
      <c r="Q63" s="222">
        <v>0</v>
      </c>
      <c r="R63" s="183">
        <v>0</v>
      </c>
      <c r="S63" s="188">
        <v>0</v>
      </c>
      <c r="T63" s="222">
        <v>0</v>
      </c>
      <c r="U63" s="183">
        <v>0</v>
      </c>
    </row>
    <row r="64" ht="23.1" customHeight="1" spans="1:21">
      <c r="A64" s="180" t="s">
        <v>2144</v>
      </c>
      <c r="B64" s="215" t="s">
        <v>2145</v>
      </c>
      <c r="C64" s="222">
        <v>452.36</v>
      </c>
      <c r="D64" s="183">
        <v>452.36</v>
      </c>
      <c r="E64" s="188">
        <v>452.36</v>
      </c>
      <c r="F64" s="183">
        <v>0</v>
      </c>
      <c r="G64" s="188">
        <v>0</v>
      </c>
      <c r="H64" s="222">
        <v>0</v>
      </c>
      <c r="I64" s="222">
        <v>0</v>
      </c>
      <c r="J64" s="183">
        <v>0</v>
      </c>
      <c r="K64" s="188">
        <v>0</v>
      </c>
      <c r="L64" s="222">
        <v>0</v>
      </c>
      <c r="M64" s="222">
        <v>0</v>
      </c>
      <c r="N64" s="222">
        <v>0</v>
      </c>
      <c r="O64" s="183">
        <v>0</v>
      </c>
      <c r="P64" s="188">
        <v>0</v>
      </c>
      <c r="Q64" s="222">
        <v>0</v>
      </c>
      <c r="R64" s="183">
        <v>0</v>
      </c>
      <c r="S64" s="188">
        <v>0</v>
      </c>
      <c r="T64" s="222">
        <v>0</v>
      </c>
      <c r="U64" s="183">
        <v>0</v>
      </c>
    </row>
    <row r="65" ht="23.1" customHeight="1" spans="1:21">
      <c r="A65" s="180" t="s">
        <v>2146</v>
      </c>
      <c r="B65" s="215" t="s">
        <v>2147</v>
      </c>
      <c r="C65" s="222">
        <v>262.99</v>
      </c>
      <c r="D65" s="183">
        <v>262.99</v>
      </c>
      <c r="E65" s="188">
        <v>262.99</v>
      </c>
      <c r="F65" s="183">
        <v>0</v>
      </c>
      <c r="G65" s="188">
        <v>0</v>
      </c>
      <c r="H65" s="222">
        <v>0</v>
      </c>
      <c r="I65" s="222">
        <v>0</v>
      </c>
      <c r="J65" s="183">
        <v>0</v>
      </c>
      <c r="K65" s="188">
        <v>0</v>
      </c>
      <c r="L65" s="222">
        <v>0</v>
      </c>
      <c r="M65" s="222">
        <v>0</v>
      </c>
      <c r="N65" s="222">
        <v>0</v>
      </c>
      <c r="O65" s="183">
        <v>0</v>
      </c>
      <c r="P65" s="188">
        <v>0</v>
      </c>
      <c r="Q65" s="222">
        <v>0</v>
      </c>
      <c r="R65" s="183">
        <v>0</v>
      </c>
      <c r="S65" s="188">
        <v>0</v>
      </c>
      <c r="T65" s="222">
        <v>0</v>
      </c>
      <c r="U65" s="183">
        <v>0</v>
      </c>
    </row>
    <row r="66" ht="23.1" customHeight="1" spans="1:21">
      <c r="A66" s="180" t="s">
        <v>2148</v>
      </c>
      <c r="B66" s="215" t="s">
        <v>2149</v>
      </c>
      <c r="C66" s="222">
        <v>753.8</v>
      </c>
      <c r="D66" s="183">
        <v>753.8</v>
      </c>
      <c r="E66" s="188">
        <v>753.8</v>
      </c>
      <c r="F66" s="183">
        <v>0</v>
      </c>
      <c r="G66" s="188">
        <v>0</v>
      </c>
      <c r="H66" s="222">
        <v>0</v>
      </c>
      <c r="I66" s="222">
        <v>0</v>
      </c>
      <c r="J66" s="183">
        <v>0</v>
      </c>
      <c r="K66" s="188">
        <v>0</v>
      </c>
      <c r="L66" s="222">
        <v>0</v>
      </c>
      <c r="M66" s="222">
        <v>0</v>
      </c>
      <c r="N66" s="222">
        <v>0</v>
      </c>
      <c r="O66" s="183">
        <v>0</v>
      </c>
      <c r="P66" s="188">
        <v>0</v>
      </c>
      <c r="Q66" s="222">
        <v>0</v>
      </c>
      <c r="R66" s="183">
        <v>0</v>
      </c>
      <c r="S66" s="188">
        <v>0</v>
      </c>
      <c r="T66" s="222">
        <v>0</v>
      </c>
      <c r="U66" s="183">
        <v>0</v>
      </c>
    </row>
    <row r="67" ht="23.1" customHeight="1" spans="1:21">
      <c r="A67" s="180" t="s">
        <v>2150</v>
      </c>
      <c r="B67" s="215" t="s">
        <v>2151</v>
      </c>
      <c r="C67" s="222">
        <v>139.99</v>
      </c>
      <c r="D67" s="183">
        <v>139.99</v>
      </c>
      <c r="E67" s="188">
        <v>139.99</v>
      </c>
      <c r="F67" s="183">
        <v>0</v>
      </c>
      <c r="G67" s="188">
        <v>0</v>
      </c>
      <c r="H67" s="222">
        <v>0</v>
      </c>
      <c r="I67" s="222">
        <v>0</v>
      </c>
      <c r="J67" s="183">
        <v>0</v>
      </c>
      <c r="K67" s="188">
        <v>0</v>
      </c>
      <c r="L67" s="222">
        <v>0</v>
      </c>
      <c r="M67" s="222">
        <v>0</v>
      </c>
      <c r="N67" s="222">
        <v>0</v>
      </c>
      <c r="O67" s="183">
        <v>0</v>
      </c>
      <c r="P67" s="188">
        <v>0</v>
      </c>
      <c r="Q67" s="222">
        <v>0</v>
      </c>
      <c r="R67" s="183">
        <v>0</v>
      </c>
      <c r="S67" s="188">
        <v>0</v>
      </c>
      <c r="T67" s="222">
        <v>0</v>
      </c>
      <c r="U67" s="183">
        <v>0</v>
      </c>
    </row>
    <row r="68" ht="23.1" customHeight="1" spans="1:21">
      <c r="A68" s="180" t="s">
        <v>2152</v>
      </c>
      <c r="B68" s="215" t="s">
        <v>2153</v>
      </c>
      <c r="C68" s="222">
        <v>329.81</v>
      </c>
      <c r="D68" s="183">
        <v>329.81</v>
      </c>
      <c r="E68" s="188">
        <v>329.81</v>
      </c>
      <c r="F68" s="183">
        <v>0</v>
      </c>
      <c r="G68" s="188">
        <v>0</v>
      </c>
      <c r="H68" s="222">
        <v>0</v>
      </c>
      <c r="I68" s="222">
        <v>0</v>
      </c>
      <c r="J68" s="183">
        <v>0</v>
      </c>
      <c r="K68" s="188">
        <v>0</v>
      </c>
      <c r="L68" s="222">
        <v>0</v>
      </c>
      <c r="M68" s="222">
        <v>0</v>
      </c>
      <c r="N68" s="222">
        <v>0</v>
      </c>
      <c r="O68" s="183">
        <v>0</v>
      </c>
      <c r="P68" s="188">
        <v>0</v>
      </c>
      <c r="Q68" s="222">
        <v>0</v>
      </c>
      <c r="R68" s="183">
        <v>0</v>
      </c>
      <c r="S68" s="188">
        <v>0</v>
      </c>
      <c r="T68" s="222">
        <v>0</v>
      </c>
      <c r="U68" s="183">
        <v>0</v>
      </c>
    </row>
    <row r="69" ht="23.1" customHeight="1" spans="1:21">
      <c r="A69" s="180" t="s">
        <v>2154</v>
      </c>
      <c r="B69" s="215" t="s">
        <v>2155</v>
      </c>
      <c r="C69" s="222">
        <v>432.42</v>
      </c>
      <c r="D69" s="183">
        <v>432.42</v>
      </c>
      <c r="E69" s="188">
        <v>432.42</v>
      </c>
      <c r="F69" s="183">
        <v>0</v>
      </c>
      <c r="G69" s="188">
        <v>0</v>
      </c>
      <c r="H69" s="222">
        <v>0</v>
      </c>
      <c r="I69" s="222">
        <v>0</v>
      </c>
      <c r="J69" s="183">
        <v>0</v>
      </c>
      <c r="K69" s="188">
        <v>0</v>
      </c>
      <c r="L69" s="222">
        <v>0</v>
      </c>
      <c r="M69" s="222">
        <v>0</v>
      </c>
      <c r="N69" s="222">
        <v>0</v>
      </c>
      <c r="O69" s="183">
        <v>0</v>
      </c>
      <c r="P69" s="188">
        <v>0</v>
      </c>
      <c r="Q69" s="222">
        <v>0</v>
      </c>
      <c r="R69" s="183">
        <v>0</v>
      </c>
      <c r="S69" s="188">
        <v>0</v>
      </c>
      <c r="T69" s="222">
        <v>0</v>
      </c>
      <c r="U69" s="183">
        <v>0</v>
      </c>
    </row>
    <row r="70" ht="23.1" customHeight="1" spans="1:21">
      <c r="A70" s="180" t="s">
        <v>2156</v>
      </c>
      <c r="B70" s="215" t="s">
        <v>2157</v>
      </c>
      <c r="C70" s="222">
        <v>363.95</v>
      </c>
      <c r="D70" s="183">
        <v>363.95</v>
      </c>
      <c r="E70" s="188">
        <v>363.95</v>
      </c>
      <c r="F70" s="183">
        <v>0</v>
      </c>
      <c r="G70" s="188">
        <v>0</v>
      </c>
      <c r="H70" s="222">
        <v>0</v>
      </c>
      <c r="I70" s="222">
        <v>0</v>
      </c>
      <c r="J70" s="183">
        <v>0</v>
      </c>
      <c r="K70" s="188">
        <v>0</v>
      </c>
      <c r="L70" s="222">
        <v>0</v>
      </c>
      <c r="M70" s="222">
        <v>0</v>
      </c>
      <c r="N70" s="222">
        <v>0</v>
      </c>
      <c r="O70" s="183">
        <v>0</v>
      </c>
      <c r="P70" s="188">
        <v>0</v>
      </c>
      <c r="Q70" s="222">
        <v>0</v>
      </c>
      <c r="R70" s="183">
        <v>0</v>
      </c>
      <c r="S70" s="188">
        <v>0</v>
      </c>
      <c r="T70" s="222">
        <v>0</v>
      </c>
      <c r="U70" s="183">
        <v>0</v>
      </c>
    </row>
    <row r="71" ht="23.1" customHeight="1" spans="1:21">
      <c r="A71" s="180" t="s">
        <v>2158</v>
      </c>
      <c r="B71" s="215" t="s">
        <v>2159</v>
      </c>
      <c r="C71" s="222">
        <v>753.14</v>
      </c>
      <c r="D71" s="183">
        <v>753.14</v>
      </c>
      <c r="E71" s="188">
        <v>753.14</v>
      </c>
      <c r="F71" s="183">
        <v>0</v>
      </c>
      <c r="G71" s="188">
        <v>0</v>
      </c>
      <c r="H71" s="222">
        <v>0</v>
      </c>
      <c r="I71" s="222">
        <v>0</v>
      </c>
      <c r="J71" s="183">
        <v>0</v>
      </c>
      <c r="K71" s="188">
        <v>0</v>
      </c>
      <c r="L71" s="222">
        <v>0</v>
      </c>
      <c r="M71" s="222">
        <v>0</v>
      </c>
      <c r="N71" s="222">
        <v>0</v>
      </c>
      <c r="O71" s="183">
        <v>0</v>
      </c>
      <c r="P71" s="188">
        <v>0</v>
      </c>
      <c r="Q71" s="222">
        <v>0</v>
      </c>
      <c r="R71" s="183">
        <v>0</v>
      </c>
      <c r="S71" s="188">
        <v>0</v>
      </c>
      <c r="T71" s="222">
        <v>0</v>
      </c>
      <c r="U71" s="183">
        <v>0</v>
      </c>
    </row>
    <row r="72" ht="23.1" customHeight="1" spans="1:21">
      <c r="A72" s="180" t="s">
        <v>2160</v>
      </c>
      <c r="B72" s="215" t="s">
        <v>2161</v>
      </c>
      <c r="C72" s="222">
        <v>528.42</v>
      </c>
      <c r="D72" s="183">
        <v>528.42</v>
      </c>
      <c r="E72" s="188">
        <v>528.42</v>
      </c>
      <c r="F72" s="183">
        <v>0</v>
      </c>
      <c r="G72" s="188">
        <v>0</v>
      </c>
      <c r="H72" s="222">
        <v>0</v>
      </c>
      <c r="I72" s="222">
        <v>0</v>
      </c>
      <c r="J72" s="183">
        <v>0</v>
      </c>
      <c r="K72" s="188">
        <v>0</v>
      </c>
      <c r="L72" s="222">
        <v>0</v>
      </c>
      <c r="M72" s="222">
        <v>0</v>
      </c>
      <c r="N72" s="222">
        <v>0</v>
      </c>
      <c r="O72" s="183">
        <v>0</v>
      </c>
      <c r="P72" s="188">
        <v>0</v>
      </c>
      <c r="Q72" s="222">
        <v>0</v>
      </c>
      <c r="R72" s="183">
        <v>0</v>
      </c>
      <c r="S72" s="188">
        <v>0</v>
      </c>
      <c r="T72" s="222">
        <v>0</v>
      </c>
      <c r="U72" s="183">
        <v>0</v>
      </c>
    </row>
    <row r="73" ht="23.1" customHeight="1" spans="1:21">
      <c r="A73" s="180" t="s">
        <v>2162</v>
      </c>
      <c r="B73" s="215" t="s">
        <v>2163</v>
      </c>
      <c r="C73" s="222">
        <v>426.2</v>
      </c>
      <c r="D73" s="183">
        <v>426.2</v>
      </c>
      <c r="E73" s="188">
        <v>426.2</v>
      </c>
      <c r="F73" s="183">
        <v>0</v>
      </c>
      <c r="G73" s="188">
        <v>0</v>
      </c>
      <c r="H73" s="222">
        <v>0</v>
      </c>
      <c r="I73" s="222">
        <v>0</v>
      </c>
      <c r="J73" s="183">
        <v>0</v>
      </c>
      <c r="K73" s="188">
        <v>0</v>
      </c>
      <c r="L73" s="222">
        <v>0</v>
      </c>
      <c r="M73" s="222">
        <v>0</v>
      </c>
      <c r="N73" s="222">
        <v>0</v>
      </c>
      <c r="O73" s="183">
        <v>0</v>
      </c>
      <c r="P73" s="188">
        <v>0</v>
      </c>
      <c r="Q73" s="222">
        <v>0</v>
      </c>
      <c r="R73" s="183">
        <v>0</v>
      </c>
      <c r="S73" s="188">
        <v>0</v>
      </c>
      <c r="T73" s="222">
        <v>0</v>
      </c>
      <c r="U73" s="183">
        <v>0</v>
      </c>
    </row>
    <row r="74" ht="23.1" customHeight="1" spans="1:21">
      <c r="A74" s="180" t="s">
        <v>2164</v>
      </c>
      <c r="B74" s="215" t="s">
        <v>2165</v>
      </c>
      <c r="C74" s="222">
        <v>351.45</v>
      </c>
      <c r="D74" s="183">
        <v>351.45</v>
      </c>
      <c r="E74" s="188">
        <v>351.45</v>
      </c>
      <c r="F74" s="183">
        <v>0</v>
      </c>
      <c r="G74" s="188">
        <v>0</v>
      </c>
      <c r="H74" s="222">
        <v>0</v>
      </c>
      <c r="I74" s="222">
        <v>0</v>
      </c>
      <c r="J74" s="183">
        <v>0</v>
      </c>
      <c r="K74" s="188">
        <v>0</v>
      </c>
      <c r="L74" s="222">
        <v>0</v>
      </c>
      <c r="M74" s="222">
        <v>0</v>
      </c>
      <c r="N74" s="222">
        <v>0</v>
      </c>
      <c r="O74" s="183">
        <v>0</v>
      </c>
      <c r="P74" s="188">
        <v>0</v>
      </c>
      <c r="Q74" s="222">
        <v>0</v>
      </c>
      <c r="R74" s="183">
        <v>0</v>
      </c>
      <c r="S74" s="188">
        <v>0</v>
      </c>
      <c r="T74" s="222">
        <v>0</v>
      </c>
      <c r="U74" s="183">
        <v>0</v>
      </c>
    </row>
    <row r="75" ht="23.1" customHeight="1" spans="1:21">
      <c r="A75" s="180" t="s">
        <v>2166</v>
      </c>
      <c r="B75" s="215" t="s">
        <v>2167</v>
      </c>
      <c r="C75" s="222">
        <v>237.21</v>
      </c>
      <c r="D75" s="183">
        <v>237.21</v>
      </c>
      <c r="E75" s="188">
        <v>237.21</v>
      </c>
      <c r="F75" s="183">
        <v>0</v>
      </c>
      <c r="G75" s="188">
        <v>0</v>
      </c>
      <c r="H75" s="222">
        <v>0</v>
      </c>
      <c r="I75" s="222">
        <v>0</v>
      </c>
      <c r="J75" s="183">
        <v>0</v>
      </c>
      <c r="K75" s="188">
        <v>0</v>
      </c>
      <c r="L75" s="222">
        <v>0</v>
      </c>
      <c r="M75" s="222">
        <v>0</v>
      </c>
      <c r="N75" s="222">
        <v>0</v>
      </c>
      <c r="O75" s="183">
        <v>0</v>
      </c>
      <c r="P75" s="188">
        <v>0</v>
      </c>
      <c r="Q75" s="222">
        <v>0</v>
      </c>
      <c r="R75" s="183">
        <v>0</v>
      </c>
      <c r="S75" s="188">
        <v>0</v>
      </c>
      <c r="T75" s="222">
        <v>0</v>
      </c>
      <c r="U75" s="183">
        <v>0</v>
      </c>
    </row>
    <row r="76" ht="23.1" customHeight="1" spans="1:21">
      <c r="A76" s="180" t="s">
        <v>2168</v>
      </c>
      <c r="B76" s="215" t="s">
        <v>2169</v>
      </c>
      <c r="C76" s="222">
        <v>489.3</v>
      </c>
      <c r="D76" s="183">
        <v>489.3</v>
      </c>
      <c r="E76" s="188">
        <v>489.3</v>
      </c>
      <c r="F76" s="183">
        <v>0</v>
      </c>
      <c r="G76" s="188">
        <v>0</v>
      </c>
      <c r="H76" s="222">
        <v>0</v>
      </c>
      <c r="I76" s="222">
        <v>0</v>
      </c>
      <c r="J76" s="183">
        <v>0</v>
      </c>
      <c r="K76" s="188">
        <v>0</v>
      </c>
      <c r="L76" s="222">
        <v>0</v>
      </c>
      <c r="M76" s="222">
        <v>0</v>
      </c>
      <c r="N76" s="222">
        <v>0</v>
      </c>
      <c r="O76" s="183">
        <v>0</v>
      </c>
      <c r="P76" s="188">
        <v>0</v>
      </c>
      <c r="Q76" s="222">
        <v>0</v>
      </c>
      <c r="R76" s="183">
        <v>0</v>
      </c>
      <c r="S76" s="188">
        <v>0</v>
      </c>
      <c r="T76" s="222">
        <v>0</v>
      </c>
      <c r="U76" s="183">
        <v>0</v>
      </c>
    </row>
    <row r="77" ht="23.1" customHeight="1" spans="1:21">
      <c r="A77" s="180" t="s">
        <v>2170</v>
      </c>
      <c r="B77" s="215" t="s">
        <v>2171</v>
      </c>
      <c r="C77" s="222">
        <v>340.27</v>
      </c>
      <c r="D77" s="183">
        <v>340.27</v>
      </c>
      <c r="E77" s="188">
        <v>340.27</v>
      </c>
      <c r="F77" s="183">
        <v>0</v>
      </c>
      <c r="G77" s="188">
        <v>0</v>
      </c>
      <c r="H77" s="222">
        <v>0</v>
      </c>
      <c r="I77" s="222">
        <v>0</v>
      </c>
      <c r="J77" s="183">
        <v>0</v>
      </c>
      <c r="K77" s="188">
        <v>0</v>
      </c>
      <c r="L77" s="222">
        <v>0</v>
      </c>
      <c r="M77" s="222">
        <v>0</v>
      </c>
      <c r="N77" s="222">
        <v>0</v>
      </c>
      <c r="O77" s="183">
        <v>0</v>
      </c>
      <c r="P77" s="188">
        <v>0</v>
      </c>
      <c r="Q77" s="222">
        <v>0</v>
      </c>
      <c r="R77" s="183">
        <v>0</v>
      </c>
      <c r="S77" s="188">
        <v>0</v>
      </c>
      <c r="T77" s="222">
        <v>0</v>
      </c>
      <c r="U77" s="183">
        <v>0</v>
      </c>
    </row>
    <row r="78" ht="23.1" customHeight="1" spans="1:21">
      <c r="A78" s="180" t="s">
        <v>2172</v>
      </c>
      <c r="B78" s="215" t="s">
        <v>2173</v>
      </c>
      <c r="C78" s="222">
        <v>557.61</v>
      </c>
      <c r="D78" s="183">
        <v>557.61</v>
      </c>
      <c r="E78" s="188">
        <v>557.61</v>
      </c>
      <c r="F78" s="183">
        <v>0</v>
      </c>
      <c r="G78" s="188">
        <v>0</v>
      </c>
      <c r="H78" s="222">
        <v>0</v>
      </c>
      <c r="I78" s="222">
        <v>0</v>
      </c>
      <c r="J78" s="183">
        <v>0</v>
      </c>
      <c r="K78" s="188">
        <v>0</v>
      </c>
      <c r="L78" s="222">
        <v>0</v>
      </c>
      <c r="M78" s="222">
        <v>0</v>
      </c>
      <c r="N78" s="222">
        <v>0</v>
      </c>
      <c r="O78" s="183">
        <v>0</v>
      </c>
      <c r="P78" s="188">
        <v>0</v>
      </c>
      <c r="Q78" s="222">
        <v>0</v>
      </c>
      <c r="R78" s="183">
        <v>0</v>
      </c>
      <c r="S78" s="188">
        <v>0</v>
      </c>
      <c r="T78" s="222">
        <v>0</v>
      </c>
      <c r="U78" s="183">
        <v>0</v>
      </c>
    </row>
    <row r="79" ht="23.1" customHeight="1" spans="1:21">
      <c r="A79" s="180" t="s">
        <v>2174</v>
      </c>
      <c r="B79" s="215" t="s">
        <v>2175</v>
      </c>
      <c r="C79" s="222">
        <v>685.57</v>
      </c>
      <c r="D79" s="183">
        <v>685.57</v>
      </c>
      <c r="E79" s="188">
        <v>685.57</v>
      </c>
      <c r="F79" s="183">
        <v>0</v>
      </c>
      <c r="G79" s="188">
        <v>0</v>
      </c>
      <c r="H79" s="222">
        <v>0</v>
      </c>
      <c r="I79" s="222">
        <v>0</v>
      </c>
      <c r="J79" s="183">
        <v>0</v>
      </c>
      <c r="K79" s="188">
        <v>0</v>
      </c>
      <c r="L79" s="222">
        <v>0</v>
      </c>
      <c r="M79" s="222">
        <v>0</v>
      </c>
      <c r="N79" s="222">
        <v>0</v>
      </c>
      <c r="O79" s="183">
        <v>0</v>
      </c>
      <c r="P79" s="188">
        <v>0</v>
      </c>
      <c r="Q79" s="222">
        <v>0</v>
      </c>
      <c r="R79" s="183">
        <v>0</v>
      </c>
      <c r="S79" s="188">
        <v>0</v>
      </c>
      <c r="T79" s="222">
        <v>0</v>
      </c>
      <c r="U79" s="183">
        <v>0</v>
      </c>
    </row>
    <row r="80" ht="23.1" customHeight="1" spans="1:21">
      <c r="A80" s="180" t="s">
        <v>2176</v>
      </c>
      <c r="B80" s="215" t="s">
        <v>2177</v>
      </c>
      <c r="C80" s="222">
        <v>255.54</v>
      </c>
      <c r="D80" s="183">
        <v>255.54</v>
      </c>
      <c r="E80" s="188">
        <v>255.54</v>
      </c>
      <c r="F80" s="183">
        <v>0</v>
      </c>
      <c r="G80" s="188">
        <v>0</v>
      </c>
      <c r="H80" s="222">
        <v>0</v>
      </c>
      <c r="I80" s="222">
        <v>0</v>
      </c>
      <c r="J80" s="183">
        <v>0</v>
      </c>
      <c r="K80" s="188">
        <v>0</v>
      </c>
      <c r="L80" s="222">
        <v>0</v>
      </c>
      <c r="M80" s="222">
        <v>0</v>
      </c>
      <c r="N80" s="222">
        <v>0</v>
      </c>
      <c r="O80" s="183">
        <v>0</v>
      </c>
      <c r="P80" s="188">
        <v>0</v>
      </c>
      <c r="Q80" s="222">
        <v>0</v>
      </c>
      <c r="R80" s="183">
        <v>0</v>
      </c>
      <c r="S80" s="188">
        <v>0</v>
      </c>
      <c r="T80" s="222">
        <v>0</v>
      </c>
      <c r="U80" s="183">
        <v>0</v>
      </c>
    </row>
    <row r="81" ht="23.1" customHeight="1" spans="1:21">
      <c r="A81" s="180" t="s">
        <v>2178</v>
      </c>
      <c r="B81" s="215" t="s">
        <v>2179</v>
      </c>
      <c r="C81" s="222">
        <v>174.39</v>
      </c>
      <c r="D81" s="183">
        <v>174.39</v>
      </c>
      <c r="E81" s="188">
        <v>174.39</v>
      </c>
      <c r="F81" s="183">
        <v>0</v>
      </c>
      <c r="G81" s="188">
        <v>0</v>
      </c>
      <c r="H81" s="222">
        <v>0</v>
      </c>
      <c r="I81" s="222">
        <v>0</v>
      </c>
      <c r="J81" s="183">
        <v>0</v>
      </c>
      <c r="K81" s="188">
        <v>0</v>
      </c>
      <c r="L81" s="222">
        <v>0</v>
      </c>
      <c r="M81" s="222">
        <v>0</v>
      </c>
      <c r="N81" s="222">
        <v>0</v>
      </c>
      <c r="O81" s="183">
        <v>0</v>
      </c>
      <c r="P81" s="188">
        <v>0</v>
      </c>
      <c r="Q81" s="222">
        <v>0</v>
      </c>
      <c r="R81" s="183">
        <v>0</v>
      </c>
      <c r="S81" s="188">
        <v>0</v>
      </c>
      <c r="T81" s="222">
        <v>0</v>
      </c>
      <c r="U81" s="183">
        <v>0</v>
      </c>
    </row>
    <row r="82" ht="23.1" customHeight="1" spans="1:21">
      <c r="A82" s="180" t="s">
        <v>2180</v>
      </c>
      <c r="B82" s="215" t="s">
        <v>2181</v>
      </c>
      <c r="C82" s="222">
        <v>571.59</v>
      </c>
      <c r="D82" s="183">
        <v>571.59</v>
      </c>
      <c r="E82" s="188">
        <v>571.59</v>
      </c>
      <c r="F82" s="183">
        <v>0</v>
      </c>
      <c r="G82" s="188">
        <v>0</v>
      </c>
      <c r="H82" s="222">
        <v>0</v>
      </c>
      <c r="I82" s="222">
        <v>0</v>
      </c>
      <c r="J82" s="183">
        <v>0</v>
      </c>
      <c r="K82" s="188">
        <v>0</v>
      </c>
      <c r="L82" s="222">
        <v>0</v>
      </c>
      <c r="M82" s="222">
        <v>0</v>
      </c>
      <c r="N82" s="222">
        <v>0</v>
      </c>
      <c r="O82" s="183">
        <v>0</v>
      </c>
      <c r="P82" s="188">
        <v>0</v>
      </c>
      <c r="Q82" s="222">
        <v>0</v>
      </c>
      <c r="R82" s="183">
        <v>0</v>
      </c>
      <c r="S82" s="188">
        <v>0</v>
      </c>
      <c r="T82" s="222">
        <v>0</v>
      </c>
      <c r="U82" s="183">
        <v>0</v>
      </c>
    </row>
    <row r="83" ht="23.1" customHeight="1" spans="1:21">
      <c r="A83" s="180" t="s">
        <v>2182</v>
      </c>
      <c r="B83" s="215" t="s">
        <v>2183</v>
      </c>
      <c r="C83" s="222">
        <v>1290.4</v>
      </c>
      <c r="D83" s="183">
        <v>1290.4</v>
      </c>
      <c r="E83" s="188">
        <v>1290.4</v>
      </c>
      <c r="F83" s="183">
        <v>0</v>
      </c>
      <c r="G83" s="188">
        <v>0</v>
      </c>
      <c r="H83" s="222">
        <v>0</v>
      </c>
      <c r="I83" s="222">
        <v>0</v>
      </c>
      <c r="J83" s="183">
        <v>0</v>
      </c>
      <c r="K83" s="188">
        <v>0</v>
      </c>
      <c r="L83" s="222">
        <v>0</v>
      </c>
      <c r="M83" s="222">
        <v>0</v>
      </c>
      <c r="N83" s="222">
        <v>0</v>
      </c>
      <c r="O83" s="183">
        <v>0</v>
      </c>
      <c r="P83" s="188">
        <v>0</v>
      </c>
      <c r="Q83" s="222">
        <v>0</v>
      </c>
      <c r="R83" s="183">
        <v>0</v>
      </c>
      <c r="S83" s="188">
        <v>0</v>
      </c>
      <c r="T83" s="222">
        <v>0</v>
      </c>
      <c r="U83" s="183">
        <v>0</v>
      </c>
    </row>
    <row r="84" ht="23.1" customHeight="1" spans="1:21">
      <c r="A84" s="180" t="s">
        <v>2184</v>
      </c>
      <c r="B84" s="215" t="s">
        <v>2185</v>
      </c>
      <c r="C84" s="222">
        <v>680.85</v>
      </c>
      <c r="D84" s="183">
        <v>680.85</v>
      </c>
      <c r="E84" s="188">
        <v>680.85</v>
      </c>
      <c r="F84" s="183">
        <v>0</v>
      </c>
      <c r="G84" s="188">
        <v>0</v>
      </c>
      <c r="H84" s="222">
        <v>0</v>
      </c>
      <c r="I84" s="222">
        <v>0</v>
      </c>
      <c r="J84" s="183">
        <v>0</v>
      </c>
      <c r="K84" s="188">
        <v>0</v>
      </c>
      <c r="L84" s="222">
        <v>0</v>
      </c>
      <c r="M84" s="222">
        <v>0</v>
      </c>
      <c r="N84" s="222">
        <v>0</v>
      </c>
      <c r="O84" s="183">
        <v>0</v>
      </c>
      <c r="P84" s="188">
        <v>0</v>
      </c>
      <c r="Q84" s="222">
        <v>0</v>
      </c>
      <c r="R84" s="183">
        <v>0</v>
      </c>
      <c r="S84" s="188">
        <v>0</v>
      </c>
      <c r="T84" s="222">
        <v>0</v>
      </c>
      <c r="U84" s="183">
        <v>0</v>
      </c>
    </row>
    <row r="85" ht="23.1" customHeight="1" spans="1:21">
      <c r="A85" s="180" t="s">
        <v>2186</v>
      </c>
      <c r="B85" s="215" t="s">
        <v>2187</v>
      </c>
      <c r="C85" s="222">
        <v>1397.95</v>
      </c>
      <c r="D85" s="183">
        <v>1397.95</v>
      </c>
      <c r="E85" s="188">
        <v>1397.95</v>
      </c>
      <c r="F85" s="183">
        <v>0</v>
      </c>
      <c r="G85" s="188">
        <v>0</v>
      </c>
      <c r="H85" s="222">
        <v>0</v>
      </c>
      <c r="I85" s="222">
        <v>0</v>
      </c>
      <c r="J85" s="183">
        <v>0</v>
      </c>
      <c r="K85" s="188">
        <v>0</v>
      </c>
      <c r="L85" s="222">
        <v>0</v>
      </c>
      <c r="M85" s="222">
        <v>0</v>
      </c>
      <c r="N85" s="222">
        <v>0</v>
      </c>
      <c r="O85" s="183">
        <v>0</v>
      </c>
      <c r="P85" s="188">
        <v>0</v>
      </c>
      <c r="Q85" s="222">
        <v>0</v>
      </c>
      <c r="R85" s="183">
        <v>0</v>
      </c>
      <c r="S85" s="188">
        <v>0</v>
      </c>
      <c r="T85" s="222">
        <v>0</v>
      </c>
      <c r="U85" s="183">
        <v>0</v>
      </c>
    </row>
    <row r="86" ht="23.1" customHeight="1" spans="1:21">
      <c r="A86" s="180" t="s">
        <v>2188</v>
      </c>
      <c r="B86" s="215" t="s">
        <v>2189</v>
      </c>
      <c r="C86" s="222">
        <v>842.96</v>
      </c>
      <c r="D86" s="183">
        <v>842.96</v>
      </c>
      <c r="E86" s="188">
        <v>842.96</v>
      </c>
      <c r="F86" s="183">
        <v>0</v>
      </c>
      <c r="G86" s="188">
        <v>0</v>
      </c>
      <c r="H86" s="222">
        <v>0</v>
      </c>
      <c r="I86" s="222">
        <v>0</v>
      </c>
      <c r="J86" s="183">
        <v>0</v>
      </c>
      <c r="K86" s="188">
        <v>0</v>
      </c>
      <c r="L86" s="222">
        <v>0</v>
      </c>
      <c r="M86" s="222">
        <v>0</v>
      </c>
      <c r="N86" s="222">
        <v>0</v>
      </c>
      <c r="O86" s="183">
        <v>0</v>
      </c>
      <c r="P86" s="188">
        <v>0</v>
      </c>
      <c r="Q86" s="222">
        <v>0</v>
      </c>
      <c r="R86" s="183">
        <v>0</v>
      </c>
      <c r="S86" s="188">
        <v>0</v>
      </c>
      <c r="T86" s="222">
        <v>0</v>
      </c>
      <c r="U86" s="183">
        <v>0</v>
      </c>
    </row>
    <row r="87" ht="23.1" customHeight="1" spans="1:21">
      <c r="A87" s="180" t="s">
        <v>2190</v>
      </c>
      <c r="B87" s="215" t="s">
        <v>2191</v>
      </c>
      <c r="C87" s="222">
        <v>497.28</v>
      </c>
      <c r="D87" s="183">
        <v>497.28</v>
      </c>
      <c r="E87" s="188">
        <v>497.28</v>
      </c>
      <c r="F87" s="183">
        <v>0</v>
      </c>
      <c r="G87" s="188">
        <v>0</v>
      </c>
      <c r="H87" s="222">
        <v>0</v>
      </c>
      <c r="I87" s="222">
        <v>0</v>
      </c>
      <c r="J87" s="183">
        <v>0</v>
      </c>
      <c r="K87" s="188">
        <v>0</v>
      </c>
      <c r="L87" s="222">
        <v>0</v>
      </c>
      <c r="M87" s="222">
        <v>0</v>
      </c>
      <c r="N87" s="222">
        <v>0</v>
      </c>
      <c r="O87" s="183">
        <v>0</v>
      </c>
      <c r="P87" s="188">
        <v>0</v>
      </c>
      <c r="Q87" s="222">
        <v>0</v>
      </c>
      <c r="R87" s="183">
        <v>0</v>
      </c>
      <c r="S87" s="188">
        <v>0</v>
      </c>
      <c r="T87" s="222">
        <v>0</v>
      </c>
      <c r="U87" s="183">
        <v>0</v>
      </c>
    </row>
    <row r="88" ht="23.1" customHeight="1" spans="1:21">
      <c r="A88" s="180" t="s">
        <v>2192</v>
      </c>
      <c r="B88" s="215" t="s">
        <v>2193</v>
      </c>
      <c r="C88" s="222">
        <v>827.03</v>
      </c>
      <c r="D88" s="183">
        <v>827.03</v>
      </c>
      <c r="E88" s="188">
        <v>827.03</v>
      </c>
      <c r="F88" s="183">
        <v>0</v>
      </c>
      <c r="G88" s="188">
        <v>0</v>
      </c>
      <c r="H88" s="222">
        <v>0</v>
      </c>
      <c r="I88" s="222">
        <v>0</v>
      </c>
      <c r="J88" s="183">
        <v>0</v>
      </c>
      <c r="K88" s="188">
        <v>0</v>
      </c>
      <c r="L88" s="222">
        <v>0</v>
      </c>
      <c r="M88" s="222">
        <v>0</v>
      </c>
      <c r="N88" s="222">
        <v>0</v>
      </c>
      <c r="O88" s="183">
        <v>0</v>
      </c>
      <c r="P88" s="188">
        <v>0</v>
      </c>
      <c r="Q88" s="222">
        <v>0</v>
      </c>
      <c r="R88" s="183">
        <v>0</v>
      </c>
      <c r="S88" s="188">
        <v>0</v>
      </c>
      <c r="T88" s="222">
        <v>0</v>
      </c>
      <c r="U88" s="183">
        <v>0</v>
      </c>
    </row>
    <row r="89" ht="23.1" customHeight="1" spans="1:21">
      <c r="A89" s="180" t="s">
        <v>2194</v>
      </c>
      <c r="B89" s="215" t="s">
        <v>2195</v>
      </c>
      <c r="C89" s="222">
        <v>954.73</v>
      </c>
      <c r="D89" s="183">
        <v>954.73</v>
      </c>
      <c r="E89" s="188">
        <v>954.73</v>
      </c>
      <c r="F89" s="183">
        <v>0</v>
      </c>
      <c r="G89" s="188">
        <v>0</v>
      </c>
      <c r="H89" s="222">
        <v>0</v>
      </c>
      <c r="I89" s="222">
        <v>0</v>
      </c>
      <c r="J89" s="183">
        <v>0</v>
      </c>
      <c r="K89" s="188">
        <v>0</v>
      </c>
      <c r="L89" s="222">
        <v>0</v>
      </c>
      <c r="M89" s="222">
        <v>0</v>
      </c>
      <c r="N89" s="222">
        <v>0</v>
      </c>
      <c r="O89" s="183">
        <v>0</v>
      </c>
      <c r="P89" s="188">
        <v>0</v>
      </c>
      <c r="Q89" s="222">
        <v>0</v>
      </c>
      <c r="R89" s="183">
        <v>0</v>
      </c>
      <c r="S89" s="188">
        <v>0</v>
      </c>
      <c r="T89" s="222">
        <v>0</v>
      </c>
      <c r="U89" s="183">
        <v>0</v>
      </c>
    </row>
    <row r="90" ht="23.1" customHeight="1" spans="1:21">
      <c r="A90" s="180" t="s">
        <v>2196</v>
      </c>
      <c r="B90" s="215" t="s">
        <v>2197</v>
      </c>
      <c r="C90" s="222">
        <v>2006.65</v>
      </c>
      <c r="D90" s="183">
        <v>2006.65</v>
      </c>
      <c r="E90" s="188">
        <v>2006.65</v>
      </c>
      <c r="F90" s="183">
        <v>0</v>
      </c>
      <c r="G90" s="188">
        <v>0</v>
      </c>
      <c r="H90" s="222">
        <v>0</v>
      </c>
      <c r="I90" s="222">
        <v>0</v>
      </c>
      <c r="J90" s="183">
        <v>0</v>
      </c>
      <c r="K90" s="188">
        <v>0</v>
      </c>
      <c r="L90" s="222">
        <v>0</v>
      </c>
      <c r="M90" s="222">
        <v>0</v>
      </c>
      <c r="N90" s="222">
        <v>0</v>
      </c>
      <c r="O90" s="183">
        <v>0</v>
      </c>
      <c r="P90" s="188">
        <v>0</v>
      </c>
      <c r="Q90" s="222">
        <v>0</v>
      </c>
      <c r="R90" s="183">
        <v>0</v>
      </c>
      <c r="S90" s="188">
        <v>0</v>
      </c>
      <c r="T90" s="222">
        <v>0</v>
      </c>
      <c r="U90" s="183">
        <v>0</v>
      </c>
    </row>
    <row r="91" ht="23.1" customHeight="1" spans="1:21">
      <c r="A91" s="180" t="s">
        <v>2198</v>
      </c>
      <c r="B91" s="215" t="s">
        <v>2199</v>
      </c>
      <c r="C91" s="222">
        <v>852.72</v>
      </c>
      <c r="D91" s="183">
        <v>852.72</v>
      </c>
      <c r="E91" s="188">
        <v>852.72</v>
      </c>
      <c r="F91" s="183">
        <v>0</v>
      </c>
      <c r="G91" s="188">
        <v>0</v>
      </c>
      <c r="H91" s="222">
        <v>0</v>
      </c>
      <c r="I91" s="222">
        <v>0</v>
      </c>
      <c r="J91" s="183">
        <v>0</v>
      </c>
      <c r="K91" s="188">
        <v>0</v>
      </c>
      <c r="L91" s="222">
        <v>0</v>
      </c>
      <c r="M91" s="222">
        <v>0</v>
      </c>
      <c r="N91" s="222">
        <v>0</v>
      </c>
      <c r="O91" s="183">
        <v>0</v>
      </c>
      <c r="P91" s="188">
        <v>0</v>
      </c>
      <c r="Q91" s="222">
        <v>0</v>
      </c>
      <c r="R91" s="183">
        <v>0</v>
      </c>
      <c r="S91" s="188">
        <v>0</v>
      </c>
      <c r="T91" s="222">
        <v>0</v>
      </c>
      <c r="U91" s="183">
        <v>0</v>
      </c>
    </row>
    <row r="92" ht="23.1" customHeight="1" spans="1:21">
      <c r="A92" s="180" t="s">
        <v>2200</v>
      </c>
      <c r="B92" s="215" t="s">
        <v>2201</v>
      </c>
      <c r="C92" s="222">
        <v>70.14</v>
      </c>
      <c r="D92" s="183">
        <v>70.14</v>
      </c>
      <c r="E92" s="188">
        <v>70.14</v>
      </c>
      <c r="F92" s="183">
        <v>0</v>
      </c>
      <c r="G92" s="188">
        <v>0</v>
      </c>
      <c r="H92" s="222">
        <v>0</v>
      </c>
      <c r="I92" s="222">
        <v>0</v>
      </c>
      <c r="J92" s="183">
        <v>0</v>
      </c>
      <c r="K92" s="188">
        <v>0</v>
      </c>
      <c r="L92" s="222">
        <v>0</v>
      </c>
      <c r="M92" s="222">
        <v>0</v>
      </c>
      <c r="N92" s="222">
        <v>0</v>
      </c>
      <c r="O92" s="183">
        <v>0</v>
      </c>
      <c r="P92" s="188">
        <v>0</v>
      </c>
      <c r="Q92" s="222">
        <v>0</v>
      </c>
      <c r="R92" s="183">
        <v>0</v>
      </c>
      <c r="S92" s="188">
        <v>0</v>
      </c>
      <c r="T92" s="222">
        <v>0</v>
      </c>
      <c r="U92" s="183">
        <v>0</v>
      </c>
    </row>
    <row r="93" ht="23.1" customHeight="1" spans="1:21">
      <c r="A93" s="180" t="s">
        <v>2202</v>
      </c>
      <c r="B93" s="215" t="s">
        <v>2203</v>
      </c>
      <c r="C93" s="222">
        <v>32.16</v>
      </c>
      <c r="D93" s="183">
        <v>32.16</v>
      </c>
      <c r="E93" s="188">
        <v>32.16</v>
      </c>
      <c r="F93" s="183">
        <v>0</v>
      </c>
      <c r="G93" s="188">
        <v>0</v>
      </c>
      <c r="H93" s="222">
        <v>0</v>
      </c>
      <c r="I93" s="222">
        <v>0</v>
      </c>
      <c r="J93" s="183">
        <v>0</v>
      </c>
      <c r="K93" s="188">
        <v>0</v>
      </c>
      <c r="L93" s="222">
        <v>0</v>
      </c>
      <c r="M93" s="222">
        <v>0</v>
      </c>
      <c r="N93" s="222">
        <v>0</v>
      </c>
      <c r="O93" s="183">
        <v>0</v>
      </c>
      <c r="P93" s="188">
        <v>0</v>
      </c>
      <c r="Q93" s="222">
        <v>0</v>
      </c>
      <c r="R93" s="183">
        <v>0</v>
      </c>
      <c r="S93" s="188">
        <v>0</v>
      </c>
      <c r="T93" s="222">
        <v>0</v>
      </c>
      <c r="U93" s="183">
        <v>0</v>
      </c>
    </row>
    <row r="94" ht="23.1" customHeight="1" spans="1:21">
      <c r="A94" s="180" t="s">
        <v>2204</v>
      </c>
      <c r="B94" s="215" t="s">
        <v>2205</v>
      </c>
      <c r="C94" s="222">
        <v>24.18</v>
      </c>
      <c r="D94" s="183">
        <v>24.18</v>
      </c>
      <c r="E94" s="188">
        <v>24.18</v>
      </c>
      <c r="F94" s="183">
        <v>0</v>
      </c>
      <c r="G94" s="188">
        <v>0</v>
      </c>
      <c r="H94" s="222">
        <v>0</v>
      </c>
      <c r="I94" s="222">
        <v>0</v>
      </c>
      <c r="J94" s="183">
        <v>0</v>
      </c>
      <c r="K94" s="188">
        <v>0</v>
      </c>
      <c r="L94" s="222">
        <v>0</v>
      </c>
      <c r="M94" s="222">
        <v>0</v>
      </c>
      <c r="N94" s="222">
        <v>0</v>
      </c>
      <c r="O94" s="183">
        <v>0</v>
      </c>
      <c r="P94" s="188">
        <v>0</v>
      </c>
      <c r="Q94" s="222">
        <v>0</v>
      </c>
      <c r="R94" s="183">
        <v>0</v>
      </c>
      <c r="S94" s="188">
        <v>0</v>
      </c>
      <c r="T94" s="222">
        <v>0</v>
      </c>
      <c r="U94" s="183">
        <v>0</v>
      </c>
    </row>
    <row r="95" ht="23.1" customHeight="1" spans="1:21">
      <c r="A95" s="180" t="s">
        <v>600</v>
      </c>
      <c r="B95" s="215" t="s">
        <v>601</v>
      </c>
      <c r="C95" s="222">
        <v>1550</v>
      </c>
      <c r="D95" s="183">
        <v>1550</v>
      </c>
      <c r="E95" s="188">
        <v>1550</v>
      </c>
      <c r="F95" s="183">
        <v>0</v>
      </c>
      <c r="G95" s="188">
        <v>0</v>
      </c>
      <c r="H95" s="222">
        <v>0</v>
      </c>
      <c r="I95" s="222">
        <v>0</v>
      </c>
      <c r="J95" s="183">
        <v>0</v>
      </c>
      <c r="K95" s="188">
        <v>0</v>
      </c>
      <c r="L95" s="222">
        <v>0</v>
      </c>
      <c r="M95" s="222">
        <v>0</v>
      </c>
      <c r="N95" s="222">
        <v>0</v>
      </c>
      <c r="O95" s="183">
        <v>0</v>
      </c>
      <c r="P95" s="188">
        <v>0</v>
      </c>
      <c r="Q95" s="222">
        <v>0</v>
      </c>
      <c r="R95" s="183">
        <v>0</v>
      </c>
      <c r="S95" s="188">
        <v>0</v>
      </c>
      <c r="T95" s="222">
        <v>0</v>
      </c>
      <c r="U95" s="183">
        <v>0</v>
      </c>
    </row>
    <row r="96" ht="23.1" customHeight="1" spans="1:21">
      <c r="A96" s="180" t="s">
        <v>114</v>
      </c>
      <c r="B96" s="215" t="s">
        <v>115</v>
      </c>
      <c r="C96" s="222">
        <v>657.15</v>
      </c>
      <c r="D96" s="183">
        <v>657.15</v>
      </c>
      <c r="E96" s="188">
        <v>157.15</v>
      </c>
      <c r="F96" s="183">
        <v>500</v>
      </c>
      <c r="G96" s="188">
        <v>0</v>
      </c>
      <c r="H96" s="222">
        <v>0</v>
      </c>
      <c r="I96" s="222">
        <v>0</v>
      </c>
      <c r="J96" s="183">
        <v>0</v>
      </c>
      <c r="K96" s="188">
        <v>0</v>
      </c>
      <c r="L96" s="222">
        <v>0</v>
      </c>
      <c r="M96" s="222">
        <v>0</v>
      </c>
      <c r="N96" s="222">
        <v>500</v>
      </c>
      <c r="O96" s="183">
        <v>0</v>
      </c>
      <c r="P96" s="188">
        <v>0</v>
      </c>
      <c r="Q96" s="222">
        <v>0</v>
      </c>
      <c r="R96" s="183">
        <v>0</v>
      </c>
      <c r="S96" s="188">
        <v>0</v>
      </c>
      <c r="T96" s="222">
        <v>0</v>
      </c>
      <c r="U96" s="183">
        <v>0</v>
      </c>
    </row>
    <row r="97" ht="23.1" customHeight="1" spans="1:21">
      <c r="A97" s="180" t="s">
        <v>116</v>
      </c>
      <c r="B97" s="215" t="s">
        <v>117</v>
      </c>
      <c r="C97" s="222">
        <v>547.95</v>
      </c>
      <c r="D97" s="183">
        <v>547.95</v>
      </c>
      <c r="E97" s="188">
        <v>526.95</v>
      </c>
      <c r="F97" s="183">
        <v>21</v>
      </c>
      <c r="G97" s="188">
        <v>0</v>
      </c>
      <c r="H97" s="222">
        <v>0</v>
      </c>
      <c r="I97" s="222">
        <v>0</v>
      </c>
      <c r="J97" s="183">
        <v>0</v>
      </c>
      <c r="K97" s="188">
        <v>0</v>
      </c>
      <c r="L97" s="222">
        <v>0</v>
      </c>
      <c r="M97" s="222">
        <v>21</v>
      </c>
      <c r="N97" s="222">
        <v>0</v>
      </c>
      <c r="O97" s="183">
        <v>0</v>
      </c>
      <c r="P97" s="188">
        <v>0</v>
      </c>
      <c r="Q97" s="222">
        <v>0</v>
      </c>
      <c r="R97" s="183">
        <v>0</v>
      </c>
      <c r="S97" s="188">
        <v>0</v>
      </c>
      <c r="T97" s="222">
        <v>0</v>
      </c>
      <c r="U97" s="183">
        <v>0</v>
      </c>
    </row>
    <row r="98" ht="23.1" customHeight="1" spans="1:21">
      <c r="A98" s="180" t="s">
        <v>640</v>
      </c>
      <c r="B98" s="215" t="s">
        <v>641</v>
      </c>
      <c r="C98" s="222">
        <v>78.56</v>
      </c>
      <c r="D98" s="183">
        <v>78.56</v>
      </c>
      <c r="E98" s="188">
        <v>78.56</v>
      </c>
      <c r="F98" s="183">
        <v>0</v>
      </c>
      <c r="G98" s="188">
        <v>0</v>
      </c>
      <c r="H98" s="222">
        <v>0</v>
      </c>
      <c r="I98" s="222">
        <v>0</v>
      </c>
      <c r="J98" s="183">
        <v>0</v>
      </c>
      <c r="K98" s="188">
        <v>0</v>
      </c>
      <c r="L98" s="222">
        <v>0</v>
      </c>
      <c r="M98" s="222">
        <v>0</v>
      </c>
      <c r="N98" s="222">
        <v>0</v>
      </c>
      <c r="O98" s="183">
        <v>0</v>
      </c>
      <c r="P98" s="188">
        <v>0</v>
      </c>
      <c r="Q98" s="222">
        <v>0</v>
      </c>
      <c r="R98" s="183">
        <v>0</v>
      </c>
      <c r="S98" s="188">
        <v>0</v>
      </c>
      <c r="T98" s="222">
        <v>0</v>
      </c>
      <c r="U98" s="183">
        <v>0</v>
      </c>
    </row>
    <row r="99" ht="23.1" customHeight="1" spans="1:21">
      <c r="A99" s="180" t="s">
        <v>644</v>
      </c>
      <c r="B99" s="215" t="s">
        <v>2206</v>
      </c>
      <c r="C99" s="222">
        <v>389.39</v>
      </c>
      <c r="D99" s="183">
        <v>389.39</v>
      </c>
      <c r="E99" s="188">
        <v>389.39</v>
      </c>
      <c r="F99" s="183">
        <v>0</v>
      </c>
      <c r="G99" s="188">
        <v>0</v>
      </c>
      <c r="H99" s="222">
        <v>0</v>
      </c>
      <c r="I99" s="222">
        <v>0</v>
      </c>
      <c r="J99" s="183">
        <v>0</v>
      </c>
      <c r="K99" s="188">
        <v>0</v>
      </c>
      <c r="L99" s="222">
        <v>0</v>
      </c>
      <c r="M99" s="222">
        <v>0</v>
      </c>
      <c r="N99" s="222">
        <v>0</v>
      </c>
      <c r="O99" s="183">
        <v>0</v>
      </c>
      <c r="P99" s="188">
        <v>0</v>
      </c>
      <c r="Q99" s="222">
        <v>0</v>
      </c>
      <c r="R99" s="183">
        <v>0</v>
      </c>
      <c r="S99" s="188">
        <v>0</v>
      </c>
      <c r="T99" s="222">
        <v>0</v>
      </c>
      <c r="U99" s="183">
        <v>0</v>
      </c>
    </row>
    <row r="100" ht="23.1" customHeight="1" spans="1:21">
      <c r="A100" s="180" t="s">
        <v>652</v>
      </c>
      <c r="B100" s="215" t="s">
        <v>653</v>
      </c>
      <c r="C100" s="222">
        <v>555.5</v>
      </c>
      <c r="D100" s="183">
        <v>555.5</v>
      </c>
      <c r="E100" s="188">
        <v>555.5</v>
      </c>
      <c r="F100" s="183">
        <v>0</v>
      </c>
      <c r="G100" s="188">
        <v>0</v>
      </c>
      <c r="H100" s="222">
        <v>0</v>
      </c>
      <c r="I100" s="222">
        <v>0</v>
      </c>
      <c r="J100" s="183">
        <v>0</v>
      </c>
      <c r="K100" s="188">
        <v>0</v>
      </c>
      <c r="L100" s="222">
        <v>0</v>
      </c>
      <c r="M100" s="222">
        <v>0</v>
      </c>
      <c r="N100" s="222">
        <v>0</v>
      </c>
      <c r="O100" s="183">
        <v>0</v>
      </c>
      <c r="P100" s="188">
        <v>0</v>
      </c>
      <c r="Q100" s="222">
        <v>0</v>
      </c>
      <c r="R100" s="183">
        <v>0</v>
      </c>
      <c r="S100" s="188">
        <v>0</v>
      </c>
      <c r="T100" s="222">
        <v>0</v>
      </c>
      <c r="U100" s="183">
        <v>0</v>
      </c>
    </row>
    <row r="101" ht="23.1" customHeight="1" spans="1:21">
      <c r="A101" s="180" t="s">
        <v>659</v>
      </c>
      <c r="B101" s="215" t="s">
        <v>660</v>
      </c>
      <c r="C101" s="222">
        <v>385.9</v>
      </c>
      <c r="D101" s="183">
        <v>385.9</v>
      </c>
      <c r="E101" s="188">
        <v>385.9</v>
      </c>
      <c r="F101" s="183">
        <v>0</v>
      </c>
      <c r="G101" s="188">
        <v>0</v>
      </c>
      <c r="H101" s="222">
        <v>0</v>
      </c>
      <c r="I101" s="222">
        <v>0</v>
      </c>
      <c r="J101" s="183">
        <v>0</v>
      </c>
      <c r="K101" s="188">
        <v>0</v>
      </c>
      <c r="L101" s="222">
        <v>0</v>
      </c>
      <c r="M101" s="222">
        <v>0</v>
      </c>
      <c r="N101" s="222">
        <v>0</v>
      </c>
      <c r="O101" s="183">
        <v>0</v>
      </c>
      <c r="P101" s="188">
        <v>0</v>
      </c>
      <c r="Q101" s="222">
        <v>0</v>
      </c>
      <c r="R101" s="183">
        <v>0</v>
      </c>
      <c r="S101" s="188">
        <v>0</v>
      </c>
      <c r="T101" s="222">
        <v>0</v>
      </c>
      <c r="U101" s="183">
        <v>0</v>
      </c>
    </row>
    <row r="102" ht="23.1" customHeight="1" spans="1:21">
      <c r="A102" s="180" t="s">
        <v>668</v>
      </c>
      <c r="B102" s="215" t="s">
        <v>669</v>
      </c>
      <c r="C102" s="222">
        <v>80.61</v>
      </c>
      <c r="D102" s="183">
        <v>80.61</v>
      </c>
      <c r="E102" s="188">
        <v>80.61</v>
      </c>
      <c r="F102" s="183">
        <v>0</v>
      </c>
      <c r="G102" s="188">
        <v>0</v>
      </c>
      <c r="H102" s="222">
        <v>0</v>
      </c>
      <c r="I102" s="222">
        <v>0</v>
      </c>
      <c r="J102" s="183">
        <v>0</v>
      </c>
      <c r="K102" s="188">
        <v>0</v>
      </c>
      <c r="L102" s="222">
        <v>0</v>
      </c>
      <c r="M102" s="222">
        <v>0</v>
      </c>
      <c r="N102" s="222">
        <v>0</v>
      </c>
      <c r="O102" s="183">
        <v>0</v>
      </c>
      <c r="P102" s="188">
        <v>0</v>
      </c>
      <c r="Q102" s="222">
        <v>0</v>
      </c>
      <c r="R102" s="183">
        <v>0</v>
      </c>
      <c r="S102" s="188">
        <v>0</v>
      </c>
      <c r="T102" s="222">
        <v>0</v>
      </c>
      <c r="U102" s="183">
        <v>0</v>
      </c>
    </row>
    <row r="103" ht="23.1" customHeight="1" spans="1:21">
      <c r="A103" s="180" t="s">
        <v>675</v>
      </c>
      <c r="B103" s="215" t="s">
        <v>2207</v>
      </c>
      <c r="C103" s="222">
        <v>136.35</v>
      </c>
      <c r="D103" s="183">
        <v>136.35</v>
      </c>
      <c r="E103" s="188">
        <v>136.35</v>
      </c>
      <c r="F103" s="183">
        <v>0</v>
      </c>
      <c r="G103" s="188">
        <v>0</v>
      </c>
      <c r="H103" s="222">
        <v>0</v>
      </c>
      <c r="I103" s="222">
        <v>0</v>
      </c>
      <c r="J103" s="183">
        <v>0</v>
      </c>
      <c r="K103" s="188">
        <v>0</v>
      </c>
      <c r="L103" s="222">
        <v>0</v>
      </c>
      <c r="M103" s="222">
        <v>0</v>
      </c>
      <c r="N103" s="222">
        <v>0</v>
      </c>
      <c r="O103" s="183">
        <v>0</v>
      </c>
      <c r="P103" s="188">
        <v>0</v>
      </c>
      <c r="Q103" s="222">
        <v>0</v>
      </c>
      <c r="R103" s="183">
        <v>0</v>
      </c>
      <c r="S103" s="188">
        <v>0</v>
      </c>
      <c r="T103" s="222">
        <v>0</v>
      </c>
      <c r="U103" s="183">
        <v>0</v>
      </c>
    </row>
    <row r="104" ht="23.1" customHeight="1" spans="1:21">
      <c r="A104" s="180" t="s">
        <v>681</v>
      </c>
      <c r="B104" s="215" t="s">
        <v>682</v>
      </c>
      <c r="C104" s="222">
        <v>72.45</v>
      </c>
      <c r="D104" s="183">
        <v>72.45</v>
      </c>
      <c r="E104" s="188">
        <v>72.45</v>
      </c>
      <c r="F104" s="183">
        <v>0</v>
      </c>
      <c r="G104" s="188">
        <v>0</v>
      </c>
      <c r="H104" s="222">
        <v>0</v>
      </c>
      <c r="I104" s="222">
        <v>0</v>
      </c>
      <c r="J104" s="183">
        <v>0</v>
      </c>
      <c r="K104" s="188">
        <v>0</v>
      </c>
      <c r="L104" s="222">
        <v>0</v>
      </c>
      <c r="M104" s="222">
        <v>0</v>
      </c>
      <c r="N104" s="222">
        <v>0</v>
      </c>
      <c r="O104" s="183">
        <v>0</v>
      </c>
      <c r="P104" s="188">
        <v>0</v>
      </c>
      <c r="Q104" s="222">
        <v>0</v>
      </c>
      <c r="R104" s="183">
        <v>0</v>
      </c>
      <c r="S104" s="188">
        <v>0</v>
      </c>
      <c r="T104" s="222">
        <v>0</v>
      </c>
      <c r="U104" s="183">
        <v>0</v>
      </c>
    </row>
    <row r="105" ht="23.1" customHeight="1" spans="1:21">
      <c r="A105" s="180" t="s">
        <v>688</v>
      </c>
      <c r="B105" s="215" t="s">
        <v>689</v>
      </c>
      <c r="C105" s="222">
        <v>66.03</v>
      </c>
      <c r="D105" s="183">
        <v>66.03</v>
      </c>
      <c r="E105" s="188">
        <v>66.03</v>
      </c>
      <c r="F105" s="183">
        <v>0</v>
      </c>
      <c r="G105" s="188">
        <v>0</v>
      </c>
      <c r="H105" s="222">
        <v>0</v>
      </c>
      <c r="I105" s="222">
        <v>0</v>
      </c>
      <c r="J105" s="183">
        <v>0</v>
      </c>
      <c r="K105" s="188">
        <v>0</v>
      </c>
      <c r="L105" s="222">
        <v>0</v>
      </c>
      <c r="M105" s="222">
        <v>0</v>
      </c>
      <c r="N105" s="222">
        <v>0</v>
      </c>
      <c r="O105" s="183">
        <v>0</v>
      </c>
      <c r="P105" s="188">
        <v>0</v>
      </c>
      <c r="Q105" s="222">
        <v>0</v>
      </c>
      <c r="R105" s="183">
        <v>0</v>
      </c>
      <c r="S105" s="188">
        <v>0</v>
      </c>
      <c r="T105" s="222">
        <v>0</v>
      </c>
      <c r="U105" s="183">
        <v>0</v>
      </c>
    </row>
    <row r="106" ht="23.1" customHeight="1" spans="1:21">
      <c r="A106" s="180" t="s">
        <v>691</v>
      </c>
      <c r="B106" s="215" t="s">
        <v>692</v>
      </c>
      <c r="C106" s="222">
        <v>43.01</v>
      </c>
      <c r="D106" s="183">
        <v>43.01</v>
      </c>
      <c r="E106" s="188">
        <v>43.01</v>
      </c>
      <c r="F106" s="183">
        <v>0</v>
      </c>
      <c r="G106" s="188">
        <v>0</v>
      </c>
      <c r="H106" s="222">
        <v>0</v>
      </c>
      <c r="I106" s="222">
        <v>0</v>
      </c>
      <c r="J106" s="183">
        <v>0</v>
      </c>
      <c r="K106" s="188">
        <v>0</v>
      </c>
      <c r="L106" s="222">
        <v>0</v>
      </c>
      <c r="M106" s="222">
        <v>0</v>
      </c>
      <c r="N106" s="222">
        <v>0</v>
      </c>
      <c r="O106" s="183">
        <v>0</v>
      </c>
      <c r="P106" s="188">
        <v>0</v>
      </c>
      <c r="Q106" s="222">
        <v>0</v>
      </c>
      <c r="R106" s="183">
        <v>0</v>
      </c>
      <c r="S106" s="188">
        <v>0</v>
      </c>
      <c r="T106" s="222">
        <v>0</v>
      </c>
      <c r="U106" s="183">
        <v>0</v>
      </c>
    </row>
    <row r="107" ht="23.1" customHeight="1" spans="1:21">
      <c r="A107" s="180" t="s">
        <v>697</v>
      </c>
      <c r="B107" s="215" t="s">
        <v>698</v>
      </c>
      <c r="C107" s="222">
        <v>479.72</v>
      </c>
      <c r="D107" s="183">
        <v>479.72</v>
      </c>
      <c r="E107" s="188">
        <v>479.72</v>
      </c>
      <c r="F107" s="183">
        <v>0</v>
      </c>
      <c r="G107" s="188">
        <v>0</v>
      </c>
      <c r="H107" s="222">
        <v>0</v>
      </c>
      <c r="I107" s="222">
        <v>0</v>
      </c>
      <c r="J107" s="183">
        <v>0</v>
      </c>
      <c r="K107" s="188">
        <v>0</v>
      </c>
      <c r="L107" s="222">
        <v>0</v>
      </c>
      <c r="M107" s="222">
        <v>0</v>
      </c>
      <c r="N107" s="222">
        <v>0</v>
      </c>
      <c r="O107" s="183">
        <v>0</v>
      </c>
      <c r="P107" s="188">
        <v>0</v>
      </c>
      <c r="Q107" s="222">
        <v>0</v>
      </c>
      <c r="R107" s="183">
        <v>0</v>
      </c>
      <c r="S107" s="188">
        <v>0</v>
      </c>
      <c r="T107" s="222">
        <v>0</v>
      </c>
      <c r="U107" s="183">
        <v>0</v>
      </c>
    </row>
    <row r="108" ht="23.1" customHeight="1" spans="1:21">
      <c r="A108" s="180" t="s">
        <v>709</v>
      </c>
      <c r="B108" s="215" t="s">
        <v>710</v>
      </c>
      <c r="C108" s="222">
        <v>1493.49</v>
      </c>
      <c r="D108" s="183">
        <v>1493.49</v>
      </c>
      <c r="E108" s="188">
        <v>1493.49</v>
      </c>
      <c r="F108" s="183">
        <v>0</v>
      </c>
      <c r="G108" s="188">
        <v>0</v>
      </c>
      <c r="H108" s="222">
        <v>0</v>
      </c>
      <c r="I108" s="222">
        <v>0</v>
      </c>
      <c r="J108" s="183">
        <v>0</v>
      </c>
      <c r="K108" s="188">
        <v>0</v>
      </c>
      <c r="L108" s="222">
        <v>0</v>
      </c>
      <c r="M108" s="222">
        <v>0</v>
      </c>
      <c r="N108" s="222">
        <v>0</v>
      </c>
      <c r="O108" s="183">
        <v>0</v>
      </c>
      <c r="P108" s="188">
        <v>0</v>
      </c>
      <c r="Q108" s="222">
        <v>0</v>
      </c>
      <c r="R108" s="183">
        <v>0</v>
      </c>
      <c r="S108" s="188">
        <v>0</v>
      </c>
      <c r="T108" s="222">
        <v>0</v>
      </c>
      <c r="U108" s="183">
        <v>0</v>
      </c>
    </row>
    <row r="109" ht="23.1" customHeight="1" spans="1:21">
      <c r="A109" s="180" t="s">
        <v>717</v>
      </c>
      <c r="B109" s="215" t="s">
        <v>718</v>
      </c>
      <c r="C109" s="222">
        <v>96.38</v>
      </c>
      <c r="D109" s="183">
        <v>96.38</v>
      </c>
      <c r="E109" s="188">
        <v>96.38</v>
      </c>
      <c r="F109" s="183">
        <v>0</v>
      </c>
      <c r="G109" s="188">
        <v>0</v>
      </c>
      <c r="H109" s="222">
        <v>0</v>
      </c>
      <c r="I109" s="222">
        <v>0</v>
      </c>
      <c r="J109" s="183">
        <v>0</v>
      </c>
      <c r="K109" s="188">
        <v>0</v>
      </c>
      <c r="L109" s="222">
        <v>0</v>
      </c>
      <c r="M109" s="222">
        <v>0</v>
      </c>
      <c r="N109" s="222">
        <v>0</v>
      </c>
      <c r="O109" s="183">
        <v>0</v>
      </c>
      <c r="P109" s="188">
        <v>0</v>
      </c>
      <c r="Q109" s="222">
        <v>0</v>
      </c>
      <c r="R109" s="183">
        <v>0</v>
      </c>
      <c r="S109" s="188">
        <v>0</v>
      </c>
      <c r="T109" s="222">
        <v>0</v>
      </c>
      <c r="U109" s="183">
        <v>0</v>
      </c>
    </row>
    <row r="110" ht="23.1" customHeight="1" spans="1:21">
      <c r="A110" s="180" t="s">
        <v>723</v>
      </c>
      <c r="B110" s="215" t="s">
        <v>724</v>
      </c>
      <c r="C110" s="222">
        <v>45.98</v>
      </c>
      <c r="D110" s="183">
        <v>45.98</v>
      </c>
      <c r="E110" s="188">
        <v>45.98</v>
      </c>
      <c r="F110" s="183">
        <v>0</v>
      </c>
      <c r="G110" s="188">
        <v>0</v>
      </c>
      <c r="H110" s="222">
        <v>0</v>
      </c>
      <c r="I110" s="222">
        <v>0</v>
      </c>
      <c r="J110" s="183">
        <v>0</v>
      </c>
      <c r="K110" s="188">
        <v>0</v>
      </c>
      <c r="L110" s="222">
        <v>0</v>
      </c>
      <c r="M110" s="222">
        <v>0</v>
      </c>
      <c r="N110" s="222">
        <v>0</v>
      </c>
      <c r="O110" s="183">
        <v>0</v>
      </c>
      <c r="P110" s="188">
        <v>0</v>
      </c>
      <c r="Q110" s="222">
        <v>0</v>
      </c>
      <c r="R110" s="183">
        <v>0</v>
      </c>
      <c r="S110" s="188">
        <v>0</v>
      </c>
      <c r="T110" s="222">
        <v>0</v>
      </c>
      <c r="U110" s="183">
        <v>0</v>
      </c>
    </row>
    <row r="111" ht="23.1" customHeight="1" spans="1:21">
      <c r="A111" s="180" t="s">
        <v>728</v>
      </c>
      <c r="B111" s="215" t="s">
        <v>729</v>
      </c>
      <c r="C111" s="222">
        <v>112.6</v>
      </c>
      <c r="D111" s="183">
        <v>112.6</v>
      </c>
      <c r="E111" s="188">
        <v>112.6</v>
      </c>
      <c r="F111" s="183">
        <v>0</v>
      </c>
      <c r="G111" s="188">
        <v>0</v>
      </c>
      <c r="H111" s="222">
        <v>0</v>
      </c>
      <c r="I111" s="222">
        <v>0</v>
      </c>
      <c r="J111" s="183">
        <v>0</v>
      </c>
      <c r="K111" s="188">
        <v>0</v>
      </c>
      <c r="L111" s="222">
        <v>0</v>
      </c>
      <c r="M111" s="222">
        <v>0</v>
      </c>
      <c r="N111" s="222">
        <v>0</v>
      </c>
      <c r="O111" s="183">
        <v>0</v>
      </c>
      <c r="P111" s="188">
        <v>0</v>
      </c>
      <c r="Q111" s="222">
        <v>0</v>
      </c>
      <c r="R111" s="183">
        <v>0</v>
      </c>
      <c r="S111" s="188">
        <v>0</v>
      </c>
      <c r="T111" s="222">
        <v>0</v>
      </c>
      <c r="U111" s="183">
        <v>0</v>
      </c>
    </row>
    <row r="112" ht="23.1" customHeight="1" spans="1:21">
      <c r="A112" s="180" t="s">
        <v>732</v>
      </c>
      <c r="B112" s="215" t="s">
        <v>733</v>
      </c>
      <c r="C112" s="222">
        <v>141.77</v>
      </c>
      <c r="D112" s="183">
        <v>141.77</v>
      </c>
      <c r="E112" s="188">
        <v>141.77</v>
      </c>
      <c r="F112" s="183">
        <v>0</v>
      </c>
      <c r="G112" s="188">
        <v>0</v>
      </c>
      <c r="H112" s="222">
        <v>0</v>
      </c>
      <c r="I112" s="222">
        <v>0</v>
      </c>
      <c r="J112" s="183">
        <v>0</v>
      </c>
      <c r="K112" s="188">
        <v>0</v>
      </c>
      <c r="L112" s="222">
        <v>0</v>
      </c>
      <c r="M112" s="222">
        <v>0</v>
      </c>
      <c r="N112" s="222">
        <v>0</v>
      </c>
      <c r="O112" s="183">
        <v>0</v>
      </c>
      <c r="P112" s="188">
        <v>0</v>
      </c>
      <c r="Q112" s="222">
        <v>0</v>
      </c>
      <c r="R112" s="183">
        <v>0</v>
      </c>
      <c r="S112" s="188">
        <v>0</v>
      </c>
      <c r="T112" s="222">
        <v>0</v>
      </c>
      <c r="U112" s="183">
        <v>0</v>
      </c>
    </row>
    <row r="113" ht="23.1" customHeight="1" spans="1:21">
      <c r="A113" s="180" t="s">
        <v>742</v>
      </c>
      <c r="B113" s="215" t="s">
        <v>743</v>
      </c>
      <c r="C113" s="222">
        <v>47.01</v>
      </c>
      <c r="D113" s="183">
        <v>47.01</v>
      </c>
      <c r="E113" s="188">
        <v>47.01</v>
      </c>
      <c r="F113" s="183">
        <v>0</v>
      </c>
      <c r="G113" s="188">
        <v>0</v>
      </c>
      <c r="H113" s="222">
        <v>0</v>
      </c>
      <c r="I113" s="222">
        <v>0</v>
      </c>
      <c r="J113" s="183">
        <v>0</v>
      </c>
      <c r="K113" s="188">
        <v>0</v>
      </c>
      <c r="L113" s="222">
        <v>0</v>
      </c>
      <c r="M113" s="222">
        <v>0</v>
      </c>
      <c r="N113" s="222">
        <v>0</v>
      </c>
      <c r="O113" s="183">
        <v>0</v>
      </c>
      <c r="P113" s="188">
        <v>0</v>
      </c>
      <c r="Q113" s="222">
        <v>0</v>
      </c>
      <c r="R113" s="183">
        <v>0</v>
      </c>
      <c r="S113" s="188">
        <v>0</v>
      </c>
      <c r="T113" s="222">
        <v>0</v>
      </c>
      <c r="U113" s="183">
        <v>0</v>
      </c>
    </row>
    <row r="114" ht="23.1" customHeight="1" spans="1:21">
      <c r="A114" s="180" t="s">
        <v>747</v>
      </c>
      <c r="B114" s="215" t="s">
        <v>748</v>
      </c>
      <c r="C114" s="222">
        <v>178.23</v>
      </c>
      <c r="D114" s="183">
        <v>178.23</v>
      </c>
      <c r="E114" s="188">
        <v>178.23</v>
      </c>
      <c r="F114" s="183">
        <v>0</v>
      </c>
      <c r="G114" s="188">
        <v>0</v>
      </c>
      <c r="H114" s="222">
        <v>0</v>
      </c>
      <c r="I114" s="222">
        <v>0</v>
      </c>
      <c r="J114" s="183">
        <v>0</v>
      </c>
      <c r="K114" s="188">
        <v>0</v>
      </c>
      <c r="L114" s="222">
        <v>0</v>
      </c>
      <c r="M114" s="222">
        <v>0</v>
      </c>
      <c r="N114" s="222">
        <v>0</v>
      </c>
      <c r="O114" s="183">
        <v>0</v>
      </c>
      <c r="P114" s="188">
        <v>0</v>
      </c>
      <c r="Q114" s="222">
        <v>0</v>
      </c>
      <c r="R114" s="183">
        <v>0</v>
      </c>
      <c r="S114" s="188">
        <v>0</v>
      </c>
      <c r="T114" s="222">
        <v>0</v>
      </c>
      <c r="U114" s="183">
        <v>0</v>
      </c>
    </row>
    <row r="115" ht="23.1" customHeight="1" spans="1:21">
      <c r="A115" s="180" t="s">
        <v>755</v>
      </c>
      <c r="B115" s="215" t="s">
        <v>756</v>
      </c>
      <c r="C115" s="222">
        <v>90.56</v>
      </c>
      <c r="D115" s="183">
        <v>90.56</v>
      </c>
      <c r="E115" s="188">
        <v>90.56</v>
      </c>
      <c r="F115" s="183">
        <v>0</v>
      </c>
      <c r="G115" s="188">
        <v>0</v>
      </c>
      <c r="H115" s="222">
        <v>0</v>
      </c>
      <c r="I115" s="222">
        <v>0</v>
      </c>
      <c r="J115" s="183">
        <v>0</v>
      </c>
      <c r="K115" s="188">
        <v>0</v>
      </c>
      <c r="L115" s="222">
        <v>0</v>
      </c>
      <c r="M115" s="222">
        <v>0</v>
      </c>
      <c r="N115" s="222">
        <v>0</v>
      </c>
      <c r="O115" s="183">
        <v>0</v>
      </c>
      <c r="P115" s="188">
        <v>0</v>
      </c>
      <c r="Q115" s="222">
        <v>0</v>
      </c>
      <c r="R115" s="183">
        <v>0</v>
      </c>
      <c r="S115" s="188">
        <v>0</v>
      </c>
      <c r="T115" s="222">
        <v>0</v>
      </c>
      <c r="U115" s="183">
        <v>0</v>
      </c>
    </row>
    <row r="116" ht="23.1" customHeight="1" spans="1:21">
      <c r="A116" s="180" t="s">
        <v>762</v>
      </c>
      <c r="B116" s="215" t="s">
        <v>763</v>
      </c>
      <c r="C116" s="222">
        <v>97.15</v>
      </c>
      <c r="D116" s="183">
        <v>97.15</v>
      </c>
      <c r="E116" s="188">
        <v>97.15</v>
      </c>
      <c r="F116" s="183">
        <v>0</v>
      </c>
      <c r="G116" s="188">
        <v>0</v>
      </c>
      <c r="H116" s="222">
        <v>0</v>
      </c>
      <c r="I116" s="222">
        <v>0</v>
      </c>
      <c r="J116" s="183">
        <v>0</v>
      </c>
      <c r="K116" s="188">
        <v>0</v>
      </c>
      <c r="L116" s="222">
        <v>0</v>
      </c>
      <c r="M116" s="222">
        <v>0</v>
      </c>
      <c r="N116" s="222">
        <v>0</v>
      </c>
      <c r="O116" s="183">
        <v>0</v>
      </c>
      <c r="P116" s="188">
        <v>0</v>
      </c>
      <c r="Q116" s="222">
        <v>0</v>
      </c>
      <c r="R116" s="183">
        <v>0</v>
      </c>
      <c r="S116" s="188">
        <v>0</v>
      </c>
      <c r="T116" s="222">
        <v>0</v>
      </c>
      <c r="U116" s="183">
        <v>0</v>
      </c>
    </row>
    <row r="117" ht="23.1" customHeight="1" spans="1:21">
      <c r="A117" s="180" t="s">
        <v>765</v>
      </c>
      <c r="B117" s="215" t="s">
        <v>766</v>
      </c>
      <c r="C117" s="222">
        <v>39.26</v>
      </c>
      <c r="D117" s="183">
        <v>39.26</v>
      </c>
      <c r="E117" s="188">
        <v>39.26</v>
      </c>
      <c r="F117" s="183">
        <v>0</v>
      </c>
      <c r="G117" s="188">
        <v>0</v>
      </c>
      <c r="H117" s="222">
        <v>0</v>
      </c>
      <c r="I117" s="222">
        <v>0</v>
      </c>
      <c r="J117" s="183">
        <v>0</v>
      </c>
      <c r="K117" s="188">
        <v>0</v>
      </c>
      <c r="L117" s="222">
        <v>0</v>
      </c>
      <c r="M117" s="222">
        <v>0</v>
      </c>
      <c r="N117" s="222">
        <v>0</v>
      </c>
      <c r="O117" s="183">
        <v>0</v>
      </c>
      <c r="P117" s="188">
        <v>0</v>
      </c>
      <c r="Q117" s="222">
        <v>0</v>
      </c>
      <c r="R117" s="183">
        <v>0</v>
      </c>
      <c r="S117" s="188">
        <v>0</v>
      </c>
      <c r="T117" s="222">
        <v>0</v>
      </c>
      <c r="U117" s="183">
        <v>0</v>
      </c>
    </row>
    <row r="118" ht="23.1" customHeight="1" spans="1:21">
      <c r="A118" s="180" t="s">
        <v>770</v>
      </c>
      <c r="B118" s="215" t="s">
        <v>771</v>
      </c>
      <c r="C118" s="222">
        <v>328.99</v>
      </c>
      <c r="D118" s="183">
        <v>328.99</v>
      </c>
      <c r="E118" s="188">
        <v>328.99</v>
      </c>
      <c r="F118" s="183">
        <v>0</v>
      </c>
      <c r="G118" s="188">
        <v>0</v>
      </c>
      <c r="H118" s="222">
        <v>0</v>
      </c>
      <c r="I118" s="222">
        <v>0</v>
      </c>
      <c r="J118" s="183">
        <v>0</v>
      </c>
      <c r="K118" s="188">
        <v>0</v>
      </c>
      <c r="L118" s="222">
        <v>0</v>
      </c>
      <c r="M118" s="222">
        <v>0</v>
      </c>
      <c r="N118" s="222">
        <v>0</v>
      </c>
      <c r="O118" s="183">
        <v>0</v>
      </c>
      <c r="P118" s="188">
        <v>0</v>
      </c>
      <c r="Q118" s="222">
        <v>0</v>
      </c>
      <c r="R118" s="183">
        <v>0</v>
      </c>
      <c r="S118" s="188">
        <v>0</v>
      </c>
      <c r="T118" s="222">
        <v>0</v>
      </c>
      <c r="U118" s="183">
        <v>0</v>
      </c>
    </row>
    <row r="119" ht="23.1" customHeight="1" spans="1:21">
      <c r="A119" s="180" t="s">
        <v>780</v>
      </c>
      <c r="B119" s="215" t="s">
        <v>781</v>
      </c>
      <c r="C119" s="222">
        <v>191.94</v>
      </c>
      <c r="D119" s="183">
        <v>191.94</v>
      </c>
      <c r="E119" s="188">
        <v>191.94</v>
      </c>
      <c r="F119" s="183">
        <v>0</v>
      </c>
      <c r="G119" s="188">
        <v>0</v>
      </c>
      <c r="H119" s="222">
        <v>0</v>
      </c>
      <c r="I119" s="222">
        <v>0</v>
      </c>
      <c r="J119" s="183">
        <v>0</v>
      </c>
      <c r="K119" s="188">
        <v>0</v>
      </c>
      <c r="L119" s="222">
        <v>0</v>
      </c>
      <c r="M119" s="222">
        <v>0</v>
      </c>
      <c r="N119" s="222">
        <v>0</v>
      </c>
      <c r="O119" s="183">
        <v>0</v>
      </c>
      <c r="P119" s="188">
        <v>0</v>
      </c>
      <c r="Q119" s="222">
        <v>0</v>
      </c>
      <c r="R119" s="183">
        <v>0</v>
      </c>
      <c r="S119" s="188">
        <v>0</v>
      </c>
      <c r="T119" s="222">
        <v>0</v>
      </c>
      <c r="U119" s="183">
        <v>0</v>
      </c>
    </row>
    <row r="120" ht="23.1" customHeight="1" spans="1:21">
      <c r="A120" s="180" t="s">
        <v>786</v>
      </c>
      <c r="B120" s="215" t="s">
        <v>787</v>
      </c>
      <c r="C120" s="222">
        <v>103.94</v>
      </c>
      <c r="D120" s="183">
        <v>103.94</v>
      </c>
      <c r="E120" s="188">
        <v>103.94</v>
      </c>
      <c r="F120" s="183">
        <v>0</v>
      </c>
      <c r="G120" s="188">
        <v>0</v>
      </c>
      <c r="H120" s="222">
        <v>0</v>
      </c>
      <c r="I120" s="222">
        <v>0</v>
      </c>
      <c r="J120" s="183">
        <v>0</v>
      </c>
      <c r="K120" s="188">
        <v>0</v>
      </c>
      <c r="L120" s="222">
        <v>0</v>
      </c>
      <c r="M120" s="222">
        <v>0</v>
      </c>
      <c r="N120" s="222">
        <v>0</v>
      </c>
      <c r="O120" s="183">
        <v>0</v>
      </c>
      <c r="P120" s="188">
        <v>0</v>
      </c>
      <c r="Q120" s="222">
        <v>0</v>
      </c>
      <c r="R120" s="183">
        <v>0</v>
      </c>
      <c r="S120" s="188">
        <v>0</v>
      </c>
      <c r="T120" s="222">
        <v>0</v>
      </c>
      <c r="U120" s="183">
        <v>0</v>
      </c>
    </row>
    <row r="121" ht="23.1" customHeight="1" spans="1:21">
      <c r="A121" s="180" t="s">
        <v>791</v>
      </c>
      <c r="B121" s="215" t="s">
        <v>792</v>
      </c>
      <c r="C121" s="222">
        <v>152.85</v>
      </c>
      <c r="D121" s="183">
        <v>152.85</v>
      </c>
      <c r="E121" s="188">
        <v>152.85</v>
      </c>
      <c r="F121" s="183">
        <v>0</v>
      </c>
      <c r="G121" s="188">
        <v>0</v>
      </c>
      <c r="H121" s="222">
        <v>0</v>
      </c>
      <c r="I121" s="222">
        <v>0</v>
      </c>
      <c r="J121" s="183">
        <v>0</v>
      </c>
      <c r="K121" s="188">
        <v>0</v>
      </c>
      <c r="L121" s="222">
        <v>0</v>
      </c>
      <c r="M121" s="222">
        <v>0</v>
      </c>
      <c r="N121" s="222">
        <v>0</v>
      </c>
      <c r="O121" s="183">
        <v>0</v>
      </c>
      <c r="P121" s="188">
        <v>0</v>
      </c>
      <c r="Q121" s="222">
        <v>0</v>
      </c>
      <c r="R121" s="183">
        <v>0</v>
      </c>
      <c r="S121" s="188">
        <v>0</v>
      </c>
      <c r="T121" s="222">
        <v>0</v>
      </c>
      <c r="U121" s="183">
        <v>0</v>
      </c>
    </row>
    <row r="122" ht="23.1" customHeight="1" spans="1:21">
      <c r="A122" s="180" t="s">
        <v>797</v>
      </c>
      <c r="B122" s="215" t="s">
        <v>798</v>
      </c>
      <c r="C122" s="222">
        <v>69.02</v>
      </c>
      <c r="D122" s="183">
        <v>69.02</v>
      </c>
      <c r="E122" s="188">
        <v>69.02</v>
      </c>
      <c r="F122" s="183">
        <v>0</v>
      </c>
      <c r="G122" s="188">
        <v>0</v>
      </c>
      <c r="H122" s="222">
        <v>0</v>
      </c>
      <c r="I122" s="222">
        <v>0</v>
      </c>
      <c r="J122" s="183">
        <v>0</v>
      </c>
      <c r="K122" s="188">
        <v>0</v>
      </c>
      <c r="L122" s="222">
        <v>0</v>
      </c>
      <c r="M122" s="222">
        <v>0</v>
      </c>
      <c r="N122" s="222">
        <v>0</v>
      </c>
      <c r="O122" s="183">
        <v>0</v>
      </c>
      <c r="P122" s="188">
        <v>0</v>
      </c>
      <c r="Q122" s="222">
        <v>0</v>
      </c>
      <c r="R122" s="183">
        <v>0</v>
      </c>
      <c r="S122" s="188">
        <v>0</v>
      </c>
      <c r="T122" s="222">
        <v>0</v>
      </c>
      <c r="U122" s="183">
        <v>0</v>
      </c>
    </row>
    <row r="123" ht="23.1" customHeight="1" spans="1:21">
      <c r="A123" s="180" t="s">
        <v>804</v>
      </c>
      <c r="B123" s="215" t="s">
        <v>805</v>
      </c>
      <c r="C123" s="222">
        <v>70.12</v>
      </c>
      <c r="D123" s="183">
        <v>70.12</v>
      </c>
      <c r="E123" s="188">
        <v>70.12</v>
      </c>
      <c r="F123" s="183">
        <v>0</v>
      </c>
      <c r="G123" s="188">
        <v>0</v>
      </c>
      <c r="H123" s="222">
        <v>0</v>
      </c>
      <c r="I123" s="222">
        <v>0</v>
      </c>
      <c r="J123" s="183">
        <v>0</v>
      </c>
      <c r="K123" s="188">
        <v>0</v>
      </c>
      <c r="L123" s="222">
        <v>0</v>
      </c>
      <c r="M123" s="222">
        <v>0</v>
      </c>
      <c r="N123" s="222">
        <v>0</v>
      </c>
      <c r="O123" s="183">
        <v>0</v>
      </c>
      <c r="P123" s="188">
        <v>0</v>
      </c>
      <c r="Q123" s="222">
        <v>0</v>
      </c>
      <c r="R123" s="183">
        <v>0</v>
      </c>
      <c r="S123" s="188">
        <v>0</v>
      </c>
      <c r="T123" s="222">
        <v>0</v>
      </c>
      <c r="U123" s="183">
        <v>0</v>
      </c>
    </row>
    <row r="124" ht="23.1" customHeight="1" spans="1:21">
      <c r="A124" s="180" t="s">
        <v>2208</v>
      </c>
      <c r="B124" s="215" t="s">
        <v>2209</v>
      </c>
      <c r="C124" s="222">
        <v>35.01</v>
      </c>
      <c r="D124" s="183">
        <v>35.01</v>
      </c>
      <c r="E124" s="188">
        <v>35.01</v>
      </c>
      <c r="F124" s="183">
        <v>0</v>
      </c>
      <c r="G124" s="188">
        <v>0</v>
      </c>
      <c r="H124" s="222">
        <v>0</v>
      </c>
      <c r="I124" s="222">
        <v>0</v>
      </c>
      <c r="J124" s="183">
        <v>0</v>
      </c>
      <c r="K124" s="188">
        <v>0</v>
      </c>
      <c r="L124" s="222">
        <v>0</v>
      </c>
      <c r="M124" s="222">
        <v>0</v>
      </c>
      <c r="N124" s="222">
        <v>0</v>
      </c>
      <c r="O124" s="183">
        <v>0</v>
      </c>
      <c r="P124" s="188">
        <v>0</v>
      </c>
      <c r="Q124" s="222">
        <v>0</v>
      </c>
      <c r="R124" s="183">
        <v>0</v>
      </c>
      <c r="S124" s="188">
        <v>0</v>
      </c>
      <c r="T124" s="222">
        <v>0</v>
      </c>
      <c r="U124" s="183">
        <v>0</v>
      </c>
    </row>
    <row r="125" ht="23.1" customHeight="1" spans="1:21">
      <c r="A125" s="180" t="s">
        <v>2210</v>
      </c>
      <c r="B125" s="215" t="s">
        <v>2211</v>
      </c>
      <c r="C125" s="222">
        <v>24.57</v>
      </c>
      <c r="D125" s="183">
        <v>24.57</v>
      </c>
      <c r="E125" s="188">
        <v>24.57</v>
      </c>
      <c r="F125" s="183">
        <v>0</v>
      </c>
      <c r="G125" s="188">
        <v>0</v>
      </c>
      <c r="H125" s="222">
        <v>0</v>
      </c>
      <c r="I125" s="222">
        <v>0</v>
      </c>
      <c r="J125" s="183">
        <v>0</v>
      </c>
      <c r="K125" s="188">
        <v>0</v>
      </c>
      <c r="L125" s="222">
        <v>0</v>
      </c>
      <c r="M125" s="222">
        <v>0</v>
      </c>
      <c r="N125" s="222">
        <v>0</v>
      </c>
      <c r="O125" s="183">
        <v>0</v>
      </c>
      <c r="P125" s="188">
        <v>0</v>
      </c>
      <c r="Q125" s="222">
        <v>0</v>
      </c>
      <c r="R125" s="183">
        <v>0</v>
      </c>
      <c r="S125" s="188">
        <v>0</v>
      </c>
      <c r="T125" s="222">
        <v>0</v>
      </c>
      <c r="U125" s="183">
        <v>0</v>
      </c>
    </row>
    <row r="126" ht="23.1" customHeight="1" spans="1:21">
      <c r="A126" s="180" t="s">
        <v>2212</v>
      </c>
      <c r="B126" s="215" t="s">
        <v>2213</v>
      </c>
      <c r="C126" s="222">
        <v>45.11</v>
      </c>
      <c r="D126" s="183">
        <v>45.11</v>
      </c>
      <c r="E126" s="188">
        <v>45.11</v>
      </c>
      <c r="F126" s="183">
        <v>0</v>
      </c>
      <c r="G126" s="188">
        <v>0</v>
      </c>
      <c r="H126" s="222">
        <v>0</v>
      </c>
      <c r="I126" s="222">
        <v>0</v>
      </c>
      <c r="J126" s="183">
        <v>0</v>
      </c>
      <c r="K126" s="188">
        <v>0</v>
      </c>
      <c r="L126" s="222">
        <v>0</v>
      </c>
      <c r="M126" s="222">
        <v>0</v>
      </c>
      <c r="N126" s="222">
        <v>0</v>
      </c>
      <c r="O126" s="183">
        <v>0</v>
      </c>
      <c r="P126" s="188">
        <v>0</v>
      </c>
      <c r="Q126" s="222">
        <v>0</v>
      </c>
      <c r="R126" s="183">
        <v>0</v>
      </c>
      <c r="S126" s="188">
        <v>0</v>
      </c>
      <c r="T126" s="222">
        <v>0</v>
      </c>
      <c r="U126" s="183">
        <v>0</v>
      </c>
    </row>
    <row r="127" ht="23.1" customHeight="1" spans="1:21">
      <c r="A127" s="180" t="s">
        <v>2214</v>
      </c>
      <c r="B127" s="215" t="s">
        <v>2215</v>
      </c>
      <c r="C127" s="222">
        <v>36.77</v>
      </c>
      <c r="D127" s="183">
        <v>36.77</v>
      </c>
      <c r="E127" s="188">
        <v>36.77</v>
      </c>
      <c r="F127" s="183">
        <v>0</v>
      </c>
      <c r="G127" s="188">
        <v>0</v>
      </c>
      <c r="H127" s="222">
        <v>0</v>
      </c>
      <c r="I127" s="222">
        <v>0</v>
      </c>
      <c r="J127" s="183">
        <v>0</v>
      </c>
      <c r="K127" s="188">
        <v>0</v>
      </c>
      <c r="L127" s="222">
        <v>0</v>
      </c>
      <c r="M127" s="222">
        <v>0</v>
      </c>
      <c r="N127" s="222">
        <v>0</v>
      </c>
      <c r="O127" s="183">
        <v>0</v>
      </c>
      <c r="P127" s="188">
        <v>0</v>
      </c>
      <c r="Q127" s="222">
        <v>0</v>
      </c>
      <c r="R127" s="183">
        <v>0</v>
      </c>
      <c r="S127" s="188">
        <v>0</v>
      </c>
      <c r="T127" s="222">
        <v>0</v>
      </c>
      <c r="U127" s="183">
        <v>0</v>
      </c>
    </row>
    <row r="128" ht="23.1" customHeight="1" spans="1:21">
      <c r="A128" s="180" t="s">
        <v>2216</v>
      </c>
      <c r="B128" s="215" t="s">
        <v>2217</v>
      </c>
      <c r="C128" s="222">
        <v>42.19</v>
      </c>
      <c r="D128" s="183">
        <v>42.19</v>
      </c>
      <c r="E128" s="188">
        <v>42.19</v>
      </c>
      <c r="F128" s="183">
        <v>0</v>
      </c>
      <c r="G128" s="188">
        <v>0</v>
      </c>
      <c r="H128" s="222">
        <v>0</v>
      </c>
      <c r="I128" s="222">
        <v>0</v>
      </c>
      <c r="J128" s="183">
        <v>0</v>
      </c>
      <c r="K128" s="188">
        <v>0</v>
      </c>
      <c r="L128" s="222">
        <v>0</v>
      </c>
      <c r="M128" s="222">
        <v>0</v>
      </c>
      <c r="N128" s="222">
        <v>0</v>
      </c>
      <c r="O128" s="183">
        <v>0</v>
      </c>
      <c r="P128" s="188">
        <v>0</v>
      </c>
      <c r="Q128" s="222">
        <v>0</v>
      </c>
      <c r="R128" s="183">
        <v>0</v>
      </c>
      <c r="S128" s="188">
        <v>0</v>
      </c>
      <c r="T128" s="222">
        <v>0</v>
      </c>
      <c r="U128" s="183">
        <v>0</v>
      </c>
    </row>
    <row r="129" ht="23.1" customHeight="1" spans="1:21">
      <c r="A129" s="180" t="s">
        <v>2218</v>
      </c>
      <c r="B129" s="215" t="s">
        <v>2219</v>
      </c>
      <c r="C129" s="222">
        <v>44.18</v>
      </c>
      <c r="D129" s="183">
        <v>44.18</v>
      </c>
      <c r="E129" s="188">
        <v>44.18</v>
      </c>
      <c r="F129" s="183">
        <v>0</v>
      </c>
      <c r="G129" s="188">
        <v>0</v>
      </c>
      <c r="H129" s="222">
        <v>0</v>
      </c>
      <c r="I129" s="222">
        <v>0</v>
      </c>
      <c r="J129" s="183">
        <v>0</v>
      </c>
      <c r="K129" s="188">
        <v>0</v>
      </c>
      <c r="L129" s="222">
        <v>0</v>
      </c>
      <c r="M129" s="222">
        <v>0</v>
      </c>
      <c r="N129" s="222">
        <v>0</v>
      </c>
      <c r="O129" s="183">
        <v>0</v>
      </c>
      <c r="P129" s="188">
        <v>0</v>
      </c>
      <c r="Q129" s="222">
        <v>0</v>
      </c>
      <c r="R129" s="183">
        <v>0</v>
      </c>
      <c r="S129" s="188">
        <v>0</v>
      </c>
      <c r="T129" s="222">
        <v>0</v>
      </c>
      <c r="U129" s="183">
        <v>0</v>
      </c>
    </row>
    <row r="130" ht="23.1" customHeight="1" spans="1:21">
      <c r="A130" s="180" t="s">
        <v>2220</v>
      </c>
      <c r="B130" s="215" t="s">
        <v>2221</v>
      </c>
      <c r="C130" s="222">
        <v>35.82</v>
      </c>
      <c r="D130" s="183">
        <v>35.82</v>
      </c>
      <c r="E130" s="188">
        <v>35.82</v>
      </c>
      <c r="F130" s="183">
        <v>0</v>
      </c>
      <c r="G130" s="188">
        <v>0</v>
      </c>
      <c r="H130" s="222">
        <v>0</v>
      </c>
      <c r="I130" s="222">
        <v>0</v>
      </c>
      <c r="J130" s="183">
        <v>0</v>
      </c>
      <c r="K130" s="188">
        <v>0</v>
      </c>
      <c r="L130" s="222">
        <v>0</v>
      </c>
      <c r="M130" s="222">
        <v>0</v>
      </c>
      <c r="N130" s="222">
        <v>0</v>
      </c>
      <c r="O130" s="183">
        <v>0</v>
      </c>
      <c r="P130" s="188">
        <v>0</v>
      </c>
      <c r="Q130" s="222">
        <v>0</v>
      </c>
      <c r="R130" s="183">
        <v>0</v>
      </c>
      <c r="S130" s="188">
        <v>0</v>
      </c>
      <c r="T130" s="222">
        <v>0</v>
      </c>
      <c r="U130" s="183">
        <v>0</v>
      </c>
    </row>
    <row r="131" ht="23.1" customHeight="1" spans="1:21">
      <c r="A131" s="180" t="s">
        <v>2222</v>
      </c>
      <c r="B131" s="215" t="s">
        <v>2223</v>
      </c>
      <c r="C131" s="222">
        <v>45.43</v>
      </c>
      <c r="D131" s="183">
        <v>45.43</v>
      </c>
      <c r="E131" s="188">
        <v>45.43</v>
      </c>
      <c r="F131" s="183">
        <v>0</v>
      </c>
      <c r="G131" s="188">
        <v>0</v>
      </c>
      <c r="H131" s="222">
        <v>0</v>
      </c>
      <c r="I131" s="222">
        <v>0</v>
      </c>
      <c r="J131" s="183">
        <v>0</v>
      </c>
      <c r="K131" s="188">
        <v>0</v>
      </c>
      <c r="L131" s="222">
        <v>0</v>
      </c>
      <c r="M131" s="222">
        <v>0</v>
      </c>
      <c r="N131" s="222">
        <v>0</v>
      </c>
      <c r="O131" s="183">
        <v>0</v>
      </c>
      <c r="P131" s="188">
        <v>0</v>
      </c>
      <c r="Q131" s="222">
        <v>0</v>
      </c>
      <c r="R131" s="183">
        <v>0</v>
      </c>
      <c r="S131" s="188">
        <v>0</v>
      </c>
      <c r="T131" s="222">
        <v>0</v>
      </c>
      <c r="U131" s="183">
        <v>0</v>
      </c>
    </row>
    <row r="132" ht="23.1" customHeight="1" spans="1:21">
      <c r="A132" s="180" t="s">
        <v>2224</v>
      </c>
      <c r="B132" s="215" t="s">
        <v>2225</v>
      </c>
      <c r="C132" s="222">
        <v>45.74</v>
      </c>
      <c r="D132" s="183">
        <v>45.74</v>
      </c>
      <c r="E132" s="188">
        <v>45.74</v>
      </c>
      <c r="F132" s="183">
        <v>0</v>
      </c>
      <c r="G132" s="188">
        <v>0</v>
      </c>
      <c r="H132" s="222">
        <v>0</v>
      </c>
      <c r="I132" s="222">
        <v>0</v>
      </c>
      <c r="J132" s="183">
        <v>0</v>
      </c>
      <c r="K132" s="188">
        <v>0</v>
      </c>
      <c r="L132" s="222">
        <v>0</v>
      </c>
      <c r="M132" s="222">
        <v>0</v>
      </c>
      <c r="N132" s="222">
        <v>0</v>
      </c>
      <c r="O132" s="183">
        <v>0</v>
      </c>
      <c r="P132" s="188">
        <v>0</v>
      </c>
      <c r="Q132" s="222">
        <v>0</v>
      </c>
      <c r="R132" s="183">
        <v>0</v>
      </c>
      <c r="S132" s="188">
        <v>0</v>
      </c>
      <c r="T132" s="222">
        <v>0</v>
      </c>
      <c r="U132" s="183">
        <v>0</v>
      </c>
    </row>
    <row r="133" ht="23.1" customHeight="1" spans="1:21">
      <c r="A133" s="180" t="s">
        <v>2226</v>
      </c>
      <c r="B133" s="215" t="s">
        <v>2227</v>
      </c>
      <c r="C133" s="222">
        <v>34.94</v>
      </c>
      <c r="D133" s="183">
        <v>34.94</v>
      </c>
      <c r="E133" s="188">
        <v>34.94</v>
      </c>
      <c r="F133" s="183">
        <v>0</v>
      </c>
      <c r="G133" s="188">
        <v>0</v>
      </c>
      <c r="H133" s="222">
        <v>0</v>
      </c>
      <c r="I133" s="222">
        <v>0</v>
      </c>
      <c r="J133" s="183">
        <v>0</v>
      </c>
      <c r="K133" s="188">
        <v>0</v>
      </c>
      <c r="L133" s="222">
        <v>0</v>
      </c>
      <c r="M133" s="222">
        <v>0</v>
      </c>
      <c r="N133" s="222">
        <v>0</v>
      </c>
      <c r="O133" s="183">
        <v>0</v>
      </c>
      <c r="P133" s="188">
        <v>0</v>
      </c>
      <c r="Q133" s="222">
        <v>0</v>
      </c>
      <c r="R133" s="183">
        <v>0</v>
      </c>
      <c r="S133" s="188">
        <v>0</v>
      </c>
      <c r="T133" s="222">
        <v>0</v>
      </c>
      <c r="U133" s="183">
        <v>0</v>
      </c>
    </row>
    <row r="134" ht="23.1" customHeight="1" spans="1:21">
      <c r="A134" s="180" t="s">
        <v>2228</v>
      </c>
      <c r="B134" s="215" t="s">
        <v>2229</v>
      </c>
      <c r="C134" s="222">
        <v>39.21</v>
      </c>
      <c r="D134" s="183">
        <v>39.21</v>
      </c>
      <c r="E134" s="188">
        <v>39.21</v>
      </c>
      <c r="F134" s="183">
        <v>0</v>
      </c>
      <c r="G134" s="188">
        <v>0</v>
      </c>
      <c r="H134" s="222">
        <v>0</v>
      </c>
      <c r="I134" s="222">
        <v>0</v>
      </c>
      <c r="J134" s="183">
        <v>0</v>
      </c>
      <c r="K134" s="188">
        <v>0</v>
      </c>
      <c r="L134" s="222">
        <v>0</v>
      </c>
      <c r="M134" s="222">
        <v>0</v>
      </c>
      <c r="N134" s="222">
        <v>0</v>
      </c>
      <c r="O134" s="183">
        <v>0</v>
      </c>
      <c r="P134" s="188">
        <v>0</v>
      </c>
      <c r="Q134" s="222">
        <v>0</v>
      </c>
      <c r="R134" s="183">
        <v>0</v>
      </c>
      <c r="S134" s="188">
        <v>0</v>
      </c>
      <c r="T134" s="222">
        <v>0</v>
      </c>
      <c r="U134" s="183">
        <v>0</v>
      </c>
    </row>
    <row r="135" ht="23.1" customHeight="1" spans="1:21">
      <c r="A135" s="180" t="s">
        <v>2230</v>
      </c>
      <c r="B135" s="215" t="s">
        <v>2231</v>
      </c>
      <c r="C135" s="222">
        <v>43.8</v>
      </c>
      <c r="D135" s="183">
        <v>43.8</v>
      </c>
      <c r="E135" s="188">
        <v>43.8</v>
      </c>
      <c r="F135" s="183">
        <v>0</v>
      </c>
      <c r="G135" s="188">
        <v>0</v>
      </c>
      <c r="H135" s="222">
        <v>0</v>
      </c>
      <c r="I135" s="222">
        <v>0</v>
      </c>
      <c r="J135" s="183">
        <v>0</v>
      </c>
      <c r="K135" s="188">
        <v>0</v>
      </c>
      <c r="L135" s="222">
        <v>0</v>
      </c>
      <c r="M135" s="222">
        <v>0</v>
      </c>
      <c r="N135" s="222">
        <v>0</v>
      </c>
      <c r="O135" s="183">
        <v>0</v>
      </c>
      <c r="P135" s="188">
        <v>0</v>
      </c>
      <c r="Q135" s="222">
        <v>0</v>
      </c>
      <c r="R135" s="183">
        <v>0</v>
      </c>
      <c r="S135" s="188">
        <v>0</v>
      </c>
      <c r="T135" s="222">
        <v>0</v>
      </c>
      <c r="U135" s="183">
        <v>0</v>
      </c>
    </row>
    <row r="136" ht="23.1" customHeight="1" spans="1:21">
      <c r="A136" s="180" t="s">
        <v>2232</v>
      </c>
      <c r="B136" s="215" t="s">
        <v>2233</v>
      </c>
      <c r="C136" s="222">
        <v>48.29</v>
      </c>
      <c r="D136" s="183">
        <v>48.29</v>
      </c>
      <c r="E136" s="188">
        <v>48.29</v>
      </c>
      <c r="F136" s="183">
        <v>0</v>
      </c>
      <c r="G136" s="188">
        <v>0</v>
      </c>
      <c r="H136" s="222">
        <v>0</v>
      </c>
      <c r="I136" s="222">
        <v>0</v>
      </c>
      <c r="J136" s="183">
        <v>0</v>
      </c>
      <c r="K136" s="188">
        <v>0</v>
      </c>
      <c r="L136" s="222">
        <v>0</v>
      </c>
      <c r="M136" s="222">
        <v>0</v>
      </c>
      <c r="N136" s="222">
        <v>0</v>
      </c>
      <c r="O136" s="183">
        <v>0</v>
      </c>
      <c r="P136" s="188">
        <v>0</v>
      </c>
      <c r="Q136" s="222">
        <v>0</v>
      </c>
      <c r="R136" s="183">
        <v>0</v>
      </c>
      <c r="S136" s="188">
        <v>0</v>
      </c>
      <c r="T136" s="222">
        <v>0</v>
      </c>
      <c r="U136" s="183">
        <v>0</v>
      </c>
    </row>
    <row r="137" ht="23.1" customHeight="1" spans="1:21">
      <c r="A137" s="180" t="s">
        <v>2234</v>
      </c>
      <c r="B137" s="215" t="s">
        <v>2235</v>
      </c>
      <c r="C137" s="222">
        <v>31.17</v>
      </c>
      <c r="D137" s="183">
        <v>31.17</v>
      </c>
      <c r="E137" s="188">
        <v>31.17</v>
      </c>
      <c r="F137" s="183">
        <v>0</v>
      </c>
      <c r="G137" s="188">
        <v>0</v>
      </c>
      <c r="H137" s="222">
        <v>0</v>
      </c>
      <c r="I137" s="222">
        <v>0</v>
      </c>
      <c r="J137" s="183">
        <v>0</v>
      </c>
      <c r="K137" s="188">
        <v>0</v>
      </c>
      <c r="L137" s="222">
        <v>0</v>
      </c>
      <c r="M137" s="222">
        <v>0</v>
      </c>
      <c r="N137" s="222">
        <v>0</v>
      </c>
      <c r="O137" s="183">
        <v>0</v>
      </c>
      <c r="P137" s="188">
        <v>0</v>
      </c>
      <c r="Q137" s="222">
        <v>0</v>
      </c>
      <c r="R137" s="183">
        <v>0</v>
      </c>
      <c r="S137" s="188">
        <v>0</v>
      </c>
      <c r="T137" s="222">
        <v>0</v>
      </c>
      <c r="U137" s="183">
        <v>0</v>
      </c>
    </row>
    <row r="138" ht="23.1" customHeight="1" spans="1:21">
      <c r="A138" s="180" t="s">
        <v>2236</v>
      </c>
      <c r="B138" s="215" t="s">
        <v>2237</v>
      </c>
      <c r="C138" s="222">
        <v>26.08</v>
      </c>
      <c r="D138" s="183">
        <v>26.08</v>
      </c>
      <c r="E138" s="188">
        <v>26.08</v>
      </c>
      <c r="F138" s="183">
        <v>0</v>
      </c>
      <c r="G138" s="188">
        <v>0</v>
      </c>
      <c r="H138" s="222">
        <v>0</v>
      </c>
      <c r="I138" s="222">
        <v>0</v>
      </c>
      <c r="J138" s="183">
        <v>0</v>
      </c>
      <c r="K138" s="188">
        <v>0</v>
      </c>
      <c r="L138" s="222">
        <v>0</v>
      </c>
      <c r="M138" s="222">
        <v>0</v>
      </c>
      <c r="N138" s="222">
        <v>0</v>
      </c>
      <c r="O138" s="183">
        <v>0</v>
      </c>
      <c r="P138" s="188">
        <v>0</v>
      </c>
      <c r="Q138" s="222">
        <v>0</v>
      </c>
      <c r="R138" s="183">
        <v>0</v>
      </c>
      <c r="S138" s="188">
        <v>0</v>
      </c>
      <c r="T138" s="222">
        <v>0</v>
      </c>
      <c r="U138" s="183">
        <v>0</v>
      </c>
    </row>
    <row r="139" ht="23.1" customHeight="1" spans="1:21">
      <c r="A139" s="180" t="s">
        <v>2238</v>
      </c>
      <c r="B139" s="215" t="s">
        <v>2239</v>
      </c>
      <c r="C139" s="222">
        <v>49.93</v>
      </c>
      <c r="D139" s="183">
        <v>49.93</v>
      </c>
      <c r="E139" s="188">
        <v>49.93</v>
      </c>
      <c r="F139" s="183">
        <v>0</v>
      </c>
      <c r="G139" s="188">
        <v>0</v>
      </c>
      <c r="H139" s="222">
        <v>0</v>
      </c>
      <c r="I139" s="222">
        <v>0</v>
      </c>
      <c r="J139" s="183">
        <v>0</v>
      </c>
      <c r="K139" s="188">
        <v>0</v>
      </c>
      <c r="L139" s="222">
        <v>0</v>
      </c>
      <c r="M139" s="222">
        <v>0</v>
      </c>
      <c r="N139" s="222">
        <v>0</v>
      </c>
      <c r="O139" s="183">
        <v>0</v>
      </c>
      <c r="P139" s="188">
        <v>0</v>
      </c>
      <c r="Q139" s="222">
        <v>0</v>
      </c>
      <c r="R139" s="183">
        <v>0</v>
      </c>
      <c r="S139" s="188">
        <v>0</v>
      </c>
      <c r="T139" s="222">
        <v>0</v>
      </c>
      <c r="U139" s="183">
        <v>0</v>
      </c>
    </row>
    <row r="140" ht="23.1" customHeight="1" spans="1:21">
      <c r="A140" s="180" t="s">
        <v>118</v>
      </c>
      <c r="B140" s="215" t="s">
        <v>119</v>
      </c>
      <c r="C140" s="222">
        <v>1211.93</v>
      </c>
      <c r="D140" s="183">
        <v>1211.93</v>
      </c>
      <c r="E140" s="188">
        <v>1190.93</v>
      </c>
      <c r="F140" s="183">
        <v>21</v>
      </c>
      <c r="G140" s="188">
        <v>0</v>
      </c>
      <c r="H140" s="222">
        <v>21</v>
      </c>
      <c r="I140" s="222">
        <v>0</v>
      </c>
      <c r="J140" s="183">
        <v>0</v>
      </c>
      <c r="K140" s="188">
        <v>0</v>
      </c>
      <c r="L140" s="222">
        <v>0</v>
      </c>
      <c r="M140" s="222">
        <v>0</v>
      </c>
      <c r="N140" s="222">
        <v>0</v>
      </c>
      <c r="O140" s="183">
        <v>0</v>
      </c>
      <c r="P140" s="188">
        <v>0</v>
      </c>
      <c r="Q140" s="222">
        <v>0</v>
      </c>
      <c r="R140" s="183">
        <v>0</v>
      </c>
      <c r="S140" s="188">
        <v>0</v>
      </c>
      <c r="T140" s="222">
        <v>0</v>
      </c>
      <c r="U140" s="183">
        <v>0</v>
      </c>
    </row>
    <row r="141" ht="23.1" customHeight="1" spans="1:21">
      <c r="A141" s="180" t="s">
        <v>829</v>
      </c>
      <c r="B141" s="215" t="s">
        <v>830</v>
      </c>
      <c r="C141" s="222">
        <v>557.77</v>
      </c>
      <c r="D141" s="183">
        <v>557.77</v>
      </c>
      <c r="E141" s="188">
        <v>557.77</v>
      </c>
      <c r="F141" s="183">
        <v>0</v>
      </c>
      <c r="G141" s="188">
        <v>0</v>
      </c>
      <c r="H141" s="222">
        <v>0</v>
      </c>
      <c r="I141" s="222">
        <v>0</v>
      </c>
      <c r="J141" s="183">
        <v>0</v>
      </c>
      <c r="K141" s="188">
        <v>0</v>
      </c>
      <c r="L141" s="222">
        <v>0</v>
      </c>
      <c r="M141" s="222">
        <v>0</v>
      </c>
      <c r="N141" s="222">
        <v>0</v>
      </c>
      <c r="O141" s="183">
        <v>0</v>
      </c>
      <c r="P141" s="188">
        <v>0</v>
      </c>
      <c r="Q141" s="222">
        <v>0</v>
      </c>
      <c r="R141" s="183">
        <v>0</v>
      </c>
      <c r="S141" s="188">
        <v>0</v>
      </c>
      <c r="T141" s="222">
        <v>0</v>
      </c>
      <c r="U141" s="183">
        <v>0</v>
      </c>
    </row>
    <row r="142" ht="23.1" customHeight="1" spans="1:21">
      <c r="A142" s="180" t="s">
        <v>839</v>
      </c>
      <c r="B142" s="215" t="s">
        <v>840</v>
      </c>
      <c r="C142" s="222">
        <v>143.49</v>
      </c>
      <c r="D142" s="183">
        <v>143.49</v>
      </c>
      <c r="E142" s="188">
        <v>143.49</v>
      </c>
      <c r="F142" s="183">
        <v>0</v>
      </c>
      <c r="G142" s="188">
        <v>0</v>
      </c>
      <c r="H142" s="222">
        <v>0</v>
      </c>
      <c r="I142" s="222">
        <v>0</v>
      </c>
      <c r="J142" s="183">
        <v>0</v>
      </c>
      <c r="K142" s="188">
        <v>0</v>
      </c>
      <c r="L142" s="222">
        <v>0</v>
      </c>
      <c r="M142" s="222">
        <v>0</v>
      </c>
      <c r="N142" s="222">
        <v>0</v>
      </c>
      <c r="O142" s="183">
        <v>0</v>
      </c>
      <c r="P142" s="188">
        <v>0</v>
      </c>
      <c r="Q142" s="222">
        <v>0</v>
      </c>
      <c r="R142" s="183">
        <v>0</v>
      </c>
      <c r="S142" s="188">
        <v>0</v>
      </c>
      <c r="T142" s="222">
        <v>0</v>
      </c>
      <c r="U142" s="183">
        <v>0</v>
      </c>
    </row>
    <row r="143" ht="23.1" customHeight="1" spans="1:21">
      <c r="A143" s="180" t="s">
        <v>845</v>
      </c>
      <c r="B143" s="215" t="s">
        <v>846</v>
      </c>
      <c r="C143" s="222">
        <v>64.46</v>
      </c>
      <c r="D143" s="183">
        <v>64.46</v>
      </c>
      <c r="E143" s="188">
        <v>64.46</v>
      </c>
      <c r="F143" s="183">
        <v>0</v>
      </c>
      <c r="G143" s="188">
        <v>0</v>
      </c>
      <c r="H143" s="222">
        <v>0</v>
      </c>
      <c r="I143" s="222">
        <v>0</v>
      </c>
      <c r="J143" s="183">
        <v>0</v>
      </c>
      <c r="K143" s="188">
        <v>0</v>
      </c>
      <c r="L143" s="222">
        <v>0</v>
      </c>
      <c r="M143" s="222">
        <v>0</v>
      </c>
      <c r="N143" s="222">
        <v>0</v>
      </c>
      <c r="O143" s="183">
        <v>0</v>
      </c>
      <c r="P143" s="188">
        <v>0</v>
      </c>
      <c r="Q143" s="222">
        <v>0</v>
      </c>
      <c r="R143" s="183">
        <v>0</v>
      </c>
      <c r="S143" s="188">
        <v>0</v>
      </c>
      <c r="T143" s="222">
        <v>0</v>
      </c>
      <c r="U143" s="183">
        <v>0</v>
      </c>
    </row>
    <row r="144" ht="23.1" customHeight="1" spans="1:21">
      <c r="A144" s="180" t="s">
        <v>852</v>
      </c>
      <c r="B144" s="215" t="s">
        <v>853</v>
      </c>
      <c r="C144" s="222">
        <v>205.01</v>
      </c>
      <c r="D144" s="183">
        <v>205.01</v>
      </c>
      <c r="E144" s="188">
        <v>205.01</v>
      </c>
      <c r="F144" s="183">
        <v>0</v>
      </c>
      <c r="G144" s="188">
        <v>0</v>
      </c>
      <c r="H144" s="222">
        <v>0</v>
      </c>
      <c r="I144" s="222">
        <v>0</v>
      </c>
      <c r="J144" s="183">
        <v>0</v>
      </c>
      <c r="K144" s="188">
        <v>0</v>
      </c>
      <c r="L144" s="222">
        <v>0</v>
      </c>
      <c r="M144" s="222">
        <v>0</v>
      </c>
      <c r="N144" s="222">
        <v>0</v>
      </c>
      <c r="O144" s="183">
        <v>0</v>
      </c>
      <c r="P144" s="188">
        <v>0</v>
      </c>
      <c r="Q144" s="222">
        <v>0</v>
      </c>
      <c r="R144" s="183">
        <v>0</v>
      </c>
      <c r="S144" s="188">
        <v>0</v>
      </c>
      <c r="T144" s="222">
        <v>0</v>
      </c>
      <c r="U144" s="183">
        <v>0</v>
      </c>
    </row>
    <row r="145" ht="23.1" customHeight="1" spans="1:21">
      <c r="A145" s="180" t="s">
        <v>858</v>
      </c>
      <c r="B145" s="215" t="s">
        <v>859</v>
      </c>
      <c r="C145" s="222">
        <v>198.41</v>
      </c>
      <c r="D145" s="183">
        <v>198.41</v>
      </c>
      <c r="E145" s="188">
        <v>198.41</v>
      </c>
      <c r="F145" s="183">
        <v>0</v>
      </c>
      <c r="G145" s="188">
        <v>0</v>
      </c>
      <c r="H145" s="222">
        <v>0</v>
      </c>
      <c r="I145" s="222">
        <v>0</v>
      </c>
      <c r="J145" s="183">
        <v>0</v>
      </c>
      <c r="K145" s="188">
        <v>0</v>
      </c>
      <c r="L145" s="222">
        <v>0</v>
      </c>
      <c r="M145" s="222">
        <v>0</v>
      </c>
      <c r="N145" s="222">
        <v>0</v>
      </c>
      <c r="O145" s="183">
        <v>0</v>
      </c>
      <c r="P145" s="188">
        <v>0</v>
      </c>
      <c r="Q145" s="222">
        <v>0</v>
      </c>
      <c r="R145" s="183">
        <v>0</v>
      </c>
      <c r="S145" s="188">
        <v>0</v>
      </c>
      <c r="T145" s="222">
        <v>0</v>
      </c>
      <c r="U145" s="183">
        <v>0</v>
      </c>
    </row>
    <row r="146" ht="23.1" customHeight="1" spans="1:21">
      <c r="A146" s="180" t="s">
        <v>120</v>
      </c>
      <c r="B146" s="215" t="s">
        <v>121</v>
      </c>
      <c r="C146" s="222">
        <v>375.74</v>
      </c>
      <c r="D146" s="183">
        <v>375.74</v>
      </c>
      <c r="E146" s="188">
        <v>364.74</v>
      </c>
      <c r="F146" s="183">
        <v>11</v>
      </c>
      <c r="G146" s="188">
        <v>0</v>
      </c>
      <c r="H146" s="222">
        <v>0</v>
      </c>
      <c r="I146" s="222">
        <v>0</v>
      </c>
      <c r="J146" s="183">
        <v>0</v>
      </c>
      <c r="K146" s="188">
        <v>0</v>
      </c>
      <c r="L146" s="222">
        <v>0</v>
      </c>
      <c r="M146" s="222">
        <v>11</v>
      </c>
      <c r="N146" s="222">
        <v>0</v>
      </c>
      <c r="O146" s="183">
        <v>0</v>
      </c>
      <c r="P146" s="188">
        <v>0</v>
      </c>
      <c r="Q146" s="222">
        <v>0</v>
      </c>
      <c r="R146" s="183">
        <v>0</v>
      </c>
      <c r="S146" s="188">
        <v>0</v>
      </c>
      <c r="T146" s="222">
        <v>0</v>
      </c>
      <c r="U146" s="183">
        <v>0</v>
      </c>
    </row>
    <row r="147" ht="23.1" customHeight="1" spans="1:21">
      <c r="A147" s="180" t="s">
        <v>864</v>
      </c>
      <c r="B147" s="215" t="s">
        <v>865</v>
      </c>
      <c r="C147" s="222">
        <v>652.5</v>
      </c>
      <c r="D147" s="183">
        <v>652.5</v>
      </c>
      <c r="E147" s="188">
        <v>652.5</v>
      </c>
      <c r="F147" s="183">
        <v>0</v>
      </c>
      <c r="G147" s="188">
        <v>0</v>
      </c>
      <c r="H147" s="222">
        <v>0</v>
      </c>
      <c r="I147" s="222">
        <v>0</v>
      </c>
      <c r="J147" s="183">
        <v>0</v>
      </c>
      <c r="K147" s="188">
        <v>0</v>
      </c>
      <c r="L147" s="222">
        <v>0</v>
      </c>
      <c r="M147" s="222">
        <v>0</v>
      </c>
      <c r="N147" s="222">
        <v>0</v>
      </c>
      <c r="O147" s="183">
        <v>0</v>
      </c>
      <c r="P147" s="188">
        <v>0</v>
      </c>
      <c r="Q147" s="222">
        <v>0</v>
      </c>
      <c r="R147" s="183">
        <v>0</v>
      </c>
      <c r="S147" s="188">
        <v>0</v>
      </c>
      <c r="T147" s="222">
        <v>0</v>
      </c>
      <c r="U147" s="183">
        <v>0</v>
      </c>
    </row>
    <row r="148" ht="23.1" customHeight="1" spans="1:21">
      <c r="A148" s="180" t="s">
        <v>869</v>
      </c>
      <c r="B148" s="215" t="s">
        <v>870</v>
      </c>
      <c r="C148" s="222">
        <v>1645.66</v>
      </c>
      <c r="D148" s="183">
        <v>1645.66</v>
      </c>
      <c r="E148" s="188">
        <v>1645.66</v>
      </c>
      <c r="F148" s="183">
        <v>0</v>
      </c>
      <c r="G148" s="188">
        <v>0</v>
      </c>
      <c r="H148" s="222">
        <v>0</v>
      </c>
      <c r="I148" s="222">
        <v>0</v>
      </c>
      <c r="J148" s="183">
        <v>0</v>
      </c>
      <c r="K148" s="188">
        <v>0</v>
      </c>
      <c r="L148" s="222">
        <v>0</v>
      </c>
      <c r="M148" s="222">
        <v>0</v>
      </c>
      <c r="N148" s="222">
        <v>0</v>
      </c>
      <c r="O148" s="183">
        <v>0</v>
      </c>
      <c r="P148" s="188">
        <v>0</v>
      </c>
      <c r="Q148" s="222">
        <v>0</v>
      </c>
      <c r="R148" s="183">
        <v>0</v>
      </c>
      <c r="S148" s="188">
        <v>0</v>
      </c>
      <c r="T148" s="222">
        <v>0</v>
      </c>
      <c r="U148" s="183">
        <v>0</v>
      </c>
    </row>
    <row r="149" ht="23.1" customHeight="1" spans="1:21">
      <c r="A149" s="180" t="s">
        <v>902</v>
      </c>
      <c r="B149" s="215" t="s">
        <v>903</v>
      </c>
      <c r="C149" s="222">
        <v>108.84</v>
      </c>
      <c r="D149" s="183">
        <v>108.84</v>
      </c>
      <c r="E149" s="188">
        <v>108.84</v>
      </c>
      <c r="F149" s="183">
        <v>0</v>
      </c>
      <c r="G149" s="188">
        <v>0</v>
      </c>
      <c r="H149" s="222">
        <v>0</v>
      </c>
      <c r="I149" s="222">
        <v>0</v>
      </c>
      <c r="J149" s="183">
        <v>0</v>
      </c>
      <c r="K149" s="188">
        <v>0</v>
      </c>
      <c r="L149" s="222">
        <v>0</v>
      </c>
      <c r="M149" s="222">
        <v>0</v>
      </c>
      <c r="N149" s="222">
        <v>0</v>
      </c>
      <c r="O149" s="183">
        <v>0</v>
      </c>
      <c r="P149" s="188">
        <v>0</v>
      </c>
      <c r="Q149" s="222">
        <v>0</v>
      </c>
      <c r="R149" s="183">
        <v>0</v>
      </c>
      <c r="S149" s="188">
        <v>0</v>
      </c>
      <c r="T149" s="222">
        <v>0</v>
      </c>
      <c r="U149" s="183">
        <v>0</v>
      </c>
    </row>
    <row r="150" ht="23.1" customHeight="1" spans="1:21">
      <c r="A150" s="180" t="s">
        <v>907</v>
      </c>
      <c r="B150" s="215" t="s">
        <v>908</v>
      </c>
      <c r="C150" s="222">
        <v>99.83</v>
      </c>
      <c r="D150" s="183">
        <v>99.83</v>
      </c>
      <c r="E150" s="188">
        <v>99.83</v>
      </c>
      <c r="F150" s="183">
        <v>0</v>
      </c>
      <c r="G150" s="188">
        <v>0</v>
      </c>
      <c r="H150" s="222">
        <v>0</v>
      </c>
      <c r="I150" s="222">
        <v>0</v>
      </c>
      <c r="J150" s="183">
        <v>0</v>
      </c>
      <c r="K150" s="188">
        <v>0</v>
      </c>
      <c r="L150" s="222">
        <v>0</v>
      </c>
      <c r="M150" s="222">
        <v>0</v>
      </c>
      <c r="N150" s="222">
        <v>0</v>
      </c>
      <c r="O150" s="183">
        <v>0</v>
      </c>
      <c r="P150" s="188">
        <v>0</v>
      </c>
      <c r="Q150" s="222">
        <v>0</v>
      </c>
      <c r="R150" s="183">
        <v>0</v>
      </c>
      <c r="S150" s="188">
        <v>0</v>
      </c>
      <c r="T150" s="222">
        <v>0</v>
      </c>
      <c r="U150" s="183">
        <v>0</v>
      </c>
    </row>
    <row r="151" ht="23.1" customHeight="1" spans="1:21">
      <c r="A151" s="180" t="s">
        <v>909</v>
      </c>
      <c r="B151" s="215" t="s">
        <v>910</v>
      </c>
      <c r="C151" s="222">
        <v>119.79</v>
      </c>
      <c r="D151" s="183">
        <v>119.79</v>
      </c>
      <c r="E151" s="188">
        <v>119.79</v>
      </c>
      <c r="F151" s="183">
        <v>0</v>
      </c>
      <c r="G151" s="188">
        <v>0</v>
      </c>
      <c r="H151" s="222">
        <v>0</v>
      </c>
      <c r="I151" s="222">
        <v>0</v>
      </c>
      <c r="J151" s="183">
        <v>0</v>
      </c>
      <c r="K151" s="188">
        <v>0</v>
      </c>
      <c r="L151" s="222">
        <v>0</v>
      </c>
      <c r="M151" s="222">
        <v>0</v>
      </c>
      <c r="N151" s="222">
        <v>0</v>
      </c>
      <c r="O151" s="183">
        <v>0</v>
      </c>
      <c r="P151" s="188">
        <v>0</v>
      </c>
      <c r="Q151" s="222">
        <v>0</v>
      </c>
      <c r="R151" s="183">
        <v>0</v>
      </c>
      <c r="S151" s="188">
        <v>0</v>
      </c>
      <c r="T151" s="222">
        <v>0</v>
      </c>
      <c r="U151" s="183">
        <v>0</v>
      </c>
    </row>
    <row r="152" ht="23.1" customHeight="1" spans="1:21">
      <c r="A152" s="180" t="s">
        <v>122</v>
      </c>
      <c r="B152" s="215" t="s">
        <v>123</v>
      </c>
      <c r="C152" s="222">
        <v>737.58</v>
      </c>
      <c r="D152" s="183">
        <v>737.58</v>
      </c>
      <c r="E152" s="188">
        <v>273.58</v>
      </c>
      <c r="F152" s="183">
        <v>464</v>
      </c>
      <c r="G152" s="188">
        <v>0</v>
      </c>
      <c r="H152" s="222">
        <v>464</v>
      </c>
      <c r="I152" s="222">
        <v>0</v>
      </c>
      <c r="J152" s="183">
        <v>0</v>
      </c>
      <c r="K152" s="188">
        <v>0</v>
      </c>
      <c r="L152" s="222">
        <v>0</v>
      </c>
      <c r="M152" s="222">
        <v>0</v>
      </c>
      <c r="N152" s="222">
        <v>0</v>
      </c>
      <c r="O152" s="183">
        <v>0</v>
      </c>
      <c r="P152" s="188">
        <v>0</v>
      </c>
      <c r="Q152" s="222">
        <v>0</v>
      </c>
      <c r="R152" s="183">
        <v>0</v>
      </c>
      <c r="S152" s="188">
        <v>0</v>
      </c>
      <c r="T152" s="222">
        <v>0</v>
      </c>
      <c r="U152" s="183">
        <v>0</v>
      </c>
    </row>
    <row r="153" ht="23.1" customHeight="1" spans="1:21">
      <c r="A153" s="180" t="s">
        <v>919</v>
      </c>
      <c r="B153" s="215" t="s">
        <v>920</v>
      </c>
      <c r="C153" s="222">
        <v>111.66</v>
      </c>
      <c r="D153" s="183">
        <v>111.66</v>
      </c>
      <c r="E153" s="188">
        <v>111.66</v>
      </c>
      <c r="F153" s="183">
        <v>0</v>
      </c>
      <c r="G153" s="188">
        <v>0</v>
      </c>
      <c r="H153" s="222">
        <v>0</v>
      </c>
      <c r="I153" s="222">
        <v>0</v>
      </c>
      <c r="J153" s="183">
        <v>0</v>
      </c>
      <c r="K153" s="188">
        <v>0</v>
      </c>
      <c r="L153" s="222">
        <v>0</v>
      </c>
      <c r="M153" s="222">
        <v>0</v>
      </c>
      <c r="N153" s="222">
        <v>0</v>
      </c>
      <c r="O153" s="183">
        <v>0</v>
      </c>
      <c r="P153" s="188">
        <v>0</v>
      </c>
      <c r="Q153" s="222">
        <v>0</v>
      </c>
      <c r="R153" s="183">
        <v>0</v>
      </c>
      <c r="S153" s="188">
        <v>0</v>
      </c>
      <c r="T153" s="222">
        <v>0</v>
      </c>
      <c r="U153" s="183">
        <v>0</v>
      </c>
    </row>
    <row r="154" ht="23.1" customHeight="1" spans="1:21">
      <c r="A154" s="180" t="s">
        <v>124</v>
      </c>
      <c r="B154" s="215" t="s">
        <v>125</v>
      </c>
      <c r="C154" s="222">
        <v>376.27</v>
      </c>
      <c r="D154" s="183">
        <v>376.27</v>
      </c>
      <c r="E154" s="188">
        <v>369.27</v>
      </c>
      <c r="F154" s="183">
        <v>7</v>
      </c>
      <c r="G154" s="188">
        <v>0</v>
      </c>
      <c r="H154" s="222">
        <v>0</v>
      </c>
      <c r="I154" s="222">
        <v>0</v>
      </c>
      <c r="J154" s="183">
        <v>0</v>
      </c>
      <c r="K154" s="188">
        <v>0</v>
      </c>
      <c r="L154" s="222">
        <v>0</v>
      </c>
      <c r="M154" s="222">
        <v>7</v>
      </c>
      <c r="N154" s="222">
        <v>0</v>
      </c>
      <c r="O154" s="183">
        <v>0</v>
      </c>
      <c r="P154" s="188">
        <v>0</v>
      </c>
      <c r="Q154" s="222">
        <v>0</v>
      </c>
      <c r="R154" s="183">
        <v>0</v>
      </c>
      <c r="S154" s="188">
        <v>0</v>
      </c>
      <c r="T154" s="222">
        <v>0</v>
      </c>
      <c r="U154" s="183">
        <v>0</v>
      </c>
    </row>
    <row r="155" ht="23.1" customHeight="1" spans="1:21">
      <c r="A155" s="180" t="s">
        <v>126</v>
      </c>
      <c r="B155" s="215" t="s">
        <v>127</v>
      </c>
      <c r="C155" s="222">
        <v>220.71</v>
      </c>
      <c r="D155" s="183">
        <v>220.71</v>
      </c>
      <c r="E155" s="188">
        <v>213.71</v>
      </c>
      <c r="F155" s="183">
        <v>7</v>
      </c>
      <c r="G155" s="188">
        <v>0</v>
      </c>
      <c r="H155" s="222">
        <v>0</v>
      </c>
      <c r="I155" s="222">
        <v>0</v>
      </c>
      <c r="J155" s="183">
        <v>0</v>
      </c>
      <c r="K155" s="188">
        <v>0</v>
      </c>
      <c r="L155" s="222">
        <v>0</v>
      </c>
      <c r="M155" s="222">
        <v>7</v>
      </c>
      <c r="N155" s="222">
        <v>0</v>
      </c>
      <c r="O155" s="183">
        <v>0</v>
      </c>
      <c r="P155" s="188">
        <v>0</v>
      </c>
      <c r="Q155" s="222">
        <v>0</v>
      </c>
      <c r="R155" s="183">
        <v>0</v>
      </c>
      <c r="S155" s="188">
        <v>0</v>
      </c>
      <c r="T155" s="222">
        <v>0</v>
      </c>
      <c r="U155" s="183">
        <v>0</v>
      </c>
    </row>
    <row r="156" ht="23.1" customHeight="1" spans="1:21">
      <c r="A156" s="180" t="s">
        <v>938</v>
      </c>
      <c r="B156" s="215" t="s">
        <v>939</v>
      </c>
      <c r="C156" s="222">
        <v>100.79</v>
      </c>
      <c r="D156" s="183">
        <v>100.79</v>
      </c>
      <c r="E156" s="188">
        <v>100.79</v>
      </c>
      <c r="F156" s="183">
        <v>0</v>
      </c>
      <c r="G156" s="188">
        <v>0</v>
      </c>
      <c r="H156" s="222">
        <v>0</v>
      </c>
      <c r="I156" s="222">
        <v>0</v>
      </c>
      <c r="J156" s="183">
        <v>0</v>
      </c>
      <c r="K156" s="188">
        <v>0</v>
      </c>
      <c r="L156" s="222">
        <v>0</v>
      </c>
      <c r="M156" s="222">
        <v>0</v>
      </c>
      <c r="N156" s="222">
        <v>0</v>
      </c>
      <c r="O156" s="183">
        <v>0</v>
      </c>
      <c r="P156" s="188">
        <v>0</v>
      </c>
      <c r="Q156" s="222">
        <v>0</v>
      </c>
      <c r="R156" s="183">
        <v>0</v>
      </c>
      <c r="S156" s="188">
        <v>0</v>
      </c>
      <c r="T156" s="222">
        <v>0</v>
      </c>
      <c r="U156" s="183">
        <v>0</v>
      </c>
    </row>
    <row r="157" ht="23.1" customHeight="1" spans="1:21">
      <c r="A157" s="180" t="s">
        <v>128</v>
      </c>
      <c r="B157" s="215" t="s">
        <v>129</v>
      </c>
      <c r="C157" s="222">
        <v>587.66</v>
      </c>
      <c r="D157" s="183">
        <v>587.66</v>
      </c>
      <c r="E157" s="188">
        <v>583.66</v>
      </c>
      <c r="F157" s="183">
        <v>4</v>
      </c>
      <c r="G157" s="188">
        <v>0</v>
      </c>
      <c r="H157" s="222">
        <v>0</v>
      </c>
      <c r="I157" s="222">
        <v>0</v>
      </c>
      <c r="J157" s="183">
        <v>4</v>
      </c>
      <c r="K157" s="188">
        <v>0</v>
      </c>
      <c r="L157" s="222">
        <v>0</v>
      </c>
      <c r="M157" s="222">
        <v>0</v>
      </c>
      <c r="N157" s="222">
        <v>0</v>
      </c>
      <c r="O157" s="183">
        <v>0</v>
      </c>
      <c r="P157" s="188">
        <v>0</v>
      </c>
      <c r="Q157" s="222">
        <v>0</v>
      </c>
      <c r="R157" s="183">
        <v>0</v>
      </c>
      <c r="S157" s="188">
        <v>0</v>
      </c>
      <c r="T157" s="222">
        <v>0</v>
      </c>
      <c r="U157" s="183">
        <v>0</v>
      </c>
    </row>
    <row r="158" ht="23.1" customHeight="1" spans="1:21">
      <c r="A158" s="180" t="s">
        <v>951</v>
      </c>
      <c r="B158" s="215" t="s">
        <v>2240</v>
      </c>
      <c r="C158" s="222">
        <v>408.47</v>
      </c>
      <c r="D158" s="183">
        <v>408.47</v>
      </c>
      <c r="E158" s="188">
        <v>408.47</v>
      </c>
      <c r="F158" s="183">
        <v>0</v>
      </c>
      <c r="G158" s="188">
        <v>0</v>
      </c>
      <c r="H158" s="222">
        <v>0</v>
      </c>
      <c r="I158" s="222">
        <v>0</v>
      </c>
      <c r="J158" s="183">
        <v>0</v>
      </c>
      <c r="K158" s="188">
        <v>0</v>
      </c>
      <c r="L158" s="222">
        <v>0</v>
      </c>
      <c r="M158" s="222">
        <v>0</v>
      </c>
      <c r="N158" s="222">
        <v>0</v>
      </c>
      <c r="O158" s="183">
        <v>0</v>
      </c>
      <c r="P158" s="188">
        <v>0</v>
      </c>
      <c r="Q158" s="222">
        <v>0</v>
      </c>
      <c r="R158" s="183">
        <v>0</v>
      </c>
      <c r="S158" s="188">
        <v>0</v>
      </c>
      <c r="T158" s="222">
        <v>0</v>
      </c>
      <c r="U158" s="183">
        <v>0</v>
      </c>
    </row>
    <row r="159" ht="23.1" customHeight="1" spans="1:21">
      <c r="A159" s="180" t="s">
        <v>959</v>
      </c>
      <c r="B159" s="215" t="s">
        <v>960</v>
      </c>
      <c r="C159" s="222">
        <v>103.01</v>
      </c>
      <c r="D159" s="183">
        <v>103.01</v>
      </c>
      <c r="E159" s="188">
        <v>103.01</v>
      </c>
      <c r="F159" s="183">
        <v>0</v>
      </c>
      <c r="G159" s="188">
        <v>0</v>
      </c>
      <c r="H159" s="222">
        <v>0</v>
      </c>
      <c r="I159" s="222">
        <v>0</v>
      </c>
      <c r="J159" s="183">
        <v>0</v>
      </c>
      <c r="K159" s="188">
        <v>0</v>
      </c>
      <c r="L159" s="222">
        <v>0</v>
      </c>
      <c r="M159" s="222">
        <v>0</v>
      </c>
      <c r="N159" s="222">
        <v>0</v>
      </c>
      <c r="O159" s="183">
        <v>0</v>
      </c>
      <c r="P159" s="188">
        <v>0</v>
      </c>
      <c r="Q159" s="222">
        <v>0</v>
      </c>
      <c r="R159" s="183">
        <v>0</v>
      </c>
      <c r="S159" s="188">
        <v>0</v>
      </c>
      <c r="T159" s="222">
        <v>0</v>
      </c>
      <c r="U159" s="183">
        <v>0</v>
      </c>
    </row>
    <row r="160" ht="23.1" customHeight="1" spans="1:21">
      <c r="A160" s="180" t="s">
        <v>963</v>
      </c>
      <c r="B160" s="215" t="s">
        <v>964</v>
      </c>
      <c r="C160" s="222">
        <v>102.32</v>
      </c>
      <c r="D160" s="183">
        <v>102.32</v>
      </c>
      <c r="E160" s="188">
        <v>102.32</v>
      </c>
      <c r="F160" s="183">
        <v>0</v>
      </c>
      <c r="G160" s="188">
        <v>0</v>
      </c>
      <c r="H160" s="222">
        <v>0</v>
      </c>
      <c r="I160" s="222">
        <v>0</v>
      </c>
      <c r="J160" s="183">
        <v>0</v>
      </c>
      <c r="K160" s="188">
        <v>0</v>
      </c>
      <c r="L160" s="222">
        <v>0</v>
      </c>
      <c r="M160" s="222">
        <v>0</v>
      </c>
      <c r="N160" s="222">
        <v>0</v>
      </c>
      <c r="O160" s="183">
        <v>0</v>
      </c>
      <c r="P160" s="188">
        <v>0</v>
      </c>
      <c r="Q160" s="222">
        <v>0</v>
      </c>
      <c r="R160" s="183">
        <v>0</v>
      </c>
      <c r="S160" s="188">
        <v>0</v>
      </c>
      <c r="T160" s="222">
        <v>0</v>
      </c>
      <c r="U160" s="183">
        <v>0</v>
      </c>
    </row>
    <row r="161" ht="23.1" customHeight="1" spans="1:21">
      <c r="A161" s="180" t="s">
        <v>969</v>
      </c>
      <c r="B161" s="215" t="s">
        <v>2241</v>
      </c>
      <c r="C161" s="222">
        <v>128.29</v>
      </c>
      <c r="D161" s="183">
        <v>128.29</v>
      </c>
      <c r="E161" s="188">
        <v>128.29</v>
      </c>
      <c r="F161" s="183">
        <v>0</v>
      </c>
      <c r="G161" s="188">
        <v>0</v>
      </c>
      <c r="H161" s="222">
        <v>0</v>
      </c>
      <c r="I161" s="222">
        <v>0</v>
      </c>
      <c r="J161" s="183">
        <v>0</v>
      </c>
      <c r="K161" s="188">
        <v>0</v>
      </c>
      <c r="L161" s="222">
        <v>0</v>
      </c>
      <c r="M161" s="222">
        <v>0</v>
      </c>
      <c r="N161" s="222">
        <v>0</v>
      </c>
      <c r="O161" s="183">
        <v>0</v>
      </c>
      <c r="P161" s="188">
        <v>0</v>
      </c>
      <c r="Q161" s="222">
        <v>0</v>
      </c>
      <c r="R161" s="183">
        <v>0</v>
      </c>
      <c r="S161" s="188">
        <v>0</v>
      </c>
      <c r="T161" s="222">
        <v>0</v>
      </c>
      <c r="U161" s="183">
        <v>0</v>
      </c>
    </row>
    <row r="162" ht="23.1" customHeight="1" spans="1:21">
      <c r="A162" s="180" t="s">
        <v>975</v>
      </c>
      <c r="B162" s="215" t="s">
        <v>976</v>
      </c>
      <c r="C162" s="222">
        <v>155.64</v>
      </c>
      <c r="D162" s="183">
        <v>155.64</v>
      </c>
      <c r="E162" s="188">
        <v>155.64</v>
      </c>
      <c r="F162" s="183">
        <v>0</v>
      </c>
      <c r="G162" s="188">
        <v>0</v>
      </c>
      <c r="H162" s="222">
        <v>0</v>
      </c>
      <c r="I162" s="222">
        <v>0</v>
      </c>
      <c r="J162" s="183">
        <v>0</v>
      </c>
      <c r="K162" s="188">
        <v>0</v>
      </c>
      <c r="L162" s="222">
        <v>0</v>
      </c>
      <c r="M162" s="222">
        <v>0</v>
      </c>
      <c r="N162" s="222">
        <v>0</v>
      </c>
      <c r="O162" s="183">
        <v>0</v>
      </c>
      <c r="P162" s="188">
        <v>0</v>
      </c>
      <c r="Q162" s="222">
        <v>0</v>
      </c>
      <c r="R162" s="183">
        <v>0</v>
      </c>
      <c r="S162" s="188">
        <v>0</v>
      </c>
      <c r="T162" s="222">
        <v>0</v>
      </c>
      <c r="U162" s="183">
        <v>0</v>
      </c>
    </row>
    <row r="163" ht="23.1" customHeight="1" spans="1:21">
      <c r="A163" s="180" t="s">
        <v>982</v>
      </c>
      <c r="B163" s="215" t="s">
        <v>2242</v>
      </c>
      <c r="C163" s="222">
        <v>116.62</v>
      </c>
      <c r="D163" s="183">
        <v>116.62</v>
      </c>
      <c r="E163" s="188">
        <v>116.62</v>
      </c>
      <c r="F163" s="183">
        <v>0</v>
      </c>
      <c r="G163" s="188">
        <v>0</v>
      </c>
      <c r="H163" s="222">
        <v>0</v>
      </c>
      <c r="I163" s="222">
        <v>0</v>
      </c>
      <c r="J163" s="183">
        <v>0</v>
      </c>
      <c r="K163" s="188">
        <v>0</v>
      </c>
      <c r="L163" s="222">
        <v>0</v>
      </c>
      <c r="M163" s="222">
        <v>0</v>
      </c>
      <c r="N163" s="222">
        <v>0</v>
      </c>
      <c r="O163" s="183">
        <v>0</v>
      </c>
      <c r="P163" s="188">
        <v>0</v>
      </c>
      <c r="Q163" s="222">
        <v>0</v>
      </c>
      <c r="R163" s="183">
        <v>0</v>
      </c>
      <c r="S163" s="188">
        <v>0</v>
      </c>
      <c r="T163" s="222">
        <v>0</v>
      </c>
      <c r="U163" s="183">
        <v>0</v>
      </c>
    </row>
    <row r="164" ht="23.1" customHeight="1" spans="1:21">
      <c r="A164" s="180" t="s">
        <v>130</v>
      </c>
      <c r="B164" s="215" t="s">
        <v>131</v>
      </c>
      <c r="C164" s="222">
        <v>335.41</v>
      </c>
      <c r="D164" s="183">
        <v>335.41</v>
      </c>
      <c r="E164" s="188">
        <v>322.41</v>
      </c>
      <c r="F164" s="183">
        <v>13</v>
      </c>
      <c r="G164" s="188">
        <v>0</v>
      </c>
      <c r="H164" s="222">
        <v>0</v>
      </c>
      <c r="I164" s="222">
        <v>0</v>
      </c>
      <c r="J164" s="183">
        <v>0</v>
      </c>
      <c r="K164" s="188">
        <v>0</v>
      </c>
      <c r="L164" s="222">
        <v>0</v>
      </c>
      <c r="M164" s="222">
        <v>13</v>
      </c>
      <c r="N164" s="222">
        <v>0</v>
      </c>
      <c r="O164" s="183">
        <v>0</v>
      </c>
      <c r="P164" s="188">
        <v>0</v>
      </c>
      <c r="Q164" s="222">
        <v>0</v>
      </c>
      <c r="R164" s="183">
        <v>0</v>
      </c>
      <c r="S164" s="188">
        <v>0</v>
      </c>
      <c r="T164" s="222">
        <v>0</v>
      </c>
      <c r="U164" s="183">
        <v>0</v>
      </c>
    </row>
    <row r="165" ht="23.1" customHeight="1" spans="1:21">
      <c r="A165" s="180" t="s">
        <v>993</v>
      </c>
      <c r="B165" s="215" t="s">
        <v>994</v>
      </c>
      <c r="C165" s="222">
        <v>302.48</v>
      </c>
      <c r="D165" s="183">
        <v>302.48</v>
      </c>
      <c r="E165" s="188">
        <v>302.48</v>
      </c>
      <c r="F165" s="183">
        <v>0</v>
      </c>
      <c r="G165" s="188">
        <v>0</v>
      </c>
      <c r="H165" s="222">
        <v>0</v>
      </c>
      <c r="I165" s="222">
        <v>0</v>
      </c>
      <c r="J165" s="183">
        <v>0</v>
      </c>
      <c r="K165" s="188">
        <v>0</v>
      </c>
      <c r="L165" s="222">
        <v>0</v>
      </c>
      <c r="M165" s="222">
        <v>0</v>
      </c>
      <c r="N165" s="222">
        <v>0</v>
      </c>
      <c r="O165" s="183">
        <v>0</v>
      </c>
      <c r="P165" s="188">
        <v>0</v>
      </c>
      <c r="Q165" s="222">
        <v>0</v>
      </c>
      <c r="R165" s="183">
        <v>0</v>
      </c>
      <c r="S165" s="188">
        <v>0</v>
      </c>
      <c r="T165" s="222">
        <v>0</v>
      </c>
      <c r="U165" s="183">
        <v>0</v>
      </c>
    </row>
    <row r="166" ht="23.1" customHeight="1" spans="1:21">
      <c r="A166" s="180" t="s">
        <v>996</v>
      </c>
      <c r="B166" s="215" t="s">
        <v>997</v>
      </c>
      <c r="C166" s="222">
        <v>762.95</v>
      </c>
      <c r="D166" s="183">
        <v>762.95</v>
      </c>
      <c r="E166" s="188">
        <v>762.95</v>
      </c>
      <c r="F166" s="183">
        <v>0</v>
      </c>
      <c r="G166" s="188">
        <v>0</v>
      </c>
      <c r="H166" s="222">
        <v>0</v>
      </c>
      <c r="I166" s="222">
        <v>0</v>
      </c>
      <c r="J166" s="183">
        <v>0</v>
      </c>
      <c r="K166" s="188">
        <v>0</v>
      </c>
      <c r="L166" s="222">
        <v>0</v>
      </c>
      <c r="M166" s="222">
        <v>0</v>
      </c>
      <c r="N166" s="222">
        <v>0</v>
      </c>
      <c r="O166" s="183">
        <v>0</v>
      </c>
      <c r="P166" s="188">
        <v>0</v>
      </c>
      <c r="Q166" s="222">
        <v>0</v>
      </c>
      <c r="R166" s="183">
        <v>0</v>
      </c>
      <c r="S166" s="188">
        <v>0</v>
      </c>
      <c r="T166" s="222">
        <v>0</v>
      </c>
      <c r="U166" s="183">
        <v>0</v>
      </c>
    </row>
    <row r="167" ht="23.1" customHeight="1" spans="1:21">
      <c r="A167" s="180" t="s">
        <v>2243</v>
      </c>
      <c r="B167" s="215" t="s">
        <v>2244</v>
      </c>
      <c r="C167" s="222">
        <v>467.55</v>
      </c>
      <c r="D167" s="183">
        <v>467.55</v>
      </c>
      <c r="E167" s="188">
        <v>467.55</v>
      </c>
      <c r="F167" s="183">
        <v>0</v>
      </c>
      <c r="G167" s="188">
        <v>0</v>
      </c>
      <c r="H167" s="222">
        <v>0</v>
      </c>
      <c r="I167" s="222">
        <v>0</v>
      </c>
      <c r="J167" s="183">
        <v>0</v>
      </c>
      <c r="K167" s="188">
        <v>0</v>
      </c>
      <c r="L167" s="222">
        <v>0</v>
      </c>
      <c r="M167" s="222">
        <v>0</v>
      </c>
      <c r="N167" s="222">
        <v>0</v>
      </c>
      <c r="O167" s="183">
        <v>0</v>
      </c>
      <c r="P167" s="188">
        <v>0</v>
      </c>
      <c r="Q167" s="222">
        <v>0</v>
      </c>
      <c r="R167" s="183">
        <v>0</v>
      </c>
      <c r="S167" s="188">
        <v>0</v>
      </c>
      <c r="T167" s="222">
        <v>0</v>
      </c>
      <c r="U167" s="183">
        <v>0</v>
      </c>
    </row>
    <row r="168" ht="23.1" customHeight="1" spans="1:21">
      <c r="A168" s="180" t="s">
        <v>132</v>
      </c>
      <c r="B168" s="215" t="s">
        <v>133</v>
      </c>
      <c r="C168" s="222">
        <v>2190.76</v>
      </c>
      <c r="D168" s="183">
        <v>2190.76</v>
      </c>
      <c r="E168" s="188">
        <v>724.76</v>
      </c>
      <c r="F168" s="183">
        <v>1466</v>
      </c>
      <c r="G168" s="188">
        <v>0</v>
      </c>
      <c r="H168" s="222">
        <v>0</v>
      </c>
      <c r="I168" s="222">
        <v>0</v>
      </c>
      <c r="J168" s="183">
        <v>0</v>
      </c>
      <c r="K168" s="188">
        <v>0</v>
      </c>
      <c r="L168" s="222">
        <v>0</v>
      </c>
      <c r="M168" s="222">
        <v>0</v>
      </c>
      <c r="N168" s="222">
        <v>1466</v>
      </c>
      <c r="O168" s="183">
        <v>0</v>
      </c>
      <c r="P168" s="188">
        <v>0</v>
      </c>
      <c r="Q168" s="222">
        <v>0</v>
      </c>
      <c r="R168" s="183">
        <v>0</v>
      </c>
      <c r="S168" s="188">
        <v>0</v>
      </c>
      <c r="T168" s="222">
        <v>0</v>
      </c>
      <c r="U168" s="183">
        <v>0</v>
      </c>
    </row>
    <row r="169" ht="23.1" customHeight="1" spans="1:21">
      <c r="A169" s="180" t="s">
        <v>134</v>
      </c>
      <c r="B169" s="215" t="s">
        <v>135</v>
      </c>
      <c r="C169" s="222">
        <v>734.87</v>
      </c>
      <c r="D169" s="183">
        <v>734.87</v>
      </c>
      <c r="E169" s="188">
        <v>691.87</v>
      </c>
      <c r="F169" s="183">
        <v>43</v>
      </c>
      <c r="G169" s="188">
        <v>43</v>
      </c>
      <c r="H169" s="222">
        <v>0</v>
      </c>
      <c r="I169" s="222">
        <v>0</v>
      </c>
      <c r="J169" s="183">
        <v>0</v>
      </c>
      <c r="K169" s="188">
        <v>0</v>
      </c>
      <c r="L169" s="222">
        <v>0</v>
      </c>
      <c r="M169" s="222">
        <v>0</v>
      </c>
      <c r="N169" s="222">
        <v>0</v>
      </c>
      <c r="O169" s="183">
        <v>0</v>
      </c>
      <c r="P169" s="188">
        <v>0</v>
      </c>
      <c r="Q169" s="222">
        <v>0</v>
      </c>
      <c r="R169" s="183">
        <v>0</v>
      </c>
      <c r="S169" s="188">
        <v>0</v>
      </c>
      <c r="T169" s="222">
        <v>0</v>
      </c>
      <c r="U169" s="183">
        <v>0</v>
      </c>
    </row>
    <row r="170" ht="23.1" customHeight="1" spans="1:21">
      <c r="A170" s="180" t="s">
        <v>1022</v>
      </c>
      <c r="B170" s="215" t="s">
        <v>1023</v>
      </c>
      <c r="C170" s="222">
        <v>64.26</v>
      </c>
      <c r="D170" s="183">
        <v>64.26</v>
      </c>
      <c r="E170" s="188">
        <v>64.26</v>
      </c>
      <c r="F170" s="183">
        <v>0</v>
      </c>
      <c r="G170" s="188">
        <v>0</v>
      </c>
      <c r="H170" s="222">
        <v>0</v>
      </c>
      <c r="I170" s="222">
        <v>0</v>
      </c>
      <c r="J170" s="183">
        <v>0</v>
      </c>
      <c r="K170" s="188">
        <v>0</v>
      </c>
      <c r="L170" s="222">
        <v>0</v>
      </c>
      <c r="M170" s="222">
        <v>0</v>
      </c>
      <c r="N170" s="222">
        <v>0</v>
      </c>
      <c r="O170" s="183">
        <v>0</v>
      </c>
      <c r="P170" s="188">
        <v>0</v>
      </c>
      <c r="Q170" s="222">
        <v>0</v>
      </c>
      <c r="R170" s="183">
        <v>0</v>
      </c>
      <c r="S170" s="188">
        <v>0</v>
      </c>
      <c r="T170" s="222">
        <v>0</v>
      </c>
      <c r="U170" s="183">
        <v>0</v>
      </c>
    </row>
    <row r="171" ht="23.1" customHeight="1" spans="1:21">
      <c r="A171" s="180" t="s">
        <v>1026</v>
      </c>
      <c r="B171" s="215" t="s">
        <v>2245</v>
      </c>
      <c r="C171" s="222">
        <v>105.11</v>
      </c>
      <c r="D171" s="183">
        <v>105.11</v>
      </c>
      <c r="E171" s="188">
        <v>105.11</v>
      </c>
      <c r="F171" s="183">
        <v>0</v>
      </c>
      <c r="G171" s="188">
        <v>0</v>
      </c>
      <c r="H171" s="222">
        <v>0</v>
      </c>
      <c r="I171" s="222">
        <v>0</v>
      </c>
      <c r="J171" s="183">
        <v>0</v>
      </c>
      <c r="K171" s="188">
        <v>0</v>
      </c>
      <c r="L171" s="222">
        <v>0</v>
      </c>
      <c r="M171" s="222">
        <v>0</v>
      </c>
      <c r="N171" s="222">
        <v>0</v>
      </c>
      <c r="O171" s="183">
        <v>0</v>
      </c>
      <c r="P171" s="188">
        <v>0</v>
      </c>
      <c r="Q171" s="222">
        <v>0</v>
      </c>
      <c r="R171" s="183">
        <v>0</v>
      </c>
      <c r="S171" s="188">
        <v>0</v>
      </c>
      <c r="T171" s="222">
        <v>0</v>
      </c>
      <c r="U171" s="183">
        <v>0</v>
      </c>
    </row>
    <row r="172" ht="23.1" customHeight="1" spans="1:21">
      <c r="A172" s="180" t="s">
        <v>2246</v>
      </c>
      <c r="B172" s="215" t="s">
        <v>2247</v>
      </c>
      <c r="C172" s="222">
        <v>46.72</v>
      </c>
      <c r="D172" s="183">
        <v>46.72</v>
      </c>
      <c r="E172" s="188">
        <v>46.72</v>
      </c>
      <c r="F172" s="183">
        <v>0</v>
      </c>
      <c r="G172" s="188">
        <v>0</v>
      </c>
      <c r="H172" s="222">
        <v>0</v>
      </c>
      <c r="I172" s="222">
        <v>0</v>
      </c>
      <c r="J172" s="183">
        <v>0</v>
      </c>
      <c r="K172" s="188">
        <v>0</v>
      </c>
      <c r="L172" s="222">
        <v>0</v>
      </c>
      <c r="M172" s="222">
        <v>0</v>
      </c>
      <c r="N172" s="222">
        <v>0</v>
      </c>
      <c r="O172" s="183">
        <v>0</v>
      </c>
      <c r="P172" s="188">
        <v>0</v>
      </c>
      <c r="Q172" s="222">
        <v>0</v>
      </c>
      <c r="R172" s="183">
        <v>0</v>
      </c>
      <c r="S172" s="188">
        <v>0</v>
      </c>
      <c r="T172" s="222">
        <v>0</v>
      </c>
      <c r="U172" s="183">
        <v>0</v>
      </c>
    </row>
    <row r="173" ht="23.1" customHeight="1" spans="1:21">
      <c r="A173" s="180" t="s">
        <v>1029</v>
      </c>
      <c r="B173" s="215" t="s">
        <v>2248</v>
      </c>
      <c r="C173" s="222">
        <v>137.89</v>
      </c>
      <c r="D173" s="183">
        <v>137.89</v>
      </c>
      <c r="E173" s="188">
        <v>137.89</v>
      </c>
      <c r="F173" s="183">
        <v>0</v>
      </c>
      <c r="G173" s="188">
        <v>0</v>
      </c>
      <c r="H173" s="222">
        <v>0</v>
      </c>
      <c r="I173" s="222">
        <v>0</v>
      </c>
      <c r="J173" s="183">
        <v>0</v>
      </c>
      <c r="K173" s="188">
        <v>0</v>
      </c>
      <c r="L173" s="222">
        <v>0</v>
      </c>
      <c r="M173" s="222">
        <v>0</v>
      </c>
      <c r="N173" s="222">
        <v>0</v>
      </c>
      <c r="O173" s="183">
        <v>0</v>
      </c>
      <c r="P173" s="188">
        <v>0</v>
      </c>
      <c r="Q173" s="222">
        <v>0</v>
      </c>
      <c r="R173" s="183">
        <v>0</v>
      </c>
      <c r="S173" s="188">
        <v>0</v>
      </c>
      <c r="T173" s="222">
        <v>0</v>
      </c>
      <c r="U173" s="183">
        <v>0</v>
      </c>
    </row>
    <row r="174" ht="23.1" customHeight="1" spans="1:21">
      <c r="A174" s="180" t="s">
        <v>2249</v>
      </c>
      <c r="B174" s="215" t="s">
        <v>2250</v>
      </c>
      <c r="C174" s="222">
        <v>60.45</v>
      </c>
      <c r="D174" s="183">
        <v>60.45</v>
      </c>
      <c r="E174" s="188">
        <v>60.45</v>
      </c>
      <c r="F174" s="183">
        <v>0</v>
      </c>
      <c r="G174" s="188">
        <v>0</v>
      </c>
      <c r="H174" s="222">
        <v>0</v>
      </c>
      <c r="I174" s="222">
        <v>0</v>
      </c>
      <c r="J174" s="183">
        <v>0</v>
      </c>
      <c r="K174" s="188">
        <v>0</v>
      </c>
      <c r="L174" s="222">
        <v>0</v>
      </c>
      <c r="M174" s="222">
        <v>0</v>
      </c>
      <c r="N174" s="222">
        <v>0</v>
      </c>
      <c r="O174" s="183">
        <v>0</v>
      </c>
      <c r="P174" s="188">
        <v>0</v>
      </c>
      <c r="Q174" s="222">
        <v>0</v>
      </c>
      <c r="R174" s="183">
        <v>0</v>
      </c>
      <c r="S174" s="188">
        <v>0</v>
      </c>
      <c r="T174" s="222">
        <v>0</v>
      </c>
      <c r="U174" s="183">
        <v>0</v>
      </c>
    </row>
    <row r="175" ht="23.1" customHeight="1" spans="1:21">
      <c r="A175" s="180" t="s">
        <v>2251</v>
      </c>
      <c r="B175" s="215" t="s">
        <v>2252</v>
      </c>
      <c r="C175" s="222">
        <v>9.16</v>
      </c>
      <c r="D175" s="183">
        <v>9.16</v>
      </c>
      <c r="E175" s="188">
        <v>9.16</v>
      </c>
      <c r="F175" s="183">
        <v>0</v>
      </c>
      <c r="G175" s="188">
        <v>0</v>
      </c>
      <c r="H175" s="222">
        <v>0</v>
      </c>
      <c r="I175" s="222">
        <v>0</v>
      </c>
      <c r="J175" s="183">
        <v>0</v>
      </c>
      <c r="K175" s="188">
        <v>0</v>
      </c>
      <c r="L175" s="222">
        <v>0</v>
      </c>
      <c r="M175" s="222">
        <v>0</v>
      </c>
      <c r="N175" s="222">
        <v>0</v>
      </c>
      <c r="O175" s="183">
        <v>0</v>
      </c>
      <c r="P175" s="188">
        <v>0</v>
      </c>
      <c r="Q175" s="222">
        <v>0</v>
      </c>
      <c r="R175" s="183">
        <v>0</v>
      </c>
      <c r="S175" s="188">
        <v>0</v>
      </c>
      <c r="T175" s="222">
        <v>0</v>
      </c>
      <c r="U175" s="183">
        <v>0</v>
      </c>
    </row>
    <row r="176" ht="23.1" customHeight="1" spans="1:21">
      <c r="A176" s="180" t="s">
        <v>1032</v>
      </c>
      <c r="B176" s="215" t="s">
        <v>1033</v>
      </c>
      <c r="C176" s="222">
        <v>43.8</v>
      </c>
      <c r="D176" s="183">
        <v>43.8</v>
      </c>
      <c r="E176" s="188">
        <v>43.8</v>
      </c>
      <c r="F176" s="183">
        <v>0</v>
      </c>
      <c r="G176" s="188">
        <v>0</v>
      </c>
      <c r="H176" s="222">
        <v>0</v>
      </c>
      <c r="I176" s="222">
        <v>0</v>
      </c>
      <c r="J176" s="183">
        <v>0</v>
      </c>
      <c r="K176" s="188">
        <v>0</v>
      </c>
      <c r="L176" s="222">
        <v>0</v>
      </c>
      <c r="M176" s="222">
        <v>0</v>
      </c>
      <c r="N176" s="222">
        <v>0</v>
      </c>
      <c r="O176" s="183">
        <v>0</v>
      </c>
      <c r="P176" s="188">
        <v>0</v>
      </c>
      <c r="Q176" s="222">
        <v>0</v>
      </c>
      <c r="R176" s="183">
        <v>0</v>
      </c>
      <c r="S176" s="188">
        <v>0</v>
      </c>
      <c r="T176" s="222">
        <v>0</v>
      </c>
      <c r="U176" s="183">
        <v>0</v>
      </c>
    </row>
    <row r="177" ht="23.1" customHeight="1" spans="1:21">
      <c r="A177" s="180" t="s">
        <v>1038</v>
      </c>
      <c r="B177" s="215" t="s">
        <v>1039</v>
      </c>
      <c r="C177" s="222">
        <v>141.63</v>
      </c>
      <c r="D177" s="183">
        <v>141.63</v>
      </c>
      <c r="E177" s="188">
        <v>141.63</v>
      </c>
      <c r="F177" s="183">
        <v>0</v>
      </c>
      <c r="G177" s="188">
        <v>0</v>
      </c>
      <c r="H177" s="222">
        <v>0</v>
      </c>
      <c r="I177" s="222">
        <v>0</v>
      </c>
      <c r="J177" s="183">
        <v>0</v>
      </c>
      <c r="K177" s="188">
        <v>0</v>
      </c>
      <c r="L177" s="222">
        <v>0</v>
      </c>
      <c r="M177" s="222">
        <v>0</v>
      </c>
      <c r="N177" s="222">
        <v>0</v>
      </c>
      <c r="O177" s="183">
        <v>0</v>
      </c>
      <c r="P177" s="188">
        <v>0</v>
      </c>
      <c r="Q177" s="222">
        <v>0</v>
      </c>
      <c r="R177" s="183">
        <v>0</v>
      </c>
      <c r="S177" s="188">
        <v>0</v>
      </c>
      <c r="T177" s="222">
        <v>0</v>
      </c>
      <c r="U177" s="183">
        <v>0</v>
      </c>
    </row>
    <row r="178" ht="23.1" customHeight="1" spans="1:21">
      <c r="A178" s="180" t="s">
        <v>1044</v>
      </c>
      <c r="B178" s="215" t="s">
        <v>1045</v>
      </c>
      <c r="C178" s="222">
        <v>730.17</v>
      </c>
      <c r="D178" s="183">
        <v>730.17</v>
      </c>
      <c r="E178" s="188">
        <v>730.17</v>
      </c>
      <c r="F178" s="183">
        <v>0</v>
      </c>
      <c r="G178" s="188">
        <v>0</v>
      </c>
      <c r="H178" s="222">
        <v>0</v>
      </c>
      <c r="I178" s="222">
        <v>0</v>
      </c>
      <c r="J178" s="183">
        <v>0</v>
      </c>
      <c r="K178" s="188">
        <v>0</v>
      </c>
      <c r="L178" s="222">
        <v>0</v>
      </c>
      <c r="M178" s="222">
        <v>0</v>
      </c>
      <c r="N178" s="222">
        <v>0</v>
      </c>
      <c r="O178" s="183">
        <v>0</v>
      </c>
      <c r="P178" s="188">
        <v>0</v>
      </c>
      <c r="Q178" s="222">
        <v>0</v>
      </c>
      <c r="R178" s="183">
        <v>0</v>
      </c>
      <c r="S178" s="188">
        <v>0</v>
      </c>
      <c r="T178" s="222">
        <v>0</v>
      </c>
      <c r="U178" s="183">
        <v>0</v>
      </c>
    </row>
    <row r="179" ht="23.1" customHeight="1" spans="1:21">
      <c r="A179" s="180" t="s">
        <v>1051</v>
      </c>
      <c r="B179" s="215" t="s">
        <v>1052</v>
      </c>
      <c r="C179" s="222">
        <v>92</v>
      </c>
      <c r="D179" s="183">
        <v>92</v>
      </c>
      <c r="E179" s="188">
        <v>92</v>
      </c>
      <c r="F179" s="183">
        <v>0</v>
      </c>
      <c r="G179" s="188">
        <v>0</v>
      </c>
      <c r="H179" s="222">
        <v>0</v>
      </c>
      <c r="I179" s="222">
        <v>0</v>
      </c>
      <c r="J179" s="183">
        <v>0</v>
      </c>
      <c r="K179" s="188">
        <v>0</v>
      </c>
      <c r="L179" s="222">
        <v>0</v>
      </c>
      <c r="M179" s="222">
        <v>0</v>
      </c>
      <c r="N179" s="222">
        <v>0</v>
      </c>
      <c r="O179" s="183">
        <v>0</v>
      </c>
      <c r="P179" s="188">
        <v>0</v>
      </c>
      <c r="Q179" s="222">
        <v>0</v>
      </c>
      <c r="R179" s="183">
        <v>0</v>
      </c>
      <c r="S179" s="188">
        <v>0</v>
      </c>
      <c r="T179" s="222">
        <v>0</v>
      </c>
      <c r="U179" s="183">
        <v>0</v>
      </c>
    </row>
    <row r="180" ht="23.1" customHeight="1" spans="1:21">
      <c r="A180" s="180" t="s">
        <v>2253</v>
      </c>
      <c r="B180" s="215" t="s">
        <v>2254</v>
      </c>
      <c r="C180" s="222">
        <v>13.55</v>
      </c>
      <c r="D180" s="183">
        <v>13.55</v>
      </c>
      <c r="E180" s="188">
        <v>13.55</v>
      </c>
      <c r="F180" s="183">
        <v>0</v>
      </c>
      <c r="G180" s="188">
        <v>0</v>
      </c>
      <c r="H180" s="222">
        <v>0</v>
      </c>
      <c r="I180" s="222">
        <v>0</v>
      </c>
      <c r="J180" s="183">
        <v>0</v>
      </c>
      <c r="K180" s="188">
        <v>0</v>
      </c>
      <c r="L180" s="222">
        <v>0</v>
      </c>
      <c r="M180" s="222">
        <v>0</v>
      </c>
      <c r="N180" s="222">
        <v>0</v>
      </c>
      <c r="O180" s="183">
        <v>0</v>
      </c>
      <c r="P180" s="188">
        <v>0</v>
      </c>
      <c r="Q180" s="222">
        <v>0</v>
      </c>
      <c r="R180" s="183">
        <v>0</v>
      </c>
      <c r="S180" s="188">
        <v>0</v>
      </c>
      <c r="T180" s="222">
        <v>0</v>
      </c>
      <c r="U180" s="183">
        <v>0</v>
      </c>
    </row>
    <row r="181" ht="23.1" customHeight="1" spans="1:21">
      <c r="A181" s="180" t="s">
        <v>2255</v>
      </c>
      <c r="B181" s="215" t="s">
        <v>2256</v>
      </c>
      <c r="C181" s="222">
        <v>6.7</v>
      </c>
      <c r="D181" s="183">
        <v>6.7</v>
      </c>
      <c r="E181" s="188">
        <v>6.7</v>
      </c>
      <c r="F181" s="183">
        <v>0</v>
      </c>
      <c r="G181" s="188">
        <v>0</v>
      </c>
      <c r="H181" s="222">
        <v>0</v>
      </c>
      <c r="I181" s="222">
        <v>0</v>
      </c>
      <c r="J181" s="183">
        <v>0</v>
      </c>
      <c r="K181" s="188">
        <v>0</v>
      </c>
      <c r="L181" s="222">
        <v>0</v>
      </c>
      <c r="M181" s="222">
        <v>0</v>
      </c>
      <c r="N181" s="222">
        <v>0</v>
      </c>
      <c r="O181" s="183">
        <v>0</v>
      </c>
      <c r="P181" s="188">
        <v>0</v>
      </c>
      <c r="Q181" s="222">
        <v>0</v>
      </c>
      <c r="R181" s="183">
        <v>0</v>
      </c>
      <c r="S181" s="188">
        <v>0</v>
      </c>
      <c r="T181" s="222">
        <v>0</v>
      </c>
      <c r="U181" s="183">
        <v>0</v>
      </c>
    </row>
    <row r="182" ht="23.1" customHeight="1" spans="1:21">
      <c r="A182" s="180" t="s">
        <v>2257</v>
      </c>
      <c r="B182" s="215" t="s">
        <v>2258</v>
      </c>
      <c r="C182" s="222">
        <v>15.85</v>
      </c>
      <c r="D182" s="183">
        <v>15.85</v>
      </c>
      <c r="E182" s="188">
        <v>15.85</v>
      </c>
      <c r="F182" s="183">
        <v>0</v>
      </c>
      <c r="G182" s="188">
        <v>0</v>
      </c>
      <c r="H182" s="222">
        <v>0</v>
      </c>
      <c r="I182" s="222">
        <v>0</v>
      </c>
      <c r="J182" s="183">
        <v>0</v>
      </c>
      <c r="K182" s="188">
        <v>0</v>
      </c>
      <c r="L182" s="222">
        <v>0</v>
      </c>
      <c r="M182" s="222">
        <v>0</v>
      </c>
      <c r="N182" s="222">
        <v>0</v>
      </c>
      <c r="O182" s="183">
        <v>0</v>
      </c>
      <c r="P182" s="188">
        <v>0</v>
      </c>
      <c r="Q182" s="222">
        <v>0</v>
      </c>
      <c r="R182" s="183">
        <v>0</v>
      </c>
      <c r="S182" s="188">
        <v>0</v>
      </c>
      <c r="T182" s="222">
        <v>0</v>
      </c>
      <c r="U182" s="183">
        <v>0</v>
      </c>
    </row>
    <row r="183" ht="23.1" customHeight="1" spans="1:21">
      <c r="A183" s="180" t="s">
        <v>2259</v>
      </c>
      <c r="B183" s="215" t="s">
        <v>2260</v>
      </c>
      <c r="C183" s="222">
        <v>21.1</v>
      </c>
      <c r="D183" s="183">
        <v>21.1</v>
      </c>
      <c r="E183" s="188">
        <v>21.1</v>
      </c>
      <c r="F183" s="183">
        <v>0</v>
      </c>
      <c r="G183" s="188">
        <v>0</v>
      </c>
      <c r="H183" s="222">
        <v>0</v>
      </c>
      <c r="I183" s="222">
        <v>0</v>
      </c>
      <c r="J183" s="183">
        <v>0</v>
      </c>
      <c r="K183" s="188">
        <v>0</v>
      </c>
      <c r="L183" s="222">
        <v>0</v>
      </c>
      <c r="M183" s="222">
        <v>0</v>
      </c>
      <c r="N183" s="222">
        <v>0</v>
      </c>
      <c r="O183" s="183">
        <v>0</v>
      </c>
      <c r="P183" s="188">
        <v>0</v>
      </c>
      <c r="Q183" s="222">
        <v>0</v>
      </c>
      <c r="R183" s="183">
        <v>0</v>
      </c>
      <c r="S183" s="188">
        <v>0</v>
      </c>
      <c r="T183" s="222">
        <v>0</v>
      </c>
      <c r="U183" s="183">
        <v>0</v>
      </c>
    </row>
    <row r="184" ht="23.1" customHeight="1" spans="1:21">
      <c r="A184" s="180" t="s">
        <v>2261</v>
      </c>
      <c r="B184" s="215" t="s">
        <v>2262</v>
      </c>
      <c r="C184" s="222">
        <v>4.75</v>
      </c>
      <c r="D184" s="183">
        <v>4.75</v>
      </c>
      <c r="E184" s="188">
        <v>4.75</v>
      </c>
      <c r="F184" s="183">
        <v>0</v>
      </c>
      <c r="G184" s="188">
        <v>0</v>
      </c>
      <c r="H184" s="222">
        <v>0</v>
      </c>
      <c r="I184" s="222">
        <v>0</v>
      </c>
      <c r="J184" s="183">
        <v>0</v>
      </c>
      <c r="K184" s="188">
        <v>0</v>
      </c>
      <c r="L184" s="222">
        <v>0</v>
      </c>
      <c r="M184" s="222">
        <v>0</v>
      </c>
      <c r="N184" s="222">
        <v>0</v>
      </c>
      <c r="O184" s="183">
        <v>0</v>
      </c>
      <c r="P184" s="188">
        <v>0</v>
      </c>
      <c r="Q184" s="222">
        <v>0</v>
      </c>
      <c r="R184" s="183">
        <v>0</v>
      </c>
      <c r="S184" s="188">
        <v>0</v>
      </c>
      <c r="T184" s="222">
        <v>0</v>
      </c>
      <c r="U184" s="183">
        <v>0</v>
      </c>
    </row>
    <row r="185" ht="23.1" customHeight="1" spans="1:21">
      <c r="A185" s="180" t="s">
        <v>2263</v>
      </c>
      <c r="B185" s="215" t="s">
        <v>2264</v>
      </c>
      <c r="C185" s="222">
        <v>12.83</v>
      </c>
      <c r="D185" s="183">
        <v>12.83</v>
      </c>
      <c r="E185" s="188">
        <v>12.83</v>
      </c>
      <c r="F185" s="183">
        <v>0</v>
      </c>
      <c r="G185" s="188">
        <v>0</v>
      </c>
      <c r="H185" s="222">
        <v>0</v>
      </c>
      <c r="I185" s="222">
        <v>0</v>
      </c>
      <c r="J185" s="183">
        <v>0</v>
      </c>
      <c r="K185" s="188">
        <v>0</v>
      </c>
      <c r="L185" s="222">
        <v>0</v>
      </c>
      <c r="M185" s="222">
        <v>0</v>
      </c>
      <c r="N185" s="222">
        <v>0</v>
      </c>
      <c r="O185" s="183">
        <v>0</v>
      </c>
      <c r="P185" s="188">
        <v>0</v>
      </c>
      <c r="Q185" s="222">
        <v>0</v>
      </c>
      <c r="R185" s="183">
        <v>0</v>
      </c>
      <c r="S185" s="188">
        <v>0</v>
      </c>
      <c r="T185" s="222">
        <v>0</v>
      </c>
      <c r="U185" s="183">
        <v>0</v>
      </c>
    </row>
    <row r="186" ht="23.1" customHeight="1" spans="1:21">
      <c r="A186" s="180" t="s">
        <v>2265</v>
      </c>
      <c r="B186" s="215" t="s">
        <v>2266</v>
      </c>
      <c r="C186" s="222">
        <v>14.72</v>
      </c>
      <c r="D186" s="183">
        <v>14.72</v>
      </c>
      <c r="E186" s="188">
        <v>14.72</v>
      </c>
      <c r="F186" s="183">
        <v>0</v>
      </c>
      <c r="G186" s="188">
        <v>0</v>
      </c>
      <c r="H186" s="222">
        <v>0</v>
      </c>
      <c r="I186" s="222">
        <v>0</v>
      </c>
      <c r="J186" s="183">
        <v>0</v>
      </c>
      <c r="K186" s="188">
        <v>0</v>
      </c>
      <c r="L186" s="222">
        <v>0</v>
      </c>
      <c r="M186" s="222">
        <v>0</v>
      </c>
      <c r="N186" s="222">
        <v>0</v>
      </c>
      <c r="O186" s="183">
        <v>0</v>
      </c>
      <c r="P186" s="188">
        <v>0</v>
      </c>
      <c r="Q186" s="222">
        <v>0</v>
      </c>
      <c r="R186" s="183">
        <v>0</v>
      </c>
      <c r="S186" s="188">
        <v>0</v>
      </c>
      <c r="T186" s="222">
        <v>0</v>
      </c>
      <c r="U186" s="183">
        <v>0</v>
      </c>
    </row>
    <row r="187" ht="23.1" customHeight="1" spans="1:21">
      <c r="A187" s="180" t="s">
        <v>2267</v>
      </c>
      <c r="B187" s="215" t="s">
        <v>2268</v>
      </c>
      <c r="C187" s="222">
        <v>7.63</v>
      </c>
      <c r="D187" s="183">
        <v>7.63</v>
      </c>
      <c r="E187" s="188">
        <v>7.63</v>
      </c>
      <c r="F187" s="183">
        <v>0</v>
      </c>
      <c r="G187" s="188">
        <v>0</v>
      </c>
      <c r="H187" s="222">
        <v>0</v>
      </c>
      <c r="I187" s="222">
        <v>0</v>
      </c>
      <c r="J187" s="183">
        <v>0</v>
      </c>
      <c r="K187" s="188">
        <v>0</v>
      </c>
      <c r="L187" s="222">
        <v>0</v>
      </c>
      <c r="M187" s="222">
        <v>0</v>
      </c>
      <c r="N187" s="222">
        <v>0</v>
      </c>
      <c r="O187" s="183">
        <v>0</v>
      </c>
      <c r="P187" s="188">
        <v>0</v>
      </c>
      <c r="Q187" s="222">
        <v>0</v>
      </c>
      <c r="R187" s="183">
        <v>0</v>
      </c>
      <c r="S187" s="188">
        <v>0</v>
      </c>
      <c r="T187" s="222">
        <v>0</v>
      </c>
      <c r="U187" s="183">
        <v>0</v>
      </c>
    </row>
    <row r="188" ht="23.1" customHeight="1" spans="1:21">
      <c r="A188" s="180" t="s">
        <v>1060</v>
      </c>
      <c r="B188" s="215" t="s">
        <v>1061</v>
      </c>
      <c r="C188" s="222">
        <v>1115</v>
      </c>
      <c r="D188" s="183">
        <v>1115</v>
      </c>
      <c r="E188" s="188">
        <v>1115</v>
      </c>
      <c r="F188" s="183">
        <v>0</v>
      </c>
      <c r="G188" s="188">
        <v>0</v>
      </c>
      <c r="H188" s="222">
        <v>0</v>
      </c>
      <c r="I188" s="222">
        <v>0</v>
      </c>
      <c r="J188" s="183">
        <v>0</v>
      </c>
      <c r="K188" s="188">
        <v>0</v>
      </c>
      <c r="L188" s="222">
        <v>0</v>
      </c>
      <c r="M188" s="222">
        <v>0</v>
      </c>
      <c r="N188" s="222">
        <v>0</v>
      </c>
      <c r="O188" s="183">
        <v>0</v>
      </c>
      <c r="P188" s="188">
        <v>0</v>
      </c>
      <c r="Q188" s="222">
        <v>0</v>
      </c>
      <c r="R188" s="183">
        <v>0</v>
      </c>
      <c r="S188" s="188">
        <v>0</v>
      </c>
      <c r="T188" s="222">
        <v>0</v>
      </c>
      <c r="U188" s="183">
        <v>0</v>
      </c>
    </row>
    <row r="189" ht="23.1" customHeight="1" spans="1:21">
      <c r="A189" s="180" t="s">
        <v>1073</v>
      </c>
      <c r="B189" s="215" t="s">
        <v>1074</v>
      </c>
      <c r="C189" s="222">
        <v>153.87</v>
      </c>
      <c r="D189" s="183">
        <v>153.87</v>
      </c>
      <c r="E189" s="188">
        <v>153.87</v>
      </c>
      <c r="F189" s="183">
        <v>0</v>
      </c>
      <c r="G189" s="188">
        <v>0</v>
      </c>
      <c r="H189" s="222">
        <v>0</v>
      </c>
      <c r="I189" s="222">
        <v>0</v>
      </c>
      <c r="J189" s="183">
        <v>0</v>
      </c>
      <c r="K189" s="188">
        <v>0</v>
      </c>
      <c r="L189" s="222">
        <v>0</v>
      </c>
      <c r="M189" s="222">
        <v>0</v>
      </c>
      <c r="N189" s="222">
        <v>0</v>
      </c>
      <c r="O189" s="183">
        <v>0</v>
      </c>
      <c r="P189" s="188">
        <v>0</v>
      </c>
      <c r="Q189" s="222">
        <v>0</v>
      </c>
      <c r="R189" s="183">
        <v>0</v>
      </c>
      <c r="S189" s="188">
        <v>0</v>
      </c>
      <c r="T189" s="222">
        <v>0</v>
      </c>
      <c r="U189" s="183">
        <v>0</v>
      </c>
    </row>
    <row r="190" ht="23.1" customHeight="1" spans="1:21">
      <c r="A190" s="180" t="s">
        <v>136</v>
      </c>
      <c r="B190" s="215" t="s">
        <v>137</v>
      </c>
      <c r="C190" s="222">
        <v>51.5</v>
      </c>
      <c r="D190" s="183">
        <v>51.5</v>
      </c>
      <c r="E190" s="188">
        <v>30.5</v>
      </c>
      <c r="F190" s="183">
        <v>21</v>
      </c>
      <c r="G190" s="188">
        <v>0</v>
      </c>
      <c r="H190" s="222">
        <v>0</v>
      </c>
      <c r="I190" s="222">
        <v>0</v>
      </c>
      <c r="J190" s="183">
        <v>0</v>
      </c>
      <c r="K190" s="188">
        <v>0</v>
      </c>
      <c r="L190" s="222">
        <v>0</v>
      </c>
      <c r="M190" s="222">
        <v>0</v>
      </c>
      <c r="N190" s="222">
        <v>21</v>
      </c>
      <c r="O190" s="183">
        <v>0</v>
      </c>
      <c r="P190" s="188">
        <v>0</v>
      </c>
      <c r="Q190" s="222">
        <v>0</v>
      </c>
      <c r="R190" s="183">
        <v>0</v>
      </c>
      <c r="S190" s="188">
        <v>0</v>
      </c>
      <c r="T190" s="222">
        <v>0</v>
      </c>
      <c r="U190" s="183">
        <v>0</v>
      </c>
    </row>
    <row r="191" ht="23.1" customHeight="1" spans="1:21">
      <c r="A191" s="180" t="s">
        <v>138</v>
      </c>
      <c r="B191" s="215" t="s">
        <v>139</v>
      </c>
      <c r="C191" s="222">
        <v>2283.97</v>
      </c>
      <c r="D191" s="183">
        <v>2283.97</v>
      </c>
      <c r="E191" s="188">
        <v>2193.97</v>
      </c>
      <c r="F191" s="183">
        <v>90</v>
      </c>
      <c r="G191" s="188">
        <v>0</v>
      </c>
      <c r="H191" s="222">
        <v>0</v>
      </c>
      <c r="I191" s="222">
        <v>0</v>
      </c>
      <c r="J191" s="183">
        <v>0</v>
      </c>
      <c r="K191" s="188">
        <v>0</v>
      </c>
      <c r="L191" s="222">
        <v>0</v>
      </c>
      <c r="M191" s="222">
        <v>90</v>
      </c>
      <c r="N191" s="222">
        <v>0</v>
      </c>
      <c r="O191" s="183">
        <v>0</v>
      </c>
      <c r="P191" s="188">
        <v>0</v>
      </c>
      <c r="Q191" s="222">
        <v>0</v>
      </c>
      <c r="R191" s="183">
        <v>0</v>
      </c>
      <c r="S191" s="188">
        <v>0</v>
      </c>
      <c r="T191" s="222">
        <v>0</v>
      </c>
      <c r="U191" s="183">
        <v>0</v>
      </c>
    </row>
    <row r="192" ht="23.1" customHeight="1" spans="1:21">
      <c r="A192" s="180" t="s">
        <v>1090</v>
      </c>
      <c r="B192" s="215" t="s">
        <v>1091</v>
      </c>
      <c r="C192" s="222">
        <v>595.93</v>
      </c>
      <c r="D192" s="183">
        <v>595.93</v>
      </c>
      <c r="E192" s="188">
        <v>595.93</v>
      </c>
      <c r="F192" s="183">
        <v>0</v>
      </c>
      <c r="G192" s="188">
        <v>0</v>
      </c>
      <c r="H192" s="222">
        <v>0</v>
      </c>
      <c r="I192" s="222">
        <v>0</v>
      </c>
      <c r="J192" s="183">
        <v>0</v>
      </c>
      <c r="K192" s="188">
        <v>0</v>
      </c>
      <c r="L192" s="222">
        <v>0</v>
      </c>
      <c r="M192" s="222">
        <v>0</v>
      </c>
      <c r="N192" s="222">
        <v>0</v>
      </c>
      <c r="O192" s="183">
        <v>0</v>
      </c>
      <c r="P192" s="188">
        <v>0</v>
      </c>
      <c r="Q192" s="222">
        <v>0</v>
      </c>
      <c r="R192" s="183">
        <v>0</v>
      </c>
      <c r="S192" s="188">
        <v>0</v>
      </c>
      <c r="T192" s="222">
        <v>0</v>
      </c>
      <c r="U192" s="183">
        <v>0</v>
      </c>
    </row>
    <row r="193" ht="23.1" customHeight="1" spans="1:21">
      <c r="A193" s="180" t="s">
        <v>1098</v>
      </c>
      <c r="B193" s="215" t="s">
        <v>1099</v>
      </c>
      <c r="C193" s="222">
        <v>121.43</v>
      </c>
      <c r="D193" s="183">
        <v>121.43</v>
      </c>
      <c r="E193" s="188">
        <v>121.43</v>
      </c>
      <c r="F193" s="183">
        <v>0</v>
      </c>
      <c r="G193" s="188">
        <v>0</v>
      </c>
      <c r="H193" s="222">
        <v>0</v>
      </c>
      <c r="I193" s="222">
        <v>0</v>
      </c>
      <c r="J193" s="183">
        <v>0</v>
      </c>
      <c r="K193" s="188">
        <v>0</v>
      </c>
      <c r="L193" s="222">
        <v>0</v>
      </c>
      <c r="M193" s="222">
        <v>0</v>
      </c>
      <c r="N193" s="222">
        <v>0</v>
      </c>
      <c r="O193" s="183">
        <v>0</v>
      </c>
      <c r="P193" s="188">
        <v>0</v>
      </c>
      <c r="Q193" s="222">
        <v>0</v>
      </c>
      <c r="R193" s="183">
        <v>0</v>
      </c>
      <c r="S193" s="188">
        <v>0</v>
      </c>
      <c r="T193" s="222">
        <v>0</v>
      </c>
      <c r="U193" s="183">
        <v>0</v>
      </c>
    </row>
    <row r="194" ht="23.1" customHeight="1" spans="1:21">
      <c r="A194" s="180" t="s">
        <v>140</v>
      </c>
      <c r="B194" s="215" t="s">
        <v>141</v>
      </c>
      <c r="C194" s="222">
        <v>109.85</v>
      </c>
      <c r="D194" s="183">
        <v>109.85</v>
      </c>
      <c r="E194" s="188">
        <v>73.85</v>
      </c>
      <c r="F194" s="183">
        <v>36</v>
      </c>
      <c r="G194" s="188">
        <v>0</v>
      </c>
      <c r="H194" s="222">
        <v>0</v>
      </c>
      <c r="I194" s="222">
        <v>0</v>
      </c>
      <c r="J194" s="183">
        <v>0</v>
      </c>
      <c r="K194" s="188">
        <v>0</v>
      </c>
      <c r="L194" s="222">
        <v>0</v>
      </c>
      <c r="M194" s="222">
        <v>36</v>
      </c>
      <c r="N194" s="222">
        <v>0</v>
      </c>
      <c r="O194" s="183">
        <v>0</v>
      </c>
      <c r="P194" s="188">
        <v>0</v>
      </c>
      <c r="Q194" s="222">
        <v>0</v>
      </c>
      <c r="R194" s="183">
        <v>0</v>
      </c>
      <c r="S194" s="188">
        <v>0</v>
      </c>
      <c r="T194" s="222">
        <v>0</v>
      </c>
      <c r="U194" s="183">
        <v>0</v>
      </c>
    </row>
    <row r="195" ht="23.1" customHeight="1" spans="1:21">
      <c r="A195" s="180" t="s">
        <v>2269</v>
      </c>
      <c r="B195" s="215" t="s">
        <v>2270</v>
      </c>
      <c r="C195" s="222">
        <v>107.9</v>
      </c>
      <c r="D195" s="183">
        <v>107.9</v>
      </c>
      <c r="E195" s="188">
        <v>107.9</v>
      </c>
      <c r="F195" s="183">
        <v>0</v>
      </c>
      <c r="G195" s="188">
        <v>0</v>
      </c>
      <c r="H195" s="222">
        <v>0</v>
      </c>
      <c r="I195" s="222">
        <v>0</v>
      </c>
      <c r="J195" s="183">
        <v>0</v>
      </c>
      <c r="K195" s="188">
        <v>0</v>
      </c>
      <c r="L195" s="222">
        <v>0</v>
      </c>
      <c r="M195" s="222">
        <v>0</v>
      </c>
      <c r="N195" s="222">
        <v>0</v>
      </c>
      <c r="O195" s="183">
        <v>0</v>
      </c>
      <c r="P195" s="188">
        <v>0</v>
      </c>
      <c r="Q195" s="222">
        <v>0</v>
      </c>
      <c r="R195" s="183">
        <v>0</v>
      </c>
      <c r="S195" s="188">
        <v>0</v>
      </c>
      <c r="T195" s="222">
        <v>0</v>
      </c>
      <c r="U195" s="183">
        <v>0</v>
      </c>
    </row>
    <row r="196" ht="23.1" customHeight="1" spans="1:21">
      <c r="A196" s="180" t="s">
        <v>1101</v>
      </c>
      <c r="B196" s="215" t="s">
        <v>1102</v>
      </c>
      <c r="C196" s="222">
        <v>123.39</v>
      </c>
      <c r="D196" s="183">
        <v>123.39</v>
      </c>
      <c r="E196" s="188">
        <v>123.39</v>
      </c>
      <c r="F196" s="183">
        <v>0</v>
      </c>
      <c r="G196" s="188">
        <v>0</v>
      </c>
      <c r="H196" s="222">
        <v>0</v>
      </c>
      <c r="I196" s="222">
        <v>0</v>
      </c>
      <c r="J196" s="183">
        <v>0</v>
      </c>
      <c r="K196" s="188">
        <v>0</v>
      </c>
      <c r="L196" s="222">
        <v>0</v>
      </c>
      <c r="M196" s="222">
        <v>0</v>
      </c>
      <c r="N196" s="222">
        <v>0</v>
      </c>
      <c r="O196" s="183">
        <v>0</v>
      </c>
      <c r="P196" s="188">
        <v>0</v>
      </c>
      <c r="Q196" s="222">
        <v>0</v>
      </c>
      <c r="R196" s="183">
        <v>0</v>
      </c>
      <c r="S196" s="188">
        <v>0</v>
      </c>
      <c r="T196" s="222">
        <v>0</v>
      </c>
      <c r="U196" s="183">
        <v>0</v>
      </c>
    </row>
    <row r="197" ht="23.1" customHeight="1" spans="1:21">
      <c r="A197" s="180" t="s">
        <v>142</v>
      </c>
      <c r="B197" s="215" t="s">
        <v>143</v>
      </c>
      <c r="C197" s="222">
        <v>3363.7</v>
      </c>
      <c r="D197" s="183">
        <v>3363.7</v>
      </c>
      <c r="E197" s="188">
        <v>3345.7</v>
      </c>
      <c r="F197" s="183">
        <v>18</v>
      </c>
      <c r="G197" s="188">
        <v>18</v>
      </c>
      <c r="H197" s="222">
        <v>0</v>
      </c>
      <c r="I197" s="222">
        <v>0</v>
      </c>
      <c r="J197" s="183">
        <v>0</v>
      </c>
      <c r="K197" s="188">
        <v>0</v>
      </c>
      <c r="L197" s="222">
        <v>0</v>
      </c>
      <c r="M197" s="222">
        <v>0</v>
      </c>
      <c r="N197" s="222">
        <v>0</v>
      </c>
      <c r="O197" s="183">
        <v>0</v>
      </c>
      <c r="P197" s="188">
        <v>0</v>
      </c>
      <c r="Q197" s="222">
        <v>0</v>
      </c>
      <c r="R197" s="183">
        <v>0</v>
      </c>
      <c r="S197" s="188">
        <v>0</v>
      </c>
      <c r="T197" s="222">
        <v>0</v>
      </c>
      <c r="U197" s="183">
        <v>0</v>
      </c>
    </row>
    <row r="198" ht="23.1" customHeight="1" spans="1:21">
      <c r="A198" s="180" t="s">
        <v>144</v>
      </c>
      <c r="B198" s="215" t="s">
        <v>145</v>
      </c>
      <c r="C198" s="222">
        <v>16526.42</v>
      </c>
      <c r="D198" s="183">
        <v>16526.42</v>
      </c>
      <c r="E198" s="188">
        <v>146.42</v>
      </c>
      <c r="F198" s="183">
        <v>16380</v>
      </c>
      <c r="G198" s="188">
        <v>0</v>
      </c>
      <c r="H198" s="222">
        <v>0</v>
      </c>
      <c r="I198" s="222">
        <v>0</v>
      </c>
      <c r="J198" s="183">
        <v>0</v>
      </c>
      <c r="K198" s="188">
        <v>0</v>
      </c>
      <c r="L198" s="222">
        <v>0</v>
      </c>
      <c r="M198" s="222">
        <v>0</v>
      </c>
      <c r="N198" s="222">
        <v>16380</v>
      </c>
      <c r="O198" s="183">
        <v>0</v>
      </c>
      <c r="P198" s="188">
        <v>0</v>
      </c>
      <c r="Q198" s="222">
        <v>0</v>
      </c>
      <c r="R198" s="183">
        <v>0</v>
      </c>
      <c r="S198" s="188">
        <v>0</v>
      </c>
      <c r="T198" s="222">
        <v>0</v>
      </c>
      <c r="U198" s="183">
        <v>0</v>
      </c>
    </row>
    <row r="199" ht="23.1" customHeight="1" spans="1:21">
      <c r="A199" s="180" t="s">
        <v>1113</v>
      </c>
      <c r="B199" s="215" t="s">
        <v>1114</v>
      </c>
      <c r="C199" s="222">
        <v>471.14</v>
      </c>
      <c r="D199" s="183">
        <v>471.14</v>
      </c>
      <c r="E199" s="188">
        <v>471.14</v>
      </c>
      <c r="F199" s="183">
        <v>0</v>
      </c>
      <c r="G199" s="188">
        <v>0</v>
      </c>
      <c r="H199" s="222">
        <v>0</v>
      </c>
      <c r="I199" s="222">
        <v>0</v>
      </c>
      <c r="J199" s="183">
        <v>0</v>
      </c>
      <c r="K199" s="188">
        <v>0</v>
      </c>
      <c r="L199" s="222">
        <v>0</v>
      </c>
      <c r="M199" s="222">
        <v>0</v>
      </c>
      <c r="N199" s="222">
        <v>0</v>
      </c>
      <c r="O199" s="183">
        <v>0</v>
      </c>
      <c r="P199" s="188">
        <v>0</v>
      </c>
      <c r="Q199" s="222">
        <v>0</v>
      </c>
      <c r="R199" s="183">
        <v>0</v>
      </c>
      <c r="S199" s="188">
        <v>0</v>
      </c>
      <c r="T199" s="222">
        <v>0</v>
      </c>
      <c r="U199" s="183">
        <v>0</v>
      </c>
    </row>
    <row r="200" ht="23.1" customHeight="1" spans="1:21">
      <c r="A200" s="180" t="s">
        <v>1119</v>
      </c>
      <c r="B200" s="215" t="s">
        <v>2271</v>
      </c>
      <c r="C200" s="222">
        <v>129</v>
      </c>
      <c r="D200" s="183">
        <v>129</v>
      </c>
      <c r="E200" s="188">
        <v>129</v>
      </c>
      <c r="F200" s="183">
        <v>0</v>
      </c>
      <c r="G200" s="188">
        <v>0</v>
      </c>
      <c r="H200" s="222">
        <v>0</v>
      </c>
      <c r="I200" s="222">
        <v>0</v>
      </c>
      <c r="J200" s="183">
        <v>0</v>
      </c>
      <c r="K200" s="188">
        <v>0</v>
      </c>
      <c r="L200" s="222">
        <v>0</v>
      </c>
      <c r="M200" s="222">
        <v>0</v>
      </c>
      <c r="N200" s="222">
        <v>0</v>
      </c>
      <c r="O200" s="183">
        <v>0</v>
      </c>
      <c r="P200" s="188">
        <v>0</v>
      </c>
      <c r="Q200" s="222">
        <v>0</v>
      </c>
      <c r="R200" s="183">
        <v>0</v>
      </c>
      <c r="S200" s="188">
        <v>0</v>
      </c>
      <c r="T200" s="222">
        <v>0</v>
      </c>
      <c r="U200" s="183">
        <v>0</v>
      </c>
    </row>
    <row r="201" ht="23.1" customHeight="1" spans="1:21">
      <c r="A201" s="180" t="s">
        <v>2272</v>
      </c>
      <c r="B201" s="215" t="s">
        <v>2273</v>
      </c>
      <c r="C201" s="222">
        <v>42.45</v>
      </c>
      <c r="D201" s="183">
        <v>42.45</v>
      </c>
      <c r="E201" s="188">
        <v>42.45</v>
      </c>
      <c r="F201" s="183">
        <v>0</v>
      </c>
      <c r="G201" s="188">
        <v>0</v>
      </c>
      <c r="H201" s="222">
        <v>0</v>
      </c>
      <c r="I201" s="222">
        <v>0</v>
      </c>
      <c r="J201" s="183">
        <v>0</v>
      </c>
      <c r="K201" s="188">
        <v>0</v>
      </c>
      <c r="L201" s="222">
        <v>0</v>
      </c>
      <c r="M201" s="222">
        <v>0</v>
      </c>
      <c r="N201" s="222">
        <v>0</v>
      </c>
      <c r="O201" s="183">
        <v>0</v>
      </c>
      <c r="P201" s="188">
        <v>0</v>
      </c>
      <c r="Q201" s="222">
        <v>0</v>
      </c>
      <c r="R201" s="183">
        <v>0</v>
      </c>
      <c r="S201" s="188">
        <v>0</v>
      </c>
      <c r="T201" s="222">
        <v>0</v>
      </c>
      <c r="U201" s="183">
        <v>0</v>
      </c>
    </row>
    <row r="202" ht="23.1" customHeight="1" spans="1:21">
      <c r="A202" s="180" t="s">
        <v>2274</v>
      </c>
      <c r="B202" s="215" t="s">
        <v>2275</v>
      </c>
      <c r="C202" s="222">
        <v>67.65</v>
      </c>
      <c r="D202" s="183">
        <v>67.65</v>
      </c>
      <c r="E202" s="188">
        <v>67.65</v>
      </c>
      <c r="F202" s="183">
        <v>0</v>
      </c>
      <c r="G202" s="188">
        <v>0</v>
      </c>
      <c r="H202" s="222">
        <v>0</v>
      </c>
      <c r="I202" s="222">
        <v>0</v>
      </c>
      <c r="J202" s="183">
        <v>0</v>
      </c>
      <c r="K202" s="188">
        <v>0</v>
      </c>
      <c r="L202" s="222">
        <v>0</v>
      </c>
      <c r="M202" s="222">
        <v>0</v>
      </c>
      <c r="N202" s="222">
        <v>0</v>
      </c>
      <c r="O202" s="183">
        <v>0</v>
      </c>
      <c r="P202" s="188">
        <v>0</v>
      </c>
      <c r="Q202" s="222">
        <v>0</v>
      </c>
      <c r="R202" s="183">
        <v>0</v>
      </c>
      <c r="S202" s="188">
        <v>0</v>
      </c>
      <c r="T202" s="222">
        <v>0</v>
      </c>
      <c r="U202" s="183">
        <v>0</v>
      </c>
    </row>
    <row r="203" ht="23.1" customHeight="1" spans="1:21">
      <c r="A203" s="180" t="s">
        <v>2276</v>
      </c>
      <c r="B203" s="215" t="s">
        <v>2277</v>
      </c>
      <c r="C203" s="222">
        <v>145.67</v>
      </c>
      <c r="D203" s="183">
        <v>145.67</v>
      </c>
      <c r="E203" s="188">
        <v>145.67</v>
      </c>
      <c r="F203" s="183">
        <v>0</v>
      </c>
      <c r="G203" s="188">
        <v>0</v>
      </c>
      <c r="H203" s="222">
        <v>0</v>
      </c>
      <c r="I203" s="222">
        <v>0</v>
      </c>
      <c r="J203" s="183">
        <v>0</v>
      </c>
      <c r="K203" s="188">
        <v>0</v>
      </c>
      <c r="L203" s="222">
        <v>0</v>
      </c>
      <c r="M203" s="222">
        <v>0</v>
      </c>
      <c r="N203" s="222">
        <v>0</v>
      </c>
      <c r="O203" s="183">
        <v>0</v>
      </c>
      <c r="P203" s="188">
        <v>0</v>
      </c>
      <c r="Q203" s="222">
        <v>0</v>
      </c>
      <c r="R203" s="183">
        <v>0</v>
      </c>
      <c r="S203" s="188">
        <v>0</v>
      </c>
      <c r="T203" s="222">
        <v>0</v>
      </c>
      <c r="U203" s="183">
        <v>0</v>
      </c>
    </row>
    <row r="204" ht="23.1" customHeight="1" spans="1:21">
      <c r="A204" s="180" t="s">
        <v>2278</v>
      </c>
      <c r="B204" s="215" t="s">
        <v>2279</v>
      </c>
      <c r="C204" s="222">
        <v>108.2</v>
      </c>
      <c r="D204" s="183">
        <v>108.2</v>
      </c>
      <c r="E204" s="188">
        <v>108.2</v>
      </c>
      <c r="F204" s="183">
        <v>0</v>
      </c>
      <c r="G204" s="188">
        <v>0</v>
      </c>
      <c r="H204" s="222">
        <v>0</v>
      </c>
      <c r="I204" s="222">
        <v>0</v>
      </c>
      <c r="J204" s="183">
        <v>0</v>
      </c>
      <c r="K204" s="188">
        <v>0</v>
      </c>
      <c r="L204" s="222">
        <v>0</v>
      </c>
      <c r="M204" s="222">
        <v>0</v>
      </c>
      <c r="N204" s="222">
        <v>0</v>
      </c>
      <c r="O204" s="183">
        <v>0</v>
      </c>
      <c r="P204" s="188">
        <v>0</v>
      </c>
      <c r="Q204" s="222">
        <v>0</v>
      </c>
      <c r="R204" s="183">
        <v>0</v>
      </c>
      <c r="S204" s="188">
        <v>0</v>
      </c>
      <c r="T204" s="222">
        <v>0</v>
      </c>
      <c r="U204" s="183">
        <v>0</v>
      </c>
    </row>
    <row r="205" ht="23.1" customHeight="1" spans="1:21">
      <c r="A205" s="180" t="s">
        <v>1124</v>
      </c>
      <c r="B205" s="215" t="s">
        <v>1125</v>
      </c>
      <c r="C205" s="222">
        <v>539.43</v>
      </c>
      <c r="D205" s="183">
        <v>539.43</v>
      </c>
      <c r="E205" s="188">
        <v>539.43</v>
      </c>
      <c r="F205" s="183">
        <v>0</v>
      </c>
      <c r="G205" s="188">
        <v>0</v>
      </c>
      <c r="H205" s="222">
        <v>0</v>
      </c>
      <c r="I205" s="222">
        <v>0</v>
      </c>
      <c r="J205" s="183">
        <v>0</v>
      </c>
      <c r="K205" s="188">
        <v>0</v>
      </c>
      <c r="L205" s="222">
        <v>0</v>
      </c>
      <c r="M205" s="222">
        <v>0</v>
      </c>
      <c r="N205" s="222">
        <v>0</v>
      </c>
      <c r="O205" s="183">
        <v>0</v>
      </c>
      <c r="P205" s="188">
        <v>0</v>
      </c>
      <c r="Q205" s="222">
        <v>0</v>
      </c>
      <c r="R205" s="183">
        <v>0</v>
      </c>
      <c r="S205" s="188">
        <v>0</v>
      </c>
      <c r="T205" s="222">
        <v>0</v>
      </c>
      <c r="U205" s="183">
        <v>0</v>
      </c>
    </row>
    <row r="206" ht="23.1" customHeight="1" spans="1:21">
      <c r="A206" s="180" t="s">
        <v>1131</v>
      </c>
      <c r="B206" s="215" t="s">
        <v>2280</v>
      </c>
      <c r="C206" s="222">
        <v>68.2</v>
      </c>
      <c r="D206" s="183">
        <v>68.2</v>
      </c>
      <c r="E206" s="188">
        <v>68.2</v>
      </c>
      <c r="F206" s="183">
        <v>0</v>
      </c>
      <c r="G206" s="188">
        <v>0</v>
      </c>
      <c r="H206" s="222">
        <v>0</v>
      </c>
      <c r="I206" s="222">
        <v>0</v>
      </c>
      <c r="J206" s="183">
        <v>0</v>
      </c>
      <c r="K206" s="188">
        <v>0</v>
      </c>
      <c r="L206" s="222">
        <v>0</v>
      </c>
      <c r="M206" s="222">
        <v>0</v>
      </c>
      <c r="N206" s="222">
        <v>0</v>
      </c>
      <c r="O206" s="183">
        <v>0</v>
      </c>
      <c r="P206" s="188">
        <v>0</v>
      </c>
      <c r="Q206" s="222">
        <v>0</v>
      </c>
      <c r="R206" s="183">
        <v>0</v>
      </c>
      <c r="S206" s="188">
        <v>0</v>
      </c>
      <c r="T206" s="222">
        <v>0</v>
      </c>
      <c r="U206" s="183">
        <v>0</v>
      </c>
    </row>
    <row r="207" ht="23.1" customHeight="1" spans="1:21">
      <c r="A207" s="180" t="s">
        <v>1136</v>
      </c>
      <c r="B207" s="215" t="s">
        <v>1137</v>
      </c>
      <c r="C207" s="222">
        <v>91.74</v>
      </c>
      <c r="D207" s="183">
        <v>91.74</v>
      </c>
      <c r="E207" s="188">
        <v>91.74</v>
      </c>
      <c r="F207" s="183">
        <v>0</v>
      </c>
      <c r="G207" s="188">
        <v>0</v>
      </c>
      <c r="H207" s="222">
        <v>0</v>
      </c>
      <c r="I207" s="222">
        <v>0</v>
      </c>
      <c r="J207" s="183">
        <v>0</v>
      </c>
      <c r="K207" s="188">
        <v>0</v>
      </c>
      <c r="L207" s="222">
        <v>0</v>
      </c>
      <c r="M207" s="222">
        <v>0</v>
      </c>
      <c r="N207" s="222">
        <v>0</v>
      </c>
      <c r="O207" s="183">
        <v>0</v>
      </c>
      <c r="P207" s="188">
        <v>0</v>
      </c>
      <c r="Q207" s="222">
        <v>0</v>
      </c>
      <c r="R207" s="183">
        <v>0</v>
      </c>
      <c r="S207" s="188">
        <v>0</v>
      </c>
      <c r="T207" s="222">
        <v>0</v>
      </c>
      <c r="U207" s="183">
        <v>0</v>
      </c>
    </row>
    <row r="208" ht="23.1" customHeight="1" spans="1:21">
      <c r="A208" s="180" t="s">
        <v>1141</v>
      </c>
      <c r="B208" s="215" t="s">
        <v>2281</v>
      </c>
      <c r="C208" s="222">
        <v>90.01</v>
      </c>
      <c r="D208" s="183">
        <v>90.01</v>
      </c>
      <c r="E208" s="188">
        <v>90.01</v>
      </c>
      <c r="F208" s="183">
        <v>0</v>
      </c>
      <c r="G208" s="188">
        <v>0</v>
      </c>
      <c r="H208" s="222">
        <v>0</v>
      </c>
      <c r="I208" s="222">
        <v>0</v>
      </c>
      <c r="J208" s="183">
        <v>0</v>
      </c>
      <c r="K208" s="188">
        <v>0</v>
      </c>
      <c r="L208" s="222">
        <v>0</v>
      </c>
      <c r="M208" s="222">
        <v>0</v>
      </c>
      <c r="N208" s="222">
        <v>0</v>
      </c>
      <c r="O208" s="183">
        <v>0</v>
      </c>
      <c r="P208" s="188">
        <v>0</v>
      </c>
      <c r="Q208" s="222">
        <v>0</v>
      </c>
      <c r="R208" s="183">
        <v>0</v>
      </c>
      <c r="S208" s="188">
        <v>0</v>
      </c>
      <c r="T208" s="222">
        <v>0</v>
      </c>
      <c r="U208" s="183">
        <v>0</v>
      </c>
    </row>
    <row r="209" ht="23.1" customHeight="1" spans="1:21">
      <c r="A209" s="180" t="s">
        <v>1146</v>
      </c>
      <c r="B209" s="215" t="s">
        <v>1147</v>
      </c>
      <c r="C209" s="222">
        <v>5441.08</v>
      </c>
      <c r="D209" s="183">
        <v>5441.08</v>
      </c>
      <c r="E209" s="188">
        <v>5441.08</v>
      </c>
      <c r="F209" s="183">
        <v>0</v>
      </c>
      <c r="G209" s="188">
        <v>0</v>
      </c>
      <c r="H209" s="222">
        <v>0</v>
      </c>
      <c r="I209" s="222">
        <v>0</v>
      </c>
      <c r="J209" s="183">
        <v>0</v>
      </c>
      <c r="K209" s="188">
        <v>0</v>
      </c>
      <c r="L209" s="222">
        <v>0</v>
      </c>
      <c r="M209" s="222">
        <v>0</v>
      </c>
      <c r="N209" s="222">
        <v>0</v>
      </c>
      <c r="O209" s="183">
        <v>0</v>
      </c>
      <c r="P209" s="188">
        <v>0</v>
      </c>
      <c r="Q209" s="222">
        <v>0</v>
      </c>
      <c r="R209" s="183">
        <v>0</v>
      </c>
      <c r="S209" s="188">
        <v>0</v>
      </c>
      <c r="T209" s="222">
        <v>0</v>
      </c>
      <c r="U209" s="183">
        <v>0</v>
      </c>
    </row>
    <row r="210" ht="23.1" customHeight="1" spans="1:21">
      <c r="A210" s="180" t="s">
        <v>1152</v>
      </c>
      <c r="B210" s="215" t="s">
        <v>1153</v>
      </c>
      <c r="C210" s="222">
        <v>39.39</v>
      </c>
      <c r="D210" s="183">
        <v>39.39</v>
      </c>
      <c r="E210" s="188">
        <v>39.39</v>
      </c>
      <c r="F210" s="183">
        <v>0</v>
      </c>
      <c r="G210" s="188">
        <v>0</v>
      </c>
      <c r="H210" s="222">
        <v>0</v>
      </c>
      <c r="I210" s="222">
        <v>0</v>
      </c>
      <c r="J210" s="183">
        <v>0</v>
      </c>
      <c r="K210" s="188">
        <v>0</v>
      </c>
      <c r="L210" s="222">
        <v>0</v>
      </c>
      <c r="M210" s="222">
        <v>0</v>
      </c>
      <c r="N210" s="222">
        <v>0</v>
      </c>
      <c r="O210" s="183">
        <v>0</v>
      </c>
      <c r="P210" s="188">
        <v>0</v>
      </c>
      <c r="Q210" s="222">
        <v>0</v>
      </c>
      <c r="R210" s="183">
        <v>0</v>
      </c>
      <c r="S210" s="188">
        <v>0</v>
      </c>
      <c r="T210" s="222">
        <v>0</v>
      </c>
      <c r="U210" s="183">
        <v>0</v>
      </c>
    </row>
    <row r="211" ht="23.1" customHeight="1" spans="1:21">
      <c r="A211" s="180" t="s">
        <v>1156</v>
      </c>
      <c r="B211" s="215" t="s">
        <v>1157</v>
      </c>
      <c r="C211" s="222">
        <v>607.9</v>
      </c>
      <c r="D211" s="183">
        <v>607.9</v>
      </c>
      <c r="E211" s="188">
        <v>607.9</v>
      </c>
      <c r="F211" s="183">
        <v>0</v>
      </c>
      <c r="G211" s="188">
        <v>0</v>
      </c>
      <c r="H211" s="222">
        <v>0</v>
      </c>
      <c r="I211" s="222">
        <v>0</v>
      </c>
      <c r="J211" s="183">
        <v>0</v>
      </c>
      <c r="K211" s="188">
        <v>0</v>
      </c>
      <c r="L211" s="222">
        <v>0</v>
      </c>
      <c r="M211" s="222">
        <v>0</v>
      </c>
      <c r="N211" s="222">
        <v>0</v>
      </c>
      <c r="O211" s="183">
        <v>0</v>
      </c>
      <c r="P211" s="188">
        <v>0</v>
      </c>
      <c r="Q211" s="222">
        <v>0</v>
      </c>
      <c r="R211" s="183">
        <v>0</v>
      </c>
      <c r="S211" s="188">
        <v>0</v>
      </c>
      <c r="T211" s="222">
        <v>0</v>
      </c>
      <c r="U211" s="183">
        <v>0</v>
      </c>
    </row>
    <row r="212" ht="23.1" customHeight="1" spans="1:21">
      <c r="A212" s="180" t="s">
        <v>1158</v>
      </c>
      <c r="B212" s="215" t="s">
        <v>1159</v>
      </c>
      <c r="C212" s="222">
        <v>436.26</v>
      </c>
      <c r="D212" s="183">
        <v>436.26</v>
      </c>
      <c r="E212" s="188">
        <v>436.26</v>
      </c>
      <c r="F212" s="183">
        <v>0</v>
      </c>
      <c r="G212" s="188">
        <v>0</v>
      </c>
      <c r="H212" s="222">
        <v>0</v>
      </c>
      <c r="I212" s="222">
        <v>0</v>
      </c>
      <c r="J212" s="183">
        <v>0</v>
      </c>
      <c r="K212" s="188">
        <v>0</v>
      </c>
      <c r="L212" s="222">
        <v>0</v>
      </c>
      <c r="M212" s="222">
        <v>0</v>
      </c>
      <c r="N212" s="222">
        <v>0</v>
      </c>
      <c r="O212" s="183">
        <v>0</v>
      </c>
      <c r="P212" s="188">
        <v>0</v>
      </c>
      <c r="Q212" s="222">
        <v>0</v>
      </c>
      <c r="R212" s="183">
        <v>0</v>
      </c>
      <c r="S212" s="188">
        <v>0</v>
      </c>
      <c r="T212" s="222">
        <v>0</v>
      </c>
      <c r="U212" s="183">
        <v>0</v>
      </c>
    </row>
    <row r="213" ht="23.1" customHeight="1" spans="1:21">
      <c r="A213" s="180" t="s">
        <v>146</v>
      </c>
      <c r="B213" s="215" t="s">
        <v>147</v>
      </c>
      <c r="C213" s="222">
        <v>451.72</v>
      </c>
      <c r="D213" s="183">
        <v>451.72</v>
      </c>
      <c r="E213" s="188">
        <v>101.72</v>
      </c>
      <c r="F213" s="183">
        <v>350</v>
      </c>
      <c r="G213" s="188">
        <v>0</v>
      </c>
      <c r="H213" s="222">
        <v>0</v>
      </c>
      <c r="I213" s="222">
        <v>0</v>
      </c>
      <c r="J213" s="183">
        <v>0</v>
      </c>
      <c r="K213" s="188">
        <v>0</v>
      </c>
      <c r="L213" s="222">
        <v>0</v>
      </c>
      <c r="M213" s="222">
        <v>0</v>
      </c>
      <c r="N213" s="222">
        <v>350</v>
      </c>
      <c r="O213" s="183">
        <v>0</v>
      </c>
      <c r="P213" s="188">
        <v>0</v>
      </c>
      <c r="Q213" s="222">
        <v>0</v>
      </c>
      <c r="R213" s="183">
        <v>0</v>
      </c>
      <c r="S213" s="188">
        <v>0</v>
      </c>
      <c r="T213" s="222">
        <v>0</v>
      </c>
      <c r="U213" s="183">
        <v>0</v>
      </c>
    </row>
    <row r="214" ht="23.1" customHeight="1" spans="1:21">
      <c r="A214" s="180" t="s">
        <v>1167</v>
      </c>
      <c r="B214" s="215" t="s">
        <v>1168</v>
      </c>
      <c r="C214" s="222">
        <v>251.03</v>
      </c>
      <c r="D214" s="183">
        <v>251.03</v>
      </c>
      <c r="E214" s="188">
        <v>251.03</v>
      </c>
      <c r="F214" s="183">
        <v>0</v>
      </c>
      <c r="G214" s="188">
        <v>0</v>
      </c>
      <c r="H214" s="222">
        <v>0</v>
      </c>
      <c r="I214" s="222">
        <v>0</v>
      </c>
      <c r="J214" s="183">
        <v>0</v>
      </c>
      <c r="K214" s="188">
        <v>0</v>
      </c>
      <c r="L214" s="222">
        <v>0</v>
      </c>
      <c r="M214" s="222">
        <v>0</v>
      </c>
      <c r="N214" s="222">
        <v>0</v>
      </c>
      <c r="O214" s="183">
        <v>0</v>
      </c>
      <c r="P214" s="188">
        <v>0</v>
      </c>
      <c r="Q214" s="222">
        <v>0</v>
      </c>
      <c r="R214" s="183">
        <v>0</v>
      </c>
      <c r="S214" s="188">
        <v>0</v>
      </c>
      <c r="T214" s="222">
        <v>0</v>
      </c>
      <c r="U214" s="183">
        <v>0</v>
      </c>
    </row>
    <row r="215" ht="23.1" customHeight="1" spans="1:21">
      <c r="A215" s="180" t="s">
        <v>1171</v>
      </c>
      <c r="B215" s="215" t="s">
        <v>1172</v>
      </c>
      <c r="C215" s="222">
        <v>107.68</v>
      </c>
      <c r="D215" s="183">
        <v>107.68</v>
      </c>
      <c r="E215" s="188">
        <v>107.68</v>
      </c>
      <c r="F215" s="183">
        <v>0</v>
      </c>
      <c r="G215" s="188">
        <v>0</v>
      </c>
      <c r="H215" s="222">
        <v>0</v>
      </c>
      <c r="I215" s="222">
        <v>0</v>
      </c>
      <c r="J215" s="183">
        <v>0</v>
      </c>
      <c r="K215" s="188">
        <v>0</v>
      </c>
      <c r="L215" s="222">
        <v>0</v>
      </c>
      <c r="M215" s="222">
        <v>0</v>
      </c>
      <c r="N215" s="222">
        <v>0</v>
      </c>
      <c r="O215" s="183">
        <v>0</v>
      </c>
      <c r="P215" s="188">
        <v>0</v>
      </c>
      <c r="Q215" s="222">
        <v>0</v>
      </c>
      <c r="R215" s="183">
        <v>0</v>
      </c>
      <c r="S215" s="188">
        <v>0</v>
      </c>
      <c r="T215" s="222">
        <v>0</v>
      </c>
      <c r="U215" s="183">
        <v>0</v>
      </c>
    </row>
    <row r="216" ht="23.1" customHeight="1" spans="1:21">
      <c r="A216" s="180" t="s">
        <v>1175</v>
      </c>
      <c r="B216" s="215" t="s">
        <v>1176</v>
      </c>
      <c r="C216" s="222">
        <v>109.06</v>
      </c>
      <c r="D216" s="183">
        <v>109.06</v>
      </c>
      <c r="E216" s="188">
        <v>109.06</v>
      </c>
      <c r="F216" s="183">
        <v>0</v>
      </c>
      <c r="G216" s="188">
        <v>0</v>
      </c>
      <c r="H216" s="222">
        <v>0</v>
      </c>
      <c r="I216" s="222">
        <v>0</v>
      </c>
      <c r="J216" s="183">
        <v>0</v>
      </c>
      <c r="K216" s="188">
        <v>0</v>
      </c>
      <c r="L216" s="222">
        <v>0</v>
      </c>
      <c r="M216" s="222">
        <v>0</v>
      </c>
      <c r="N216" s="222">
        <v>0</v>
      </c>
      <c r="O216" s="183">
        <v>0</v>
      </c>
      <c r="P216" s="188">
        <v>0</v>
      </c>
      <c r="Q216" s="222">
        <v>0</v>
      </c>
      <c r="R216" s="183">
        <v>0</v>
      </c>
      <c r="S216" s="188">
        <v>0</v>
      </c>
      <c r="T216" s="222">
        <v>0</v>
      </c>
      <c r="U216" s="183">
        <v>0</v>
      </c>
    </row>
    <row r="217" ht="23.1" customHeight="1" spans="1:21">
      <c r="A217" s="180" t="s">
        <v>1178</v>
      </c>
      <c r="B217" s="215" t="s">
        <v>1179</v>
      </c>
      <c r="C217" s="222">
        <v>105.8</v>
      </c>
      <c r="D217" s="183">
        <v>105.8</v>
      </c>
      <c r="E217" s="188">
        <v>105.8</v>
      </c>
      <c r="F217" s="183">
        <v>0</v>
      </c>
      <c r="G217" s="188">
        <v>0</v>
      </c>
      <c r="H217" s="222">
        <v>0</v>
      </c>
      <c r="I217" s="222">
        <v>0</v>
      </c>
      <c r="J217" s="183">
        <v>0</v>
      </c>
      <c r="K217" s="188">
        <v>0</v>
      </c>
      <c r="L217" s="222">
        <v>0</v>
      </c>
      <c r="M217" s="222">
        <v>0</v>
      </c>
      <c r="N217" s="222">
        <v>0</v>
      </c>
      <c r="O217" s="183">
        <v>0</v>
      </c>
      <c r="P217" s="188">
        <v>0</v>
      </c>
      <c r="Q217" s="222">
        <v>0</v>
      </c>
      <c r="R217" s="183">
        <v>0</v>
      </c>
      <c r="S217" s="188">
        <v>0</v>
      </c>
      <c r="T217" s="222">
        <v>0</v>
      </c>
      <c r="U217" s="183">
        <v>0</v>
      </c>
    </row>
    <row r="218" ht="23.1" customHeight="1" spans="1:21">
      <c r="A218" s="180" t="s">
        <v>1181</v>
      </c>
      <c r="B218" s="215" t="s">
        <v>1182</v>
      </c>
      <c r="C218" s="222">
        <v>12670</v>
      </c>
      <c r="D218" s="183">
        <v>12670</v>
      </c>
      <c r="E218" s="188">
        <v>12670</v>
      </c>
      <c r="F218" s="183">
        <v>0</v>
      </c>
      <c r="G218" s="188">
        <v>0</v>
      </c>
      <c r="H218" s="222">
        <v>0</v>
      </c>
      <c r="I218" s="222">
        <v>0</v>
      </c>
      <c r="J218" s="183">
        <v>0</v>
      </c>
      <c r="K218" s="188">
        <v>0</v>
      </c>
      <c r="L218" s="222">
        <v>0</v>
      </c>
      <c r="M218" s="222">
        <v>0</v>
      </c>
      <c r="N218" s="222">
        <v>0</v>
      </c>
      <c r="O218" s="183">
        <v>0</v>
      </c>
      <c r="P218" s="188">
        <v>0</v>
      </c>
      <c r="Q218" s="222">
        <v>0</v>
      </c>
      <c r="R218" s="183">
        <v>0</v>
      </c>
      <c r="S218" s="188">
        <v>0</v>
      </c>
      <c r="T218" s="222">
        <v>0</v>
      </c>
      <c r="U218" s="183">
        <v>0</v>
      </c>
    </row>
    <row r="219" ht="23.1" customHeight="1" spans="1:21">
      <c r="A219" s="180" t="s">
        <v>1204</v>
      </c>
      <c r="B219" s="215" t="s">
        <v>358</v>
      </c>
      <c r="C219" s="222">
        <v>1631</v>
      </c>
      <c r="D219" s="183">
        <v>1631</v>
      </c>
      <c r="E219" s="188">
        <v>1631</v>
      </c>
      <c r="F219" s="183">
        <v>0</v>
      </c>
      <c r="G219" s="188">
        <v>0</v>
      </c>
      <c r="H219" s="222">
        <v>0</v>
      </c>
      <c r="I219" s="222">
        <v>0</v>
      </c>
      <c r="J219" s="183">
        <v>0</v>
      </c>
      <c r="K219" s="188">
        <v>0</v>
      </c>
      <c r="L219" s="222">
        <v>0</v>
      </c>
      <c r="M219" s="222">
        <v>0</v>
      </c>
      <c r="N219" s="222">
        <v>0</v>
      </c>
      <c r="O219" s="183">
        <v>0</v>
      </c>
      <c r="P219" s="188">
        <v>0</v>
      </c>
      <c r="Q219" s="222">
        <v>0</v>
      </c>
      <c r="R219" s="183">
        <v>0</v>
      </c>
      <c r="S219" s="188">
        <v>0</v>
      </c>
      <c r="T219" s="222">
        <v>0</v>
      </c>
      <c r="U219" s="183">
        <v>0</v>
      </c>
    </row>
    <row r="220" ht="23.1" customHeight="1" spans="1:21">
      <c r="A220" s="180" t="s">
        <v>1207</v>
      </c>
      <c r="B220" s="215" t="s">
        <v>1208</v>
      </c>
      <c r="C220" s="222">
        <v>6408</v>
      </c>
      <c r="D220" s="183">
        <v>6408</v>
      </c>
      <c r="E220" s="188">
        <v>6408</v>
      </c>
      <c r="F220" s="183">
        <v>0</v>
      </c>
      <c r="G220" s="188">
        <v>0</v>
      </c>
      <c r="H220" s="222">
        <v>0</v>
      </c>
      <c r="I220" s="222">
        <v>0</v>
      </c>
      <c r="J220" s="183">
        <v>0</v>
      </c>
      <c r="K220" s="188">
        <v>0</v>
      </c>
      <c r="L220" s="222">
        <v>0</v>
      </c>
      <c r="M220" s="222">
        <v>0</v>
      </c>
      <c r="N220" s="222">
        <v>0</v>
      </c>
      <c r="O220" s="183">
        <v>0</v>
      </c>
      <c r="P220" s="188">
        <v>0</v>
      </c>
      <c r="Q220" s="222">
        <v>0</v>
      </c>
      <c r="R220" s="183">
        <v>0</v>
      </c>
      <c r="S220" s="188">
        <v>0</v>
      </c>
      <c r="T220" s="222">
        <v>0</v>
      </c>
      <c r="U220" s="183">
        <v>0</v>
      </c>
    </row>
    <row r="221" ht="23.1" customHeight="1" spans="1:21">
      <c r="A221" s="180" t="s">
        <v>1221</v>
      </c>
      <c r="B221" s="215" t="s">
        <v>412</v>
      </c>
      <c r="C221" s="222">
        <v>300</v>
      </c>
      <c r="D221" s="183">
        <v>300</v>
      </c>
      <c r="E221" s="188">
        <v>300</v>
      </c>
      <c r="F221" s="183">
        <v>0</v>
      </c>
      <c r="G221" s="188">
        <v>0</v>
      </c>
      <c r="H221" s="222">
        <v>0</v>
      </c>
      <c r="I221" s="222">
        <v>0</v>
      </c>
      <c r="J221" s="183">
        <v>0</v>
      </c>
      <c r="K221" s="188">
        <v>0</v>
      </c>
      <c r="L221" s="222">
        <v>0</v>
      </c>
      <c r="M221" s="222">
        <v>0</v>
      </c>
      <c r="N221" s="222">
        <v>0</v>
      </c>
      <c r="O221" s="183">
        <v>0</v>
      </c>
      <c r="P221" s="188">
        <v>0</v>
      </c>
      <c r="Q221" s="222">
        <v>0</v>
      </c>
      <c r="R221" s="183">
        <v>0</v>
      </c>
      <c r="S221" s="188">
        <v>0</v>
      </c>
      <c r="T221" s="222">
        <v>0</v>
      </c>
      <c r="U221" s="183">
        <v>0</v>
      </c>
    </row>
    <row r="222" ht="23.1" customHeight="1" spans="1:21">
      <c r="A222" s="180" t="s">
        <v>1222</v>
      </c>
      <c r="B222" s="215" t="s">
        <v>638</v>
      </c>
      <c r="C222" s="222">
        <v>1200</v>
      </c>
      <c r="D222" s="183">
        <v>1200</v>
      </c>
      <c r="E222" s="188">
        <v>1200</v>
      </c>
      <c r="F222" s="183">
        <v>0</v>
      </c>
      <c r="G222" s="188">
        <v>0</v>
      </c>
      <c r="H222" s="222">
        <v>0</v>
      </c>
      <c r="I222" s="222">
        <v>0</v>
      </c>
      <c r="J222" s="183">
        <v>0</v>
      </c>
      <c r="K222" s="188">
        <v>0</v>
      </c>
      <c r="L222" s="222">
        <v>0</v>
      </c>
      <c r="M222" s="222">
        <v>0</v>
      </c>
      <c r="N222" s="222">
        <v>0</v>
      </c>
      <c r="O222" s="183">
        <v>0</v>
      </c>
      <c r="P222" s="188">
        <v>0</v>
      </c>
      <c r="Q222" s="222">
        <v>0</v>
      </c>
      <c r="R222" s="183">
        <v>0</v>
      </c>
      <c r="S222" s="188">
        <v>0</v>
      </c>
      <c r="T222" s="222">
        <v>0</v>
      </c>
      <c r="U222" s="183">
        <v>0</v>
      </c>
    </row>
    <row r="223" ht="23.1" customHeight="1" spans="1:21">
      <c r="A223" s="180" t="s">
        <v>1230</v>
      </c>
      <c r="B223" s="215" t="s">
        <v>369</v>
      </c>
      <c r="C223" s="222">
        <v>6062</v>
      </c>
      <c r="D223" s="183">
        <v>6062</v>
      </c>
      <c r="E223" s="188">
        <v>6062</v>
      </c>
      <c r="F223" s="183">
        <v>0</v>
      </c>
      <c r="G223" s="188">
        <v>0</v>
      </c>
      <c r="H223" s="222">
        <v>0</v>
      </c>
      <c r="I223" s="222">
        <v>0</v>
      </c>
      <c r="J223" s="183">
        <v>0</v>
      </c>
      <c r="K223" s="188">
        <v>0</v>
      </c>
      <c r="L223" s="222">
        <v>0</v>
      </c>
      <c r="M223" s="222">
        <v>0</v>
      </c>
      <c r="N223" s="222">
        <v>0</v>
      </c>
      <c r="O223" s="183">
        <v>0</v>
      </c>
      <c r="P223" s="188">
        <v>0</v>
      </c>
      <c r="Q223" s="222">
        <v>0</v>
      </c>
      <c r="R223" s="183">
        <v>0</v>
      </c>
      <c r="S223" s="188">
        <v>0</v>
      </c>
      <c r="T223" s="222">
        <v>0</v>
      </c>
      <c r="U223" s="183">
        <v>0</v>
      </c>
    </row>
    <row r="224" ht="23.1" customHeight="1" spans="1:21">
      <c r="A224" s="180" t="s">
        <v>1248</v>
      </c>
      <c r="B224" s="215" t="s">
        <v>445</v>
      </c>
      <c r="C224" s="222">
        <v>9300</v>
      </c>
      <c r="D224" s="183">
        <v>9300</v>
      </c>
      <c r="E224" s="188">
        <v>9300</v>
      </c>
      <c r="F224" s="183">
        <v>0</v>
      </c>
      <c r="G224" s="188">
        <v>0</v>
      </c>
      <c r="H224" s="222">
        <v>0</v>
      </c>
      <c r="I224" s="222">
        <v>0</v>
      </c>
      <c r="J224" s="183">
        <v>0</v>
      </c>
      <c r="K224" s="188">
        <v>0</v>
      </c>
      <c r="L224" s="222">
        <v>0</v>
      </c>
      <c r="M224" s="222">
        <v>0</v>
      </c>
      <c r="N224" s="222">
        <v>0</v>
      </c>
      <c r="O224" s="183">
        <v>0</v>
      </c>
      <c r="P224" s="188">
        <v>0</v>
      </c>
      <c r="Q224" s="222">
        <v>0</v>
      </c>
      <c r="R224" s="183">
        <v>0</v>
      </c>
      <c r="S224" s="188">
        <v>0</v>
      </c>
      <c r="T224" s="222">
        <v>0</v>
      </c>
      <c r="U224" s="183">
        <v>0</v>
      </c>
    </row>
    <row r="225" ht="23.1" customHeight="1" spans="1:21">
      <c r="A225" s="180" t="s">
        <v>1253</v>
      </c>
      <c r="B225" s="215" t="s">
        <v>855</v>
      </c>
      <c r="C225" s="222">
        <v>9696</v>
      </c>
      <c r="D225" s="183">
        <v>9696</v>
      </c>
      <c r="E225" s="188">
        <v>9696</v>
      </c>
      <c r="F225" s="183">
        <v>0</v>
      </c>
      <c r="G225" s="188">
        <v>0</v>
      </c>
      <c r="H225" s="222">
        <v>0</v>
      </c>
      <c r="I225" s="222">
        <v>0</v>
      </c>
      <c r="J225" s="183">
        <v>0</v>
      </c>
      <c r="K225" s="188">
        <v>0</v>
      </c>
      <c r="L225" s="222">
        <v>0</v>
      </c>
      <c r="M225" s="222">
        <v>0</v>
      </c>
      <c r="N225" s="222">
        <v>0</v>
      </c>
      <c r="O225" s="183">
        <v>0</v>
      </c>
      <c r="P225" s="188">
        <v>0</v>
      </c>
      <c r="Q225" s="222">
        <v>0</v>
      </c>
      <c r="R225" s="183">
        <v>0</v>
      </c>
      <c r="S225" s="188">
        <v>0</v>
      </c>
      <c r="T225" s="222">
        <v>0</v>
      </c>
      <c r="U225" s="183">
        <v>0</v>
      </c>
    </row>
    <row r="226" ht="23.1" customHeight="1" spans="1:21">
      <c r="A226" s="180" t="s">
        <v>1264</v>
      </c>
      <c r="B226" s="215" t="s">
        <v>1265</v>
      </c>
      <c r="C226" s="222">
        <v>100</v>
      </c>
      <c r="D226" s="183">
        <v>100</v>
      </c>
      <c r="E226" s="188">
        <v>100</v>
      </c>
      <c r="F226" s="183">
        <v>0</v>
      </c>
      <c r="G226" s="188">
        <v>0</v>
      </c>
      <c r="H226" s="222">
        <v>0</v>
      </c>
      <c r="I226" s="222">
        <v>0</v>
      </c>
      <c r="J226" s="183">
        <v>0</v>
      </c>
      <c r="K226" s="188">
        <v>0</v>
      </c>
      <c r="L226" s="222">
        <v>0</v>
      </c>
      <c r="M226" s="222">
        <v>0</v>
      </c>
      <c r="N226" s="222">
        <v>0</v>
      </c>
      <c r="O226" s="183">
        <v>0</v>
      </c>
      <c r="P226" s="188">
        <v>0</v>
      </c>
      <c r="Q226" s="222">
        <v>0</v>
      </c>
      <c r="R226" s="183">
        <v>0</v>
      </c>
      <c r="S226" s="188">
        <v>0</v>
      </c>
      <c r="T226" s="222">
        <v>0</v>
      </c>
      <c r="U226" s="183">
        <v>0</v>
      </c>
    </row>
    <row r="227" ht="23.1" customHeight="1" spans="1:21">
      <c r="A227" s="180" t="s">
        <v>1268</v>
      </c>
      <c r="B227" s="215" t="s">
        <v>1269</v>
      </c>
      <c r="C227" s="222">
        <v>5</v>
      </c>
      <c r="D227" s="183">
        <v>5</v>
      </c>
      <c r="E227" s="188">
        <v>5</v>
      </c>
      <c r="F227" s="183">
        <v>0</v>
      </c>
      <c r="G227" s="188">
        <v>0</v>
      </c>
      <c r="H227" s="222">
        <v>0</v>
      </c>
      <c r="I227" s="222">
        <v>0</v>
      </c>
      <c r="J227" s="183">
        <v>0</v>
      </c>
      <c r="K227" s="188">
        <v>0</v>
      </c>
      <c r="L227" s="222">
        <v>0</v>
      </c>
      <c r="M227" s="222">
        <v>0</v>
      </c>
      <c r="N227" s="222">
        <v>0</v>
      </c>
      <c r="O227" s="183">
        <v>0</v>
      </c>
      <c r="P227" s="188">
        <v>0</v>
      </c>
      <c r="Q227" s="222">
        <v>0</v>
      </c>
      <c r="R227" s="183">
        <v>0</v>
      </c>
      <c r="S227" s="188">
        <v>0</v>
      </c>
      <c r="T227" s="222">
        <v>0</v>
      </c>
      <c r="U227" s="183">
        <v>0</v>
      </c>
    </row>
    <row r="228" ht="23.1" customHeight="1" spans="1:21">
      <c r="A228" s="180" t="s">
        <v>1272</v>
      </c>
      <c r="B228" s="215" t="s">
        <v>1273</v>
      </c>
      <c r="C228" s="222">
        <v>6070</v>
      </c>
      <c r="D228" s="183">
        <v>6070</v>
      </c>
      <c r="E228" s="188">
        <v>6070</v>
      </c>
      <c r="F228" s="183">
        <v>0</v>
      </c>
      <c r="G228" s="188">
        <v>0</v>
      </c>
      <c r="H228" s="222">
        <v>0</v>
      </c>
      <c r="I228" s="222">
        <v>0</v>
      </c>
      <c r="J228" s="183">
        <v>0</v>
      </c>
      <c r="K228" s="188">
        <v>0</v>
      </c>
      <c r="L228" s="222">
        <v>0</v>
      </c>
      <c r="M228" s="222">
        <v>0</v>
      </c>
      <c r="N228" s="222">
        <v>0</v>
      </c>
      <c r="O228" s="183">
        <v>0</v>
      </c>
      <c r="P228" s="188">
        <v>0</v>
      </c>
      <c r="Q228" s="222">
        <v>0</v>
      </c>
      <c r="R228" s="183">
        <v>0</v>
      </c>
      <c r="S228" s="188">
        <v>0</v>
      </c>
      <c r="T228" s="222">
        <v>0</v>
      </c>
      <c r="U228" s="183">
        <v>0</v>
      </c>
    </row>
    <row r="229" ht="23.1" customHeight="1" spans="1:21">
      <c r="A229" s="180" t="s">
        <v>148</v>
      </c>
      <c r="B229" s="215" t="s">
        <v>149</v>
      </c>
      <c r="C229" s="222">
        <v>2428.84</v>
      </c>
      <c r="D229" s="183">
        <v>2428.84</v>
      </c>
      <c r="E229" s="188">
        <v>1428.84</v>
      </c>
      <c r="F229" s="183">
        <v>1000</v>
      </c>
      <c r="G229" s="188">
        <v>0</v>
      </c>
      <c r="H229" s="222">
        <v>0</v>
      </c>
      <c r="I229" s="222">
        <v>0</v>
      </c>
      <c r="J229" s="183">
        <v>0</v>
      </c>
      <c r="K229" s="188">
        <v>0</v>
      </c>
      <c r="L229" s="222">
        <v>0</v>
      </c>
      <c r="M229" s="222">
        <v>0</v>
      </c>
      <c r="N229" s="222">
        <v>1000</v>
      </c>
      <c r="O229" s="183">
        <v>0</v>
      </c>
      <c r="P229" s="188">
        <v>0</v>
      </c>
      <c r="Q229" s="222">
        <v>0</v>
      </c>
      <c r="R229" s="183">
        <v>0</v>
      </c>
      <c r="S229" s="188">
        <v>0</v>
      </c>
      <c r="T229" s="222">
        <v>0</v>
      </c>
      <c r="U229" s="183">
        <v>0</v>
      </c>
    </row>
    <row r="230" ht="23.1" customHeight="1" spans="1:21">
      <c r="A230" s="180" t="s">
        <v>150</v>
      </c>
      <c r="B230" s="215" t="s">
        <v>151</v>
      </c>
      <c r="C230" s="222">
        <v>1151.03</v>
      </c>
      <c r="D230" s="183">
        <v>1151.03</v>
      </c>
      <c r="E230" s="188">
        <v>1101.03</v>
      </c>
      <c r="F230" s="183">
        <v>50</v>
      </c>
      <c r="G230" s="188">
        <v>0</v>
      </c>
      <c r="H230" s="222">
        <v>0</v>
      </c>
      <c r="I230" s="222">
        <v>0</v>
      </c>
      <c r="J230" s="183">
        <v>0</v>
      </c>
      <c r="K230" s="188">
        <v>0</v>
      </c>
      <c r="L230" s="222">
        <v>0</v>
      </c>
      <c r="M230" s="222">
        <v>0</v>
      </c>
      <c r="N230" s="222">
        <v>50</v>
      </c>
      <c r="O230" s="183">
        <v>0</v>
      </c>
      <c r="P230" s="188">
        <v>0</v>
      </c>
      <c r="Q230" s="222">
        <v>0</v>
      </c>
      <c r="R230" s="183">
        <v>0</v>
      </c>
      <c r="S230" s="188">
        <v>0</v>
      </c>
      <c r="T230" s="222">
        <v>0</v>
      </c>
      <c r="U230" s="183">
        <v>0</v>
      </c>
    </row>
    <row r="231" ht="23.1" customHeight="1" spans="1:21">
      <c r="A231" s="180" t="s">
        <v>152</v>
      </c>
      <c r="B231" s="215" t="s">
        <v>153</v>
      </c>
      <c r="C231" s="222">
        <v>1453.67</v>
      </c>
      <c r="D231" s="183">
        <v>1453.67</v>
      </c>
      <c r="E231" s="188">
        <v>853.67</v>
      </c>
      <c r="F231" s="183">
        <v>600</v>
      </c>
      <c r="G231" s="188">
        <v>0</v>
      </c>
      <c r="H231" s="222">
        <v>0</v>
      </c>
      <c r="I231" s="222">
        <v>0</v>
      </c>
      <c r="J231" s="183">
        <v>0</v>
      </c>
      <c r="K231" s="188">
        <v>0</v>
      </c>
      <c r="L231" s="222">
        <v>0</v>
      </c>
      <c r="M231" s="222">
        <v>0</v>
      </c>
      <c r="N231" s="222">
        <v>600</v>
      </c>
      <c r="O231" s="183">
        <v>0</v>
      </c>
      <c r="P231" s="188">
        <v>0</v>
      </c>
      <c r="Q231" s="222">
        <v>0</v>
      </c>
      <c r="R231" s="183">
        <v>0</v>
      </c>
      <c r="S231" s="188">
        <v>0</v>
      </c>
      <c r="T231" s="222">
        <v>0</v>
      </c>
      <c r="U231" s="183">
        <v>0</v>
      </c>
    </row>
    <row r="232" ht="23.1" customHeight="1" spans="1:21">
      <c r="A232" s="180" t="s">
        <v>154</v>
      </c>
      <c r="B232" s="215" t="s">
        <v>155</v>
      </c>
      <c r="C232" s="222">
        <v>708.05</v>
      </c>
      <c r="D232" s="183">
        <v>708.05</v>
      </c>
      <c r="E232" s="188">
        <v>588.05</v>
      </c>
      <c r="F232" s="183">
        <v>120</v>
      </c>
      <c r="G232" s="188">
        <v>0</v>
      </c>
      <c r="H232" s="222">
        <v>0</v>
      </c>
      <c r="I232" s="222">
        <v>0</v>
      </c>
      <c r="J232" s="183">
        <v>0</v>
      </c>
      <c r="K232" s="188">
        <v>0</v>
      </c>
      <c r="L232" s="222">
        <v>0</v>
      </c>
      <c r="M232" s="222">
        <v>0</v>
      </c>
      <c r="N232" s="222">
        <v>120</v>
      </c>
      <c r="O232" s="183">
        <v>0</v>
      </c>
      <c r="P232" s="188">
        <v>0</v>
      </c>
      <c r="Q232" s="222">
        <v>0</v>
      </c>
      <c r="R232" s="183">
        <v>0</v>
      </c>
      <c r="S232" s="188">
        <v>0</v>
      </c>
      <c r="T232" s="222">
        <v>0</v>
      </c>
      <c r="U232" s="183">
        <v>0</v>
      </c>
    </row>
    <row r="233" ht="23.1" customHeight="1" spans="1:21">
      <c r="A233" s="180" t="s">
        <v>156</v>
      </c>
      <c r="B233" s="215" t="s">
        <v>157</v>
      </c>
      <c r="C233" s="222">
        <v>1322.96</v>
      </c>
      <c r="D233" s="183">
        <v>1322.96</v>
      </c>
      <c r="E233" s="188">
        <v>822.96</v>
      </c>
      <c r="F233" s="183">
        <v>500</v>
      </c>
      <c r="G233" s="188">
        <v>0</v>
      </c>
      <c r="H233" s="222">
        <v>0</v>
      </c>
      <c r="I233" s="222">
        <v>0</v>
      </c>
      <c r="J233" s="183">
        <v>0</v>
      </c>
      <c r="K233" s="188">
        <v>0</v>
      </c>
      <c r="L233" s="222">
        <v>0</v>
      </c>
      <c r="M233" s="222">
        <v>0</v>
      </c>
      <c r="N233" s="222">
        <v>500</v>
      </c>
      <c r="O233" s="183">
        <v>0</v>
      </c>
      <c r="P233" s="188">
        <v>0</v>
      </c>
      <c r="Q233" s="222">
        <v>0</v>
      </c>
      <c r="R233" s="183">
        <v>0</v>
      </c>
      <c r="S233" s="188">
        <v>0</v>
      </c>
      <c r="T233" s="222">
        <v>0</v>
      </c>
      <c r="U233" s="183">
        <v>0</v>
      </c>
    </row>
    <row r="234" ht="23.1" customHeight="1" spans="1:21">
      <c r="A234" s="180" t="s">
        <v>158</v>
      </c>
      <c r="B234" s="215" t="s">
        <v>159</v>
      </c>
      <c r="C234" s="222">
        <v>1279.14</v>
      </c>
      <c r="D234" s="183">
        <v>1279.14</v>
      </c>
      <c r="E234" s="188">
        <v>679.14</v>
      </c>
      <c r="F234" s="183">
        <v>600</v>
      </c>
      <c r="G234" s="188">
        <v>0</v>
      </c>
      <c r="H234" s="222">
        <v>0</v>
      </c>
      <c r="I234" s="222">
        <v>0</v>
      </c>
      <c r="J234" s="183">
        <v>0</v>
      </c>
      <c r="K234" s="188">
        <v>0</v>
      </c>
      <c r="L234" s="222">
        <v>0</v>
      </c>
      <c r="M234" s="222">
        <v>0</v>
      </c>
      <c r="N234" s="222">
        <v>600</v>
      </c>
      <c r="O234" s="183">
        <v>0</v>
      </c>
      <c r="P234" s="188">
        <v>0</v>
      </c>
      <c r="Q234" s="222">
        <v>0</v>
      </c>
      <c r="R234" s="183">
        <v>0</v>
      </c>
      <c r="S234" s="188">
        <v>0</v>
      </c>
      <c r="T234" s="222">
        <v>0</v>
      </c>
      <c r="U234" s="183">
        <v>0</v>
      </c>
    </row>
    <row r="235" ht="23.1" customHeight="1" spans="1:21">
      <c r="A235" s="180" t="s">
        <v>160</v>
      </c>
      <c r="B235" s="215" t="s">
        <v>161</v>
      </c>
      <c r="C235" s="222">
        <v>1310.53</v>
      </c>
      <c r="D235" s="183">
        <v>1310.53</v>
      </c>
      <c r="E235" s="188">
        <v>610.53</v>
      </c>
      <c r="F235" s="183">
        <v>700</v>
      </c>
      <c r="G235" s="188">
        <v>0</v>
      </c>
      <c r="H235" s="222">
        <v>0</v>
      </c>
      <c r="I235" s="222">
        <v>0</v>
      </c>
      <c r="J235" s="183">
        <v>0</v>
      </c>
      <c r="K235" s="188">
        <v>0</v>
      </c>
      <c r="L235" s="222">
        <v>0</v>
      </c>
      <c r="M235" s="222">
        <v>0</v>
      </c>
      <c r="N235" s="222">
        <v>700</v>
      </c>
      <c r="O235" s="183">
        <v>0</v>
      </c>
      <c r="P235" s="188">
        <v>0</v>
      </c>
      <c r="Q235" s="222">
        <v>0</v>
      </c>
      <c r="R235" s="183">
        <v>0</v>
      </c>
      <c r="S235" s="188">
        <v>0</v>
      </c>
      <c r="T235" s="222">
        <v>0</v>
      </c>
      <c r="U235" s="183">
        <v>0</v>
      </c>
    </row>
    <row r="236" ht="23.1" customHeight="1" spans="1:21">
      <c r="A236" s="180" t="s">
        <v>162</v>
      </c>
      <c r="B236" s="215" t="s">
        <v>163</v>
      </c>
      <c r="C236" s="222">
        <v>1512.22</v>
      </c>
      <c r="D236" s="183">
        <v>1512.22</v>
      </c>
      <c r="E236" s="188">
        <v>512.22</v>
      </c>
      <c r="F236" s="183">
        <v>1000</v>
      </c>
      <c r="G236" s="188">
        <v>0</v>
      </c>
      <c r="H236" s="222">
        <v>0</v>
      </c>
      <c r="I236" s="222">
        <v>0</v>
      </c>
      <c r="J236" s="183">
        <v>0</v>
      </c>
      <c r="K236" s="188">
        <v>0</v>
      </c>
      <c r="L236" s="222">
        <v>0</v>
      </c>
      <c r="M236" s="222">
        <v>0</v>
      </c>
      <c r="N236" s="222">
        <v>1000</v>
      </c>
      <c r="O236" s="183">
        <v>0</v>
      </c>
      <c r="P236" s="188">
        <v>0</v>
      </c>
      <c r="Q236" s="222">
        <v>0</v>
      </c>
      <c r="R236" s="183">
        <v>0</v>
      </c>
      <c r="S236" s="188">
        <v>0</v>
      </c>
      <c r="T236" s="222">
        <v>0</v>
      </c>
      <c r="U236" s="183">
        <v>0</v>
      </c>
    </row>
    <row r="237" ht="23.1" customHeight="1" spans="1:21">
      <c r="A237" s="180" t="s">
        <v>164</v>
      </c>
      <c r="B237" s="215" t="s">
        <v>165</v>
      </c>
      <c r="C237" s="222">
        <v>1211.23</v>
      </c>
      <c r="D237" s="183">
        <v>1211.23</v>
      </c>
      <c r="E237" s="188">
        <v>611.23</v>
      </c>
      <c r="F237" s="183">
        <v>600</v>
      </c>
      <c r="G237" s="188">
        <v>0</v>
      </c>
      <c r="H237" s="222">
        <v>0</v>
      </c>
      <c r="I237" s="222">
        <v>0</v>
      </c>
      <c r="J237" s="183">
        <v>0</v>
      </c>
      <c r="K237" s="188">
        <v>0</v>
      </c>
      <c r="L237" s="222">
        <v>0</v>
      </c>
      <c r="M237" s="222">
        <v>0</v>
      </c>
      <c r="N237" s="222">
        <v>600</v>
      </c>
      <c r="O237" s="183">
        <v>0</v>
      </c>
      <c r="P237" s="188">
        <v>0</v>
      </c>
      <c r="Q237" s="222">
        <v>0</v>
      </c>
      <c r="R237" s="183">
        <v>0</v>
      </c>
      <c r="S237" s="188">
        <v>0</v>
      </c>
      <c r="T237" s="222">
        <v>0</v>
      </c>
      <c r="U237" s="183">
        <v>0</v>
      </c>
    </row>
    <row r="238" ht="23.1" customHeight="1" spans="1:21">
      <c r="A238" s="180" t="s">
        <v>166</v>
      </c>
      <c r="B238" s="215" t="s">
        <v>167</v>
      </c>
      <c r="C238" s="222">
        <v>1109.83</v>
      </c>
      <c r="D238" s="183">
        <v>1109.83</v>
      </c>
      <c r="E238" s="188">
        <v>709.83</v>
      </c>
      <c r="F238" s="183">
        <v>400</v>
      </c>
      <c r="G238" s="188">
        <v>0</v>
      </c>
      <c r="H238" s="222">
        <v>0</v>
      </c>
      <c r="I238" s="222">
        <v>0</v>
      </c>
      <c r="J238" s="183">
        <v>0</v>
      </c>
      <c r="K238" s="188">
        <v>0</v>
      </c>
      <c r="L238" s="222">
        <v>0</v>
      </c>
      <c r="M238" s="222">
        <v>0</v>
      </c>
      <c r="N238" s="222">
        <v>400</v>
      </c>
      <c r="O238" s="183">
        <v>0</v>
      </c>
      <c r="P238" s="188">
        <v>0</v>
      </c>
      <c r="Q238" s="222">
        <v>0</v>
      </c>
      <c r="R238" s="183">
        <v>0</v>
      </c>
      <c r="S238" s="188">
        <v>0</v>
      </c>
      <c r="T238" s="222">
        <v>0</v>
      </c>
      <c r="U238" s="183">
        <v>0</v>
      </c>
    </row>
    <row r="239" ht="23.1" customHeight="1" spans="1:21">
      <c r="A239" s="180" t="s">
        <v>168</v>
      </c>
      <c r="B239" s="215" t="s">
        <v>169</v>
      </c>
      <c r="C239" s="222">
        <v>792.35</v>
      </c>
      <c r="D239" s="183">
        <v>792.35</v>
      </c>
      <c r="E239" s="188">
        <v>592.35</v>
      </c>
      <c r="F239" s="183">
        <v>200</v>
      </c>
      <c r="G239" s="188">
        <v>0</v>
      </c>
      <c r="H239" s="222">
        <v>0</v>
      </c>
      <c r="I239" s="222">
        <v>0</v>
      </c>
      <c r="J239" s="183">
        <v>0</v>
      </c>
      <c r="K239" s="188">
        <v>0</v>
      </c>
      <c r="L239" s="222">
        <v>0</v>
      </c>
      <c r="M239" s="222">
        <v>0</v>
      </c>
      <c r="N239" s="222">
        <v>200</v>
      </c>
      <c r="O239" s="183">
        <v>0</v>
      </c>
      <c r="P239" s="188">
        <v>0</v>
      </c>
      <c r="Q239" s="222">
        <v>0</v>
      </c>
      <c r="R239" s="183">
        <v>0</v>
      </c>
      <c r="S239" s="188">
        <v>0</v>
      </c>
      <c r="T239" s="222">
        <v>0</v>
      </c>
      <c r="U239" s="183">
        <v>0</v>
      </c>
    </row>
    <row r="240" ht="23.1" customHeight="1" spans="1:21">
      <c r="A240" s="180" t="s">
        <v>170</v>
      </c>
      <c r="B240" s="215" t="s">
        <v>171</v>
      </c>
      <c r="C240" s="222">
        <v>656.96</v>
      </c>
      <c r="D240" s="183">
        <v>656.96</v>
      </c>
      <c r="E240" s="188">
        <v>556.96</v>
      </c>
      <c r="F240" s="183">
        <v>100</v>
      </c>
      <c r="G240" s="188">
        <v>0</v>
      </c>
      <c r="H240" s="222">
        <v>0</v>
      </c>
      <c r="I240" s="222">
        <v>0</v>
      </c>
      <c r="J240" s="183">
        <v>0</v>
      </c>
      <c r="K240" s="188">
        <v>0</v>
      </c>
      <c r="L240" s="222">
        <v>0</v>
      </c>
      <c r="M240" s="222">
        <v>0</v>
      </c>
      <c r="N240" s="222">
        <v>100</v>
      </c>
      <c r="O240" s="183">
        <v>0</v>
      </c>
      <c r="P240" s="188">
        <v>0</v>
      </c>
      <c r="Q240" s="222">
        <v>0</v>
      </c>
      <c r="R240" s="183">
        <v>0</v>
      </c>
      <c r="S240" s="188">
        <v>0</v>
      </c>
      <c r="T240" s="222">
        <v>0</v>
      </c>
      <c r="U240" s="183">
        <v>0</v>
      </c>
    </row>
    <row r="241" ht="23.1" customHeight="1" spans="1:21">
      <c r="A241" s="180" t="s">
        <v>172</v>
      </c>
      <c r="B241" s="215" t="s">
        <v>173</v>
      </c>
      <c r="C241" s="222">
        <v>1163.31</v>
      </c>
      <c r="D241" s="183">
        <v>1163.31</v>
      </c>
      <c r="E241" s="188">
        <v>663.31</v>
      </c>
      <c r="F241" s="183">
        <v>500</v>
      </c>
      <c r="G241" s="188">
        <v>0</v>
      </c>
      <c r="H241" s="222">
        <v>0</v>
      </c>
      <c r="I241" s="222">
        <v>0</v>
      </c>
      <c r="J241" s="183">
        <v>0</v>
      </c>
      <c r="K241" s="188">
        <v>0</v>
      </c>
      <c r="L241" s="222">
        <v>0</v>
      </c>
      <c r="M241" s="222">
        <v>0</v>
      </c>
      <c r="N241" s="222">
        <v>500</v>
      </c>
      <c r="O241" s="183">
        <v>0</v>
      </c>
      <c r="P241" s="188">
        <v>0</v>
      </c>
      <c r="Q241" s="222">
        <v>0</v>
      </c>
      <c r="R241" s="183">
        <v>0</v>
      </c>
      <c r="S241" s="188">
        <v>0</v>
      </c>
      <c r="T241" s="222">
        <v>0</v>
      </c>
      <c r="U241" s="183">
        <v>0</v>
      </c>
    </row>
    <row r="242" ht="23.1" customHeight="1" spans="1:21">
      <c r="A242" s="180" t="s">
        <v>174</v>
      </c>
      <c r="B242" s="215" t="s">
        <v>175</v>
      </c>
      <c r="C242" s="222">
        <v>610.59</v>
      </c>
      <c r="D242" s="183">
        <v>610.59</v>
      </c>
      <c r="E242" s="188">
        <v>510.59</v>
      </c>
      <c r="F242" s="183">
        <v>100</v>
      </c>
      <c r="G242" s="188">
        <v>0</v>
      </c>
      <c r="H242" s="222">
        <v>0</v>
      </c>
      <c r="I242" s="222">
        <v>0</v>
      </c>
      <c r="J242" s="183">
        <v>0</v>
      </c>
      <c r="K242" s="188">
        <v>0</v>
      </c>
      <c r="L242" s="222">
        <v>0</v>
      </c>
      <c r="M242" s="222">
        <v>0</v>
      </c>
      <c r="N242" s="222">
        <v>100</v>
      </c>
      <c r="O242" s="183">
        <v>0</v>
      </c>
      <c r="P242" s="188">
        <v>0</v>
      </c>
      <c r="Q242" s="222">
        <v>0</v>
      </c>
      <c r="R242" s="183">
        <v>0</v>
      </c>
      <c r="S242" s="188">
        <v>0</v>
      </c>
      <c r="T242" s="222">
        <v>0</v>
      </c>
      <c r="U242" s="183">
        <v>0</v>
      </c>
    </row>
    <row r="243" ht="23.1" customHeight="1" spans="1:21">
      <c r="A243" s="180" t="s">
        <v>176</v>
      </c>
      <c r="B243" s="215" t="s">
        <v>177</v>
      </c>
      <c r="C243" s="222">
        <v>674.21</v>
      </c>
      <c r="D243" s="183">
        <v>674.21</v>
      </c>
      <c r="E243" s="188">
        <v>619.21</v>
      </c>
      <c r="F243" s="183">
        <v>55</v>
      </c>
      <c r="G243" s="188">
        <v>0</v>
      </c>
      <c r="H243" s="222">
        <v>0</v>
      </c>
      <c r="I243" s="222">
        <v>0</v>
      </c>
      <c r="J243" s="183">
        <v>0</v>
      </c>
      <c r="K243" s="188">
        <v>0</v>
      </c>
      <c r="L243" s="222">
        <v>0</v>
      </c>
      <c r="M243" s="222">
        <v>0</v>
      </c>
      <c r="N243" s="222">
        <v>55</v>
      </c>
      <c r="O243" s="183">
        <v>0</v>
      </c>
      <c r="P243" s="188">
        <v>0</v>
      </c>
      <c r="Q243" s="222">
        <v>0</v>
      </c>
      <c r="R243" s="183">
        <v>0</v>
      </c>
      <c r="S243" s="188">
        <v>0</v>
      </c>
      <c r="T243" s="222">
        <v>0</v>
      </c>
      <c r="U243" s="183">
        <v>0</v>
      </c>
    </row>
    <row r="244" ht="23.1" customHeight="1" spans="1:21">
      <c r="A244" s="180" t="s">
        <v>178</v>
      </c>
      <c r="B244" s="215" t="s">
        <v>179</v>
      </c>
      <c r="C244" s="222">
        <v>1221.54</v>
      </c>
      <c r="D244" s="183">
        <v>1221.54</v>
      </c>
      <c r="E244" s="188">
        <v>1061.54</v>
      </c>
      <c r="F244" s="183">
        <v>160</v>
      </c>
      <c r="G244" s="188">
        <v>0</v>
      </c>
      <c r="H244" s="222">
        <v>0</v>
      </c>
      <c r="I244" s="222">
        <v>0</v>
      </c>
      <c r="J244" s="183">
        <v>0</v>
      </c>
      <c r="K244" s="188">
        <v>0</v>
      </c>
      <c r="L244" s="222">
        <v>0</v>
      </c>
      <c r="M244" s="222">
        <v>0</v>
      </c>
      <c r="N244" s="222">
        <v>160</v>
      </c>
      <c r="O244" s="183">
        <v>0</v>
      </c>
      <c r="P244" s="188">
        <v>0</v>
      </c>
      <c r="Q244" s="222">
        <v>0</v>
      </c>
      <c r="R244" s="183">
        <v>0</v>
      </c>
      <c r="S244" s="188">
        <v>0</v>
      </c>
      <c r="T244" s="222">
        <v>0</v>
      </c>
      <c r="U244" s="183">
        <v>0</v>
      </c>
    </row>
    <row r="245" ht="23.1" customHeight="1" spans="1:21">
      <c r="A245" s="180" t="s">
        <v>2282</v>
      </c>
      <c r="B245" s="215" t="s">
        <v>2283</v>
      </c>
      <c r="C245" s="222">
        <v>116.08</v>
      </c>
      <c r="D245" s="183">
        <v>116.08</v>
      </c>
      <c r="E245" s="188">
        <v>116.08</v>
      </c>
      <c r="F245" s="183">
        <v>0</v>
      </c>
      <c r="G245" s="188">
        <v>0</v>
      </c>
      <c r="H245" s="222">
        <v>0</v>
      </c>
      <c r="I245" s="222">
        <v>0</v>
      </c>
      <c r="J245" s="183">
        <v>0</v>
      </c>
      <c r="K245" s="188">
        <v>0</v>
      </c>
      <c r="L245" s="222">
        <v>0</v>
      </c>
      <c r="M245" s="222">
        <v>0</v>
      </c>
      <c r="N245" s="222">
        <v>0</v>
      </c>
      <c r="O245" s="183">
        <v>0</v>
      </c>
      <c r="P245" s="188">
        <v>0</v>
      </c>
      <c r="Q245" s="222">
        <v>0</v>
      </c>
      <c r="R245" s="183">
        <v>0</v>
      </c>
      <c r="S245" s="188">
        <v>0</v>
      </c>
      <c r="T245" s="222">
        <v>0</v>
      </c>
      <c r="U245" s="183">
        <v>0</v>
      </c>
    </row>
    <row r="246" ht="23.1" customHeight="1" spans="1:21">
      <c r="A246" s="180" t="s">
        <v>1278</v>
      </c>
      <c r="B246" s="215" t="s">
        <v>1279</v>
      </c>
      <c r="C246" s="222">
        <v>31</v>
      </c>
      <c r="D246" s="183">
        <v>31</v>
      </c>
      <c r="E246" s="188">
        <v>31</v>
      </c>
      <c r="F246" s="183">
        <v>0</v>
      </c>
      <c r="G246" s="188">
        <v>0</v>
      </c>
      <c r="H246" s="222">
        <v>0</v>
      </c>
      <c r="I246" s="222">
        <v>0</v>
      </c>
      <c r="J246" s="183">
        <v>0</v>
      </c>
      <c r="K246" s="188">
        <v>0</v>
      </c>
      <c r="L246" s="222">
        <v>0</v>
      </c>
      <c r="M246" s="222">
        <v>0</v>
      </c>
      <c r="N246" s="222">
        <v>0</v>
      </c>
      <c r="O246" s="183">
        <v>0</v>
      </c>
      <c r="P246" s="188">
        <v>0</v>
      </c>
      <c r="Q246" s="222">
        <v>0</v>
      </c>
      <c r="R246" s="183">
        <v>0</v>
      </c>
      <c r="S246" s="188">
        <v>0</v>
      </c>
      <c r="T246" s="222">
        <v>0</v>
      </c>
      <c r="U246" s="183">
        <v>0</v>
      </c>
    </row>
    <row r="247" ht="23.1" customHeight="1" spans="1:21">
      <c r="A247" s="180" t="s">
        <v>1284</v>
      </c>
      <c r="B247" s="215" t="s">
        <v>1285</v>
      </c>
      <c r="C247" s="222">
        <v>242</v>
      </c>
      <c r="D247" s="183">
        <v>242</v>
      </c>
      <c r="E247" s="188">
        <v>242</v>
      </c>
      <c r="F247" s="183">
        <v>0</v>
      </c>
      <c r="G247" s="188">
        <v>0</v>
      </c>
      <c r="H247" s="222">
        <v>0</v>
      </c>
      <c r="I247" s="222">
        <v>0</v>
      </c>
      <c r="J247" s="183">
        <v>0</v>
      </c>
      <c r="K247" s="188">
        <v>0</v>
      </c>
      <c r="L247" s="222">
        <v>0</v>
      </c>
      <c r="M247" s="222">
        <v>0</v>
      </c>
      <c r="N247" s="222">
        <v>0</v>
      </c>
      <c r="O247" s="183">
        <v>0</v>
      </c>
      <c r="P247" s="188">
        <v>0</v>
      </c>
      <c r="Q247" s="222">
        <v>0</v>
      </c>
      <c r="R247" s="183">
        <v>0</v>
      </c>
      <c r="S247" s="188">
        <v>0</v>
      </c>
      <c r="T247" s="222">
        <v>0</v>
      </c>
      <c r="U247" s="183">
        <v>0</v>
      </c>
    </row>
    <row r="248" ht="23.1" customHeight="1" spans="1:21">
      <c r="A248" s="180" t="s">
        <v>1298</v>
      </c>
      <c r="B248" s="215" t="s">
        <v>1299</v>
      </c>
      <c r="C248" s="222">
        <v>30</v>
      </c>
      <c r="D248" s="183">
        <v>30</v>
      </c>
      <c r="E248" s="188">
        <v>30</v>
      </c>
      <c r="F248" s="183">
        <v>0</v>
      </c>
      <c r="G248" s="188">
        <v>0</v>
      </c>
      <c r="H248" s="222">
        <v>0</v>
      </c>
      <c r="I248" s="222">
        <v>0</v>
      </c>
      <c r="J248" s="183">
        <v>0</v>
      </c>
      <c r="K248" s="188">
        <v>0</v>
      </c>
      <c r="L248" s="222">
        <v>0</v>
      </c>
      <c r="M248" s="222">
        <v>0</v>
      </c>
      <c r="N248" s="222">
        <v>0</v>
      </c>
      <c r="O248" s="183">
        <v>0</v>
      </c>
      <c r="P248" s="188">
        <v>0</v>
      </c>
      <c r="Q248" s="222">
        <v>0</v>
      </c>
      <c r="R248" s="183">
        <v>0</v>
      </c>
      <c r="S248" s="188">
        <v>0</v>
      </c>
      <c r="T248" s="222">
        <v>0</v>
      </c>
      <c r="U248" s="183">
        <v>0</v>
      </c>
    </row>
    <row r="249" ht="23.1" customHeight="1" spans="1:21">
      <c r="A249" s="180" t="s">
        <v>1304</v>
      </c>
      <c r="B249" s="215" t="s">
        <v>1305</v>
      </c>
      <c r="C249" s="222">
        <v>7</v>
      </c>
      <c r="D249" s="183">
        <v>7</v>
      </c>
      <c r="E249" s="188">
        <v>7</v>
      </c>
      <c r="F249" s="183">
        <v>0</v>
      </c>
      <c r="G249" s="188">
        <v>0</v>
      </c>
      <c r="H249" s="222">
        <v>0</v>
      </c>
      <c r="I249" s="222">
        <v>0</v>
      </c>
      <c r="J249" s="183">
        <v>0</v>
      </c>
      <c r="K249" s="188">
        <v>0</v>
      </c>
      <c r="L249" s="222">
        <v>0</v>
      </c>
      <c r="M249" s="222">
        <v>0</v>
      </c>
      <c r="N249" s="222">
        <v>0</v>
      </c>
      <c r="O249" s="183">
        <v>0</v>
      </c>
      <c r="P249" s="188">
        <v>0</v>
      </c>
      <c r="Q249" s="222">
        <v>0</v>
      </c>
      <c r="R249" s="183">
        <v>0</v>
      </c>
      <c r="S249" s="188">
        <v>0</v>
      </c>
      <c r="T249" s="222">
        <v>0</v>
      </c>
      <c r="U249" s="183">
        <v>0</v>
      </c>
    </row>
    <row r="250" ht="23.1" customHeight="1" spans="1:21">
      <c r="A250" s="180" t="s">
        <v>1307</v>
      </c>
      <c r="B250" s="215" t="s">
        <v>1308</v>
      </c>
      <c r="C250" s="222">
        <v>30</v>
      </c>
      <c r="D250" s="183">
        <v>30</v>
      </c>
      <c r="E250" s="188">
        <v>30</v>
      </c>
      <c r="F250" s="183">
        <v>0</v>
      </c>
      <c r="G250" s="188">
        <v>0</v>
      </c>
      <c r="H250" s="222">
        <v>0</v>
      </c>
      <c r="I250" s="222">
        <v>0</v>
      </c>
      <c r="J250" s="183">
        <v>0</v>
      </c>
      <c r="K250" s="188">
        <v>0</v>
      </c>
      <c r="L250" s="222">
        <v>0</v>
      </c>
      <c r="M250" s="222">
        <v>0</v>
      </c>
      <c r="N250" s="222">
        <v>0</v>
      </c>
      <c r="O250" s="183">
        <v>0</v>
      </c>
      <c r="P250" s="188">
        <v>0</v>
      </c>
      <c r="Q250" s="222">
        <v>0</v>
      </c>
      <c r="R250" s="183">
        <v>0</v>
      </c>
      <c r="S250" s="188">
        <v>0</v>
      </c>
      <c r="T250" s="222">
        <v>0</v>
      </c>
      <c r="U250" s="183">
        <v>0</v>
      </c>
    </row>
    <row r="251" ht="23.1" customHeight="1" spans="1:21">
      <c r="A251" s="180" t="s">
        <v>180</v>
      </c>
      <c r="B251" s="215" t="s">
        <v>181</v>
      </c>
      <c r="C251" s="222">
        <v>472</v>
      </c>
      <c r="D251" s="183">
        <v>472</v>
      </c>
      <c r="E251" s="188">
        <v>452</v>
      </c>
      <c r="F251" s="183">
        <v>20</v>
      </c>
      <c r="G251" s="188">
        <v>0</v>
      </c>
      <c r="H251" s="222">
        <v>0</v>
      </c>
      <c r="I251" s="222">
        <v>0</v>
      </c>
      <c r="J251" s="183">
        <v>0</v>
      </c>
      <c r="K251" s="188">
        <v>0</v>
      </c>
      <c r="L251" s="222">
        <v>0</v>
      </c>
      <c r="M251" s="222">
        <v>20</v>
      </c>
      <c r="N251" s="222">
        <v>0</v>
      </c>
      <c r="O251" s="183">
        <v>0</v>
      </c>
      <c r="P251" s="188">
        <v>0</v>
      </c>
      <c r="Q251" s="222">
        <v>0</v>
      </c>
      <c r="R251" s="183">
        <v>0</v>
      </c>
      <c r="S251" s="188">
        <v>0</v>
      </c>
      <c r="T251" s="222">
        <v>0</v>
      </c>
      <c r="U251" s="183">
        <v>0</v>
      </c>
    </row>
    <row r="252" ht="24.75" customHeight="1" spans="1:22">
      <c r="A252" s="228"/>
      <c r="B252" s="228"/>
      <c r="C252" s="228"/>
      <c r="D252" s="228"/>
      <c r="E252" s="228"/>
      <c r="F252" s="228"/>
      <c r="G252" s="228"/>
      <c r="H252" s="228"/>
      <c r="I252" s="228"/>
      <c r="J252" s="228"/>
      <c r="K252" s="228"/>
      <c r="O252" s="228"/>
      <c r="P252" s="228"/>
      <c r="Q252" s="228"/>
      <c r="R252" s="228"/>
      <c r="S252" s="228"/>
      <c r="T252" s="228"/>
      <c r="U252" s="228"/>
      <c r="V252" s="228"/>
    </row>
    <row r="253" ht="24.75" customHeight="1" spans="1:22">
      <c r="A253" s="228"/>
      <c r="B253" s="228"/>
      <c r="C253" s="228"/>
      <c r="D253" s="228"/>
      <c r="E253" s="228"/>
      <c r="F253" s="228"/>
      <c r="G253" s="228"/>
      <c r="H253" s="228"/>
      <c r="I253" s="228"/>
      <c r="J253" s="228"/>
      <c r="K253" s="228"/>
      <c r="O253" s="228"/>
      <c r="P253" s="228"/>
      <c r="Q253" s="228"/>
      <c r="R253" s="228"/>
      <c r="S253" s="228"/>
      <c r="T253" s="228"/>
      <c r="U253" s="228"/>
      <c r="V253" s="228"/>
    </row>
    <row r="254" ht="24.75" customHeight="1" spans="1:22">
      <c r="A254" s="228"/>
      <c r="B254" s="228"/>
      <c r="C254" s="228"/>
      <c r="D254" s="228"/>
      <c r="E254" s="228"/>
      <c r="F254" s="228"/>
      <c r="G254" s="228"/>
      <c r="H254" s="228"/>
      <c r="I254" s="228"/>
      <c r="J254" s="228"/>
      <c r="K254" s="228"/>
      <c r="O254" s="228"/>
      <c r="P254" s="228"/>
      <c r="Q254" s="228"/>
      <c r="R254" s="228"/>
      <c r="S254" s="228"/>
      <c r="T254" s="228"/>
      <c r="U254" s="228"/>
      <c r="V254" s="228"/>
    </row>
  </sheetData>
  <sheetProtection formatCells="0" formatColumns="0" formatRows="0"/>
  <mergeCells count="18">
    <mergeCell ref="A1:U1"/>
    <mergeCell ref="A2:E2"/>
    <mergeCell ref="T2:U2"/>
    <mergeCell ref="D3:N3"/>
    <mergeCell ref="Q3:R3"/>
    <mergeCell ref="F4:N4"/>
    <mergeCell ref="A3:A5"/>
    <mergeCell ref="B3:B5"/>
    <mergeCell ref="C3:C5"/>
    <mergeCell ref="D4:D5"/>
    <mergeCell ref="E4:E5"/>
    <mergeCell ref="O3:O5"/>
    <mergeCell ref="P3:P5"/>
    <mergeCell ref="Q4:Q5"/>
    <mergeCell ref="R4:R5"/>
    <mergeCell ref="S3:S5"/>
    <mergeCell ref="T3:T5"/>
    <mergeCell ref="U3:U5"/>
  </mergeCells>
  <printOptions horizontalCentered="1"/>
  <pageMargins left="0.393055555555556" right="0.393055555555556" top="0.984027777777778" bottom="0.984027777777778" header="0.471527777777778" footer="0.471527777777778"/>
  <pageSetup paperSize="9" scale="75" fitToHeight="0" orientation="landscape" horizontalDpi="600" verticalDpi="600"/>
  <headerFooter alignWithMargins="0" scaleWithDoc="0">
    <oddFooter>&amp;C第 &amp;P 页，共 &amp;N 页</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2992"/>
  <sheetViews>
    <sheetView showGridLines="0" showZeros="0" workbookViewId="0">
      <selection activeCell="A1" sqref="A1:X1"/>
    </sheetView>
  </sheetViews>
  <sheetFormatPr defaultColWidth="6.875" defaultRowHeight="11.25"/>
  <cols>
    <col min="1" max="3" width="3.75" style="166" customWidth="1"/>
    <col min="4" max="4" width="9.375" style="166" customWidth="1"/>
    <col min="5" max="5" width="26.75" style="166" customWidth="1"/>
    <col min="6" max="9" width="8.75" style="166" customWidth="1"/>
    <col min="10" max="10" width="7.25" style="166" customWidth="1"/>
    <col min="11" max="12" width="6.125" style="166" customWidth="1"/>
    <col min="13" max="13" width="8.375" style="166" customWidth="1"/>
    <col min="14" max="16" width="6.125" style="166" customWidth="1"/>
    <col min="17" max="17" width="7.875" style="166" customWidth="1"/>
    <col min="18" max="24" width="6.125" style="166" customWidth="1"/>
    <col min="25" max="256" width="6.875" style="166" customWidth="1"/>
    <col min="257" max="16384" width="6.875" style="166"/>
  </cols>
  <sheetData>
    <row r="1" ht="27" customHeight="1" spans="1:26">
      <c r="A1" s="167" t="s">
        <v>2284</v>
      </c>
      <c r="B1" s="167"/>
      <c r="C1" s="167"/>
      <c r="D1" s="167"/>
      <c r="E1" s="167"/>
      <c r="F1" s="167"/>
      <c r="G1" s="167"/>
      <c r="H1" s="167"/>
      <c r="I1" s="167"/>
      <c r="J1" s="167"/>
      <c r="K1" s="167"/>
      <c r="L1" s="167"/>
      <c r="M1" s="167"/>
      <c r="N1" s="167"/>
      <c r="O1" s="167"/>
      <c r="P1" s="167"/>
      <c r="Q1" s="167"/>
      <c r="R1" s="167"/>
      <c r="S1" s="167"/>
      <c r="T1" s="167"/>
      <c r="U1" s="167"/>
      <c r="V1" s="167"/>
      <c r="W1" s="167"/>
      <c r="X1" s="167"/>
      <c r="Y1" s="228"/>
      <c r="Z1" s="228"/>
    </row>
    <row r="2" ht="17.25" customHeight="1" spans="1:26">
      <c r="A2" s="168"/>
      <c r="B2" s="168"/>
      <c r="C2" s="168"/>
      <c r="D2" s="168"/>
      <c r="E2" s="316"/>
      <c r="F2" s="168"/>
      <c r="G2" s="316"/>
      <c r="H2" s="217"/>
      <c r="I2" s="217"/>
      <c r="J2" s="217"/>
      <c r="K2" s="217"/>
      <c r="L2" s="217"/>
      <c r="M2" s="217"/>
      <c r="N2" s="217"/>
      <c r="R2" s="160"/>
      <c r="S2" s="160"/>
      <c r="T2" s="160"/>
      <c r="U2" s="160"/>
      <c r="V2" s="160"/>
      <c r="W2" s="212" t="s">
        <v>1</v>
      </c>
      <c r="X2" s="278"/>
      <c r="Y2" s="228"/>
      <c r="Z2" s="228"/>
    </row>
    <row r="3" ht="21" customHeight="1" spans="1:26">
      <c r="A3" s="195" t="s">
        <v>2285</v>
      </c>
      <c r="B3" s="276"/>
      <c r="C3" s="276"/>
      <c r="D3" s="175" t="s">
        <v>2086</v>
      </c>
      <c r="E3" s="177" t="s">
        <v>2286</v>
      </c>
      <c r="F3" s="174" t="s">
        <v>56</v>
      </c>
      <c r="G3" s="197" t="s">
        <v>2087</v>
      </c>
      <c r="H3" s="197"/>
      <c r="I3" s="197"/>
      <c r="J3" s="197"/>
      <c r="K3" s="197"/>
      <c r="L3" s="197"/>
      <c r="M3" s="197"/>
      <c r="N3" s="197"/>
      <c r="O3" s="197"/>
      <c r="P3" s="197"/>
      <c r="Q3" s="197"/>
      <c r="R3" s="317" t="s">
        <v>2088</v>
      </c>
      <c r="S3" s="317" t="s">
        <v>82</v>
      </c>
      <c r="T3" s="197" t="s">
        <v>2090</v>
      </c>
      <c r="U3" s="197"/>
      <c r="V3" s="174" t="s">
        <v>2091</v>
      </c>
      <c r="W3" s="174" t="s">
        <v>101</v>
      </c>
      <c r="X3" s="174" t="s">
        <v>2092</v>
      </c>
      <c r="Y3" s="229"/>
      <c r="Z3" s="229"/>
    </row>
    <row r="4" ht="21" customHeight="1" spans="1:26">
      <c r="A4" s="174" t="s">
        <v>1893</v>
      </c>
      <c r="B4" s="174" t="s">
        <v>1894</v>
      </c>
      <c r="C4" s="174" t="s">
        <v>2287</v>
      </c>
      <c r="D4" s="175"/>
      <c r="E4" s="177"/>
      <c r="F4" s="174"/>
      <c r="G4" s="317" t="s">
        <v>2288</v>
      </c>
      <c r="H4" s="197" t="s">
        <v>351</v>
      </c>
      <c r="I4" s="317" t="s">
        <v>2094</v>
      </c>
      <c r="J4" s="317"/>
      <c r="K4" s="317"/>
      <c r="L4" s="317"/>
      <c r="M4" s="317"/>
      <c r="N4" s="317"/>
      <c r="O4" s="317"/>
      <c r="P4" s="317"/>
      <c r="Q4" s="317"/>
      <c r="R4" s="317"/>
      <c r="S4" s="317"/>
      <c r="T4" s="174" t="s">
        <v>2095</v>
      </c>
      <c r="U4" s="174" t="s">
        <v>2096</v>
      </c>
      <c r="V4" s="174"/>
      <c r="W4" s="174"/>
      <c r="X4" s="174"/>
      <c r="Y4" s="229"/>
      <c r="Z4" s="229"/>
    </row>
    <row r="5" ht="51.75" customHeight="1" spans="1:26">
      <c r="A5" s="174"/>
      <c r="B5" s="174"/>
      <c r="C5" s="174"/>
      <c r="D5" s="175"/>
      <c r="E5" s="177"/>
      <c r="F5" s="174"/>
      <c r="G5" s="317"/>
      <c r="H5" s="197"/>
      <c r="I5" s="175" t="s">
        <v>17</v>
      </c>
      <c r="J5" s="175" t="s">
        <v>2097</v>
      </c>
      <c r="K5" s="175" t="s">
        <v>94</v>
      </c>
      <c r="L5" s="174" t="s">
        <v>96</v>
      </c>
      <c r="M5" s="174" t="s">
        <v>97</v>
      </c>
      <c r="N5" s="175" t="s">
        <v>98</v>
      </c>
      <c r="O5" s="175" t="s">
        <v>99</v>
      </c>
      <c r="P5" s="175" t="s">
        <v>100</v>
      </c>
      <c r="Q5" s="174" t="s">
        <v>101</v>
      </c>
      <c r="R5" s="317"/>
      <c r="S5" s="317"/>
      <c r="T5" s="174"/>
      <c r="U5" s="174"/>
      <c r="V5" s="174"/>
      <c r="W5" s="174"/>
      <c r="X5" s="174"/>
      <c r="Y5" s="229"/>
      <c r="Z5" s="229"/>
    </row>
    <row r="6" s="165" customFormat="1" ht="23.1" customHeight="1" spans="1:26">
      <c r="A6" s="179"/>
      <c r="B6" s="179"/>
      <c r="C6" s="179"/>
      <c r="D6" s="179"/>
      <c r="E6" s="216" t="s">
        <v>17</v>
      </c>
      <c r="F6" s="222">
        <v>195000</v>
      </c>
      <c r="G6" s="183">
        <v>195000</v>
      </c>
      <c r="H6" s="188">
        <v>151763</v>
      </c>
      <c r="I6" s="222">
        <v>43237</v>
      </c>
      <c r="J6" s="222">
        <v>1275</v>
      </c>
      <c r="K6" s="222">
        <v>485</v>
      </c>
      <c r="L6" s="222">
        <v>0</v>
      </c>
      <c r="M6" s="222">
        <v>15204</v>
      </c>
      <c r="N6" s="222">
        <v>0</v>
      </c>
      <c r="O6" s="222">
        <v>0</v>
      </c>
      <c r="P6" s="222">
        <v>371</v>
      </c>
      <c r="Q6" s="222">
        <v>25902</v>
      </c>
      <c r="R6" s="222">
        <v>0</v>
      </c>
      <c r="S6" s="222">
        <v>0</v>
      </c>
      <c r="T6" s="222">
        <v>0</v>
      </c>
      <c r="U6" s="222">
        <v>0</v>
      </c>
      <c r="V6" s="222">
        <v>0</v>
      </c>
      <c r="W6" s="222">
        <v>0</v>
      </c>
      <c r="X6" s="183">
        <v>0</v>
      </c>
      <c r="Y6" s="229"/>
      <c r="Z6" s="229"/>
    </row>
    <row r="7" ht="23.1" customHeight="1" spans="1:26">
      <c r="A7" s="179"/>
      <c r="B7" s="179"/>
      <c r="C7" s="179"/>
      <c r="D7" s="179" t="s">
        <v>2289</v>
      </c>
      <c r="E7" s="216" t="s">
        <v>354</v>
      </c>
      <c r="F7" s="222">
        <v>3358.77999999999</v>
      </c>
      <c r="G7" s="183">
        <v>3358.77999999999</v>
      </c>
      <c r="H7" s="188">
        <v>3358.77999999999</v>
      </c>
      <c r="I7" s="222">
        <v>0</v>
      </c>
      <c r="J7" s="222">
        <v>0</v>
      </c>
      <c r="K7" s="222">
        <v>0</v>
      </c>
      <c r="L7" s="222">
        <v>0</v>
      </c>
      <c r="M7" s="222">
        <v>0</v>
      </c>
      <c r="N7" s="222">
        <v>0</v>
      </c>
      <c r="O7" s="222">
        <v>0</v>
      </c>
      <c r="P7" s="222">
        <v>0</v>
      </c>
      <c r="Q7" s="222">
        <v>0</v>
      </c>
      <c r="R7" s="222">
        <v>0</v>
      </c>
      <c r="S7" s="222">
        <v>0</v>
      </c>
      <c r="T7" s="222">
        <v>0</v>
      </c>
      <c r="U7" s="222">
        <v>0</v>
      </c>
      <c r="V7" s="222">
        <v>0</v>
      </c>
      <c r="W7" s="222">
        <v>0</v>
      </c>
      <c r="X7" s="183">
        <v>0</v>
      </c>
      <c r="Y7" s="228"/>
      <c r="Z7" s="228"/>
    </row>
    <row r="8" ht="23.1" customHeight="1" spans="1:26">
      <c r="A8" s="179"/>
      <c r="B8" s="179"/>
      <c r="C8" s="179"/>
      <c r="D8" s="179" t="s">
        <v>2290</v>
      </c>
      <c r="E8" s="216" t="s">
        <v>2291</v>
      </c>
      <c r="F8" s="222">
        <v>677.77</v>
      </c>
      <c r="G8" s="183">
        <v>677.77</v>
      </c>
      <c r="H8" s="188">
        <v>677.77</v>
      </c>
      <c r="I8" s="222">
        <v>0</v>
      </c>
      <c r="J8" s="222">
        <v>0</v>
      </c>
      <c r="K8" s="222">
        <v>0</v>
      </c>
      <c r="L8" s="222">
        <v>0</v>
      </c>
      <c r="M8" s="222">
        <v>0</v>
      </c>
      <c r="N8" s="222">
        <v>0</v>
      </c>
      <c r="O8" s="222">
        <v>0</v>
      </c>
      <c r="P8" s="222">
        <v>0</v>
      </c>
      <c r="Q8" s="222">
        <v>0</v>
      </c>
      <c r="R8" s="222">
        <v>0</v>
      </c>
      <c r="S8" s="222">
        <v>0</v>
      </c>
      <c r="T8" s="222">
        <v>0</v>
      </c>
      <c r="U8" s="222">
        <v>0</v>
      </c>
      <c r="V8" s="222">
        <v>0</v>
      </c>
      <c r="W8" s="222">
        <v>0</v>
      </c>
      <c r="X8" s="183">
        <v>0</v>
      </c>
      <c r="Y8" s="228"/>
      <c r="Z8" s="228"/>
    </row>
    <row r="9" ht="23.1" customHeight="1" spans="1:26">
      <c r="A9" s="179"/>
      <c r="B9" s="179"/>
      <c r="C9" s="179"/>
      <c r="D9" s="179" t="s">
        <v>2292</v>
      </c>
      <c r="E9" s="216" t="s">
        <v>2293</v>
      </c>
      <c r="F9" s="222">
        <v>133.49</v>
      </c>
      <c r="G9" s="183">
        <v>133.49</v>
      </c>
      <c r="H9" s="188">
        <v>133.49</v>
      </c>
      <c r="I9" s="222">
        <v>0</v>
      </c>
      <c r="J9" s="222">
        <v>0</v>
      </c>
      <c r="K9" s="222">
        <v>0</v>
      </c>
      <c r="L9" s="222">
        <v>0</v>
      </c>
      <c r="M9" s="222">
        <v>0</v>
      </c>
      <c r="N9" s="222">
        <v>0</v>
      </c>
      <c r="O9" s="222">
        <v>0</v>
      </c>
      <c r="P9" s="222">
        <v>0</v>
      </c>
      <c r="Q9" s="222">
        <v>0</v>
      </c>
      <c r="R9" s="222">
        <v>0</v>
      </c>
      <c r="S9" s="222">
        <v>0</v>
      </c>
      <c r="T9" s="222">
        <v>0</v>
      </c>
      <c r="U9" s="222">
        <v>0</v>
      </c>
      <c r="V9" s="222">
        <v>0</v>
      </c>
      <c r="W9" s="222">
        <v>0</v>
      </c>
      <c r="X9" s="183">
        <v>0</v>
      </c>
      <c r="Y9" s="228"/>
      <c r="Z9" s="228"/>
    </row>
    <row r="10" ht="23.1" customHeight="1" spans="1:26">
      <c r="A10" s="179"/>
      <c r="B10" s="179"/>
      <c r="C10" s="179"/>
      <c r="D10" s="179" t="s">
        <v>2294</v>
      </c>
      <c r="E10" s="216" t="s">
        <v>2295</v>
      </c>
      <c r="F10" s="222">
        <v>889.23</v>
      </c>
      <c r="G10" s="183">
        <v>889.23</v>
      </c>
      <c r="H10" s="188">
        <v>889.23</v>
      </c>
      <c r="I10" s="222">
        <v>0</v>
      </c>
      <c r="J10" s="222">
        <v>0</v>
      </c>
      <c r="K10" s="222">
        <v>0</v>
      </c>
      <c r="L10" s="222">
        <v>0</v>
      </c>
      <c r="M10" s="222">
        <v>0</v>
      </c>
      <c r="N10" s="222">
        <v>0</v>
      </c>
      <c r="O10" s="222">
        <v>0</v>
      </c>
      <c r="P10" s="222">
        <v>0</v>
      </c>
      <c r="Q10" s="222">
        <v>0</v>
      </c>
      <c r="R10" s="222">
        <v>0</v>
      </c>
      <c r="S10" s="222">
        <v>0</v>
      </c>
      <c r="T10" s="222">
        <v>0</v>
      </c>
      <c r="U10" s="222">
        <v>0</v>
      </c>
      <c r="V10" s="222">
        <v>0</v>
      </c>
      <c r="W10" s="222">
        <v>0</v>
      </c>
      <c r="X10" s="183">
        <v>0</v>
      </c>
      <c r="Y10" s="228"/>
      <c r="Z10" s="228"/>
    </row>
    <row r="11" ht="23.1" customHeight="1" spans="1:26">
      <c r="A11" s="179"/>
      <c r="B11" s="179"/>
      <c r="C11" s="179"/>
      <c r="D11" s="179" t="s">
        <v>2296</v>
      </c>
      <c r="E11" s="216" t="s">
        <v>2297</v>
      </c>
      <c r="F11" s="222">
        <v>231.29</v>
      </c>
      <c r="G11" s="183">
        <v>231.29</v>
      </c>
      <c r="H11" s="188">
        <v>231.29</v>
      </c>
      <c r="I11" s="222">
        <v>0</v>
      </c>
      <c r="J11" s="222">
        <v>0</v>
      </c>
      <c r="K11" s="222">
        <v>0</v>
      </c>
      <c r="L11" s="222">
        <v>0</v>
      </c>
      <c r="M11" s="222">
        <v>0</v>
      </c>
      <c r="N11" s="222">
        <v>0</v>
      </c>
      <c r="O11" s="222">
        <v>0</v>
      </c>
      <c r="P11" s="222">
        <v>0</v>
      </c>
      <c r="Q11" s="222">
        <v>0</v>
      </c>
      <c r="R11" s="222">
        <v>0</v>
      </c>
      <c r="S11" s="222">
        <v>0</v>
      </c>
      <c r="T11" s="222">
        <v>0</v>
      </c>
      <c r="U11" s="222">
        <v>0</v>
      </c>
      <c r="V11" s="222">
        <v>0</v>
      </c>
      <c r="W11" s="222">
        <v>0</v>
      </c>
      <c r="X11" s="183">
        <v>0</v>
      </c>
      <c r="Y11" s="228"/>
      <c r="Z11" s="228"/>
    </row>
    <row r="12" ht="23.1" customHeight="1" spans="1:26">
      <c r="A12" s="179"/>
      <c r="B12" s="179"/>
      <c r="C12" s="179"/>
      <c r="D12" s="179" t="s">
        <v>2298</v>
      </c>
      <c r="E12" s="216" t="s">
        <v>2299</v>
      </c>
      <c r="F12" s="222">
        <v>96.53</v>
      </c>
      <c r="G12" s="183">
        <v>96.53</v>
      </c>
      <c r="H12" s="188">
        <v>96.53</v>
      </c>
      <c r="I12" s="222">
        <v>0</v>
      </c>
      <c r="J12" s="222">
        <v>0</v>
      </c>
      <c r="K12" s="222">
        <v>0</v>
      </c>
      <c r="L12" s="222">
        <v>0</v>
      </c>
      <c r="M12" s="222">
        <v>0</v>
      </c>
      <c r="N12" s="222">
        <v>0</v>
      </c>
      <c r="O12" s="222">
        <v>0</v>
      </c>
      <c r="P12" s="222">
        <v>0</v>
      </c>
      <c r="Q12" s="222">
        <v>0</v>
      </c>
      <c r="R12" s="222">
        <v>0</v>
      </c>
      <c r="S12" s="222">
        <v>0</v>
      </c>
      <c r="T12" s="222">
        <v>0</v>
      </c>
      <c r="U12" s="222">
        <v>0</v>
      </c>
      <c r="V12" s="222">
        <v>0</v>
      </c>
      <c r="W12" s="222">
        <v>0</v>
      </c>
      <c r="X12" s="183">
        <v>0</v>
      </c>
      <c r="Y12" s="228"/>
      <c r="Z12" s="228"/>
    </row>
    <row r="13" ht="23.1" customHeight="1" spans="1:26">
      <c r="A13" s="179"/>
      <c r="B13" s="179"/>
      <c r="C13" s="179"/>
      <c r="D13" s="179" t="s">
        <v>2300</v>
      </c>
      <c r="E13" s="216" t="s">
        <v>2301</v>
      </c>
      <c r="F13" s="222">
        <v>83.83</v>
      </c>
      <c r="G13" s="183">
        <v>83.83</v>
      </c>
      <c r="H13" s="188">
        <v>83.83</v>
      </c>
      <c r="I13" s="222">
        <v>0</v>
      </c>
      <c r="J13" s="222">
        <v>0</v>
      </c>
      <c r="K13" s="222">
        <v>0</v>
      </c>
      <c r="L13" s="222">
        <v>0</v>
      </c>
      <c r="M13" s="222">
        <v>0</v>
      </c>
      <c r="N13" s="222">
        <v>0</v>
      </c>
      <c r="O13" s="222">
        <v>0</v>
      </c>
      <c r="P13" s="222">
        <v>0</v>
      </c>
      <c r="Q13" s="222">
        <v>0</v>
      </c>
      <c r="R13" s="222">
        <v>0</v>
      </c>
      <c r="S13" s="222">
        <v>0</v>
      </c>
      <c r="T13" s="222">
        <v>0</v>
      </c>
      <c r="U13" s="222">
        <v>0</v>
      </c>
      <c r="V13" s="222">
        <v>0</v>
      </c>
      <c r="W13" s="222">
        <v>0</v>
      </c>
      <c r="X13" s="183">
        <v>0</v>
      </c>
      <c r="Y13" s="228"/>
      <c r="Z13" s="228"/>
    </row>
    <row r="14" ht="23.1" customHeight="1" spans="1:26">
      <c r="A14" s="179"/>
      <c r="B14" s="179"/>
      <c r="C14" s="179"/>
      <c r="D14" s="179" t="s">
        <v>2302</v>
      </c>
      <c r="E14" s="216" t="s">
        <v>2303</v>
      </c>
      <c r="F14" s="222">
        <v>179.42</v>
      </c>
      <c r="G14" s="183">
        <v>179.42</v>
      </c>
      <c r="H14" s="188">
        <v>179.42</v>
      </c>
      <c r="I14" s="222">
        <v>0</v>
      </c>
      <c r="J14" s="222">
        <v>0</v>
      </c>
      <c r="K14" s="222">
        <v>0</v>
      </c>
      <c r="L14" s="222">
        <v>0</v>
      </c>
      <c r="M14" s="222">
        <v>0</v>
      </c>
      <c r="N14" s="222">
        <v>0</v>
      </c>
      <c r="O14" s="222">
        <v>0</v>
      </c>
      <c r="P14" s="222">
        <v>0</v>
      </c>
      <c r="Q14" s="222">
        <v>0</v>
      </c>
      <c r="R14" s="222">
        <v>0</v>
      </c>
      <c r="S14" s="222">
        <v>0</v>
      </c>
      <c r="T14" s="222">
        <v>0</v>
      </c>
      <c r="U14" s="222">
        <v>0</v>
      </c>
      <c r="V14" s="222">
        <v>0</v>
      </c>
      <c r="W14" s="222">
        <v>0</v>
      </c>
      <c r="X14" s="183">
        <v>0</v>
      </c>
      <c r="Y14" s="228"/>
      <c r="Z14" s="228"/>
    </row>
    <row r="15" ht="23.1" customHeight="1" spans="1:26">
      <c r="A15" s="179"/>
      <c r="B15" s="179"/>
      <c r="C15" s="179"/>
      <c r="D15" s="179" t="s">
        <v>2304</v>
      </c>
      <c r="E15" s="216" t="s">
        <v>2305</v>
      </c>
      <c r="F15" s="222">
        <v>73.91</v>
      </c>
      <c r="G15" s="183">
        <v>73.91</v>
      </c>
      <c r="H15" s="188">
        <v>73.91</v>
      </c>
      <c r="I15" s="222">
        <v>0</v>
      </c>
      <c r="J15" s="222">
        <v>0</v>
      </c>
      <c r="K15" s="222">
        <v>0</v>
      </c>
      <c r="L15" s="222">
        <v>0</v>
      </c>
      <c r="M15" s="222">
        <v>0</v>
      </c>
      <c r="N15" s="222">
        <v>0</v>
      </c>
      <c r="O15" s="222">
        <v>0</v>
      </c>
      <c r="P15" s="222">
        <v>0</v>
      </c>
      <c r="Q15" s="222">
        <v>0</v>
      </c>
      <c r="R15" s="222">
        <v>0</v>
      </c>
      <c r="S15" s="222">
        <v>0</v>
      </c>
      <c r="T15" s="222">
        <v>0</v>
      </c>
      <c r="U15" s="222">
        <v>0</v>
      </c>
      <c r="V15" s="222">
        <v>0</v>
      </c>
      <c r="W15" s="222">
        <v>0</v>
      </c>
      <c r="X15" s="183">
        <v>0</v>
      </c>
      <c r="Y15" s="228"/>
      <c r="Z15" s="228"/>
    </row>
    <row r="16" ht="23.1" customHeight="1" spans="1:26">
      <c r="A16" s="179"/>
      <c r="B16" s="179"/>
      <c r="C16" s="179"/>
      <c r="D16" s="179" t="s">
        <v>2306</v>
      </c>
      <c r="E16" s="216" t="s">
        <v>2307</v>
      </c>
      <c r="F16" s="222">
        <v>76.63</v>
      </c>
      <c r="G16" s="183">
        <v>76.63</v>
      </c>
      <c r="H16" s="188">
        <v>76.63</v>
      </c>
      <c r="I16" s="222">
        <v>0</v>
      </c>
      <c r="J16" s="222">
        <v>0</v>
      </c>
      <c r="K16" s="222">
        <v>0</v>
      </c>
      <c r="L16" s="222">
        <v>0</v>
      </c>
      <c r="M16" s="222">
        <v>0</v>
      </c>
      <c r="N16" s="222">
        <v>0</v>
      </c>
      <c r="O16" s="222">
        <v>0</v>
      </c>
      <c r="P16" s="222">
        <v>0</v>
      </c>
      <c r="Q16" s="222">
        <v>0</v>
      </c>
      <c r="R16" s="222">
        <v>0</v>
      </c>
      <c r="S16" s="222">
        <v>0</v>
      </c>
      <c r="T16" s="222">
        <v>0</v>
      </c>
      <c r="U16" s="222">
        <v>0</v>
      </c>
      <c r="V16" s="222">
        <v>0</v>
      </c>
      <c r="W16" s="222">
        <v>0</v>
      </c>
      <c r="X16" s="183">
        <v>0</v>
      </c>
      <c r="Y16" s="228"/>
      <c r="Z16" s="228"/>
    </row>
    <row r="17" ht="23.1" customHeight="1" spans="1:26">
      <c r="A17" s="179"/>
      <c r="B17" s="179"/>
      <c r="C17" s="179"/>
      <c r="D17" s="179" t="s">
        <v>2308</v>
      </c>
      <c r="E17" s="216" t="s">
        <v>2309</v>
      </c>
      <c r="F17" s="222">
        <v>98.99</v>
      </c>
      <c r="G17" s="183">
        <v>98.99</v>
      </c>
      <c r="H17" s="188">
        <v>98.99</v>
      </c>
      <c r="I17" s="222">
        <v>0</v>
      </c>
      <c r="J17" s="222">
        <v>0</v>
      </c>
      <c r="K17" s="222">
        <v>0</v>
      </c>
      <c r="L17" s="222">
        <v>0</v>
      </c>
      <c r="M17" s="222">
        <v>0</v>
      </c>
      <c r="N17" s="222">
        <v>0</v>
      </c>
      <c r="O17" s="222">
        <v>0</v>
      </c>
      <c r="P17" s="222">
        <v>0</v>
      </c>
      <c r="Q17" s="222">
        <v>0</v>
      </c>
      <c r="R17" s="222">
        <v>0</v>
      </c>
      <c r="S17" s="222">
        <v>0</v>
      </c>
      <c r="T17" s="222">
        <v>0</v>
      </c>
      <c r="U17" s="222">
        <v>0</v>
      </c>
      <c r="V17" s="222">
        <v>0</v>
      </c>
      <c r="W17" s="222">
        <v>0</v>
      </c>
      <c r="X17" s="183">
        <v>0</v>
      </c>
      <c r="Y17" s="228"/>
      <c r="Z17" s="228"/>
    </row>
    <row r="18" ht="23.1" customHeight="1" spans="1:26">
      <c r="A18" s="179"/>
      <c r="B18" s="179"/>
      <c r="C18" s="179"/>
      <c r="D18" s="179" t="s">
        <v>2310</v>
      </c>
      <c r="E18" s="216" t="s">
        <v>2311</v>
      </c>
      <c r="F18" s="222">
        <v>5</v>
      </c>
      <c r="G18" s="183">
        <v>5</v>
      </c>
      <c r="H18" s="188">
        <v>5</v>
      </c>
      <c r="I18" s="222">
        <v>0</v>
      </c>
      <c r="J18" s="222">
        <v>0</v>
      </c>
      <c r="K18" s="222">
        <v>0</v>
      </c>
      <c r="L18" s="222">
        <v>0</v>
      </c>
      <c r="M18" s="222">
        <v>0</v>
      </c>
      <c r="N18" s="222">
        <v>0</v>
      </c>
      <c r="O18" s="222">
        <v>0</v>
      </c>
      <c r="P18" s="222">
        <v>0</v>
      </c>
      <c r="Q18" s="222">
        <v>0</v>
      </c>
      <c r="R18" s="222">
        <v>0</v>
      </c>
      <c r="S18" s="222">
        <v>0</v>
      </c>
      <c r="T18" s="222">
        <v>0</v>
      </c>
      <c r="U18" s="222">
        <v>0</v>
      </c>
      <c r="V18" s="222">
        <v>0</v>
      </c>
      <c r="W18" s="222">
        <v>0</v>
      </c>
      <c r="X18" s="183">
        <v>0</v>
      </c>
      <c r="Y18" s="228"/>
      <c r="Z18" s="228"/>
    </row>
    <row r="19" ht="23.1" customHeight="1" spans="1:26">
      <c r="A19" s="179"/>
      <c r="B19" s="179"/>
      <c r="C19" s="179"/>
      <c r="D19" s="179" t="s">
        <v>2312</v>
      </c>
      <c r="E19" s="216" t="s">
        <v>2313</v>
      </c>
      <c r="F19" s="222">
        <v>192.29</v>
      </c>
      <c r="G19" s="183">
        <v>192.29</v>
      </c>
      <c r="H19" s="188">
        <v>192.29</v>
      </c>
      <c r="I19" s="222">
        <v>0</v>
      </c>
      <c r="J19" s="222">
        <v>0</v>
      </c>
      <c r="K19" s="222">
        <v>0</v>
      </c>
      <c r="L19" s="222">
        <v>0</v>
      </c>
      <c r="M19" s="222">
        <v>0</v>
      </c>
      <c r="N19" s="222">
        <v>0</v>
      </c>
      <c r="O19" s="222">
        <v>0</v>
      </c>
      <c r="P19" s="222">
        <v>0</v>
      </c>
      <c r="Q19" s="222">
        <v>0</v>
      </c>
      <c r="R19" s="222">
        <v>0</v>
      </c>
      <c r="S19" s="222">
        <v>0</v>
      </c>
      <c r="T19" s="222">
        <v>0</v>
      </c>
      <c r="U19" s="222">
        <v>0</v>
      </c>
      <c r="V19" s="222">
        <v>0</v>
      </c>
      <c r="W19" s="222">
        <v>0</v>
      </c>
      <c r="X19" s="183">
        <v>0</v>
      </c>
      <c r="Y19" s="228"/>
      <c r="Z19" s="228"/>
    </row>
    <row r="20" ht="23.1" customHeight="1" spans="1:26">
      <c r="A20" s="179"/>
      <c r="B20" s="179"/>
      <c r="C20" s="179"/>
      <c r="D20" s="179" t="s">
        <v>2314</v>
      </c>
      <c r="E20" s="216" t="s">
        <v>2315</v>
      </c>
      <c r="F20" s="222">
        <v>170.27</v>
      </c>
      <c r="G20" s="183">
        <v>170.27</v>
      </c>
      <c r="H20" s="188">
        <v>170.27</v>
      </c>
      <c r="I20" s="222">
        <v>0</v>
      </c>
      <c r="J20" s="222">
        <v>0</v>
      </c>
      <c r="K20" s="222">
        <v>0</v>
      </c>
      <c r="L20" s="222">
        <v>0</v>
      </c>
      <c r="M20" s="222">
        <v>0</v>
      </c>
      <c r="N20" s="222">
        <v>0</v>
      </c>
      <c r="O20" s="222">
        <v>0</v>
      </c>
      <c r="P20" s="222">
        <v>0</v>
      </c>
      <c r="Q20" s="222">
        <v>0</v>
      </c>
      <c r="R20" s="222">
        <v>0</v>
      </c>
      <c r="S20" s="222">
        <v>0</v>
      </c>
      <c r="T20" s="222">
        <v>0</v>
      </c>
      <c r="U20" s="222">
        <v>0</v>
      </c>
      <c r="V20" s="222">
        <v>0</v>
      </c>
      <c r="W20" s="222">
        <v>0</v>
      </c>
      <c r="X20" s="183">
        <v>0</v>
      </c>
      <c r="Y20" s="228"/>
      <c r="Z20" s="228"/>
    </row>
    <row r="21" ht="23.1" customHeight="1" spans="1:26">
      <c r="A21" s="179"/>
      <c r="B21" s="179"/>
      <c r="C21" s="179"/>
      <c r="D21" s="179" t="s">
        <v>2316</v>
      </c>
      <c r="E21" s="216" t="s">
        <v>2317</v>
      </c>
      <c r="F21" s="222">
        <v>62.01</v>
      </c>
      <c r="G21" s="183">
        <v>62.01</v>
      </c>
      <c r="H21" s="188">
        <v>62.01</v>
      </c>
      <c r="I21" s="222">
        <v>0</v>
      </c>
      <c r="J21" s="222">
        <v>0</v>
      </c>
      <c r="K21" s="222">
        <v>0</v>
      </c>
      <c r="L21" s="222">
        <v>0</v>
      </c>
      <c r="M21" s="222">
        <v>0</v>
      </c>
      <c r="N21" s="222">
        <v>0</v>
      </c>
      <c r="O21" s="222">
        <v>0</v>
      </c>
      <c r="P21" s="222">
        <v>0</v>
      </c>
      <c r="Q21" s="222">
        <v>0</v>
      </c>
      <c r="R21" s="222">
        <v>0</v>
      </c>
      <c r="S21" s="222">
        <v>0</v>
      </c>
      <c r="T21" s="222">
        <v>0</v>
      </c>
      <c r="U21" s="222">
        <v>0</v>
      </c>
      <c r="V21" s="222">
        <v>0</v>
      </c>
      <c r="W21" s="222">
        <v>0</v>
      </c>
      <c r="X21" s="183">
        <v>0</v>
      </c>
      <c r="Y21" s="228"/>
      <c r="Z21" s="228"/>
    </row>
    <row r="22" ht="23.1" customHeight="1" spans="1:26">
      <c r="A22" s="179"/>
      <c r="B22" s="179"/>
      <c r="C22" s="179"/>
      <c r="D22" s="179" t="s">
        <v>2318</v>
      </c>
      <c r="E22" s="216" t="s">
        <v>2319</v>
      </c>
      <c r="F22" s="222">
        <v>103.97</v>
      </c>
      <c r="G22" s="183">
        <v>103.97</v>
      </c>
      <c r="H22" s="188">
        <v>103.97</v>
      </c>
      <c r="I22" s="222">
        <v>0</v>
      </c>
      <c r="J22" s="222">
        <v>0</v>
      </c>
      <c r="K22" s="222">
        <v>0</v>
      </c>
      <c r="L22" s="222">
        <v>0</v>
      </c>
      <c r="M22" s="222">
        <v>0</v>
      </c>
      <c r="N22" s="222">
        <v>0</v>
      </c>
      <c r="O22" s="222">
        <v>0</v>
      </c>
      <c r="P22" s="222">
        <v>0</v>
      </c>
      <c r="Q22" s="222">
        <v>0</v>
      </c>
      <c r="R22" s="222">
        <v>0</v>
      </c>
      <c r="S22" s="222">
        <v>0</v>
      </c>
      <c r="T22" s="222">
        <v>0</v>
      </c>
      <c r="U22" s="222">
        <v>0</v>
      </c>
      <c r="V22" s="222">
        <v>0</v>
      </c>
      <c r="W22" s="222">
        <v>0</v>
      </c>
      <c r="X22" s="183">
        <v>0</v>
      </c>
      <c r="Y22" s="228"/>
      <c r="Z22" s="228"/>
    </row>
    <row r="23" ht="23.1" customHeight="1" spans="1:26">
      <c r="A23" s="179"/>
      <c r="B23" s="179"/>
      <c r="C23" s="179"/>
      <c r="D23" s="179" t="s">
        <v>2320</v>
      </c>
      <c r="E23" s="216" t="s">
        <v>2321</v>
      </c>
      <c r="F23" s="222">
        <v>66.85</v>
      </c>
      <c r="G23" s="183">
        <v>66.85</v>
      </c>
      <c r="H23" s="188">
        <v>66.85</v>
      </c>
      <c r="I23" s="222">
        <v>0</v>
      </c>
      <c r="J23" s="222">
        <v>0</v>
      </c>
      <c r="K23" s="222">
        <v>0</v>
      </c>
      <c r="L23" s="222">
        <v>0</v>
      </c>
      <c r="M23" s="222">
        <v>0</v>
      </c>
      <c r="N23" s="222">
        <v>0</v>
      </c>
      <c r="O23" s="222">
        <v>0</v>
      </c>
      <c r="P23" s="222">
        <v>0</v>
      </c>
      <c r="Q23" s="222">
        <v>0</v>
      </c>
      <c r="R23" s="222">
        <v>0</v>
      </c>
      <c r="S23" s="222">
        <v>0</v>
      </c>
      <c r="T23" s="222">
        <v>0</v>
      </c>
      <c r="U23" s="222">
        <v>0</v>
      </c>
      <c r="V23" s="222">
        <v>0</v>
      </c>
      <c r="W23" s="222">
        <v>0</v>
      </c>
      <c r="X23" s="183">
        <v>0</v>
      </c>
      <c r="Y23" s="228"/>
      <c r="Z23" s="228"/>
    </row>
    <row r="24" ht="23.1" customHeight="1" spans="1:24">
      <c r="A24" s="179"/>
      <c r="B24" s="179"/>
      <c r="C24" s="179"/>
      <c r="D24" s="179" t="s">
        <v>2322</v>
      </c>
      <c r="E24" s="216" t="s">
        <v>2323</v>
      </c>
      <c r="F24" s="222">
        <v>122.93</v>
      </c>
      <c r="G24" s="183">
        <v>122.93</v>
      </c>
      <c r="H24" s="188">
        <v>122.93</v>
      </c>
      <c r="I24" s="222">
        <v>0</v>
      </c>
      <c r="J24" s="222">
        <v>0</v>
      </c>
      <c r="K24" s="222">
        <v>0</v>
      </c>
      <c r="L24" s="222">
        <v>0</v>
      </c>
      <c r="M24" s="222">
        <v>0</v>
      </c>
      <c r="N24" s="222">
        <v>0</v>
      </c>
      <c r="O24" s="222">
        <v>0</v>
      </c>
      <c r="P24" s="222">
        <v>0</v>
      </c>
      <c r="Q24" s="222">
        <v>0</v>
      </c>
      <c r="R24" s="222">
        <v>0</v>
      </c>
      <c r="S24" s="222">
        <v>0</v>
      </c>
      <c r="T24" s="222">
        <v>0</v>
      </c>
      <c r="U24" s="222">
        <v>0</v>
      </c>
      <c r="V24" s="222">
        <v>0</v>
      </c>
      <c r="W24" s="222">
        <v>0</v>
      </c>
      <c r="X24" s="183">
        <v>0</v>
      </c>
    </row>
    <row r="25" ht="23.1" customHeight="1" spans="1:24">
      <c r="A25" s="179"/>
      <c r="B25" s="179"/>
      <c r="C25" s="179"/>
      <c r="D25" s="179" t="s">
        <v>2324</v>
      </c>
      <c r="E25" s="216" t="s">
        <v>2325</v>
      </c>
      <c r="F25" s="222">
        <v>76.37</v>
      </c>
      <c r="G25" s="183">
        <v>76.37</v>
      </c>
      <c r="H25" s="188">
        <v>76.37</v>
      </c>
      <c r="I25" s="222">
        <v>0</v>
      </c>
      <c r="J25" s="222">
        <v>0</v>
      </c>
      <c r="K25" s="222">
        <v>0</v>
      </c>
      <c r="L25" s="222">
        <v>0</v>
      </c>
      <c r="M25" s="222">
        <v>0</v>
      </c>
      <c r="N25" s="222">
        <v>0</v>
      </c>
      <c r="O25" s="222">
        <v>0</v>
      </c>
      <c r="P25" s="222">
        <v>0</v>
      </c>
      <c r="Q25" s="222">
        <v>0</v>
      </c>
      <c r="R25" s="222">
        <v>0</v>
      </c>
      <c r="S25" s="222">
        <v>0</v>
      </c>
      <c r="T25" s="222">
        <v>0</v>
      </c>
      <c r="U25" s="222">
        <v>0</v>
      </c>
      <c r="V25" s="222">
        <v>0</v>
      </c>
      <c r="W25" s="222">
        <v>0</v>
      </c>
      <c r="X25" s="183">
        <v>0</v>
      </c>
    </row>
    <row r="26" ht="23.1" customHeight="1" spans="1:24">
      <c r="A26" s="179"/>
      <c r="B26" s="179"/>
      <c r="C26" s="179"/>
      <c r="D26" s="179" t="s">
        <v>2326</v>
      </c>
      <c r="E26" s="216" t="s">
        <v>2327</v>
      </c>
      <c r="F26" s="222">
        <v>18</v>
      </c>
      <c r="G26" s="183">
        <v>18</v>
      </c>
      <c r="H26" s="188">
        <v>18</v>
      </c>
      <c r="I26" s="222">
        <v>0</v>
      </c>
      <c r="J26" s="222">
        <v>0</v>
      </c>
      <c r="K26" s="222">
        <v>0</v>
      </c>
      <c r="L26" s="222">
        <v>0</v>
      </c>
      <c r="M26" s="222">
        <v>0</v>
      </c>
      <c r="N26" s="222">
        <v>0</v>
      </c>
      <c r="O26" s="222">
        <v>0</v>
      </c>
      <c r="P26" s="222">
        <v>0</v>
      </c>
      <c r="Q26" s="222">
        <v>0</v>
      </c>
      <c r="R26" s="222">
        <v>0</v>
      </c>
      <c r="S26" s="222">
        <v>0</v>
      </c>
      <c r="T26" s="222">
        <v>0</v>
      </c>
      <c r="U26" s="222">
        <v>0</v>
      </c>
      <c r="V26" s="222">
        <v>0</v>
      </c>
      <c r="W26" s="222">
        <v>0</v>
      </c>
      <c r="X26" s="183">
        <v>0</v>
      </c>
    </row>
    <row r="27" ht="23.1" customHeight="1" spans="1:24">
      <c r="A27" s="179"/>
      <c r="B27" s="179"/>
      <c r="C27" s="179"/>
      <c r="D27" s="179" t="s">
        <v>2328</v>
      </c>
      <c r="E27" s="216" t="s">
        <v>479</v>
      </c>
      <c r="F27" s="222">
        <v>16916.6</v>
      </c>
      <c r="G27" s="183">
        <v>16916.6</v>
      </c>
      <c r="H27" s="188">
        <v>1216.6</v>
      </c>
      <c r="I27" s="222">
        <v>15700</v>
      </c>
      <c r="J27" s="222">
        <v>0</v>
      </c>
      <c r="K27" s="222">
        <v>0</v>
      </c>
      <c r="L27" s="222">
        <v>0</v>
      </c>
      <c r="M27" s="222">
        <v>15200</v>
      </c>
      <c r="N27" s="222">
        <v>0</v>
      </c>
      <c r="O27" s="222">
        <v>0</v>
      </c>
      <c r="P27" s="222">
        <v>0</v>
      </c>
      <c r="Q27" s="222">
        <v>500</v>
      </c>
      <c r="R27" s="222">
        <v>0</v>
      </c>
      <c r="S27" s="222">
        <v>0</v>
      </c>
      <c r="T27" s="222">
        <v>0</v>
      </c>
      <c r="U27" s="222">
        <v>0</v>
      </c>
      <c r="V27" s="222">
        <v>0</v>
      </c>
      <c r="W27" s="222">
        <v>0</v>
      </c>
      <c r="X27" s="183">
        <v>0</v>
      </c>
    </row>
    <row r="28" ht="23.1" customHeight="1" spans="1:24">
      <c r="A28" s="179"/>
      <c r="B28" s="179"/>
      <c r="C28" s="179"/>
      <c r="D28" s="179" t="s">
        <v>2329</v>
      </c>
      <c r="E28" s="216" t="s">
        <v>2330</v>
      </c>
      <c r="F28" s="222">
        <v>826.95</v>
      </c>
      <c r="G28" s="183">
        <v>826.95</v>
      </c>
      <c r="H28" s="188">
        <v>826.95</v>
      </c>
      <c r="I28" s="222">
        <v>0</v>
      </c>
      <c r="J28" s="222">
        <v>0</v>
      </c>
      <c r="K28" s="222">
        <v>0</v>
      </c>
      <c r="L28" s="222">
        <v>0</v>
      </c>
      <c r="M28" s="222">
        <v>0</v>
      </c>
      <c r="N28" s="222">
        <v>0</v>
      </c>
      <c r="O28" s="222">
        <v>0</v>
      </c>
      <c r="P28" s="222">
        <v>0</v>
      </c>
      <c r="Q28" s="222">
        <v>0</v>
      </c>
      <c r="R28" s="222">
        <v>0</v>
      </c>
      <c r="S28" s="222">
        <v>0</v>
      </c>
      <c r="T28" s="222">
        <v>0</v>
      </c>
      <c r="U28" s="222">
        <v>0</v>
      </c>
      <c r="V28" s="222">
        <v>0</v>
      </c>
      <c r="W28" s="222">
        <v>0</v>
      </c>
      <c r="X28" s="183">
        <v>0</v>
      </c>
    </row>
    <row r="29" ht="23.1" customHeight="1" spans="1:24">
      <c r="A29" s="179"/>
      <c r="B29" s="179"/>
      <c r="C29" s="179"/>
      <c r="D29" s="179" t="s">
        <v>2331</v>
      </c>
      <c r="E29" s="216" t="s">
        <v>2332</v>
      </c>
      <c r="F29" s="222">
        <v>78.27</v>
      </c>
      <c r="G29" s="183">
        <v>78.27</v>
      </c>
      <c r="H29" s="188">
        <v>78.27</v>
      </c>
      <c r="I29" s="222">
        <v>0</v>
      </c>
      <c r="J29" s="222">
        <v>0</v>
      </c>
      <c r="K29" s="222">
        <v>0</v>
      </c>
      <c r="L29" s="222">
        <v>0</v>
      </c>
      <c r="M29" s="222">
        <v>0</v>
      </c>
      <c r="N29" s="222">
        <v>0</v>
      </c>
      <c r="O29" s="222">
        <v>0</v>
      </c>
      <c r="P29" s="222">
        <v>0</v>
      </c>
      <c r="Q29" s="222">
        <v>0</v>
      </c>
      <c r="R29" s="222">
        <v>0</v>
      </c>
      <c r="S29" s="222">
        <v>0</v>
      </c>
      <c r="T29" s="222">
        <v>0</v>
      </c>
      <c r="U29" s="222">
        <v>0</v>
      </c>
      <c r="V29" s="222">
        <v>0</v>
      </c>
      <c r="W29" s="222">
        <v>0</v>
      </c>
      <c r="X29" s="183">
        <v>0</v>
      </c>
    </row>
    <row r="30" ht="23.1" customHeight="1" spans="1:24">
      <c r="A30" s="179"/>
      <c r="B30" s="179"/>
      <c r="C30" s="179"/>
      <c r="D30" s="179" t="s">
        <v>2333</v>
      </c>
      <c r="E30" s="216" t="s">
        <v>2334</v>
      </c>
      <c r="F30" s="222">
        <v>577.89</v>
      </c>
      <c r="G30" s="183">
        <v>577.89</v>
      </c>
      <c r="H30" s="188">
        <v>77.89</v>
      </c>
      <c r="I30" s="222">
        <v>500</v>
      </c>
      <c r="J30" s="222">
        <v>0</v>
      </c>
      <c r="K30" s="222">
        <v>0</v>
      </c>
      <c r="L30" s="222">
        <v>0</v>
      </c>
      <c r="M30" s="222">
        <v>0</v>
      </c>
      <c r="N30" s="222">
        <v>0</v>
      </c>
      <c r="O30" s="222">
        <v>0</v>
      </c>
      <c r="P30" s="222">
        <v>0</v>
      </c>
      <c r="Q30" s="222">
        <v>500</v>
      </c>
      <c r="R30" s="222">
        <v>0</v>
      </c>
      <c r="S30" s="222">
        <v>0</v>
      </c>
      <c r="T30" s="222">
        <v>0</v>
      </c>
      <c r="U30" s="222">
        <v>0</v>
      </c>
      <c r="V30" s="222">
        <v>0</v>
      </c>
      <c r="W30" s="222">
        <v>0</v>
      </c>
      <c r="X30" s="183">
        <v>0</v>
      </c>
    </row>
    <row r="31" ht="23.1" customHeight="1" spans="1:24">
      <c r="A31" s="179"/>
      <c r="B31" s="179"/>
      <c r="C31" s="179"/>
      <c r="D31" s="179" t="s">
        <v>2335</v>
      </c>
      <c r="E31" s="216" t="s">
        <v>2336</v>
      </c>
      <c r="F31" s="222">
        <v>85.19</v>
      </c>
      <c r="G31" s="183">
        <v>85.19</v>
      </c>
      <c r="H31" s="188">
        <v>85.19</v>
      </c>
      <c r="I31" s="222">
        <v>0</v>
      </c>
      <c r="J31" s="222">
        <v>0</v>
      </c>
      <c r="K31" s="222">
        <v>0</v>
      </c>
      <c r="L31" s="222">
        <v>0</v>
      </c>
      <c r="M31" s="222">
        <v>0</v>
      </c>
      <c r="N31" s="222">
        <v>0</v>
      </c>
      <c r="O31" s="222">
        <v>0</v>
      </c>
      <c r="P31" s="222">
        <v>0</v>
      </c>
      <c r="Q31" s="222">
        <v>0</v>
      </c>
      <c r="R31" s="222">
        <v>0</v>
      </c>
      <c r="S31" s="222">
        <v>0</v>
      </c>
      <c r="T31" s="222">
        <v>0</v>
      </c>
      <c r="U31" s="222">
        <v>0</v>
      </c>
      <c r="V31" s="222">
        <v>0</v>
      </c>
      <c r="W31" s="222">
        <v>0</v>
      </c>
      <c r="X31" s="183">
        <v>0</v>
      </c>
    </row>
    <row r="32" ht="23.1" customHeight="1" spans="1:24">
      <c r="A32" s="179"/>
      <c r="B32" s="179"/>
      <c r="C32" s="179"/>
      <c r="D32" s="179" t="s">
        <v>2337</v>
      </c>
      <c r="E32" s="216" t="s">
        <v>2338</v>
      </c>
      <c r="F32" s="222">
        <v>15239.61</v>
      </c>
      <c r="G32" s="183">
        <v>15239.61</v>
      </c>
      <c r="H32" s="188">
        <v>39.61</v>
      </c>
      <c r="I32" s="222">
        <v>15200</v>
      </c>
      <c r="J32" s="222">
        <v>0</v>
      </c>
      <c r="K32" s="222">
        <v>0</v>
      </c>
      <c r="L32" s="222">
        <v>0</v>
      </c>
      <c r="M32" s="222">
        <v>15200</v>
      </c>
      <c r="N32" s="222">
        <v>0</v>
      </c>
      <c r="O32" s="222">
        <v>0</v>
      </c>
      <c r="P32" s="222">
        <v>0</v>
      </c>
      <c r="Q32" s="222">
        <v>0</v>
      </c>
      <c r="R32" s="222">
        <v>0</v>
      </c>
      <c r="S32" s="222">
        <v>0</v>
      </c>
      <c r="T32" s="222">
        <v>0</v>
      </c>
      <c r="U32" s="222">
        <v>0</v>
      </c>
      <c r="V32" s="222">
        <v>0</v>
      </c>
      <c r="W32" s="222">
        <v>0</v>
      </c>
      <c r="X32" s="183">
        <v>0</v>
      </c>
    </row>
    <row r="33" ht="23.1" customHeight="1" spans="1:24">
      <c r="A33" s="179"/>
      <c r="B33" s="179"/>
      <c r="C33" s="179"/>
      <c r="D33" s="179" t="s">
        <v>2339</v>
      </c>
      <c r="E33" s="216" t="s">
        <v>2340</v>
      </c>
      <c r="F33" s="222">
        <v>41.79</v>
      </c>
      <c r="G33" s="183">
        <v>41.79</v>
      </c>
      <c r="H33" s="188">
        <v>41.79</v>
      </c>
      <c r="I33" s="222">
        <v>0</v>
      </c>
      <c r="J33" s="222">
        <v>0</v>
      </c>
      <c r="K33" s="222">
        <v>0</v>
      </c>
      <c r="L33" s="222">
        <v>0</v>
      </c>
      <c r="M33" s="222">
        <v>0</v>
      </c>
      <c r="N33" s="222">
        <v>0</v>
      </c>
      <c r="O33" s="222">
        <v>0</v>
      </c>
      <c r="P33" s="222">
        <v>0</v>
      </c>
      <c r="Q33" s="222">
        <v>0</v>
      </c>
      <c r="R33" s="222">
        <v>0</v>
      </c>
      <c r="S33" s="222">
        <v>0</v>
      </c>
      <c r="T33" s="222">
        <v>0</v>
      </c>
      <c r="U33" s="222">
        <v>0</v>
      </c>
      <c r="V33" s="222">
        <v>0</v>
      </c>
      <c r="W33" s="222">
        <v>0</v>
      </c>
      <c r="X33" s="183">
        <v>0</v>
      </c>
    </row>
    <row r="34" ht="23.1" customHeight="1" spans="1:24">
      <c r="A34" s="179"/>
      <c r="B34" s="179"/>
      <c r="C34" s="179"/>
      <c r="D34" s="179" t="s">
        <v>2341</v>
      </c>
      <c r="E34" s="216" t="s">
        <v>2342</v>
      </c>
      <c r="F34" s="222">
        <v>66.8999999999999</v>
      </c>
      <c r="G34" s="183">
        <v>66.8999999999999</v>
      </c>
      <c r="H34" s="188">
        <v>66.8999999999999</v>
      </c>
      <c r="I34" s="222">
        <v>0</v>
      </c>
      <c r="J34" s="222">
        <v>0</v>
      </c>
      <c r="K34" s="222">
        <v>0</v>
      </c>
      <c r="L34" s="222">
        <v>0</v>
      </c>
      <c r="M34" s="222">
        <v>0</v>
      </c>
      <c r="N34" s="222">
        <v>0</v>
      </c>
      <c r="O34" s="222">
        <v>0</v>
      </c>
      <c r="P34" s="222">
        <v>0</v>
      </c>
      <c r="Q34" s="222">
        <v>0</v>
      </c>
      <c r="R34" s="222">
        <v>0</v>
      </c>
      <c r="S34" s="222">
        <v>0</v>
      </c>
      <c r="T34" s="222">
        <v>0</v>
      </c>
      <c r="U34" s="222">
        <v>0</v>
      </c>
      <c r="V34" s="222">
        <v>0</v>
      </c>
      <c r="W34" s="222">
        <v>0</v>
      </c>
      <c r="X34" s="183">
        <v>0</v>
      </c>
    </row>
    <row r="35" ht="23.1" customHeight="1" spans="1:24">
      <c r="A35" s="179"/>
      <c r="B35" s="179"/>
      <c r="C35" s="179"/>
      <c r="D35" s="179" t="s">
        <v>2343</v>
      </c>
      <c r="E35" s="216" t="s">
        <v>512</v>
      </c>
      <c r="F35" s="222">
        <v>840.83</v>
      </c>
      <c r="G35" s="183">
        <v>840.83</v>
      </c>
      <c r="H35" s="188">
        <v>840.83</v>
      </c>
      <c r="I35" s="222">
        <v>0</v>
      </c>
      <c r="J35" s="222">
        <v>0</v>
      </c>
      <c r="K35" s="222">
        <v>0</v>
      </c>
      <c r="L35" s="222">
        <v>0</v>
      </c>
      <c r="M35" s="222">
        <v>0</v>
      </c>
      <c r="N35" s="222">
        <v>0</v>
      </c>
      <c r="O35" s="222">
        <v>0</v>
      </c>
      <c r="P35" s="222">
        <v>0</v>
      </c>
      <c r="Q35" s="222">
        <v>0</v>
      </c>
      <c r="R35" s="222">
        <v>0</v>
      </c>
      <c r="S35" s="222">
        <v>0</v>
      </c>
      <c r="T35" s="222">
        <v>0</v>
      </c>
      <c r="U35" s="222">
        <v>0</v>
      </c>
      <c r="V35" s="222">
        <v>0</v>
      </c>
      <c r="W35" s="222">
        <v>0</v>
      </c>
      <c r="X35" s="183">
        <v>0</v>
      </c>
    </row>
    <row r="36" ht="23.1" customHeight="1" spans="1:24">
      <c r="A36" s="179"/>
      <c r="B36" s="179"/>
      <c r="C36" s="179"/>
      <c r="D36" s="179" t="s">
        <v>2344</v>
      </c>
      <c r="E36" s="216" t="s">
        <v>2345</v>
      </c>
      <c r="F36" s="222">
        <v>840.83</v>
      </c>
      <c r="G36" s="183">
        <v>840.83</v>
      </c>
      <c r="H36" s="188">
        <v>840.83</v>
      </c>
      <c r="I36" s="222">
        <v>0</v>
      </c>
      <c r="J36" s="222">
        <v>0</v>
      </c>
      <c r="K36" s="222">
        <v>0</v>
      </c>
      <c r="L36" s="222">
        <v>0</v>
      </c>
      <c r="M36" s="222">
        <v>0</v>
      </c>
      <c r="N36" s="222">
        <v>0</v>
      </c>
      <c r="O36" s="222">
        <v>0</v>
      </c>
      <c r="P36" s="222">
        <v>0</v>
      </c>
      <c r="Q36" s="222">
        <v>0</v>
      </c>
      <c r="R36" s="222">
        <v>0</v>
      </c>
      <c r="S36" s="222">
        <v>0</v>
      </c>
      <c r="T36" s="222">
        <v>0</v>
      </c>
      <c r="U36" s="222">
        <v>0</v>
      </c>
      <c r="V36" s="222">
        <v>0</v>
      </c>
      <c r="W36" s="222">
        <v>0</v>
      </c>
      <c r="X36" s="183">
        <v>0</v>
      </c>
    </row>
    <row r="37" ht="23.1" customHeight="1" spans="1:24">
      <c r="A37" s="179"/>
      <c r="B37" s="179"/>
      <c r="C37" s="179"/>
      <c r="D37" s="179" t="s">
        <v>2346</v>
      </c>
      <c r="E37" s="216" t="s">
        <v>2347</v>
      </c>
      <c r="F37" s="222">
        <v>612.3</v>
      </c>
      <c r="G37" s="183">
        <v>612.3</v>
      </c>
      <c r="H37" s="188">
        <v>612.3</v>
      </c>
      <c r="I37" s="222">
        <v>0</v>
      </c>
      <c r="J37" s="222">
        <v>0</v>
      </c>
      <c r="K37" s="222">
        <v>0</v>
      </c>
      <c r="L37" s="222">
        <v>0</v>
      </c>
      <c r="M37" s="222">
        <v>0</v>
      </c>
      <c r="N37" s="222">
        <v>0</v>
      </c>
      <c r="O37" s="222">
        <v>0</v>
      </c>
      <c r="P37" s="222">
        <v>0</v>
      </c>
      <c r="Q37" s="222">
        <v>0</v>
      </c>
      <c r="R37" s="222">
        <v>0</v>
      </c>
      <c r="S37" s="222">
        <v>0</v>
      </c>
      <c r="T37" s="222">
        <v>0</v>
      </c>
      <c r="U37" s="222">
        <v>0</v>
      </c>
      <c r="V37" s="222">
        <v>0</v>
      </c>
      <c r="W37" s="222">
        <v>0</v>
      </c>
      <c r="X37" s="183">
        <v>0</v>
      </c>
    </row>
    <row r="38" ht="23.1" customHeight="1" spans="1:24">
      <c r="A38" s="179"/>
      <c r="B38" s="179"/>
      <c r="C38" s="179"/>
      <c r="D38" s="179" t="s">
        <v>2348</v>
      </c>
      <c r="E38" s="216" t="s">
        <v>2349</v>
      </c>
      <c r="F38" s="222">
        <v>612.3</v>
      </c>
      <c r="G38" s="183">
        <v>612.3</v>
      </c>
      <c r="H38" s="188">
        <v>612.3</v>
      </c>
      <c r="I38" s="222">
        <v>0</v>
      </c>
      <c r="J38" s="222">
        <v>0</v>
      </c>
      <c r="K38" s="222">
        <v>0</v>
      </c>
      <c r="L38" s="222">
        <v>0</v>
      </c>
      <c r="M38" s="222">
        <v>0</v>
      </c>
      <c r="N38" s="222">
        <v>0</v>
      </c>
      <c r="O38" s="222">
        <v>0</v>
      </c>
      <c r="P38" s="222">
        <v>0</v>
      </c>
      <c r="Q38" s="222">
        <v>0</v>
      </c>
      <c r="R38" s="222">
        <v>0</v>
      </c>
      <c r="S38" s="222">
        <v>0</v>
      </c>
      <c r="T38" s="222">
        <v>0</v>
      </c>
      <c r="U38" s="222">
        <v>0</v>
      </c>
      <c r="V38" s="222">
        <v>0</v>
      </c>
      <c r="W38" s="222">
        <v>0</v>
      </c>
      <c r="X38" s="183">
        <v>0</v>
      </c>
    </row>
    <row r="39" ht="23.1" customHeight="1" spans="1:24">
      <c r="A39" s="179"/>
      <c r="B39" s="179"/>
      <c r="C39" s="179"/>
      <c r="D39" s="179" t="s">
        <v>2350</v>
      </c>
      <c r="E39" s="216" t="s">
        <v>556</v>
      </c>
      <c r="F39" s="222">
        <v>1128.5</v>
      </c>
      <c r="G39" s="183">
        <v>1128.5</v>
      </c>
      <c r="H39" s="188">
        <v>1128.5</v>
      </c>
      <c r="I39" s="222">
        <v>0</v>
      </c>
      <c r="J39" s="222">
        <v>0</v>
      </c>
      <c r="K39" s="222">
        <v>0</v>
      </c>
      <c r="L39" s="222">
        <v>0</v>
      </c>
      <c r="M39" s="222">
        <v>0</v>
      </c>
      <c r="N39" s="222">
        <v>0</v>
      </c>
      <c r="O39" s="222">
        <v>0</v>
      </c>
      <c r="P39" s="222">
        <v>0</v>
      </c>
      <c r="Q39" s="222">
        <v>0</v>
      </c>
      <c r="R39" s="222">
        <v>0</v>
      </c>
      <c r="S39" s="222">
        <v>0</v>
      </c>
      <c r="T39" s="222">
        <v>0</v>
      </c>
      <c r="U39" s="222">
        <v>0</v>
      </c>
      <c r="V39" s="222">
        <v>0</v>
      </c>
      <c r="W39" s="222">
        <v>0</v>
      </c>
      <c r="X39" s="183">
        <v>0</v>
      </c>
    </row>
    <row r="40" ht="23.1" customHeight="1" spans="1:24">
      <c r="A40" s="179"/>
      <c r="B40" s="179"/>
      <c r="C40" s="179"/>
      <c r="D40" s="179" t="s">
        <v>2351</v>
      </c>
      <c r="E40" s="216" t="s">
        <v>2352</v>
      </c>
      <c r="F40" s="222">
        <v>1128.5</v>
      </c>
      <c r="G40" s="183">
        <v>1128.5</v>
      </c>
      <c r="H40" s="188">
        <v>1128.5</v>
      </c>
      <c r="I40" s="222">
        <v>0</v>
      </c>
      <c r="J40" s="222">
        <v>0</v>
      </c>
      <c r="K40" s="222">
        <v>0</v>
      </c>
      <c r="L40" s="222">
        <v>0</v>
      </c>
      <c r="M40" s="222">
        <v>0</v>
      </c>
      <c r="N40" s="222">
        <v>0</v>
      </c>
      <c r="O40" s="222">
        <v>0</v>
      </c>
      <c r="P40" s="222">
        <v>0</v>
      </c>
      <c r="Q40" s="222">
        <v>0</v>
      </c>
      <c r="R40" s="222">
        <v>0</v>
      </c>
      <c r="S40" s="222">
        <v>0</v>
      </c>
      <c r="T40" s="222">
        <v>0</v>
      </c>
      <c r="U40" s="222">
        <v>0</v>
      </c>
      <c r="V40" s="222">
        <v>0</v>
      </c>
      <c r="W40" s="222">
        <v>0</v>
      </c>
      <c r="X40" s="183">
        <v>0</v>
      </c>
    </row>
    <row r="41" ht="23.1" customHeight="1" spans="1:24">
      <c r="A41" s="179"/>
      <c r="B41" s="179"/>
      <c r="C41" s="179"/>
      <c r="D41" s="179" t="s">
        <v>2353</v>
      </c>
      <c r="E41" s="216" t="s">
        <v>107</v>
      </c>
      <c r="F41" s="222">
        <v>525.26</v>
      </c>
      <c r="G41" s="183">
        <v>525.26</v>
      </c>
      <c r="H41" s="188">
        <v>459.26</v>
      </c>
      <c r="I41" s="222">
        <v>66</v>
      </c>
      <c r="J41" s="222">
        <v>0</v>
      </c>
      <c r="K41" s="222">
        <v>0</v>
      </c>
      <c r="L41" s="222">
        <v>0</v>
      </c>
      <c r="M41" s="222">
        <v>0</v>
      </c>
      <c r="N41" s="222">
        <v>0</v>
      </c>
      <c r="O41" s="222">
        <v>0</v>
      </c>
      <c r="P41" s="222">
        <v>66</v>
      </c>
      <c r="Q41" s="222">
        <v>0</v>
      </c>
      <c r="R41" s="222">
        <v>0</v>
      </c>
      <c r="S41" s="222">
        <v>0</v>
      </c>
      <c r="T41" s="222">
        <v>0</v>
      </c>
      <c r="U41" s="222">
        <v>0</v>
      </c>
      <c r="V41" s="222">
        <v>0</v>
      </c>
      <c r="W41" s="222">
        <v>0</v>
      </c>
      <c r="X41" s="183">
        <v>0</v>
      </c>
    </row>
    <row r="42" ht="23.1" customHeight="1" spans="1:24">
      <c r="A42" s="179"/>
      <c r="B42" s="179"/>
      <c r="C42" s="179"/>
      <c r="D42" s="179" t="s">
        <v>2354</v>
      </c>
      <c r="E42" s="216" t="s">
        <v>2355</v>
      </c>
      <c r="F42" s="222">
        <v>525.26</v>
      </c>
      <c r="G42" s="183">
        <v>525.26</v>
      </c>
      <c r="H42" s="188">
        <v>459.26</v>
      </c>
      <c r="I42" s="222">
        <v>66</v>
      </c>
      <c r="J42" s="222">
        <v>0</v>
      </c>
      <c r="K42" s="222">
        <v>0</v>
      </c>
      <c r="L42" s="222">
        <v>0</v>
      </c>
      <c r="M42" s="222">
        <v>0</v>
      </c>
      <c r="N42" s="222">
        <v>0</v>
      </c>
      <c r="O42" s="222">
        <v>0</v>
      </c>
      <c r="P42" s="222">
        <v>66</v>
      </c>
      <c r="Q42" s="222">
        <v>0</v>
      </c>
      <c r="R42" s="222">
        <v>0</v>
      </c>
      <c r="S42" s="222">
        <v>0</v>
      </c>
      <c r="T42" s="222">
        <v>0</v>
      </c>
      <c r="U42" s="222">
        <v>0</v>
      </c>
      <c r="V42" s="222">
        <v>0</v>
      </c>
      <c r="W42" s="222">
        <v>0</v>
      </c>
      <c r="X42" s="183">
        <v>0</v>
      </c>
    </row>
    <row r="43" ht="23.1" customHeight="1" spans="1:24">
      <c r="A43" s="179"/>
      <c r="B43" s="179"/>
      <c r="C43" s="179"/>
      <c r="D43" s="179" t="s">
        <v>2356</v>
      </c>
      <c r="E43" s="216" t="s">
        <v>109</v>
      </c>
      <c r="F43" s="222">
        <v>1819.05</v>
      </c>
      <c r="G43" s="183">
        <v>1819.05</v>
      </c>
      <c r="H43" s="188">
        <v>1719.05</v>
      </c>
      <c r="I43" s="222">
        <v>100</v>
      </c>
      <c r="J43" s="222">
        <v>0</v>
      </c>
      <c r="K43" s="222">
        <v>0</v>
      </c>
      <c r="L43" s="222">
        <v>0</v>
      </c>
      <c r="M43" s="222">
        <v>0</v>
      </c>
      <c r="N43" s="222">
        <v>0</v>
      </c>
      <c r="O43" s="222">
        <v>0</v>
      </c>
      <c r="P43" s="222">
        <v>100</v>
      </c>
      <c r="Q43" s="222">
        <v>0</v>
      </c>
      <c r="R43" s="222">
        <v>0</v>
      </c>
      <c r="S43" s="222">
        <v>0</v>
      </c>
      <c r="T43" s="222">
        <v>0</v>
      </c>
      <c r="U43" s="222">
        <v>0</v>
      </c>
      <c r="V43" s="222">
        <v>0</v>
      </c>
      <c r="W43" s="222">
        <v>0</v>
      </c>
      <c r="X43" s="183">
        <v>0</v>
      </c>
    </row>
    <row r="44" ht="23.1" customHeight="1" spans="1:24">
      <c r="A44" s="179"/>
      <c r="B44" s="179"/>
      <c r="C44" s="179"/>
      <c r="D44" s="179" t="s">
        <v>2357</v>
      </c>
      <c r="E44" s="216" t="s">
        <v>2358</v>
      </c>
      <c r="F44" s="222">
        <v>1819.05</v>
      </c>
      <c r="G44" s="183">
        <v>1819.05</v>
      </c>
      <c r="H44" s="188">
        <v>1719.05</v>
      </c>
      <c r="I44" s="222">
        <v>100</v>
      </c>
      <c r="J44" s="222">
        <v>0</v>
      </c>
      <c r="K44" s="222">
        <v>0</v>
      </c>
      <c r="L44" s="222">
        <v>0</v>
      </c>
      <c r="M44" s="222">
        <v>0</v>
      </c>
      <c r="N44" s="222">
        <v>0</v>
      </c>
      <c r="O44" s="222">
        <v>0</v>
      </c>
      <c r="P44" s="222">
        <v>100</v>
      </c>
      <c r="Q44" s="222">
        <v>0</v>
      </c>
      <c r="R44" s="222">
        <v>0</v>
      </c>
      <c r="S44" s="222">
        <v>0</v>
      </c>
      <c r="T44" s="222">
        <v>0</v>
      </c>
      <c r="U44" s="222">
        <v>0</v>
      </c>
      <c r="V44" s="222">
        <v>0</v>
      </c>
      <c r="W44" s="222">
        <v>0</v>
      </c>
      <c r="X44" s="183">
        <v>0</v>
      </c>
    </row>
    <row r="45" ht="23.1" customHeight="1" spans="1:24">
      <c r="A45" s="179"/>
      <c r="B45" s="179"/>
      <c r="C45" s="179"/>
      <c r="D45" s="179" t="s">
        <v>2359</v>
      </c>
      <c r="E45" s="216" t="s">
        <v>111</v>
      </c>
      <c r="F45" s="222">
        <v>3219.9</v>
      </c>
      <c r="G45" s="183">
        <v>3219.9</v>
      </c>
      <c r="H45" s="188">
        <v>2022.9</v>
      </c>
      <c r="I45" s="222">
        <v>1197</v>
      </c>
      <c r="J45" s="222">
        <v>1197</v>
      </c>
      <c r="K45" s="222">
        <v>0</v>
      </c>
      <c r="L45" s="222">
        <v>0</v>
      </c>
      <c r="M45" s="222">
        <v>0</v>
      </c>
      <c r="N45" s="222">
        <v>0</v>
      </c>
      <c r="O45" s="222">
        <v>0</v>
      </c>
      <c r="P45" s="222">
        <v>0</v>
      </c>
      <c r="Q45" s="222">
        <v>0</v>
      </c>
      <c r="R45" s="222">
        <v>0</v>
      </c>
      <c r="S45" s="222">
        <v>0</v>
      </c>
      <c r="T45" s="222">
        <v>0</v>
      </c>
      <c r="U45" s="222">
        <v>0</v>
      </c>
      <c r="V45" s="222">
        <v>0</v>
      </c>
      <c r="W45" s="222">
        <v>0</v>
      </c>
      <c r="X45" s="183">
        <v>0</v>
      </c>
    </row>
    <row r="46" ht="23.1" customHeight="1" spans="1:24">
      <c r="A46" s="179"/>
      <c r="B46" s="179"/>
      <c r="C46" s="179"/>
      <c r="D46" s="179" t="s">
        <v>2360</v>
      </c>
      <c r="E46" s="216" t="s">
        <v>2361</v>
      </c>
      <c r="F46" s="222">
        <v>3219.9</v>
      </c>
      <c r="G46" s="183">
        <v>3219.9</v>
      </c>
      <c r="H46" s="188">
        <v>2022.9</v>
      </c>
      <c r="I46" s="222">
        <v>1197</v>
      </c>
      <c r="J46" s="222">
        <v>1197</v>
      </c>
      <c r="K46" s="222">
        <v>0</v>
      </c>
      <c r="L46" s="222">
        <v>0</v>
      </c>
      <c r="M46" s="222">
        <v>0</v>
      </c>
      <c r="N46" s="222">
        <v>0</v>
      </c>
      <c r="O46" s="222">
        <v>0</v>
      </c>
      <c r="P46" s="222">
        <v>0</v>
      </c>
      <c r="Q46" s="222">
        <v>0</v>
      </c>
      <c r="R46" s="222">
        <v>0</v>
      </c>
      <c r="S46" s="222">
        <v>0</v>
      </c>
      <c r="T46" s="222">
        <v>0</v>
      </c>
      <c r="U46" s="222">
        <v>0</v>
      </c>
      <c r="V46" s="222">
        <v>0</v>
      </c>
      <c r="W46" s="222">
        <v>0</v>
      </c>
      <c r="X46" s="183">
        <v>0</v>
      </c>
    </row>
    <row r="47" ht="23.1" customHeight="1" spans="1:24">
      <c r="A47" s="179"/>
      <c r="B47" s="179"/>
      <c r="C47" s="179"/>
      <c r="D47" s="179" t="s">
        <v>2362</v>
      </c>
      <c r="E47" s="216" t="s">
        <v>575</v>
      </c>
      <c r="F47" s="222">
        <v>946.89</v>
      </c>
      <c r="G47" s="183">
        <v>946.89</v>
      </c>
      <c r="H47" s="188">
        <v>946.89</v>
      </c>
      <c r="I47" s="222">
        <v>0</v>
      </c>
      <c r="J47" s="222">
        <v>0</v>
      </c>
      <c r="K47" s="222">
        <v>0</v>
      </c>
      <c r="L47" s="222">
        <v>0</v>
      </c>
      <c r="M47" s="222">
        <v>0</v>
      </c>
      <c r="N47" s="222">
        <v>0</v>
      </c>
      <c r="O47" s="222">
        <v>0</v>
      </c>
      <c r="P47" s="222">
        <v>0</v>
      </c>
      <c r="Q47" s="222">
        <v>0</v>
      </c>
      <c r="R47" s="222">
        <v>0</v>
      </c>
      <c r="S47" s="222">
        <v>0</v>
      </c>
      <c r="T47" s="222">
        <v>0</v>
      </c>
      <c r="U47" s="222">
        <v>0</v>
      </c>
      <c r="V47" s="222">
        <v>0</v>
      </c>
      <c r="W47" s="222">
        <v>0</v>
      </c>
      <c r="X47" s="183">
        <v>0</v>
      </c>
    </row>
    <row r="48" ht="23.1" customHeight="1" spans="1:24">
      <c r="A48" s="179"/>
      <c r="B48" s="179"/>
      <c r="C48" s="179"/>
      <c r="D48" s="179" t="s">
        <v>2363</v>
      </c>
      <c r="E48" s="216" t="s">
        <v>2364</v>
      </c>
      <c r="F48" s="222">
        <v>568.41</v>
      </c>
      <c r="G48" s="183">
        <v>568.41</v>
      </c>
      <c r="H48" s="188">
        <v>568.41</v>
      </c>
      <c r="I48" s="222">
        <v>0</v>
      </c>
      <c r="J48" s="222">
        <v>0</v>
      </c>
      <c r="K48" s="222">
        <v>0</v>
      </c>
      <c r="L48" s="222">
        <v>0</v>
      </c>
      <c r="M48" s="222">
        <v>0</v>
      </c>
      <c r="N48" s="222">
        <v>0</v>
      </c>
      <c r="O48" s="222">
        <v>0</v>
      </c>
      <c r="P48" s="222">
        <v>0</v>
      </c>
      <c r="Q48" s="222">
        <v>0</v>
      </c>
      <c r="R48" s="222">
        <v>0</v>
      </c>
      <c r="S48" s="222">
        <v>0</v>
      </c>
      <c r="T48" s="222">
        <v>0</v>
      </c>
      <c r="U48" s="222">
        <v>0</v>
      </c>
      <c r="V48" s="222">
        <v>0</v>
      </c>
      <c r="W48" s="222">
        <v>0</v>
      </c>
      <c r="X48" s="183">
        <v>0</v>
      </c>
    </row>
    <row r="49" ht="23.1" customHeight="1" spans="1:24">
      <c r="A49" s="179"/>
      <c r="B49" s="179"/>
      <c r="C49" s="179"/>
      <c r="D49" s="179" t="s">
        <v>2365</v>
      </c>
      <c r="E49" s="216" t="s">
        <v>2366</v>
      </c>
      <c r="F49" s="222">
        <v>56.65</v>
      </c>
      <c r="G49" s="183">
        <v>56.65</v>
      </c>
      <c r="H49" s="188">
        <v>56.65</v>
      </c>
      <c r="I49" s="222">
        <v>0</v>
      </c>
      <c r="J49" s="222">
        <v>0</v>
      </c>
      <c r="K49" s="222">
        <v>0</v>
      </c>
      <c r="L49" s="222">
        <v>0</v>
      </c>
      <c r="M49" s="222">
        <v>0</v>
      </c>
      <c r="N49" s="222">
        <v>0</v>
      </c>
      <c r="O49" s="222">
        <v>0</v>
      </c>
      <c r="P49" s="222">
        <v>0</v>
      </c>
      <c r="Q49" s="222">
        <v>0</v>
      </c>
      <c r="R49" s="222">
        <v>0</v>
      </c>
      <c r="S49" s="222">
        <v>0</v>
      </c>
      <c r="T49" s="222">
        <v>0</v>
      </c>
      <c r="U49" s="222">
        <v>0</v>
      </c>
      <c r="V49" s="222">
        <v>0</v>
      </c>
      <c r="W49" s="222">
        <v>0</v>
      </c>
      <c r="X49" s="183">
        <v>0</v>
      </c>
    </row>
    <row r="50" ht="23.1" customHeight="1" spans="1:24">
      <c r="A50" s="179"/>
      <c r="B50" s="179"/>
      <c r="C50" s="179"/>
      <c r="D50" s="179" t="s">
        <v>2367</v>
      </c>
      <c r="E50" s="216" t="s">
        <v>2368</v>
      </c>
      <c r="F50" s="222">
        <v>321.83</v>
      </c>
      <c r="G50" s="183">
        <v>321.83</v>
      </c>
      <c r="H50" s="188">
        <v>321.83</v>
      </c>
      <c r="I50" s="222">
        <v>0</v>
      </c>
      <c r="J50" s="222">
        <v>0</v>
      </c>
      <c r="K50" s="222">
        <v>0</v>
      </c>
      <c r="L50" s="222">
        <v>0</v>
      </c>
      <c r="M50" s="222">
        <v>0</v>
      </c>
      <c r="N50" s="222">
        <v>0</v>
      </c>
      <c r="O50" s="222">
        <v>0</v>
      </c>
      <c r="P50" s="222">
        <v>0</v>
      </c>
      <c r="Q50" s="222">
        <v>0</v>
      </c>
      <c r="R50" s="222">
        <v>0</v>
      </c>
      <c r="S50" s="222">
        <v>0</v>
      </c>
      <c r="T50" s="222">
        <v>0</v>
      </c>
      <c r="U50" s="222">
        <v>0</v>
      </c>
      <c r="V50" s="222">
        <v>0</v>
      </c>
      <c r="W50" s="222">
        <v>0</v>
      </c>
      <c r="X50" s="183">
        <v>0</v>
      </c>
    </row>
    <row r="51" ht="23.1" customHeight="1" spans="1:24">
      <c r="A51" s="179"/>
      <c r="B51" s="179"/>
      <c r="C51" s="179"/>
      <c r="D51" s="179" t="s">
        <v>2369</v>
      </c>
      <c r="E51" s="216" t="s">
        <v>113</v>
      </c>
      <c r="F51" s="222">
        <v>37221.1899999999</v>
      </c>
      <c r="G51" s="183">
        <v>37221.1899999999</v>
      </c>
      <c r="H51" s="188">
        <v>36704.1899999999</v>
      </c>
      <c r="I51" s="222">
        <v>517</v>
      </c>
      <c r="J51" s="222">
        <v>17</v>
      </c>
      <c r="K51" s="222">
        <v>0</v>
      </c>
      <c r="L51" s="222">
        <v>0</v>
      </c>
      <c r="M51" s="222">
        <v>0</v>
      </c>
      <c r="N51" s="222">
        <v>0</v>
      </c>
      <c r="O51" s="222">
        <v>0</v>
      </c>
      <c r="P51" s="222">
        <v>0</v>
      </c>
      <c r="Q51" s="222">
        <v>500</v>
      </c>
      <c r="R51" s="222">
        <v>0</v>
      </c>
      <c r="S51" s="222">
        <v>0</v>
      </c>
      <c r="T51" s="222">
        <v>0</v>
      </c>
      <c r="U51" s="222">
        <v>0</v>
      </c>
      <c r="V51" s="222">
        <v>0</v>
      </c>
      <c r="W51" s="222">
        <v>0</v>
      </c>
      <c r="X51" s="183">
        <v>0</v>
      </c>
    </row>
    <row r="52" ht="23.1" customHeight="1" spans="1:24">
      <c r="A52" s="179"/>
      <c r="B52" s="179"/>
      <c r="C52" s="179"/>
      <c r="D52" s="179" t="s">
        <v>2370</v>
      </c>
      <c r="E52" s="216" t="s">
        <v>2371</v>
      </c>
      <c r="F52" s="222">
        <v>1332.64</v>
      </c>
      <c r="G52" s="183">
        <v>1332.64</v>
      </c>
      <c r="H52" s="188">
        <v>1315.64</v>
      </c>
      <c r="I52" s="222">
        <v>17</v>
      </c>
      <c r="J52" s="222">
        <v>17</v>
      </c>
      <c r="K52" s="222">
        <v>0</v>
      </c>
      <c r="L52" s="222">
        <v>0</v>
      </c>
      <c r="M52" s="222">
        <v>0</v>
      </c>
      <c r="N52" s="222">
        <v>0</v>
      </c>
      <c r="O52" s="222">
        <v>0</v>
      </c>
      <c r="P52" s="222">
        <v>0</v>
      </c>
      <c r="Q52" s="222">
        <v>0</v>
      </c>
      <c r="R52" s="222">
        <v>0</v>
      </c>
      <c r="S52" s="222">
        <v>0</v>
      </c>
      <c r="T52" s="222">
        <v>0</v>
      </c>
      <c r="U52" s="222">
        <v>0</v>
      </c>
      <c r="V52" s="222">
        <v>0</v>
      </c>
      <c r="W52" s="222">
        <v>0</v>
      </c>
      <c r="X52" s="183">
        <v>0</v>
      </c>
    </row>
    <row r="53" ht="23.1" customHeight="1" spans="1:24">
      <c r="A53" s="179"/>
      <c r="B53" s="179"/>
      <c r="C53" s="179"/>
      <c r="D53" s="179" t="s">
        <v>2372</v>
      </c>
      <c r="E53" s="216" t="s">
        <v>2373</v>
      </c>
      <c r="F53" s="222">
        <v>33.83</v>
      </c>
      <c r="G53" s="183">
        <v>33.83</v>
      </c>
      <c r="H53" s="188">
        <v>33.83</v>
      </c>
      <c r="I53" s="222">
        <v>0</v>
      </c>
      <c r="J53" s="222">
        <v>0</v>
      </c>
      <c r="K53" s="222">
        <v>0</v>
      </c>
      <c r="L53" s="222">
        <v>0</v>
      </c>
      <c r="M53" s="222">
        <v>0</v>
      </c>
      <c r="N53" s="222">
        <v>0</v>
      </c>
      <c r="O53" s="222">
        <v>0</v>
      </c>
      <c r="P53" s="222">
        <v>0</v>
      </c>
      <c r="Q53" s="222">
        <v>0</v>
      </c>
      <c r="R53" s="222">
        <v>0</v>
      </c>
      <c r="S53" s="222">
        <v>0</v>
      </c>
      <c r="T53" s="222">
        <v>0</v>
      </c>
      <c r="U53" s="222">
        <v>0</v>
      </c>
      <c r="V53" s="222">
        <v>0</v>
      </c>
      <c r="W53" s="222">
        <v>0</v>
      </c>
      <c r="X53" s="183">
        <v>0</v>
      </c>
    </row>
    <row r="54" ht="23.1" customHeight="1" spans="1:24">
      <c r="A54" s="179"/>
      <c r="B54" s="179"/>
      <c r="C54" s="179"/>
      <c r="D54" s="179" t="s">
        <v>2374</v>
      </c>
      <c r="E54" s="216" t="s">
        <v>2375</v>
      </c>
      <c r="F54" s="222">
        <v>210.38</v>
      </c>
      <c r="G54" s="183">
        <v>210.38</v>
      </c>
      <c r="H54" s="188">
        <v>210.38</v>
      </c>
      <c r="I54" s="222">
        <v>0</v>
      </c>
      <c r="J54" s="222">
        <v>0</v>
      </c>
      <c r="K54" s="222">
        <v>0</v>
      </c>
      <c r="L54" s="222">
        <v>0</v>
      </c>
      <c r="M54" s="222">
        <v>0</v>
      </c>
      <c r="N54" s="222">
        <v>0</v>
      </c>
      <c r="O54" s="222">
        <v>0</v>
      </c>
      <c r="P54" s="222">
        <v>0</v>
      </c>
      <c r="Q54" s="222">
        <v>0</v>
      </c>
      <c r="R54" s="222">
        <v>0</v>
      </c>
      <c r="S54" s="222">
        <v>0</v>
      </c>
      <c r="T54" s="222">
        <v>0</v>
      </c>
      <c r="U54" s="222">
        <v>0</v>
      </c>
      <c r="V54" s="222">
        <v>0</v>
      </c>
      <c r="W54" s="222">
        <v>0</v>
      </c>
      <c r="X54" s="183">
        <v>0</v>
      </c>
    </row>
    <row r="55" ht="23.1" customHeight="1" spans="1:24">
      <c r="A55" s="179"/>
      <c r="B55" s="179"/>
      <c r="C55" s="179"/>
      <c r="D55" s="179" t="s">
        <v>2376</v>
      </c>
      <c r="E55" s="216" t="s">
        <v>2377</v>
      </c>
      <c r="F55" s="222">
        <v>332.38</v>
      </c>
      <c r="G55" s="183">
        <v>332.38</v>
      </c>
      <c r="H55" s="188">
        <v>332.38</v>
      </c>
      <c r="I55" s="222">
        <v>0</v>
      </c>
      <c r="J55" s="222">
        <v>0</v>
      </c>
      <c r="K55" s="222">
        <v>0</v>
      </c>
      <c r="L55" s="222">
        <v>0</v>
      </c>
      <c r="M55" s="222">
        <v>0</v>
      </c>
      <c r="N55" s="222">
        <v>0</v>
      </c>
      <c r="O55" s="222">
        <v>0</v>
      </c>
      <c r="P55" s="222">
        <v>0</v>
      </c>
      <c r="Q55" s="222">
        <v>0</v>
      </c>
      <c r="R55" s="222">
        <v>0</v>
      </c>
      <c r="S55" s="222">
        <v>0</v>
      </c>
      <c r="T55" s="222">
        <v>0</v>
      </c>
      <c r="U55" s="222">
        <v>0</v>
      </c>
      <c r="V55" s="222">
        <v>0</v>
      </c>
      <c r="W55" s="222">
        <v>0</v>
      </c>
      <c r="X55" s="183">
        <v>0</v>
      </c>
    </row>
    <row r="56" ht="23.1" customHeight="1" spans="1:24">
      <c r="A56" s="179"/>
      <c r="B56" s="179"/>
      <c r="C56" s="179"/>
      <c r="D56" s="179" t="s">
        <v>2378</v>
      </c>
      <c r="E56" s="216" t="s">
        <v>2379</v>
      </c>
      <c r="F56" s="222">
        <v>173.09</v>
      </c>
      <c r="G56" s="183">
        <v>173.09</v>
      </c>
      <c r="H56" s="188">
        <v>173.09</v>
      </c>
      <c r="I56" s="222">
        <v>0</v>
      </c>
      <c r="J56" s="222">
        <v>0</v>
      </c>
      <c r="K56" s="222">
        <v>0</v>
      </c>
      <c r="L56" s="222">
        <v>0</v>
      </c>
      <c r="M56" s="222">
        <v>0</v>
      </c>
      <c r="N56" s="222">
        <v>0</v>
      </c>
      <c r="O56" s="222">
        <v>0</v>
      </c>
      <c r="P56" s="222">
        <v>0</v>
      </c>
      <c r="Q56" s="222">
        <v>0</v>
      </c>
      <c r="R56" s="222">
        <v>0</v>
      </c>
      <c r="S56" s="222">
        <v>0</v>
      </c>
      <c r="T56" s="222">
        <v>0</v>
      </c>
      <c r="U56" s="222">
        <v>0</v>
      </c>
      <c r="V56" s="222">
        <v>0</v>
      </c>
      <c r="W56" s="222">
        <v>0</v>
      </c>
      <c r="X56" s="183">
        <v>0</v>
      </c>
    </row>
    <row r="57" ht="23.1" customHeight="1" spans="1:24">
      <c r="A57" s="179"/>
      <c r="B57" s="179"/>
      <c r="C57" s="179"/>
      <c r="D57" s="179" t="s">
        <v>2380</v>
      </c>
      <c r="E57" s="216" t="s">
        <v>2381</v>
      </c>
      <c r="F57" s="222">
        <v>458.33</v>
      </c>
      <c r="G57" s="183">
        <v>458.33</v>
      </c>
      <c r="H57" s="188">
        <v>458.33</v>
      </c>
      <c r="I57" s="222">
        <v>0</v>
      </c>
      <c r="J57" s="222">
        <v>0</v>
      </c>
      <c r="K57" s="222">
        <v>0</v>
      </c>
      <c r="L57" s="222">
        <v>0</v>
      </c>
      <c r="M57" s="222">
        <v>0</v>
      </c>
      <c r="N57" s="222">
        <v>0</v>
      </c>
      <c r="O57" s="222">
        <v>0</v>
      </c>
      <c r="P57" s="222">
        <v>0</v>
      </c>
      <c r="Q57" s="222">
        <v>0</v>
      </c>
      <c r="R57" s="222">
        <v>0</v>
      </c>
      <c r="S57" s="222">
        <v>0</v>
      </c>
      <c r="T57" s="222">
        <v>0</v>
      </c>
      <c r="U57" s="222">
        <v>0</v>
      </c>
      <c r="V57" s="222">
        <v>0</v>
      </c>
      <c r="W57" s="222">
        <v>0</v>
      </c>
      <c r="X57" s="183">
        <v>0</v>
      </c>
    </row>
    <row r="58" ht="23.1" customHeight="1" spans="1:24">
      <c r="A58" s="179"/>
      <c r="B58" s="179"/>
      <c r="C58" s="179"/>
      <c r="D58" s="179" t="s">
        <v>2382</v>
      </c>
      <c r="E58" s="216" t="s">
        <v>2383</v>
      </c>
      <c r="F58" s="222">
        <v>2743.54</v>
      </c>
      <c r="G58" s="183">
        <v>2743.54</v>
      </c>
      <c r="H58" s="188">
        <v>2743.54</v>
      </c>
      <c r="I58" s="222">
        <v>0</v>
      </c>
      <c r="J58" s="222">
        <v>0</v>
      </c>
      <c r="K58" s="222">
        <v>0</v>
      </c>
      <c r="L58" s="222">
        <v>0</v>
      </c>
      <c r="M58" s="222">
        <v>0</v>
      </c>
      <c r="N58" s="222">
        <v>0</v>
      </c>
      <c r="O58" s="222">
        <v>0</v>
      </c>
      <c r="P58" s="222">
        <v>0</v>
      </c>
      <c r="Q58" s="222">
        <v>0</v>
      </c>
      <c r="R58" s="222">
        <v>0</v>
      </c>
      <c r="S58" s="222">
        <v>0</v>
      </c>
      <c r="T58" s="222">
        <v>0</v>
      </c>
      <c r="U58" s="222">
        <v>0</v>
      </c>
      <c r="V58" s="222">
        <v>0</v>
      </c>
      <c r="W58" s="222">
        <v>0</v>
      </c>
      <c r="X58" s="183">
        <v>0</v>
      </c>
    </row>
    <row r="59" ht="23.1" customHeight="1" spans="1:24">
      <c r="A59" s="179"/>
      <c r="B59" s="179"/>
      <c r="C59" s="179"/>
      <c r="D59" s="179" t="s">
        <v>2384</v>
      </c>
      <c r="E59" s="216" t="s">
        <v>2385</v>
      </c>
      <c r="F59" s="222">
        <v>427.04</v>
      </c>
      <c r="G59" s="183">
        <v>427.04</v>
      </c>
      <c r="H59" s="188">
        <v>427.04</v>
      </c>
      <c r="I59" s="222">
        <v>0</v>
      </c>
      <c r="J59" s="222">
        <v>0</v>
      </c>
      <c r="K59" s="222">
        <v>0</v>
      </c>
      <c r="L59" s="222">
        <v>0</v>
      </c>
      <c r="M59" s="222">
        <v>0</v>
      </c>
      <c r="N59" s="222">
        <v>0</v>
      </c>
      <c r="O59" s="222">
        <v>0</v>
      </c>
      <c r="P59" s="222">
        <v>0</v>
      </c>
      <c r="Q59" s="222">
        <v>0</v>
      </c>
      <c r="R59" s="222">
        <v>0</v>
      </c>
      <c r="S59" s="222">
        <v>0</v>
      </c>
      <c r="T59" s="222">
        <v>0</v>
      </c>
      <c r="U59" s="222">
        <v>0</v>
      </c>
      <c r="V59" s="222">
        <v>0</v>
      </c>
      <c r="W59" s="222">
        <v>0</v>
      </c>
      <c r="X59" s="183">
        <v>0</v>
      </c>
    </row>
    <row r="60" ht="23.1" customHeight="1" spans="1:24">
      <c r="A60" s="179"/>
      <c r="B60" s="179"/>
      <c r="C60" s="179"/>
      <c r="D60" s="179" t="s">
        <v>2386</v>
      </c>
      <c r="E60" s="216" t="s">
        <v>2387</v>
      </c>
      <c r="F60" s="222">
        <v>2607.89</v>
      </c>
      <c r="G60" s="183">
        <v>2607.89</v>
      </c>
      <c r="H60" s="188">
        <v>2607.89</v>
      </c>
      <c r="I60" s="222">
        <v>0</v>
      </c>
      <c r="J60" s="222">
        <v>0</v>
      </c>
      <c r="K60" s="222">
        <v>0</v>
      </c>
      <c r="L60" s="222">
        <v>0</v>
      </c>
      <c r="M60" s="222">
        <v>0</v>
      </c>
      <c r="N60" s="222">
        <v>0</v>
      </c>
      <c r="O60" s="222">
        <v>0</v>
      </c>
      <c r="P60" s="222">
        <v>0</v>
      </c>
      <c r="Q60" s="222">
        <v>0</v>
      </c>
      <c r="R60" s="222">
        <v>0</v>
      </c>
      <c r="S60" s="222">
        <v>0</v>
      </c>
      <c r="T60" s="222">
        <v>0</v>
      </c>
      <c r="U60" s="222">
        <v>0</v>
      </c>
      <c r="V60" s="222">
        <v>0</v>
      </c>
      <c r="W60" s="222">
        <v>0</v>
      </c>
      <c r="X60" s="183">
        <v>0</v>
      </c>
    </row>
    <row r="61" ht="23.1" customHeight="1" spans="1:24">
      <c r="A61" s="179"/>
      <c r="B61" s="179"/>
      <c r="C61" s="179"/>
      <c r="D61" s="179" t="s">
        <v>2388</v>
      </c>
      <c r="E61" s="216" t="s">
        <v>2389</v>
      </c>
      <c r="F61" s="222">
        <v>312.6</v>
      </c>
      <c r="G61" s="183">
        <v>312.6</v>
      </c>
      <c r="H61" s="188">
        <v>312.6</v>
      </c>
      <c r="I61" s="222">
        <v>0</v>
      </c>
      <c r="J61" s="222">
        <v>0</v>
      </c>
      <c r="K61" s="222">
        <v>0</v>
      </c>
      <c r="L61" s="222">
        <v>0</v>
      </c>
      <c r="M61" s="222">
        <v>0</v>
      </c>
      <c r="N61" s="222">
        <v>0</v>
      </c>
      <c r="O61" s="222">
        <v>0</v>
      </c>
      <c r="P61" s="222">
        <v>0</v>
      </c>
      <c r="Q61" s="222">
        <v>0</v>
      </c>
      <c r="R61" s="222">
        <v>0</v>
      </c>
      <c r="S61" s="222">
        <v>0</v>
      </c>
      <c r="T61" s="222">
        <v>0</v>
      </c>
      <c r="U61" s="222">
        <v>0</v>
      </c>
      <c r="V61" s="222">
        <v>0</v>
      </c>
      <c r="W61" s="222">
        <v>0</v>
      </c>
      <c r="X61" s="183">
        <v>0</v>
      </c>
    </row>
    <row r="62" ht="23.1" customHeight="1" spans="1:24">
      <c r="A62" s="179"/>
      <c r="B62" s="179"/>
      <c r="C62" s="179"/>
      <c r="D62" s="179" t="s">
        <v>2390</v>
      </c>
      <c r="E62" s="216" t="s">
        <v>2391</v>
      </c>
      <c r="F62" s="222">
        <v>2352.32</v>
      </c>
      <c r="G62" s="183">
        <v>2352.32</v>
      </c>
      <c r="H62" s="188">
        <v>2352.32</v>
      </c>
      <c r="I62" s="222">
        <v>0</v>
      </c>
      <c r="J62" s="222">
        <v>0</v>
      </c>
      <c r="K62" s="222">
        <v>0</v>
      </c>
      <c r="L62" s="222">
        <v>0</v>
      </c>
      <c r="M62" s="222">
        <v>0</v>
      </c>
      <c r="N62" s="222">
        <v>0</v>
      </c>
      <c r="O62" s="222">
        <v>0</v>
      </c>
      <c r="P62" s="222">
        <v>0</v>
      </c>
      <c r="Q62" s="222">
        <v>0</v>
      </c>
      <c r="R62" s="222">
        <v>0</v>
      </c>
      <c r="S62" s="222">
        <v>0</v>
      </c>
      <c r="T62" s="222">
        <v>0</v>
      </c>
      <c r="U62" s="222">
        <v>0</v>
      </c>
      <c r="V62" s="222">
        <v>0</v>
      </c>
      <c r="W62" s="222">
        <v>0</v>
      </c>
      <c r="X62" s="183">
        <v>0</v>
      </c>
    </row>
    <row r="63" ht="23.1" customHeight="1" spans="1:24">
      <c r="A63" s="179"/>
      <c r="B63" s="179"/>
      <c r="C63" s="179"/>
      <c r="D63" s="179" t="s">
        <v>2392</v>
      </c>
      <c r="E63" s="216" t="s">
        <v>2393</v>
      </c>
      <c r="F63" s="222">
        <v>485.33</v>
      </c>
      <c r="G63" s="183">
        <v>485.33</v>
      </c>
      <c r="H63" s="188">
        <v>485.33</v>
      </c>
      <c r="I63" s="222">
        <v>0</v>
      </c>
      <c r="J63" s="222">
        <v>0</v>
      </c>
      <c r="K63" s="222">
        <v>0</v>
      </c>
      <c r="L63" s="222">
        <v>0</v>
      </c>
      <c r="M63" s="222">
        <v>0</v>
      </c>
      <c r="N63" s="222">
        <v>0</v>
      </c>
      <c r="O63" s="222">
        <v>0</v>
      </c>
      <c r="P63" s="222">
        <v>0</v>
      </c>
      <c r="Q63" s="222">
        <v>0</v>
      </c>
      <c r="R63" s="222">
        <v>0</v>
      </c>
      <c r="S63" s="222">
        <v>0</v>
      </c>
      <c r="T63" s="222">
        <v>0</v>
      </c>
      <c r="U63" s="222">
        <v>0</v>
      </c>
      <c r="V63" s="222">
        <v>0</v>
      </c>
      <c r="W63" s="222">
        <v>0</v>
      </c>
      <c r="X63" s="183">
        <v>0</v>
      </c>
    </row>
    <row r="64" ht="23.1" customHeight="1" spans="1:24">
      <c r="A64" s="179"/>
      <c r="B64" s="179"/>
      <c r="C64" s="179"/>
      <c r="D64" s="179" t="s">
        <v>2394</v>
      </c>
      <c r="E64" s="216" t="s">
        <v>2395</v>
      </c>
      <c r="F64" s="222">
        <v>380.11</v>
      </c>
      <c r="G64" s="183">
        <v>380.11</v>
      </c>
      <c r="H64" s="188">
        <v>380.11</v>
      </c>
      <c r="I64" s="222">
        <v>0</v>
      </c>
      <c r="J64" s="222">
        <v>0</v>
      </c>
      <c r="K64" s="222">
        <v>0</v>
      </c>
      <c r="L64" s="222">
        <v>0</v>
      </c>
      <c r="M64" s="222">
        <v>0</v>
      </c>
      <c r="N64" s="222">
        <v>0</v>
      </c>
      <c r="O64" s="222">
        <v>0</v>
      </c>
      <c r="P64" s="222">
        <v>0</v>
      </c>
      <c r="Q64" s="222">
        <v>0</v>
      </c>
      <c r="R64" s="222">
        <v>0</v>
      </c>
      <c r="S64" s="222">
        <v>0</v>
      </c>
      <c r="T64" s="222">
        <v>0</v>
      </c>
      <c r="U64" s="222">
        <v>0</v>
      </c>
      <c r="V64" s="222">
        <v>0</v>
      </c>
      <c r="W64" s="222">
        <v>0</v>
      </c>
      <c r="X64" s="183">
        <v>0</v>
      </c>
    </row>
    <row r="65" ht="23.1" customHeight="1" spans="1:24">
      <c r="A65" s="179"/>
      <c r="B65" s="179"/>
      <c r="C65" s="179"/>
      <c r="D65" s="179" t="s">
        <v>2396</v>
      </c>
      <c r="E65" s="216" t="s">
        <v>2397</v>
      </c>
      <c r="F65" s="222">
        <v>1007.9</v>
      </c>
      <c r="G65" s="183">
        <v>1007.9</v>
      </c>
      <c r="H65" s="188">
        <v>1007.9</v>
      </c>
      <c r="I65" s="222">
        <v>0</v>
      </c>
      <c r="J65" s="222">
        <v>0</v>
      </c>
      <c r="K65" s="222">
        <v>0</v>
      </c>
      <c r="L65" s="222">
        <v>0</v>
      </c>
      <c r="M65" s="222">
        <v>0</v>
      </c>
      <c r="N65" s="222">
        <v>0</v>
      </c>
      <c r="O65" s="222">
        <v>0</v>
      </c>
      <c r="P65" s="222">
        <v>0</v>
      </c>
      <c r="Q65" s="222">
        <v>0</v>
      </c>
      <c r="R65" s="222">
        <v>0</v>
      </c>
      <c r="S65" s="222">
        <v>0</v>
      </c>
      <c r="T65" s="222">
        <v>0</v>
      </c>
      <c r="U65" s="222">
        <v>0</v>
      </c>
      <c r="V65" s="222">
        <v>0</v>
      </c>
      <c r="W65" s="222">
        <v>0</v>
      </c>
      <c r="X65" s="183">
        <v>0</v>
      </c>
    </row>
    <row r="66" ht="23.1" customHeight="1" spans="1:24">
      <c r="A66" s="179"/>
      <c r="B66" s="179"/>
      <c r="C66" s="179"/>
      <c r="D66" s="179" t="s">
        <v>2398</v>
      </c>
      <c r="E66" s="216" t="s">
        <v>2399</v>
      </c>
      <c r="F66" s="222">
        <v>314.03</v>
      </c>
      <c r="G66" s="183">
        <v>314.03</v>
      </c>
      <c r="H66" s="188">
        <v>314.03</v>
      </c>
      <c r="I66" s="222">
        <v>0</v>
      </c>
      <c r="J66" s="222">
        <v>0</v>
      </c>
      <c r="K66" s="222">
        <v>0</v>
      </c>
      <c r="L66" s="222">
        <v>0</v>
      </c>
      <c r="M66" s="222">
        <v>0</v>
      </c>
      <c r="N66" s="222">
        <v>0</v>
      </c>
      <c r="O66" s="222">
        <v>0</v>
      </c>
      <c r="P66" s="222">
        <v>0</v>
      </c>
      <c r="Q66" s="222">
        <v>0</v>
      </c>
      <c r="R66" s="222">
        <v>0</v>
      </c>
      <c r="S66" s="222">
        <v>0</v>
      </c>
      <c r="T66" s="222">
        <v>0</v>
      </c>
      <c r="U66" s="222">
        <v>0</v>
      </c>
      <c r="V66" s="222">
        <v>0</v>
      </c>
      <c r="W66" s="222">
        <v>0</v>
      </c>
      <c r="X66" s="183">
        <v>0</v>
      </c>
    </row>
    <row r="67" ht="23.1" customHeight="1" spans="1:24">
      <c r="A67" s="179"/>
      <c r="B67" s="179"/>
      <c r="C67" s="179"/>
      <c r="D67" s="179" t="s">
        <v>2400</v>
      </c>
      <c r="E67" s="216" t="s">
        <v>2401</v>
      </c>
      <c r="F67" s="222">
        <v>278.74</v>
      </c>
      <c r="G67" s="183">
        <v>278.74</v>
      </c>
      <c r="H67" s="188">
        <v>278.74</v>
      </c>
      <c r="I67" s="222">
        <v>0</v>
      </c>
      <c r="J67" s="222">
        <v>0</v>
      </c>
      <c r="K67" s="222">
        <v>0</v>
      </c>
      <c r="L67" s="222">
        <v>0</v>
      </c>
      <c r="M67" s="222">
        <v>0</v>
      </c>
      <c r="N67" s="222">
        <v>0</v>
      </c>
      <c r="O67" s="222">
        <v>0</v>
      </c>
      <c r="P67" s="222">
        <v>0</v>
      </c>
      <c r="Q67" s="222">
        <v>0</v>
      </c>
      <c r="R67" s="222">
        <v>0</v>
      </c>
      <c r="S67" s="222">
        <v>0</v>
      </c>
      <c r="T67" s="222">
        <v>0</v>
      </c>
      <c r="U67" s="222">
        <v>0</v>
      </c>
      <c r="V67" s="222">
        <v>0</v>
      </c>
      <c r="W67" s="222">
        <v>0</v>
      </c>
      <c r="X67" s="183">
        <v>0</v>
      </c>
    </row>
    <row r="68" ht="23.1" customHeight="1" spans="1:24">
      <c r="A68" s="179"/>
      <c r="B68" s="179"/>
      <c r="C68" s="179"/>
      <c r="D68" s="179" t="s">
        <v>2402</v>
      </c>
      <c r="E68" s="216" t="s">
        <v>2403</v>
      </c>
      <c r="F68" s="222">
        <v>388.37</v>
      </c>
      <c r="G68" s="183">
        <v>388.37</v>
      </c>
      <c r="H68" s="188">
        <v>388.37</v>
      </c>
      <c r="I68" s="222">
        <v>0</v>
      </c>
      <c r="J68" s="222">
        <v>0</v>
      </c>
      <c r="K68" s="222">
        <v>0</v>
      </c>
      <c r="L68" s="222">
        <v>0</v>
      </c>
      <c r="M68" s="222">
        <v>0</v>
      </c>
      <c r="N68" s="222">
        <v>0</v>
      </c>
      <c r="O68" s="222">
        <v>0</v>
      </c>
      <c r="P68" s="222">
        <v>0</v>
      </c>
      <c r="Q68" s="222">
        <v>0</v>
      </c>
      <c r="R68" s="222">
        <v>0</v>
      </c>
      <c r="S68" s="222">
        <v>0</v>
      </c>
      <c r="T68" s="222">
        <v>0</v>
      </c>
      <c r="U68" s="222">
        <v>0</v>
      </c>
      <c r="V68" s="222">
        <v>0</v>
      </c>
      <c r="W68" s="222">
        <v>0</v>
      </c>
      <c r="X68" s="183">
        <v>0</v>
      </c>
    </row>
    <row r="69" ht="23.1" customHeight="1" spans="1:24">
      <c r="A69" s="179"/>
      <c r="B69" s="179"/>
      <c r="C69" s="179"/>
      <c r="D69" s="179" t="s">
        <v>2404</v>
      </c>
      <c r="E69" s="216" t="s">
        <v>2405</v>
      </c>
      <c r="F69" s="222">
        <v>732.31</v>
      </c>
      <c r="G69" s="183">
        <v>732.31</v>
      </c>
      <c r="H69" s="188">
        <v>732.31</v>
      </c>
      <c r="I69" s="222">
        <v>0</v>
      </c>
      <c r="J69" s="222">
        <v>0</v>
      </c>
      <c r="K69" s="222">
        <v>0</v>
      </c>
      <c r="L69" s="222">
        <v>0</v>
      </c>
      <c r="M69" s="222">
        <v>0</v>
      </c>
      <c r="N69" s="222">
        <v>0</v>
      </c>
      <c r="O69" s="222">
        <v>0</v>
      </c>
      <c r="P69" s="222">
        <v>0</v>
      </c>
      <c r="Q69" s="222">
        <v>0</v>
      </c>
      <c r="R69" s="222">
        <v>0</v>
      </c>
      <c r="S69" s="222">
        <v>0</v>
      </c>
      <c r="T69" s="222">
        <v>0</v>
      </c>
      <c r="U69" s="222">
        <v>0</v>
      </c>
      <c r="V69" s="222">
        <v>0</v>
      </c>
      <c r="W69" s="222">
        <v>0</v>
      </c>
      <c r="X69" s="183">
        <v>0</v>
      </c>
    </row>
    <row r="70" ht="23.1" customHeight="1" spans="1:24">
      <c r="A70" s="179"/>
      <c r="B70" s="179"/>
      <c r="C70" s="179"/>
      <c r="D70" s="179" t="s">
        <v>2406</v>
      </c>
      <c r="E70" s="216" t="s">
        <v>2407</v>
      </c>
      <c r="F70" s="222">
        <v>1615.76</v>
      </c>
      <c r="G70" s="183">
        <v>1615.76</v>
      </c>
      <c r="H70" s="188">
        <v>1615.76</v>
      </c>
      <c r="I70" s="222">
        <v>0</v>
      </c>
      <c r="J70" s="222">
        <v>0</v>
      </c>
      <c r="K70" s="222">
        <v>0</v>
      </c>
      <c r="L70" s="222">
        <v>0</v>
      </c>
      <c r="M70" s="222">
        <v>0</v>
      </c>
      <c r="N70" s="222">
        <v>0</v>
      </c>
      <c r="O70" s="222">
        <v>0</v>
      </c>
      <c r="P70" s="222">
        <v>0</v>
      </c>
      <c r="Q70" s="222">
        <v>0</v>
      </c>
      <c r="R70" s="222">
        <v>0</v>
      </c>
      <c r="S70" s="222">
        <v>0</v>
      </c>
      <c r="T70" s="222">
        <v>0</v>
      </c>
      <c r="U70" s="222">
        <v>0</v>
      </c>
      <c r="V70" s="222">
        <v>0</v>
      </c>
      <c r="W70" s="222">
        <v>0</v>
      </c>
      <c r="X70" s="183">
        <v>0</v>
      </c>
    </row>
    <row r="71" ht="23.1" customHeight="1" spans="1:24">
      <c r="A71" s="179"/>
      <c r="B71" s="179"/>
      <c r="C71" s="179"/>
      <c r="D71" s="179" t="s">
        <v>2408</v>
      </c>
      <c r="E71" s="216" t="s">
        <v>2409</v>
      </c>
      <c r="F71" s="222">
        <v>550.52</v>
      </c>
      <c r="G71" s="183">
        <v>550.52</v>
      </c>
      <c r="H71" s="188">
        <v>550.52</v>
      </c>
      <c r="I71" s="222">
        <v>0</v>
      </c>
      <c r="J71" s="222">
        <v>0</v>
      </c>
      <c r="K71" s="222">
        <v>0</v>
      </c>
      <c r="L71" s="222">
        <v>0</v>
      </c>
      <c r="M71" s="222">
        <v>0</v>
      </c>
      <c r="N71" s="222">
        <v>0</v>
      </c>
      <c r="O71" s="222">
        <v>0</v>
      </c>
      <c r="P71" s="222">
        <v>0</v>
      </c>
      <c r="Q71" s="222">
        <v>0</v>
      </c>
      <c r="R71" s="222">
        <v>0</v>
      </c>
      <c r="S71" s="222">
        <v>0</v>
      </c>
      <c r="T71" s="222">
        <v>0</v>
      </c>
      <c r="U71" s="222">
        <v>0</v>
      </c>
      <c r="V71" s="222">
        <v>0</v>
      </c>
      <c r="W71" s="222">
        <v>0</v>
      </c>
      <c r="X71" s="183">
        <v>0</v>
      </c>
    </row>
    <row r="72" ht="23.1" customHeight="1" spans="1:24">
      <c r="A72" s="179"/>
      <c r="B72" s="179"/>
      <c r="C72" s="179"/>
      <c r="D72" s="179" t="s">
        <v>2410</v>
      </c>
      <c r="E72" s="216" t="s">
        <v>2411</v>
      </c>
      <c r="F72" s="222">
        <v>361.71</v>
      </c>
      <c r="G72" s="183">
        <v>361.71</v>
      </c>
      <c r="H72" s="188">
        <v>361.71</v>
      </c>
      <c r="I72" s="222">
        <v>0</v>
      </c>
      <c r="J72" s="222">
        <v>0</v>
      </c>
      <c r="K72" s="222">
        <v>0</v>
      </c>
      <c r="L72" s="222">
        <v>0</v>
      </c>
      <c r="M72" s="222">
        <v>0</v>
      </c>
      <c r="N72" s="222">
        <v>0</v>
      </c>
      <c r="O72" s="222">
        <v>0</v>
      </c>
      <c r="P72" s="222">
        <v>0</v>
      </c>
      <c r="Q72" s="222">
        <v>0</v>
      </c>
      <c r="R72" s="222">
        <v>0</v>
      </c>
      <c r="S72" s="222">
        <v>0</v>
      </c>
      <c r="T72" s="222">
        <v>0</v>
      </c>
      <c r="U72" s="222">
        <v>0</v>
      </c>
      <c r="V72" s="222">
        <v>0</v>
      </c>
      <c r="W72" s="222">
        <v>0</v>
      </c>
      <c r="X72" s="183">
        <v>0</v>
      </c>
    </row>
    <row r="73" ht="23.1" customHeight="1" spans="1:24">
      <c r="A73" s="179"/>
      <c r="B73" s="179"/>
      <c r="C73" s="179"/>
      <c r="D73" s="179" t="s">
        <v>2412</v>
      </c>
      <c r="E73" s="216" t="s">
        <v>2413</v>
      </c>
      <c r="F73" s="222">
        <v>332.16</v>
      </c>
      <c r="G73" s="183">
        <v>332.16</v>
      </c>
      <c r="H73" s="188">
        <v>332.16</v>
      </c>
      <c r="I73" s="222">
        <v>0</v>
      </c>
      <c r="J73" s="222">
        <v>0</v>
      </c>
      <c r="K73" s="222">
        <v>0</v>
      </c>
      <c r="L73" s="222">
        <v>0</v>
      </c>
      <c r="M73" s="222">
        <v>0</v>
      </c>
      <c r="N73" s="222">
        <v>0</v>
      </c>
      <c r="O73" s="222">
        <v>0</v>
      </c>
      <c r="P73" s="222">
        <v>0</v>
      </c>
      <c r="Q73" s="222">
        <v>0</v>
      </c>
      <c r="R73" s="222">
        <v>0</v>
      </c>
      <c r="S73" s="222">
        <v>0</v>
      </c>
      <c r="T73" s="222">
        <v>0</v>
      </c>
      <c r="U73" s="222">
        <v>0</v>
      </c>
      <c r="V73" s="222">
        <v>0</v>
      </c>
      <c r="W73" s="222">
        <v>0</v>
      </c>
      <c r="X73" s="183">
        <v>0</v>
      </c>
    </row>
    <row r="74" ht="23.1" customHeight="1" spans="1:24">
      <c r="A74" s="179"/>
      <c r="B74" s="179"/>
      <c r="C74" s="179"/>
      <c r="D74" s="179" t="s">
        <v>2414</v>
      </c>
      <c r="E74" s="216" t="s">
        <v>2415</v>
      </c>
      <c r="F74" s="222">
        <v>452.36</v>
      </c>
      <c r="G74" s="183">
        <v>452.36</v>
      </c>
      <c r="H74" s="188">
        <v>452.36</v>
      </c>
      <c r="I74" s="222">
        <v>0</v>
      </c>
      <c r="J74" s="222">
        <v>0</v>
      </c>
      <c r="K74" s="222">
        <v>0</v>
      </c>
      <c r="L74" s="222">
        <v>0</v>
      </c>
      <c r="M74" s="222">
        <v>0</v>
      </c>
      <c r="N74" s="222">
        <v>0</v>
      </c>
      <c r="O74" s="222">
        <v>0</v>
      </c>
      <c r="P74" s="222">
        <v>0</v>
      </c>
      <c r="Q74" s="222">
        <v>0</v>
      </c>
      <c r="R74" s="222">
        <v>0</v>
      </c>
      <c r="S74" s="222">
        <v>0</v>
      </c>
      <c r="T74" s="222">
        <v>0</v>
      </c>
      <c r="U74" s="222">
        <v>0</v>
      </c>
      <c r="V74" s="222">
        <v>0</v>
      </c>
      <c r="W74" s="222">
        <v>0</v>
      </c>
      <c r="X74" s="183">
        <v>0</v>
      </c>
    </row>
    <row r="75" ht="23.1" customHeight="1" spans="1:24">
      <c r="A75" s="179"/>
      <c r="B75" s="179"/>
      <c r="C75" s="179"/>
      <c r="D75" s="179" t="s">
        <v>2416</v>
      </c>
      <c r="E75" s="216" t="s">
        <v>2417</v>
      </c>
      <c r="F75" s="222">
        <v>262.99</v>
      </c>
      <c r="G75" s="183">
        <v>262.99</v>
      </c>
      <c r="H75" s="188">
        <v>262.99</v>
      </c>
      <c r="I75" s="222">
        <v>0</v>
      </c>
      <c r="J75" s="222">
        <v>0</v>
      </c>
      <c r="K75" s="222">
        <v>0</v>
      </c>
      <c r="L75" s="222">
        <v>0</v>
      </c>
      <c r="M75" s="222">
        <v>0</v>
      </c>
      <c r="N75" s="222">
        <v>0</v>
      </c>
      <c r="O75" s="222">
        <v>0</v>
      </c>
      <c r="P75" s="222">
        <v>0</v>
      </c>
      <c r="Q75" s="222">
        <v>0</v>
      </c>
      <c r="R75" s="222">
        <v>0</v>
      </c>
      <c r="S75" s="222">
        <v>0</v>
      </c>
      <c r="T75" s="222">
        <v>0</v>
      </c>
      <c r="U75" s="222">
        <v>0</v>
      </c>
      <c r="V75" s="222">
        <v>0</v>
      </c>
      <c r="W75" s="222">
        <v>0</v>
      </c>
      <c r="X75" s="183">
        <v>0</v>
      </c>
    </row>
    <row r="76" ht="23.1" customHeight="1" spans="1:24">
      <c r="A76" s="179"/>
      <c r="B76" s="179"/>
      <c r="C76" s="179"/>
      <c r="D76" s="179" t="s">
        <v>2418</v>
      </c>
      <c r="E76" s="216" t="s">
        <v>2419</v>
      </c>
      <c r="F76" s="222">
        <v>753.8</v>
      </c>
      <c r="G76" s="183">
        <v>753.8</v>
      </c>
      <c r="H76" s="188">
        <v>753.8</v>
      </c>
      <c r="I76" s="222">
        <v>0</v>
      </c>
      <c r="J76" s="222">
        <v>0</v>
      </c>
      <c r="K76" s="222">
        <v>0</v>
      </c>
      <c r="L76" s="222">
        <v>0</v>
      </c>
      <c r="M76" s="222">
        <v>0</v>
      </c>
      <c r="N76" s="222">
        <v>0</v>
      </c>
      <c r="O76" s="222">
        <v>0</v>
      </c>
      <c r="P76" s="222">
        <v>0</v>
      </c>
      <c r="Q76" s="222">
        <v>0</v>
      </c>
      <c r="R76" s="222">
        <v>0</v>
      </c>
      <c r="S76" s="222">
        <v>0</v>
      </c>
      <c r="T76" s="222">
        <v>0</v>
      </c>
      <c r="U76" s="222">
        <v>0</v>
      </c>
      <c r="V76" s="222">
        <v>0</v>
      </c>
      <c r="W76" s="222">
        <v>0</v>
      </c>
      <c r="X76" s="183">
        <v>0</v>
      </c>
    </row>
    <row r="77" ht="23.1" customHeight="1" spans="1:24">
      <c r="A77" s="179"/>
      <c r="B77" s="179"/>
      <c r="C77" s="179"/>
      <c r="D77" s="179" t="s">
        <v>2420</v>
      </c>
      <c r="E77" s="216" t="s">
        <v>2421</v>
      </c>
      <c r="F77" s="222">
        <v>139.99</v>
      </c>
      <c r="G77" s="183">
        <v>139.99</v>
      </c>
      <c r="H77" s="188">
        <v>139.99</v>
      </c>
      <c r="I77" s="222">
        <v>0</v>
      </c>
      <c r="J77" s="222">
        <v>0</v>
      </c>
      <c r="K77" s="222">
        <v>0</v>
      </c>
      <c r="L77" s="222">
        <v>0</v>
      </c>
      <c r="M77" s="222">
        <v>0</v>
      </c>
      <c r="N77" s="222">
        <v>0</v>
      </c>
      <c r="O77" s="222">
        <v>0</v>
      </c>
      <c r="P77" s="222">
        <v>0</v>
      </c>
      <c r="Q77" s="222">
        <v>0</v>
      </c>
      <c r="R77" s="222">
        <v>0</v>
      </c>
      <c r="S77" s="222">
        <v>0</v>
      </c>
      <c r="T77" s="222">
        <v>0</v>
      </c>
      <c r="U77" s="222">
        <v>0</v>
      </c>
      <c r="V77" s="222">
        <v>0</v>
      </c>
      <c r="W77" s="222">
        <v>0</v>
      </c>
      <c r="X77" s="183">
        <v>0</v>
      </c>
    </row>
    <row r="78" ht="23.1" customHeight="1" spans="1:24">
      <c r="A78" s="179"/>
      <c r="B78" s="179"/>
      <c r="C78" s="179"/>
      <c r="D78" s="179" t="s">
        <v>2422</v>
      </c>
      <c r="E78" s="216" t="s">
        <v>2423</v>
      </c>
      <c r="F78" s="222">
        <v>329.81</v>
      </c>
      <c r="G78" s="183">
        <v>329.81</v>
      </c>
      <c r="H78" s="188">
        <v>329.81</v>
      </c>
      <c r="I78" s="222">
        <v>0</v>
      </c>
      <c r="J78" s="222">
        <v>0</v>
      </c>
      <c r="K78" s="222">
        <v>0</v>
      </c>
      <c r="L78" s="222">
        <v>0</v>
      </c>
      <c r="M78" s="222">
        <v>0</v>
      </c>
      <c r="N78" s="222">
        <v>0</v>
      </c>
      <c r="O78" s="222">
        <v>0</v>
      </c>
      <c r="P78" s="222">
        <v>0</v>
      </c>
      <c r="Q78" s="222">
        <v>0</v>
      </c>
      <c r="R78" s="222">
        <v>0</v>
      </c>
      <c r="S78" s="222">
        <v>0</v>
      </c>
      <c r="T78" s="222">
        <v>0</v>
      </c>
      <c r="U78" s="222">
        <v>0</v>
      </c>
      <c r="V78" s="222">
        <v>0</v>
      </c>
      <c r="W78" s="222">
        <v>0</v>
      </c>
      <c r="X78" s="183">
        <v>0</v>
      </c>
    </row>
    <row r="79" ht="23.1" customHeight="1" spans="1:24">
      <c r="A79" s="179"/>
      <c r="B79" s="179"/>
      <c r="C79" s="179"/>
      <c r="D79" s="179" t="s">
        <v>2424</v>
      </c>
      <c r="E79" s="216" t="s">
        <v>2425</v>
      </c>
      <c r="F79" s="222">
        <v>432.42</v>
      </c>
      <c r="G79" s="183">
        <v>432.42</v>
      </c>
      <c r="H79" s="188">
        <v>432.42</v>
      </c>
      <c r="I79" s="222">
        <v>0</v>
      </c>
      <c r="J79" s="222">
        <v>0</v>
      </c>
      <c r="K79" s="222">
        <v>0</v>
      </c>
      <c r="L79" s="222">
        <v>0</v>
      </c>
      <c r="M79" s="222">
        <v>0</v>
      </c>
      <c r="N79" s="222">
        <v>0</v>
      </c>
      <c r="O79" s="222">
        <v>0</v>
      </c>
      <c r="P79" s="222">
        <v>0</v>
      </c>
      <c r="Q79" s="222">
        <v>0</v>
      </c>
      <c r="R79" s="222">
        <v>0</v>
      </c>
      <c r="S79" s="222">
        <v>0</v>
      </c>
      <c r="T79" s="222">
        <v>0</v>
      </c>
      <c r="U79" s="222">
        <v>0</v>
      </c>
      <c r="V79" s="222">
        <v>0</v>
      </c>
      <c r="W79" s="222">
        <v>0</v>
      </c>
      <c r="X79" s="183">
        <v>0</v>
      </c>
    </row>
    <row r="80" ht="23.1" customHeight="1" spans="1:24">
      <c r="A80" s="179"/>
      <c r="B80" s="179"/>
      <c r="C80" s="179"/>
      <c r="D80" s="179" t="s">
        <v>2426</v>
      </c>
      <c r="E80" s="216" t="s">
        <v>2427</v>
      </c>
      <c r="F80" s="222">
        <v>363.95</v>
      </c>
      <c r="G80" s="183">
        <v>363.95</v>
      </c>
      <c r="H80" s="188">
        <v>363.95</v>
      </c>
      <c r="I80" s="222">
        <v>0</v>
      </c>
      <c r="J80" s="222">
        <v>0</v>
      </c>
      <c r="K80" s="222">
        <v>0</v>
      </c>
      <c r="L80" s="222">
        <v>0</v>
      </c>
      <c r="M80" s="222">
        <v>0</v>
      </c>
      <c r="N80" s="222">
        <v>0</v>
      </c>
      <c r="O80" s="222">
        <v>0</v>
      </c>
      <c r="P80" s="222">
        <v>0</v>
      </c>
      <c r="Q80" s="222">
        <v>0</v>
      </c>
      <c r="R80" s="222">
        <v>0</v>
      </c>
      <c r="S80" s="222">
        <v>0</v>
      </c>
      <c r="T80" s="222">
        <v>0</v>
      </c>
      <c r="U80" s="222">
        <v>0</v>
      </c>
      <c r="V80" s="222">
        <v>0</v>
      </c>
      <c r="W80" s="222">
        <v>0</v>
      </c>
      <c r="X80" s="183">
        <v>0</v>
      </c>
    </row>
    <row r="81" ht="23.1" customHeight="1" spans="1:24">
      <c r="A81" s="179"/>
      <c r="B81" s="179"/>
      <c r="C81" s="179"/>
      <c r="D81" s="179" t="s">
        <v>2428</v>
      </c>
      <c r="E81" s="216" t="s">
        <v>2429</v>
      </c>
      <c r="F81" s="222">
        <v>753.14</v>
      </c>
      <c r="G81" s="183">
        <v>753.14</v>
      </c>
      <c r="H81" s="188">
        <v>753.14</v>
      </c>
      <c r="I81" s="222">
        <v>0</v>
      </c>
      <c r="J81" s="222">
        <v>0</v>
      </c>
      <c r="K81" s="222">
        <v>0</v>
      </c>
      <c r="L81" s="222">
        <v>0</v>
      </c>
      <c r="M81" s="222">
        <v>0</v>
      </c>
      <c r="N81" s="222">
        <v>0</v>
      </c>
      <c r="O81" s="222">
        <v>0</v>
      </c>
      <c r="P81" s="222">
        <v>0</v>
      </c>
      <c r="Q81" s="222">
        <v>0</v>
      </c>
      <c r="R81" s="222">
        <v>0</v>
      </c>
      <c r="S81" s="222">
        <v>0</v>
      </c>
      <c r="T81" s="222">
        <v>0</v>
      </c>
      <c r="U81" s="222">
        <v>0</v>
      </c>
      <c r="V81" s="222">
        <v>0</v>
      </c>
      <c r="W81" s="222">
        <v>0</v>
      </c>
      <c r="X81" s="183">
        <v>0</v>
      </c>
    </row>
    <row r="82" ht="23.1" customHeight="1" spans="1:24">
      <c r="A82" s="179"/>
      <c r="B82" s="179"/>
      <c r="C82" s="179"/>
      <c r="D82" s="179" t="s">
        <v>2430</v>
      </c>
      <c r="E82" s="216" t="s">
        <v>2431</v>
      </c>
      <c r="F82" s="222">
        <v>528.42</v>
      </c>
      <c r="G82" s="183">
        <v>528.42</v>
      </c>
      <c r="H82" s="188">
        <v>528.42</v>
      </c>
      <c r="I82" s="222">
        <v>0</v>
      </c>
      <c r="J82" s="222">
        <v>0</v>
      </c>
      <c r="K82" s="222">
        <v>0</v>
      </c>
      <c r="L82" s="222">
        <v>0</v>
      </c>
      <c r="M82" s="222">
        <v>0</v>
      </c>
      <c r="N82" s="222">
        <v>0</v>
      </c>
      <c r="O82" s="222">
        <v>0</v>
      </c>
      <c r="P82" s="222">
        <v>0</v>
      </c>
      <c r="Q82" s="222">
        <v>0</v>
      </c>
      <c r="R82" s="222">
        <v>0</v>
      </c>
      <c r="S82" s="222">
        <v>0</v>
      </c>
      <c r="T82" s="222">
        <v>0</v>
      </c>
      <c r="U82" s="222">
        <v>0</v>
      </c>
      <c r="V82" s="222">
        <v>0</v>
      </c>
      <c r="W82" s="222">
        <v>0</v>
      </c>
      <c r="X82" s="183">
        <v>0</v>
      </c>
    </row>
    <row r="83" ht="23.1" customHeight="1" spans="1:24">
      <c r="A83" s="179"/>
      <c r="B83" s="179"/>
      <c r="C83" s="179"/>
      <c r="D83" s="179" t="s">
        <v>2432</v>
      </c>
      <c r="E83" s="216" t="s">
        <v>2433</v>
      </c>
      <c r="F83" s="222">
        <v>426.2</v>
      </c>
      <c r="G83" s="183">
        <v>426.2</v>
      </c>
      <c r="H83" s="188">
        <v>426.2</v>
      </c>
      <c r="I83" s="222">
        <v>0</v>
      </c>
      <c r="J83" s="222">
        <v>0</v>
      </c>
      <c r="K83" s="222">
        <v>0</v>
      </c>
      <c r="L83" s="222">
        <v>0</v>
      </c>
      <c r="M83" s="222">
        <v>0</v>
      </c>
      <c r="N83" s="222">
        <v>0</v>
      </c>
      <c r="O83" s="222">
        <v>0</v>
      </c>
      <c r="P83" s="222">
        <v>0</v>
      </c>
      <c r="Q83" s="222">
        <v>0</v>
      </c>
      <c r="R83" s="222">
        <v>0</v>
      </c>
      <c r="S83" s="222">
        <v>0</v>
      </c>
      <c r="T83" s="222">
        <v>0</v>
      </c>
      <c r="U83" s="222">
        <v>0</v>
      </c>
      <c r="V83" s="222">
        <v>0</v>
      </c>
      <c r="W83" s="222">
        <v>0</v>
      </c>
      <c r="X83" s="183">
        <v>0</v>
      </c>
    </row>
    <row r="84" ht="23.1" customHeight="1" spans="1:24">
      <c r="A84" s="179"/>
      <c r="B84" s="179"/>
      <c r="C84" s="179"/>
      <c r="D84" s="179" t="s">
        <v>2434</v>
      </c>
      <c r="E84" s="216" t="s">
        <v>2435</v>
      </c>
      <c r="F84" s="222">
        <v>351.45</v>
      </c>
      <c r="G84" s="183">
        <v>351.45</v>
      </c>
      <c r="H84" s="188">
        <v>351.45</v>
      </c>
      <c r="I84" s="222">
        <v>0</v>
      </c>
      <c r="J84" s="222">
        <v>0</v>
      </c>
      <c r="K84" s="222">
        <v>0</v>
      </c>
      <c r="L84" s="222">
        <v>0</v>
      </c>
      <c r="M84" s="222">
        <v>0</v>
      </c>
      <c r="N84" s="222">
        <v>0</v>
      </c>
      <c r="O84" s="222">
        <v>0</v>
      </c>
      <c r="P84" s="222">
        <v>0</v>
      </c>
      <c r="Q84" s="222">
        <v>0</v>
      </c>
      <c r="R84" s="222">
        <v>0</v>
      </c>
      <c r="S84" s="222">
        <v>0</v>
      </c>
      <c r="T84" s="222">
        <v>0</v>
      </c>
      <c r="U84" s="222">
        <v>0</v>
      </c>
      <c r="V84" s="222">
        <v>0</v>
      </c>
      <c r="W84" s="222">
        <v>0</v>
      </c>
      <c r="X84" s="183">
        <v>0</v>
      </c>
    </row>
    <row r="85" ht="23.1" customHeight="1" spans="1:24">
      <c r="A85" s="179"/>
      <c r="B85" s="179"/>
      <c r="C85" s="179"/>
      <c r="D85" s="179" t="s">
        <v>2436</v>
      </c>
      <c r="E85" s="216" t="s">
        <v>2437</v>
      </c>
      <c r="F85" s="222">
        <v>237.21</v>
      </c>
      <c r="G85" s="183">
        <v>237.21</v>
      </c>
      <c r="H85" s="188">
        <v>237.21</v>
      </c>
      <c r="I85" s="222">
        <v>0</v>
      </c>
      <c r="J85" s="222">
        <v>0</v>
      </c>
      <c r="K85" s="222">
        <v>0</v>
      </c>
      <c r="L85" s="222">
        <v>0</v>
      </c>
      <c r="M85" s="222">
        <v>0</v>
      </c>
      <c r="N85" s="222">
        <v>0</v>
      </c>
      <c r="O85" s="222">
        <v>0</v>
      </c>
      <c r="P85" s="222">
        <v>0</v>
      </c>
      <c r="Q85" s="222">
        <v>0</v>
      </c>
      <c r="R85" s="222">
        <v>0</v>
      </c>
      <c r="S85" s="222">
        <v>0</v>
      </c>
      <c r="T85" s="222">
        <v>0</v>
      </c>
      <c r="U85" s="222">
        <v>0</v>
      </c>
      <c r="V85" s="222">
        <v>0</v>
      </c>
      <c r="W85" s="222">
        <v>0</v>
      </c>
      <c r="X85" s="183">
        <v>0</v>
      </c>
    </row>
    <row r="86" ht="23.1" customHeight="1" spans="1:24">
      <c r="A86" s="179"/>
      <c r="B86" s="179"/>
      <c r="C86" s="179"/>
      <c r="D86" s="179" t="s">
        <v>2438</v>
      </c>
      <c r="E86" s="216" t="s">
        <v>2439</v>
      </c>
      <c r="F86" s="222">
        <v>489.3</v>
      </c>
      <c r="G86" s="183">
        <v>489.3</v>
      </c>
      <c r="H86" s="188">
        <v>489.3</v>
      </c>
      <c r="I86" s="222">
        <v>0</v>
      </c>
      <c r="J86" s="222">
        <v>0</v>
      </c>
      <c r="K86" s="222">
        <v>0</v>
      </c>
      <c r="L86" s="222">
        <v>0</v>
      </c>
      <c r="M86" s="222">
        <v>0</v>
      </c>
      <c r="N86" s="222">
        <v>0</v>
      </c>
      <c r="O86" s="222">
        <v>0</v>
      </c>
      <c r="P86" s="222">
        <v>0</v>
      </c>
      <c r="Q86" s="222">
        <v>0</v>
      </c>
      <c r="R86" s="222">
        <v>0</v>
      </c>
      <c r="S86" s="222">
        <v>0</v>
      </c>
      <c r="T86" s="222">
        <v>0</v>
      </c>
      <c r="U86" s="222">
        <v>0</v>
      </c>
      <c r="V86" s="222">
        <v>0</v>
      </c>
      <c r="W86" s="222">
        <v>0</v>
      </c>
      <c r="X86" s="183">
        <v>0</v>
      </c>
    </row>
    <row r="87" ht="23.1" customHeight="1" spans="1:24">
      <c r="A87" s="179"/>
      <c r="B87" s="179"/>
      <c r="C87" s="179"/>
      <c r="D87" s="179" t="s">
        <v>2440</v>
      </c>
      <c r="E87" s="216" t="s">
        <v>2441</v>
      </c>
      <c r="F87" s="222">
        <v>340.27</v>
      </c>
      <c r="G87" s="183">
        <v>340.27</v>
      </c>
      <c r="H87" s="188">
        <v>340.27</v>
      </c>
      <c r="I87" s="222">
        <v>0</v>
      </c>
      <c r="J87" s="222">
        <v>0</v>
      </c>
      <c r="K87" s="222">
        <v>0</v>
      </c>
      <c r="L87" s="222">
        <v>0</v>
      </c>
      <c r="M87" s="222">
        <v>0</v>
      </c>
      <c r="N87" s="222">
        <v>0</v>
      </c>
      <c r="O87" s="222">
        <v>0</v>
      </c>
      <c r="P87" s="222">
        <v>0</v>
      </c>
      <c r="Q87" s="222">
        <v>0</v>
      </c>
      <c r="R87" s="222">
        <v>0</v>
      </c>
      <c r="S87" s="222">
        <v>0</v>
      </c>
      <c r="T87" s="222">
        <v>0</v>
      </c>
      <c r="U87" s="222">
        <v>0</v>
      </c>
      <c r="V87" s="222">
        <v>0</v>
      </c>
      <c r="W87" s="222">
        <v>0</v>
      </c>
      <c r="X87" s="183">
        <v>0</v>
      </c>
    </row>
    <row r="88" ht="23.1" customHeight="1" spans="1:24">
      <c r="A88" s="179"/>
      <c r="B88" s="179"/>
      <c r="C88" s="179"/>
      <c r="D88" s="179" t="s">
        <v>2442</v>
      </c>
      <c r="E88" s="216" t="s">
        <v>2443</v>
      </c>
      <c r="F88" s="222">
        <v>557.61</v>
      </c>
      <c r="G88" s="183">
        <v>557.61</v>
      </c>
      <c r="H88" s="188">
        <v>557.61</v>
      </c>
      <c r="I88" s="222">
        <v>0</v>
      </c>
      <c r="J88" s="222">
        <v>0</v>
      </c>
      <c r="K88" s="222">
        <v>0</v>
      </c>
      <c r="L88" s="222">
        <v>0</v>
      </c>
      <c r="M88" s="222">
        <v>0</v>
      </c>
      <c r="N88" s="222">
        <v>0</v>
      </c>
      <c r="O88" s="222">
        <v>0</v>
      </c>
      <c r="P88" s="222">
        <v>0</v>
      </c>
      <c r="Q88" s="222">
        <v>0</v>
      </c>
      <c r="R88" s="222">
        <v>0</v>
      </c>
      <c r="S88" s="222">
        <v>0</v>
      </c>
      <c r="T88" s="222">
        <v>0</v>
      </c>
      <c r="U88" s="222">
        <v>0</v>
      </c>
      <c r="V88" s="222">
        <v>0</v>
      </c>
      <c r="W88" s="222">
        <v>0</v>
      </c>
      <c r="X88" s="183">
        <v>0</v>
      </c>
    </row>
    <row r="89" ht="23.1" customHeight="1" spans="1:24">
      <c r="A89" s="179"/>
      <c r="B89" s="179"/>
      <c r="C89" s="179"/>
      <c r="D89" s="179" t="s">
        <v>2444</v>
      </c>
      <c r="E89" s="216" t="s">
        <v>2445</v>
      </c>
      <c r="F89" s="222">
        <v>685.57</v>
      </c>
      <c r="G89" s="183">
        <v>685.57</v>
      </c>
      <c r="H89" s="188">
        <v>685.57</v>
      </c>
      <c r="I89" s="222">
        <v>0</v>
      </c>
      <c r="J89" s="222">
        <v>0</v>
      </c>
      <c r="K89" s="222">
        <v>0</v>
      </c>
      <c r="L89" s="222">
        <v>0</v>
      </c>
      <c r="M89" s="222">
        <v>0</v>
      </c>
      <c r="N89" s="222">
        <v>0</v>
      </c>
      <c r="O89" s="222">
        <v>0</v>
      </c>
      <c r="P89" s="222">
        <v>0</v>
      </c>
      <c r="Q89" s="222">
        <v>0</v>
      </c>
      <c r="R89" s="222">
        <v>0</v>
      </c>
      <c r="S89" s="222">
        <v>0</v>
      </c>
      <c r="T89" s="222">
        <v>0</v>
      </c>
      <c r="U89" s="222">
        <v>0</v>
      </c>
      <c r="V89" s="222">
        <v>0</v>
      </c>
      <c r="W89" s="222">
        <v>0</v>
      </c>
      <c r="X89" s="183">
        <v>0</v>
      </c>
    </row>
    <row r="90" ht="23.1" customHeight="1" spans="1:24">
      <c r="A90" s="179"/>
      <c r="B90" s="179"/>
      <c r="C90" s="179"/>
      <c r="D90" s="179" t="s">
        <v>2446</v>
      </c>
      <c r="E90" s="216" t="s">
        <v>2447</v>
      </c>
      <c r="F90" s="222">
        <v>255.54</v>
      </c>
      <c r="G90" s="183">
        <v>255.54</v>
      </c>
      <c r="H90" s="188">
        <v>255.54</v>
      </c>
      <c r="I90" s="222">
        <v>0</v>
      </c>
      <c r="J90" s="222">
        <v>0</v>
      </c>
      <c r="K90" s="222">
        <v>0</v>
      </c>
      <c r="L90" s="222">
        <v>0</v>
      </c>
      <c r="M90" s="222">
        <v>0</v>
      </c>
      <c r="N90" s="222">
        <v>0</v>
      </c>
      <c r="O90" s="222">
        <v>0</v>
      </c>
      <c r="P90" s="222">
        <v>0</v>
      </c>
      <c r="Q90" s="222">
        <v>0</v>
      </c>
      <c r="R90" s="222">
        <v>0</v>
      </c>
      <c r="S90" s="222">
        <v>0</v>
      </c>
      <c r="T90" s="222">
        <v>0</v>
      </c>
      <c r="U90" s="222">
        <v>0</v>
      </c>
      <c r="V90" s="222">
        <v>0</v>
      </c>
      <c r="W90" s="222">
        <v>0</v>
      </c>
      <c r="X90" s="183">
        <v>0</v>
      </c>
    </row>
    <row r="91" ht="23.1" customHeight="1" spans="1:24">
      <c r="A91" s="179"/>
      <c r="B91" s="179"/>
      <c r="C91" s="179"/>
      <c r="D91" s="179" t="s">
        <v>2448</v>
      </c>
      <c r="E91" s="216" t="s">
        <v>2449</v>
      </c>
      <c r="F91" s="222">
        <v>174.39</v>
      </c>
      <c r="G91" s="183">
        <v>174.39</v>
      </c>
      <c r="H91" s="188">
        <v>174.39</v>
      </c>
      <c r="I91" s="222">
        <v>0</v>
      </c>
      <c r="J91" s="222">
        <v>0</v>
      </c>
      <c r="K91" s="222">
        <v>0</v>
      </c>
      <c r="L91" s="222">
        <v>0</v>
      </c>
      <c r="M91" s="222">
        <v>0</v>
      </c>
      <c r="N91" s="222">
        <v>0</v>
      </c>
      <c r="O91" s="222">
        <v>0</v>
      </c>
      <c r="P91" s="222">
        <v>0</v>
      </c>
      <c r="Q91" s="222">
        <v>0</v>
      </c>
      <c r="R91" s="222">
        <v>0</v>
      </c>
      <c r="S91" s="222">
        <v>0</v>
      </c>
      <c r="T91" s="222">
        <v>0</v>
      </c>
      <c r="U91" s="222">
        <v>0</v>
      </c>
      <c r="V91" s="222">
        <v>0</v>
      </c>
      <c r="W91" s="222">
        <v>0</v>
      </c>
      <c r="X91" s="183">
        <v>0</v>
      </c>
    </row>
    <row r="92" ht="23.1" customHeight="1" spans="1:24">
      <c r="A92" s="179"/>
      <c r="B92" s="179"/>
      <c r="C92" s="179"/>
      <c r="D92" s="179" t="s">
        <v>2450</v>
      </c>
      <c r="E92" s="216" t="s">
        <v>2451</v>
      </c>
      <c r="F92" s="222">
        <v>571.59</v>
      </c>
      <c r="G92" s="183">
        <v>571.59</v>
      </c>
      <c r="H92" s="188">
        <v>571.59</v>
      </c>
      <c r="I92" s="222">
        <v>0</v>
      </c>
      <c r="J92" s="222">
        <v>0</v>
      </c>
      <c r="K92" s="222">
        <v>0</v>
      </c>
      <c r="L92" s="222">
        <v>0</v>
      </c>
      <c r="M92" s="222">
        <v>0</v>
      </c>
      <c r="N92" s="222">
        <v>0</v>
      </c>
      <c r="O92" s="222">
        <v>0</v>
      </c>
      <c r="P92" s="222">
        <v>0</v>
      </c>
      <c r="Q92" s="222">
        <v>0</v>
      </c>
      <c r="R92" s="222">
        <v>0</v>
      </c>
      <c r="S92" s="222">
        <v>0</v>
      </c>
      <c r="T92" s="222">
        <v>0</v>
      </c>
      <c r="U92" s="222">
        <v>0</v>
      </c>
      <c r="V92" s="222">
        <v>0</v>
      </c>
      <c r="W92" s="222">
        <v>0</v>
      </c>
      <c r="X92" s="183">
        <v>0</v>
      </c>
    </row>
    <row r="93" ht="23.1" customHeight="1" spans="1:24">
      <c r="A93" s="179"/>
      <c r="B93" s="179"/>
      <c r="C93" s="179"/>
      <c r="D93" s="179" t="s">
        <v>2452</v>
      </c>
      <c r="E93" s="216" t="s">
        <v>2453</v>
      </c>
      <c r="F93" s="222">
        <v>1290.4</v>
      </c>
      <c r="G93" s="183">
        <v>1290.4</v>
      </c>
      <c r="H93" s="188">
        <v>1290.4</v>
      </c>
      <c r="I93" s="222">
        <v>0</v>
      </c>
      <c r="J93" s="222">
        <v>0</v>
      </c>
      <c r="K93" s="222">
        <v>0</v>
      </c>
      <c r="L93" s="222">
        <v>0</v>
      </c>
      <c r="M93" s="222">
        <v>0</v>
      </c>
      <c r="N93" s="222">
        <v>0</v>
      </c>
      <c r="O93" s="222">
        <v>0</v>
      </c>
      <c r="P93" s="222">
        <v>0</v>
      </c>
      <c r="Q93" s="222">
        <v>0</v>
      </c>
      <c r="R93" s="222">
        <v>0</v>
      </c>
      <c r="S93" s="222">
        <v>0</v>
      </c>
      <c r="T93" s="222">
        <v>0</v>
      </c>
      <c r="U93" s="222">
        <v>0</v>
      </c>
      <c r="V93" s="222">
        <v>0</v>
      </c>
      <c r="W93" s="222">
        <v>0</v>
      </c>
      <c r="X93" s="183">
        <v>0</v>
      </c>
    </row>
    <row r="94" ht="23.1" customHeight="1" spans="1:24">
      <c r="A94" s="179"/>
      <c r="B94" s="179"/>
      <c r="C94" s="179"/>
      <c r="D94" s="179" t="s">
        <v>2454</v>
      </c>
      <c r="E94" s="216" t="s">
        <v>2455</v>
      </c>
      <c r="F94" s="222">
        <v>680.85</v>
      </c>
      <c r="G94" s="183">
        <v>680.85</v>
      </c>
      <c r="H94" s="188">
        <v>680.85</v>
      </c>
      <c r="I94" s="222">
        <v>0</v>
      </c>
      <c r="J94" s="222">
        <v>0</v>
      </c>
      <c r="K94" s="222">
        <v>0</v>
      </c>
      <c r="L94" s="222">
        <v>0</v>
      </c>
      <c r="M94" s="222">
        <v>0</v>
      </c>
      <c r="N94" s="222">
        <v>0</v>
      </c>
      <c r="O94" s="222">
        <v>0</v>
      </c>
      <c r="P94" s="222">
        <v>0</v>
      </c>
      <c r="Q94" s="222">
        <v>0</v>
      </c>
      <c r="R94" s="222">
        <v>0</v>
      </c>
      <c r="S94" s="222">
        <v>0</v>
      </c>
      <c r="T94" s="222">
        <v>0</v>
      </c>
      <c r="U94" s="222">
        <v>0</v>
      </c>
      <c r="V94" s="222">
        <v>0</v>
      </c>
      <c r="W94" s="222">
        <v>0</v>
      </c>
      <c r="X94" s="183">
        <v>0</v>
      </c>
    </row>
    <row r="95" ht="23.1" customHeight="1" spans="1:24">
      <c r="A95" s="179"/>
      <c r="B95" s="179"/>
      <c r="C95" s="179"/>
      <c r="D95" s="179" t="s">
        <v>2456</v>
      </c>
      <c r="E95" s="216" t="s">
        <v>2457</v>
      </c>
      <c r="F95" s="222">
        <v>1397.95</v>
      </c>
      <c r="G95" s="183">
        <v>1397.95</v>
      </c>
      <c r="H95" s="188">
        <v>1397.95</v>
      </c>
      <c r="I95" s="222">
        <v>0</v>
      </c>
      <c r="J95" s="222">
        <v>0</v>
      </c>
      <c r="K95" s="222">
        <v>0</v>
      </c>
      <c r="L95" s="222">
        <v>0</v>
      </c>
      <c r="M95" s="222">
        <v>0</v>
      </c>
      <c r="N95" s="222">
        <v>0</v>
      </c>
      <c r="O95" s="222">
        <v>0</v>
      </c>
      <c r="P95" s="222">
        <v>0</v>
      </c>
      <c r="Q95" s="222">
        <v>0</v>
      </c>
      <c r="R95" s="222">
        <v>0</v>
      </c>
      <c r="S95" s="222">
        <v>0</v>
      </c>
      <c r="T95" s="222">
        <v>0</v>
      </c>
      <c r="U95" s="222">
        <v>0</v>
      </c>
      <c r="V95" s="222">
        <v>0</v>
      </c>
      <c r="W95" s="222">
        <v>0</v>
      </c>
      <c r="X95" s="183">
        <v>0</v>
      </c>
    </row>
    <row r="96" ht="23.1" customHeight="1" spans="1:24">
      <c r="A96" s="179"/>
      <c r="B96" s="179"/>
      <c r="C96" s="179"/>
      <c r="D96" s="179" t="s">
        <v>2458</v>
      </c>
      <c r="E96" s="216" t="s">
        <v>2459</v>
      </c>
      <c r="F96" s="222">
        <v>842.96</v>
      </c>
      <c r="G96" s="183">
        <v>842.96</v>
      </c>
      <c r="H96" s="188">
        <v>842.96</v>
      </c>
      <c r="I96" s="222">
        <v>0</v>
      </c>
      <c r="J96" s="222">
        <v>0</v>
      </c>
      <c r="K96" s="222">
        <v>0</v>
      </c>
      <c r="L96" s="222">
        <v>0</v>
      </c>
      <c r="M96" s="222">
        <v>0</v>
      </c>
      <c r="N96" s="222">
        <v>0</v>
      </c>
      <c r="O96" s="222">
        <v>0</v>
      </c>
      <c r="P96" s="222">
        <v>0</v>
      </c>
      <c r="Q96" s="222">
        <v>0</v>
      </c>
      <c r="R96" s="222">
        <v>0</v>
      </c>
      <c r="S96" s="222">
        <v>0</v>
      </c>
      <c r="T96" s="222">
        <v>0</v>
      </c>
      <c r="U96" s="222">
        <v>0</v>
      </c>
      <c r="V96" s="222">
        <v>0</v>
      </c>
      <c r="W96" s="222">
        <v>0</v>
      </c>
      <c r="X96" s="183">
        <v>0</v>
      </c>
    </row>
    <row r="97" ht="23.1" customHeight="1" spans="1:24">
      <c r="A97" s="179"/>
      <c r="B97" s="179"/>
      <c r="C97" s="179"/>
      <c r="D97" s="179" t="s">
        <v>2460</v>
      </c>
      <c r="E97" s="216" t="s">
        <v>2461</v>
      </c>
      <c r="F97" s="222">
        <v>497.28</v>
      </c>
      <c r="G97" s="183">
        <v>497.28</v>
      </c>
      <c r="H97" s="188">
        <v>497.28</v>
      </c>
      <c r="I97" s="222">
        <v>0</v>
      </c>
      <c r="J97" s="222">
        <v>0</v>
      </c>
      <c r="K97" s="222">
        <v>0</v>
      </c>
      <c r="L97" s="222">
        <v>0</v>
      </c>
      <c r="M97" s="222">
        <v>0</v>
      </c>
      <c r="N97" s="222">
        <v>0</v>
      </c>
      <c r="O97" s="222">
        <v>0</v>
      </c>
      <c r="P97" s="222">
        <v>0</v>
      </c>
      <c r="Q97" s="222">
        <v>0</v>
      </c>
      <c r="R97" s="222">
        <v>0</v>
      </c>
      <c r="S97" s="222">
        <v>0</v>
      </c>
      <c r="T97" s="222">
        <v>0</v>
      </c>
      <c r="U97" s="222">
        <v>0</v>
      </c>
      <c r="V97" s="222">
        <v>0</v>
      </c>
      <c r="W97" s="222">
        <v>0</v>
      </c>
      <c r="X97" s="183">
        <v>0</v>
      </c>
    </row>
    <row r="98" ht="23.1" customHeight="1" spans="1:24">
      <c r="A98" s="179"/>
      <c r="B98" s="179"/>
      <c r="C98" s="179"/>
      <c r="D98" s="179" t="s">
        <v>2462</v>
      </c>
      <c r="E98" s="216" t="s">
        <v>2463</v>
      </c>
      <c r="F98" s="222">
        <v>827.03</v>
      </c>
      <c r="G98" s="183">
        <v>827.03</v>
      </c>
      <c r="H98" s="188">
        <v>827.03</v>
      </c>
      <c r="I98" s="222">
        <v>0</v>
      </c>
      <c r="J98" s="222">
        <v>0</v>
      </c>
      <c r="K98" s="222">
        <v>0</v>
      </c>
      <c r="L98" s="222">
        <v>0</v>
      </c>
      <c r="M98" s="222">
        <v>0</v>
      </c>
      <c r="N98" s="222">
        <v>0</v>
      </c>
      <c r="O98" s="222">
        <v>0</v>
      </c>
      <c r="P98" s="222">
        <v>0</v>
      </c>
      <c r="Q98" s="222">
        <v>0</v>
      </c>
      <c r="R98" s="222">
        <v>0</v>
      </c>
      <c r="S98" s="222">
        <v>0</v>
      </c>
      <c r="T98" s="222">
        <v>0</v>
      </c>
      <c r="U98" s="222">
        <v>0</v>
      </c>
      <c r="V98" s="222">
        <v>0</v>
      </c>
      <c r="W98" s="222">
        <v>0</v>
      </c>
      <c r="X98" s="183">
        <v>0</v>
      </c>
    </row>
    <row r="99" ht="23.1" customHeight="1" spans="1:24">
      <c r="A99" s="179"/>
      <c r="B99" s="179"/>
      <c r="C99" s="179"/>
      <c r="D99" s="179" t="s">
        <v>2464</v>
      </c>
      <c r="E99" s="216" t="s">
        <v>2465</v>
      </c>
      <c r="F99" s="222">
        <v>954.73</v>
      </c>
      <c r="G99" s="183">
        <v>954.73</v>
      </c>
      <c r="H99" s="188">
        <v>954.73</v>
      </c>
      <c r="I99" s="222">
        <v>0</v>
      </c>
      <c r="J99" s="222">
        <v>0</v>
      </c>
      <c r="K99" s="222">
        <v>0</v>
      </c>
      <c r="L99" s="222">
        <v>0</v>
      </c>
      <c r="M99" s="222">
        <v>0</v>
      </c>
      <c r="N99" s="222">
        <v>0</v>
      </c>
      <c r="O99" s="222">
        <v>0</v>
      </c>
      <c r="P99" s="222">
        <v>0</v>
      </c>
      <c r="Q99" s="222">
        <v>0</v>
      </c>
      <c r="R99" s="222">
        <v>0</v>
      </c>
      <c r="S99" s="222">
        <v>0</v>
      </c>
      <c r="T99" s="222">
        <v>0</v>
      </c>
      <c r="U99" s="222">
        <v>0</v>
      </c>
      <c r="V99" s="222">
        <v>0</v>
      </c>
      <c r="W99" s="222">
        <v>0</v>
      </c>
      <c r="X99" s="183">
        <v>0</v>
      </c>
    </row>
    <row r="100" ht="23.1" customHeight="1" spans="1:24">
      <c r="A100" s="179"/>
      <c r="B100" s="179"/>
      <c r="C100" s="179"/>
      <c r="D100" s="179" t="s">
        <v>2466</v>
      </c>
      <c r="E100" s="216" t="s">
        <v>2467</v>
      </c>
      <c r="F100" s="222">
        <v>2006.65</v>
      </c>
      <c r="G100" s="183">
        <v>2006.65</v>
      </c>
      <c r="H100" s="188">
        <v>2006.65</v>
      </c>
      <c r="I100" s="222">
        <v>0</v>
      </c>
      <c r="J100" s="222">
        <v>0</v>
      </c>
      <c r="K100" s="222">
        <v>0</v>
      </c>
      <c r="L100" s="222">
        <v>0</v>
      </c>
      <c r="M100" s="222">
        <v>0</v>
      </c>
      <c r="N100" s="222">
        <v>0</v>
      </c>
      <c r="O100" s="222">
        <v>0</v>
      </c>
      <c r="P100" s="222">
        <v>0</v>
      </c>
      <c r="Q100" s="222">
        <v>0</v>
      </c>
      <c r="R100" s="222">
        <v>0</v>
      </c>
      <c r="S100" s="222">
        <v>0</v>
      </c>
      <c r="T100" s="222">
        <v>0</v>
      </c>
      <c r="U100" s="222">
        <v>0</v>
      </c>
      <c r="V100" s="222">
        <v>0</v>
      </c>
      <c r="W100" s="222">
        <v>0</v>
      </c>
      <c r="X100" s="183">
        <v>0</v>
      </c>
    </row>
    <row r="101" ht="23.1" customHeight="1" spans="1:24">
      <c r="A101" s="179"/>
      <c r="B101" s="179"/>
      <c r="C101" s="179"/>
      <c r="D101" s="179" t="s">
        <v>2468</v>
      </c>
      <c r="E101" s="216" t="s">
        <v>2469</v>
      </c>
      <c r="F101" s="222">
        <v>852.72</v>
      </c>
      <c r="G101" s="183">
        <v>852.72</v>
      </c>
      <c r="H101" s="188">
        <v>852.72</v>
      </c>
      <c r="I101" s="222">
        <v>0</v>
      </c>
      <c r="J101" s="222">
        <v>0</v>
      </c>
      <c r="K101" s="222">
        <v>0</v>
      </c>
      <c r="L101" s="222">
        <v>0</v>
      </c>
      <c r="M101" s="222">
        <v>0</v>
      </c>
      <c r="N101" s="222">
        <v>0</v>
      </c>
      <c r="O101" s="222">
        <v>0</v>
      </c>
      <c r="P101" s="222">
        <v>0</v>
      </c>
      <c r="Q101" s="222">
        <v>0</v>
      </c>
      <c r="R101" s="222">
        <v>0</v>
      </c>
      <c r="S101" s="222">
        <v>0</v>
      </c>
      <c r="T101" s="222">
        <v>0</v>
      </c>
      <c r="U101" s="222">
        <v>0</v>
      </c>
      <c r="V101" s="222">
        <v>0</v>
      </c>
      <c r="W101" s="222">
        <v>0</v>
      </c>
      <c r="X101" s="183">
        <v>0</v>
      </c>
    </row>
    <row r="102" ht="23.1" customHeight="1" spans="1:24">
      <c r="A102" s="179"/>
      <c r="B102" s="179"/>
      <c r="C102" s="179"/>
      <c r="D102" s="179" t="s">
        <v>2470</v>
      </c>
      <c r="E102" s="216" t="s">
        <v>2471</v>
      </c>
      <c r="F102" s="222">
        <v>70.14</v>
      </c>
      <c r="G102" s="183">
        <v>70.14</v>
      </c>
      <c r="H102" s="188">
        <v>70.14</v>
      </c>
      <c r="I102" s="222">
        <v>0</v>
      </c>
      <c r="J102" s="222">
        <v>0</v>
      </c>
      <c r="K102" s="222">
        <v>0</v>
      </c>
      <c r="L102" s="222">
        <v>0</v>
      </c>
      <c r="M102" s="222">
        <v>0</v>
      </c>
      <c r="N102" s="222">
        <v>0</v>
      </c>
      <c r="O102" s="222">
        <v>0</v>
      </c>
      <c r="P102" s="222">
        <v>0</v>
      </c>
      <c r="Q102" s="222">
        <v>0</v>
      </c>
      <c r="R102" s="222">
        <v>0</v>
      </c>
      <c r="S102" s="222">
        <v>0</v>
      </c>
      <c r="T102" s="222">
        <v>0</v>
      </c>
      <c r="U102" s="222">
        <v>0</v>
      </c>
      <c r="V102" s="222">
        <v>0</v>
      </c>
      <c r="W102" s="222">
        <v>0</v>
      </c>
      <c r="X102" s="183">
        <v>0</v>
      </c>
    </row>
    <row r="103" ht="23.1" customHeight="1" spans="1:24">
      <c r="A103" s="179"/>
      <c r="B103" s="179"/>
      <c r="C103" s="179"/>
      <c r="D103" s="179" t="s">
        <v>2472</v>
      </c>
      <c r="E103" s="216" t="s">
        <v>2473</v>
      </c>
      <c r="F103" s="222">
        <v>32.16</v>
      </c>
      <c r="G103" s="183">
        <v>32.16</v>
      </c>
      <c r="H103" s="188">
        <v>32.16</v>
      </c>
      <c r="I103" s="222">
        <v>0</v>
      </c>
      <c r="J103" s="222">
        <v>0</v>
      </c>
      <c r="K103" s="222">
        <v>0</v>
      </c>
      <c r="L103" s="222">
        <v>0</v>
      </c>
      <c r="M103" s="222">
        <v>0</v>
      </c>
      <c r="N103" s="222">
        <v>0</v>
      </c>
      <c r="O103" s="222">
        <v>0</v>
      </c>
      <c r="P103" s="222">
        <v>0</v>
      </c>
      <c r="Q103" s="222">
        <v>0</v>
      </c>
      <c r="R103" s="222">
        <v>0</v>
      </c>
      <c r="S103" s="222">
        <v>0</v>
      </c>
      <c r="T103" s="222">
        <v>0</v>
      </c>
      <c r="U103" s="222">
        <v>0</v>
      </c>
      <c r="V103" s="222">
        <v>0</v>
      </c>
      <c r="W103" s="222">
        <v>0</v>
      </c>
      <c r="X103" s="183">
        <v>0</v>
      </c>
    </row>
    <row r="104" ht="23.1" customHeight="1" spans="1:24">
      <c r="A104" s="179"/>
      <c r="B104" s="179"/>
      <c r="C104" s="179"/>
      <c r="D104" s="179" t="s">
        <v>2474</v>
      </c>
      <c r="E104" s="216" t="s">
        <v>2475</v>
      </c>
      <c r="F104" s="222">
        <v>24.18</v>
      </c>
      <c r="G104" s="183">
        <v>24.18</v>
      </c>
      <c r="H104" s="188">
        <v>24.18</v>
      </c>
      <c r="I104" s="222">
        <v>0</v>
      </c>
      <c r="J104" s="222">
        <v>0</v>
      </c>
      <c r="K104" s="222">
        <v>0</v>
      </c>
      <c r="L104" s="222">
        <v>0</v>
      </c>
      <c r="M104" s="222">
        <v>0</v>
      </c>
      <c r="N104" s="222">
        <v>0</v>
      </c>
      <c r="O104" s="222">
        <v>0</v>
      </c>
      <c r="P104" s="222">
        <v>0</v>
      </c>
      <c r="Q104" s="222">
        <v>0</v>
      </c>
      <c r="R104" s="222">
        <v>0</v>
      </c>
      <c r="S104" s="222">
        <v>0</v>
      </c>
      <c r="T104" s="222">
        <v>0</v>
      </c>
      <c r="U104" s="222">
        <v>0</v>
      </c>
      <c r="V104" s="222">
        <v>0</v>
      </c>
      <c r="W104" s="222">
        <v>0</v>
      </c>
      <c r="X104" s="183">
        <v>0</v>
      </c>
    </row>
    <row r="105" ht="23.1" customHeight="1" spans="1:24">
      <c r="A105" s="179"/>
      <c r="B105" s="179"/>
      <c r="C105" s="179"/>
      <c r="D105" s="179" t="s">
        <v>2476</v>
      </c>
      <c r="E105" s="216" t="s">
        <v>2477</v>
      </c>
      <c r="F105" s="222">
        <v>1550</v>
      </c>
      <c r="G105" s="183">
        <v>1550</v>
      </c>
      <c r="H105" s="188">
        <v>1550</v>
      </c>
      <c r="I105" s="222">
        <v>0</v>
      </c>
      <c r="J105" s="222">
        <v>0</v>
      </c>
      <c r="K105" s="222">
        <v>0</v>
      </c>
      <c r="L105" s="222">
        <v>0</v>
      </c>
      <c r="M105" s="222">
        <v>0</v>
      </c>
      <c r="N105" s="222">
        <v>0</v>
      </c>
      <c r="O105" s="222">
        <v>0</v>
      </c>
      <c r="P105" s="222">
        <v>0</v>
      </c>
      <c r="Q105" s="222">
        <v>0</v>
      </c>
      <c r="R105" s="222">
        <v>0</v>
      </c>
      <c r="S105" s="222">
        <v>0</v>
      </c>
      <c r="T105" s="222">
        <v>0</v>
      </c>
      <c r="U105" s="222">
        <v>0</v>
      </c>
      <c r="V105" s="222">
        <v>0</v>
      </c>
      <c r="W105" s="222">
        <v>0</v>
      </c>
      <c r="X105" s="183">
        <v>0</v>
      </c>
    </row>
    <row r="106" ht="23.1" customHeight="1" spans="1:24">
      <c r="A106" s="179"/>
      <c r="B106" s="179"/>
      <c r="C106" s="179"/>
      <c r="D106" s="179" t="s">
        <v>2478</v>
      </c>
      <c r="E106" s="216" t="s">
        <v>2479</v>
      </c>
      <c r="F106" s="222">
        <v>657.15</v>
      </c>
      <c r="G106" s="183">
        <v>657.15</v>
      </c>
      <c r="H106" s="188">
        <v>157.15</v>
      </c>
      <c r="I106" s="222">
        <v>500</v>
      </c>
      <c r="J106" s="222">
        <v>0</v>
      </c>
      <c r="K106" s="222">
        <v>0</v>
      </c>
      <c r="L106" s="222">
        <v>0</v>
      </c>
      <c r="M106" s="222">
        <v>0</v>
      </c>
      <c r="N106" s="222">
        <v>0</v>
      </c>
      <c r="O106" s="222">
        <v>0</v>
      </c>
      <c r="P106" s="222">
        <v>0</v>
      </c>
      <c r="Q106" s="222">
        <v>500</v>
      </c>
      <c r="R106" s="222">
        <v>0</v>
      </c>
      <c r="S106" s="222">
        <v>0</v>
      </c>
      <c r="T106" s="222">
        <v>0</v>
      </c>
      <c r="U106" s="222">
        <v>0</v>
      </c>
      <c r="V106" s="222">
        <v>0</v>
      </c>
      <c r="W106" s="222">
        <v>0</v>
      </c>
      <c r="X106" s="183">
        <v>0</v>
      </c>
    </row>
    <row r="107" ht="23.1" customHeight="1" spans="1:24">
      <c r="A107" s="179"/>
      <c r="B107" s="179"/>
      <c r="C107" s="179"/>
      <c r="D107" s="179" t="s">
        <v>2480</v>
      </c>
      <c r="E107" s="216" t="s">
        <v>117</v>
      </c>
      <c r="F107" s="222">
        <v>547.95</v>
      </c>
      <c r="G107" s="183">
        <v>547.95</v>
      </c>
      <c r="H107" s="188">
        <v>526.95</v>
      </c>
      <c r="I107" s="222">
        <v>21</v>
      </c>
      <c r="J107" s="222">
        <v>0</v>
      </c>
      <c r="K107" s="222">
        <v>0</v>
      </c>
      <c r="L107" s="222">
        <v>0</v>
      </c>
      <c r="M107" s="222">
        <v>0</v>
      </c>
      <c r="N107" s="222">
        <v>0</v>
      </c>
      <c r="O107" s="222">
        <v>0</v>
      </c>
      <c r="P107" s="222">
        <v>21</v>
      </c>
      <c r="Q107" s="222">
        <v>0</v>
      </c>
      <c r="R107" s="222">
        <v>0</v>
      </c>
      <c r="S107" s="222">
        <v>0</v>
      </c>
      <c r="T107" s="222">
        <v>0</v>
      </c>
      <c r="U107" s="222">
        <v>0</v>
      </c>
      <c r="V107" s="222">
        <v>0</v>
      </c>
      <c r="W107" s="222">
        <v>0</v>
      </c>
      <c r="X107" s="183">
        <v>0</v>
      </c>
    </row>
    <row r="108" ht="23.1" customHeight="1" spans="1:24">
      <c r="A108" s="179"/>
      <c r="B108" s="179"/>
      <c r="C108" s="179"/>
      <c r="D108" s="179" t="s">
        <v>2481</v>
      </c>
      <c r="E108" s="216" t="s">
        <v>2482</v>
      </c>
      <c r="F108" s="222">
        <v>547.95</v>
      </c>
      <c r="G108" s="183">
        <v>547.95</v>
      </c>
      <c r="H108" s="188">
        <v>526.95</v>
      </c>
      <c r="I108" s="222">
        <v>21</v>
      </c>
      <c r="J108" s="222">
        <v>0</v>
      </c>
      <c r="K108" s="222">
        <v>0</v>
      </c>
      <c r="L108" s="222">
        <v>0</v>
      </c>
      <c r="M108" s="222">
        <v>0</v>
      </c>
      <c r="N108" s="222">
        <v>0</v>
      </c>
      <c r="O108" s="222">
        <v>0</v>
      </c>
      <c r="P108" s="222">
        <v>21</v>
      </c>
      <c r="Q108" s="222">
        <v>0</v>
      </c>
      <c r="R108" s="222">
        <v>0</v>
      </c>
      <c r="S108" s="222">
        <v>0</v>
      </c>
      <c r="T108" s="222">
        <v>0</v>
      </c>
      <c r="U108" s="222">
        <v>0</v>
      </c>
      <c r="V108" s="222">
        <v>0</v>
      </c>
      <c r="W108" s="222">
        <v>0</v>
      </c>
      <c r="X108" s="183">
        <v>0</v>
      </c>
    </row>
    <row r="109" ht="23.1" customHeight="1" spans="1:24">
      <c r="A109" s="179"/>
      <c r="B109" s="179"/>
      <c r="C109" s="179"/>
      <c r="D109" s="179" t="s">
        <v>2483</v>
      </c>
      <c r="E109" s="216" t="s">
        <v>641</v>
      </c>
      <c r="F109" s="222">
        <v>78.56</v>
      </c>
      <c r="G109" s="183">
        <v>78.56</v>
      </c>
      <c r="H109" s="188">
        <v>78.56</v>
      </c>
      <c r="I109" s="222">
        <v>0</v>
      </c>
      <c r="J109" s="222">
        <v>0</v>
      </c>
      <c r="K109" s="222">
        <v>0</v>
      </c>
      <c r="L109" s="222">
        <v>0</v>
      </c>
      <c r="M109" s="222">
        <v>0</v>
      </c>
      <c r="N109" s="222">
        <v>0</v>
      </c>
      <c r="O109" s="222">
        <v>0</v>
      </c>
      <c r="P109" s="222">
        <v>0</v>
      </c>
      <c r="Q109" s="222">
        <v>0</v>
      </c>
      <c r="R109" s="222">
        <v>0</v>
      </c>
      <c r="S109" s="222">
        <v>0</v>
      </c>
      <c r="T109" s="222">
        <v>0</v>
      </c>
      <c r="U109" s="222">
        <v>0</v>
      </c>
      <c r="V109" s="222">
        <v>0</v>
      </c>
      <c r="W109" s="222">
        <v>0</v>
      </c>
      <c r="X109" s="183">
        <v>0</v>
      </c>
    </row>
    <row r="110" ht="23.1" customHeight="1" spans="1:24">
      <c r="A110" s="179"/>
      <c r="B110" s="179"/>
      <c r="C110" s="179"/>
      <c r="D110" s="179" t="s">
        <v>2484</v>
      </c>
      <c r="E110" s="216" t="s">
        <v>2485</v>
      </c>
      <c r="F110" s="222">
        <v>78.56</v>
      </c>
      <c r="G110" s="183">
        <v>78.56</v>
      </c>
      <c r="H110" s="188">
        <v>78.56</v>
      </c>
      <c r="I110" s="222">
        <v>0</v>
      </c>
      <c r="J110" s="222">
        <v>0</v>
      </c>
      <c r="K110" s="222">
        <v>0</v>
      </c>
      <c r="L110" s="222">
        <v>0</v>
      </c>
      <c r="M110" s="222">
        <v>0</v>
      </c>
      <c r="N110" s="222">
        <v>0</v>
      </c>
      <c r="O110" s="222">
        <v>0</v>
      </c>
      <c r="P110" s="222">
        <v>0</v>
      </c>
      <c r="Q110" s="222">
        <v>0</v>
      </c>
      <c r="R110" s="222">
        <v>0</v>
      </c>
      <c r="S110" s="222">
        <v>0</v>
      </c>
      <c r="T110" s="222">
        <v>0</v>
      </c>
      <c r="U110" s="222">
        <v>0</v>
      </c>
      <c r="V110" s="222">
        <v>0</v>
      </c>
      <c r="W110" s="222">
        <v>0</v>
      </c>
      <c r="X110" s="183">
        <v>0</v>
      </c>
    </row>
    <row r="111" ht="23.1" customHeight="1" spans="1:24">
      <c r="A111" s="179"/>
      <c r="B111" s="179"/>
      <c r="C111" s="179"/>
      <c r="D111" s="179" t="s">
        <v>2486</v>
      </c>
      <c r="E111" s="216" t="s">
        <v>2206</v>
      </c>
      <c r="F111" s="222">
        <v>4551.39</v>
      </c>
      <c r="G111" s="183">
        <v>4551.39</v>
      </c>
      <c r="H111" s="188">
        <v>4551.39</v>
      </c>
      <c r="I111" s="222">
        <v>0</v>
      </c>
      <c r="J111" s="222">
        <v>0</v>
      </c>
      <c r="K111" s="222">
        <v>0</v>
      </c>
      <c r="L111" s="222">
        <v>0</v>
      </c>
      <c r="M111" s="222">
        <v>0</v>
      </c>
      <c r="N111" s="222">
        <v>0</v>
      </c>
      <c r="O111" s="222">
        <v>0</v>
      </c>
      <c r="P111" s="222">
        <v>0</v>
      </c>
      <c r="Q111" s="222">
        <v>0</v>
      </c>
      <c r="R111" s="222">
        <v>0</v>
      </c>
      <c r="S111" s="222">
        <v>0</v>
      </c>
      <c r="T111" s="222">
        <v>0</v>
      </c>
      <c r="U111" s="222">
        <v>0</v>
      </c>
      <c r="V111" s="222">
        <v>0</v>
      </c>
      <c r="W111" s="222">
        <v>0</v>
      </c>
      <c r="X111" s="183">
        <v>0</v>
      </c>
    </row>
    <row r="112" ht="23.1" customHeight="1" spans="1:24">
      <c r="A112" s="179"/>
      <c r="B112" s="179"/>
      <c r="C112" s="179"/>
      <c r="D112" s="179" t="s">
        <v>2487</v>
      </c>
      <c r="E112" s="216" t="s">
        <v>2488</v>
      </c>
      <c r="F112" s="222">
        <v>389.39</v>
      </c>
      <c r="G112" s="183">
        <v>389.39</v>
      </c>
      <c r="H112" s="188">
        <v>389.39</v>
      </c>
      <c r="I112" s="222">
        <v>0</v>
      </c>
      <c r="J112" s="222">
        <v>0</v>
      </c>
      <c r="K112" s="222">
        <v>0</v>
      </c>
      <c r="L112" s="222">
        <v>0</v>
      </c>
      <c r="M112" s="222">
        <v>0</v>
      </c>
      <c r="N112" s="222">
        <v>0</v>
      </c>
      <c r="O112" s="222">
        <v>0</v>
      </c>
      <c r="P112" s="222">
        <v>0</v>
      </c>
      <c r="Q112" s="222">
        <v>0</v>
      </c>
      <c r="R112" s="222">
        <v>0</v>
      </c>
      <c r="S112" s="222">
        <v>0</v>
      </c>
      <c r="T112" s="222">
        <v>0</v>
      </c>
      <c r="U112" s="222">
        <v>0</v>
      </c>
      <c r="V112" s="222">
        <v>0</v>
      </c>
      <c r="W112" s="222">
        <v>0</v>
      </c>
      <c r="X112" s="183">
        <v>0</v>
      </c>
    </row>
    <row r="113" ht="23.1" customHeight="1" spans="1:24">
      <c r="A113" s="179"/>
      <c r="B113" s="179"/>
      <c r="C113" s="179"/>
      <c r="D113" s="179" t="s">
        <v>2489</v>
      </c>
      <c r="E113" s="216" t="s">
        <v>2490</v>
      </c>
      <c r="F113" s="222">
        <v>555.5</v>
      </c>
      <c r="G113" s="183">
        <v>555.5</v>
      </c>
      <c r="H113" s="188">
        <v>555.5</v>
      </c>
      <c r="I113" s="222">
        <v>0</v>
      </c>
      <c r="J113" s="222">
        <v>0</v>
      </c>
      <c r="K113" s="222">
        <v>0</v>
      </c>
      <c r="L113" s="222">
        <v>0</v>
      </c>
      <c r="M113" s="222">
        <v>0</v>
      </c>
      <c r="N113" s="222">
        <v>0</v>
      </c>
      <c r="O113" s="222">
        <v>0</v>
      </c>
      <c r="P113" s="222">
        <v>0</v>
      </c>
      <c r="Q113" s="222">
        <v>0</v>
      </c>
      <c r="R113" s="222">
        <v>0</v>
      </c>
      <c r="S113" s="222">
        <v>0</v>
      </c>
      <c r="T113" s="222">
        <v>0</v>
      </c>
      <c r="U113" s="222">
        <v>0</v>
      </c>
      <c r="V113" s="222">
        <v>0</v>
      </c>
      <c r="W113" s="222">
        <v>0</v>
      </c>
      <c r="X113" s="183">
        <v>0</v>
      </c>
    </row>
    <row r="114" ht="23.1" customHeight="1" spans="1:24">
      <c r="A114" s="179"/>
      <c r="B114" s="179"/>
      <c r="C114" s="179"/>
      <c r="D114" s="179" t="s">
        <v>2491</v>
      </c>
      <c r="E114" s="216" t="s">
        <v>2492</v>
      </c>
      <c r="F114" s="222">
        <v>385.9</v>
      </c>
      <c r="G114" s="183">
        <v>385.9</v>
      </c>
      <c r="H114" s="188">
        <v>385.9</v>
      </c>
      <c r="I114" s="222">
        <v>0</v>
      </c>
      <c r="J114" s="222">
        <v>0</v>
      </c>
      <c r="K114" s="222">
        <v>0</v>
      </c>
      <c r="L114" s="222">
        <v>0</v>
      </c>
      <c r="M114" s="222">
        <v>0</v>
      </c>
      <c r="N114" s="222">
        <v>0</v>
      </c>
      <c r="O114" s="222">
        <v>0</v>
      </c>
      <c r="P114" s="222">
        <v>0</v>
      </c>
      <c r="Q114" s="222">
        <v>0</v>
      </c>
      <c r="R114" s="222">
        <v>0</v>
      </c>
      <c r="S114" s="222">
        <v>0</v>
      </c>
      <c r="T114" s="222">
        <v>0</v>
      </c>
      <c r="U114" s="222">
        <v>0</v>
      </c>
      <c r="V114" s="222">
        <v>0</v>
      </c>
      <c r="W114" s="222">
        <v>0</v>
      </c>
      <c r="X114" s="183">
        <v>0</v>
      </c>
    </row>
    <row r="115" ht="23.1" customHeight="1" spans="1:24">
      <c r="A115" s="179"/>
      <c r="B115" s="179"/>
      <c r="C115" s="179"/>
      <c r="D115" s="179" t="s">
        <v>2493</v>
      </c>
      <c r="E115" s="216" t="s">
        <v>2494</v>
      </c>
      <c r="F115" s="222">
        <v>80.61</v>
      </c>
      <c r="G115" s="183">
        <v>80.61</v>
      </c>
      <c r="H115" s="188">
        <v>80.61</v>
      </c>
      <c r="I115" s="222">
        <v>0</v>
      </c>
      <c r="J115" s="222">
        <v>0</v>
      </c>
      <c r="K115" s="222">
        <v>0</v>
      </c>
      <c r="L115" s="222">
        <v>0</v>
      </c>
      <c r="M115" s="222">
        <v>0</v>
      </c>
      <c r="N115" s="222">
        <v>0</v>
      </c>
      <c r="O115" s="222">
        <v>0</v>
      </c>
      <c r="P115" s="222">
        <v>0</v>
      </c>
      <c r="Q115" s="222">
        <v>0</v>
      </c>
      <c r="R115" s="222">
        <v>0</v>
      </c>
      <c r="S115" s="222">
        <v>0</v>
      </c>
      <c r="T115" s="222">
        <v>0</v>
      </c>
      <c r="U115" s="222">
        <v>0</v>
      </c>
      <c r="V115" s="222">
        <v>0</v>
      </c>
      <c r="W115" s="222">
        <v>0</v>
      </c>
      <c r="X115" s="183">
        <v>0</v>
      </c>
    </row>
    <row r="116" ht="23.1" customHeight="1" spans="1:24">
      <c r="A116" s="179"/>
      <c r="B116" s="179"/>
      <c r="C116" s="179"/>
      <c r="D116" s="179" t="s">
        <v>2495</v>
      </c>
      <c r="E116" s="216" t="s">
        <v>2496</v>
      </c>
      <c r="F116" s="222">
        <v>136.35</v>
      </c>
      <c r="G116" s="183">
        <v>136.35</v>
      </c>
      <c r="H116" s="188">
        <v>136.35</v>
      </c>
      <c r="I116" s="222">
        <v>0</v>
      </c>
      <c r="J116" s="222">
        <v>0</v>
      </c>
      <c r="K116" s="222">
        <v>0</v>
      </c>
      <c r="L116" s="222">
        <v>0</v>
      </c>
      <c r="M116" s="222">
        <v>0</v>
      </c>
      <c r="N116" s="222">
        <v>0</v>
      </c>
      <c r="O116" s="222">
        <v>0</v>
      </c>
      <c r="P116" s="222">
        <v>0</v>
      </c>
      <c r="Q116" s="222">
        <v>0</v>
      </c>
      <c r="R116" s="222">
        <v>0</v>
      </c>
      <c r="S116" s="222">
        <v>0</v>
      </c>
      <c r="T116" s="222">
        <v>0</v>
      </c>
      <c r="U116" s="222">
        <v>0</v>
      </c>
      <c r="V116" s="222">
        <v>0</v>
      </c>
      <c r="W116" s="222">
        <v>0</v>
      </c>
      <c r="X116" s="183">
        <v>0</v>
      </c>
    </row>
    <row r="117" ht="23.1" customHeight="1" spans="1:24">
      <c r="A117" s="179"/>
      <c r="B117" s="179"/>
      <c r="C117" s="179"/>
      <c r="D117" s="179" t="s">
        <v>2497</v>
      </c>
      <c r="E117" s="216" t="s">
        <v>2498</v>
      </c>
      <c r="F117" s="222">
        <v>72.45</v>
      </c>
      <c r="G117" s="183">
        <v>72.45</v>
      </c>
      <c r="H117" s="188">
        <v>72.45</v>
      </c>
      <c r="I117" s="222">
        <v>0</v>
      </c>
      <c r="J117" s="222">
        <v>0</v>
      </c>
      <c r="K117" s="222">
        <v>0</v>
      </c>
      <c r="L117" s="222">
        <v>0</v>
      </c>
      <c r="M117" s="222">
        <v>0</v>
      </c>
      <c r="N117" s="222">
        <v>0</v>
      </c>
      <c r="O117" s="222">
        <v>0</v>
      </c>
      <c r="P117" s="222">
        <v>0</v>
      </c>
      <c r="Q117" s="222">
        <v>0</v>
      </c>
      <c r="R117" s="222">
        <v>0</v>
      </c>
      <c r="S117" s="222">
        <v>0</v>
      </c>
      <c r="T117" s="222">
        <v>0</v>
      </c>
      <c r="U117" s="222">
        <v>0</v>
      </c>
      <c r="V117" s="222">
        <v>0</v>
      </c>
      <c r="W117" s="222">
        <v>0</v>
      </c>
      <c r="X117" s="183">
        <v>0</v>
      </c>
    </row>
    <row r="118" ht="23.1" customHeight="1" spans="1:24">
      <c r="A118" s="179"/>
      <c r="B118" s="179"/>
      <c r="C118" s="179"/>
      <c r="D118" s="179" t="s">
        <v>2499</v>
      </c>
      <c r="E118" s="216" t="s">
        <v>2500</v>
      </c>
      <c r="F118" s="222">
        <v>66.03</v>
      </c>
      <c r="G118" s="183">
        <v>66.03</v>
      </c>
      <c r="H118" s="188">
        <v>66.03</v>
      </c>
      <c r="I118" s="222">
        <v>0</v>
      </c>
      <c r="J118" s="222">
        <v>0</v>
      </c>
      <c r="K118" s="222">
        <v>0</v>
      </c>
      <c r="L118" s="222">
        <v>0</v>
      </c>
      <c r="M118" s="222">
        <v>0</v>
      </c>
      <c r="N118" s="222">
        <v>0</v>
      </c>
      <c r="O118" s="222">
        <v>0</v>
      </c>
      <c r="P118" s="222">
        <v>0</v>
      </c>
      <c r="Q118" s="222">
        <v>0</v>
      </c>
      <c r="R118" s="222">
        <v>0</v>
      </c>
      <c r="S118" s="222">
        <v>0</v>
      </c>
      <c r="T118" s="222">
        <v>0</v>
      </c>
      <c r="U118" s="222">
        <v>0</v>
      </c>
      <c r="V118" s="222">
        <v>0</v>
      </c>
      <c r="W118" s="222">
        <v>0</v>
      </c>
      <c r="X118" s="183">
        <v>0</v>
      </c>
    </row>
    <row r="119" ht="23.1" customHeight="1" spans="1:24">
      <c r="A119" s="179"/>
      <c r="B119" s="179"/>
      <c r="C119" s="179"/>
      <c r="D119" s="179" t="s">
        <v>2501</v>
      </c>
      <c r="E119" s="216" t="s">
        <v>2502</v>
      </c>
      <c r="F119" s="222">
        <v>43.01</v>
      </c>
      <c r="G119" s="183">
        <v>43.01</v>
      </c>
      <c r="H119" s="188">
        <v>43.01</v>
      </c>
      <c r="I119" s="222">
        <v>0</v>
      </c>
      <c r="J119" s="222">
        <v>0</v>
      </c>
      <c r="K119" s="222">
        <v>0</v>
      </c>
      <c r="L119" s="222">
        <v>0</v>
      </c>
      <c r="M119" s="222">
        <v>0</v>
      </c>
      <c r="N119" s="222">
        <v>0</v>
      </c>
      <c r="O119" s="222">
        <v>0</v>
      </c>
      <c r="P119" s="222">
        <v>0</v>
      </c>
      <c r="Q119" s="222">
        <v>0</v>
      </c>
      <c r="R119" s="222">
        <v>0</v>
      </c>
      <c r="S119" s="222">
        <v>0</v>
      </c>
      <c r="T119" s="222">
        <v>0</v>
      </c>
      <c r="U119" s="222">
        <v>0</v>
      </c>
      <c r="V119" s="222">
        <v>0</v>
      </c>
      <c r="W119" s="222">
        <v>0</v>
      </c>
      <c r="X119" s="183">
        <v>0</v>
      </c>
    </row>
    <row r="120" ht="23.1" customHeight="1" spans="1:24">
      <c r="A120" s="179"/>
      <c r="B120" s="179"/>
      <c r="C120" s="179"/>
      <c r="D120" s="179" t="s">
        <v>2503</v>
      </c>
      <c r="E120" s="216" t="s">
        <v>2504</v>
      </c>
      <c r="F120" s="222">
        <v>479.72</v>
      </c>
      <c r="G120" s="183">
        <v>479.72</v>
      </c>
      <c r="H120" s="188">
        <v>479.72</v>
      </c>
      <c r="I120" s="222">
        <v>0</v>
      </c>
      <c r="J120" s="222">
        <v>0</v>
      </c>
      <c r="K120" s="222">
        <v>0</v>
      </c>
      <c r="L120" s="222">
        <v>0</v>
      </c>
      <c r="M120" s="222">
        <v>0</v>
      </c>
      <c r="N120" s="222">
        <v>0</v>
      </c>
      <c r="O120" s="222">
        <v>0</v>
      </c>
      <c r="P120" s="222">
        <v>0</v>
      </c>
      <c r="Q120" s="222">
        <v>0</v>
      </c>
      <c r="R120" s="222">
        <v>0</v>
      </c>
      <c r="S120" s="222">
        <v>0</v>
      </c>
      <c r="T120" s="222">
        <v>0</v>
      </c>
      <c r="U120" s="222">
        <v>0</v>
      </c>
      <c r="V120" s="222">
        <v>0</v>
      </c>
      <c r="W120" s="222">
        <v>0</v>
      </c>
      <c r="X120" s="183">
        <v>0</v>
      </c>
    </row>
    <row r="121" ht="23.1" customHeight="1" spans="1:24">
      <c r="A121" s="179"/>
      <c r="B121" s="179"/>
      <c r="C121" s="179"/>
      <c r="D121" s="179" t="s">
        <v>2505</v>
      </c>
      <c r="E121" s="216" t="s">
        <v>2506</v>
      </c>
      <c r="F121" s="222">
        <v>1493.49</v>
      </c>
      <c r="G121" s="183">
        <v>1493.49</v>
      </c>
      <c r="H121" s="188">
        <v>1493.49</v>
      </c>
      <c r="I121" s="222">
        <v>0</v>
      </c>
      <c r="J121" s="222">
        <v>0</v>
      </c>
      <c r="K121" s="222">
        <v>0</v>
      </c>
      <c r="L121" s="222">
        <v>0</v>
      </c>
      <c r="M121" s="222">
        <v>0</v>
      </c>
      <c r="N121" s="222">
        <v>0</v>
      </c>
      <c r="O121" s="222">
        <v>0</v>
      </c>
      <c r="P121" s="222">
        <v>0</v>
      </c>
      <c r="Q121" s="222">
        <v>0</v>
      </c>
      <c r="R121" s="222">
        <v>0</v>
      </c>
      <c r="S121" s="222">
        <v>0</v>
      </c>
      <c r="T121" s="222">
        <v>0</v>
      </c>
      <c r="U121" s="222">
        <v>0</v>
      </c>
      <c r="V121" s="222">
        <v>0</v>
      </c>
      <c r="W121" s="222">
        <v>0</v>
      </c>
      <c r="X121" s="183">
        <v>0</v>
      </c>
    </row>
    <row r="122" ht="23.1" customHeight="1" spans="1:24">
      <c r="A122" s="179"/>
      <c r="B122" s="179"/>
      <c r="C122" s="179"/>
      <c r="D122" s="179" t="s">
        <v>2507</v>
      </c>
      <c r="E122" s="216" t="s">
        <v>2508</v>
      </c>
      <c r="F122" s="222">
        <v>96.38</v>
      </c>
      <c r="G122" s="183">
        <v>96.38</v>
      </c>
      <c r="H122" s="188">
        <v>96.38</v>
      </c>
      <c r="I122" s="222">
        <v>0</v>
      </c>
      <c r="J122" s="222">
        <v>0</v>
      </c>
      <c r="K122" s="222">
        <v>0</v>
      </c>
      <c r="L122" s="222">
        <v>0</v>
      </c>
      <c r="M122" s="222">
        <v>0</v>
      </c>
      <c r="N122" s="222">
        <v>0</v>
      </c>
      <c r="O122" s="222">
        <v>0</v>
      </c>
      <c r="P122" s="222">
        <v>0</v>
      </c>
      <c r="Q122" s="222">
        <v>0</v>
      </c>
      <c r="R122" s="222">
        <v>0</v>
      </c>
      <c r="S122" s="222">
        <v>0</v>
      </c>
      <c r="T122" s="222">
        <v>0</v>
      </c>
      <c r="U122" s="222">
        <v>0</v>
      </c>
      <c r="V122" s="222">
        <v>0</v>
      </c>
      <c r="W122" s="222">
        <v>0</v>
      </c>
      <c r="X122" s="183">
        <v>0</v>
      </c>
    </row>
    <row r="123" ht="23.1" customHeight="1" spans="1:24">
      <c r="A123" s="179"/>
      <c r="B123" s="179"/>
      <c r="C123" s="179"/>
      <c r="D123" s="179" t="s">
        <v>2509</v>
      </c>
      <c r="E123" s="216" t="s">
        <v>2510</v>
      </c>
      <c r="F123" s="222">
        <v>45.98</v>
      </c>
      <c r="G123" s="183">
        <v>45.98</v>
      </c>
      <c r="H123" s="188">
        <v>45.98</v>
      </c>
      <c r="I123" s="222">
        <v>0</v>
      </c>
      <c r="J123" s="222">
        <v>0</v>
      </c>
      <c r="K123" s="222">
        <v>0</v>
      </c>
      <c r="L123" s="222">
        <v>0</v>
      </c>
      <c r="M123" s="222">
        <v>0</v>
      </c>
      <c r="N123" s="222">
        <v>0</v>
      </c>
      <c r="O123" s="222">
        <v>0</v>
      </c>
      <c r="P123" s="222">
        <v>0</v>
      </c>
      <c r="Q123" s="222">
        <v>0</v>
      </c>
      <c r="R123" s="222">
        <v>0</v>
      </c>
      <c r="S123" s="222">
        <v>0</v>
      </c>
      <c r="T123" s="222">
        <v>0</v>
      </c>
      <c r="U123" s="222">
        <v>0</v>
      </c>
      <c r="V123" s="222">
        <v>0</v>
      </c>
      <c r="W123" s="222">
        <v>0</v>
      </c>
      <c r="X123" s="183">
        <v>0</v>
      </c>
    </row>
    <row r="124" ht="23.1" customHeight="1" spans="1:24">
      <c r="A124" s="179"/>
      <c r="B124" s="179"/>
      <c r="C124" s="179"/>
      <c r="D124" s="179" t="s">
        <v>2511</v>
      </c>
      <c r="E124" s="216" t="s">
        <v>2512</v>
      </c>
      <c r="F124" s="222">
        <v>112.6</v>
      </c>
      <c r="G124" s="183">
        <v>112.6</v>
      </c>
      <c r="H124" s="188">
        <v>112.6</v>
      </c>
      <c r="I124" s="222">
        <v>0</v>
      </c>
      <c r="J124" s="222">
        <v>0</v>
      </c>
      <c r="K124" s="222">
        <v>0</v>
      </c>
      <c r="L124" s="222">
        <v>0</v>
      </c>
      <c r="M124" s="222">
        <v>0</v>
      </c>
      <c r="N124" s="222">
        <v>0</v>
      </c>
      <c r="O124" s="222">
        <v>0</v>
      </c>
      <c r="P124" s="222">
        <v>0</v>
      </c>
      <c r="Q124" s="222">
        <v>0</v>
      </c>
      <c r="R124" s="222">
        <v>0</v>
      </c>
      <c r="S124" s="222">
        <v>0</v>
      </c>
      <c r="T124" s="222">
        <v>0</v>
      </c>
      <c r="U124" s="222">
        <v>0</v>
      </c>
      <c r="V124" s="222">
        <v>0</v>
      </c>
      <c r="W124" s="222">
        <v>0</v>
      </c>
      <c r="X124" s="183">
        <v>0</v>
      </c>
    </row>
    <row r="125" ht="23.1" customHeight="1" spans="1:24">
      <c r="A125" s="179"/>
      <c r="B125" s="179"/>
      <c r="C125" s="179"/>
      <c r="D125" s="179" t="s">
        <v>2513</v>
      </c>
      <c r="E125" s="216" t="s">
        <v>2514</v>
      </c>
      <c r="F125" s="222">
        <v>141.77</v>
      </c>
      <c r="G125" s="183">
        <v>141.77</v>
      </c>
      <c r="H125" s="188">
        <v>141.77</v>
      </c>
      <c r="I125" s="222">
        <v>0</v>
      </c>
      <c r="J125" s="222">
        <v>0</v>
      </c>
      <c r="K125" s="222">
        <v>0</v>
      </c>
      <c r="L125" s="222">
        <v>0</v>
      </c>
      <c r="M125" s="222">
        <v>0</v>
      </c>
      <c r="N125" s="222">
        <v>0</v>
      </c>
      <c r="O125" s="222">
        <v>0</v>
      </c>
      <c r="P125" s="222">
        <v>0</v>
      </c>
      <c r="Q125" s="222">
        <v>0</v>
      </c>
      <c r="R125" s="222">
        <v>0</v>
      </c>
      <c r="S125" s="222">
        <v>0</v>
      </c>
      <c r="T125" s="222">
        <v>0</v>
      </c>
      <c r="U125" s="222">
        <v>0</v>
      </c>
      <c r="V125" s="222">
        <v>0</v>
      </c>
      <c r="W125" s="222">
        <v>0</v>
      </c>
      <c r="X125" s="183">
        <v>0</v>
      </c>
    </row>
    <row r="126" ht="23.1" customHeight="1" spans="1:24">
      <c r="A126" s="179"/>
      <c r="B126" s="179"/>
      <c r="C126" s="179"/>
      <c r="D126" s="179" t="s">
        <v>2515</v>
      </c>
      <c r="E126" s="216" t="s">
        <v>2516</v>
      </c>
      <c r="F126" s="222">
        <v>47.01</v>
      </c>
      <c r="G126" s="183">
        <v>47.01</v>
      </c>
      <c r="H126" s="188">
        <v>47.01</v>
      </c>
      <c r="I126" s="222">
        <v>0</v>
      </c>
      <c r="J126" s="222">
        <v>0</v>
      </c>
      <c r="K126" s="222">
        <v>0</v>
      </c>
      <c r="L126" s="222">
        <v>0</v>
      </c>
      <c r="M126" s="222">
        <v>0</v>
      </c>
      <c r="N126" s="222">
        <v>0</v>
      </c>
      <c r="O126" s="222">
        <v>0</v>
      </c>
      <c r="P126" s="222">
        <v>0</v>
      </c>
      <c r="Q126" s="222">
        <v>0</v>
      </c>
      <c r="R126" s="222">
        <v>0</v>
      </c>
      <c r="S126" s="222">
        <v>0</v>
      </c>
      <c r="T126" s="222">
        <v>0</v>
      </c>
      <c r="U126" s="222">
        <v>0</v>
      </c>
      <c r="V126" s="222">
        <v>0</v>
      </c>
      <c r="W126" s="222">
        <v>0</v>
      </c>
      <c r="X126" s="183">
        <v>0</v>
      </c>
    </row>
    <row r="127" ht="23.1" customHeight="1" spans="1:24">
      <c r="A127" s="179"/>
      <c r="B127" s="179"/>
      <c r="C127" s="179"/>
      <c r="D127" s="179" t="s">
        <v>2517</v>
      </c>
      <c r="E127" s="216" t="s">
        <v>2518</v>
      </c>
      <c r="F127" s="222">
        <v>178.23</v>
      </c>
      <c r="G127" s="183">
        <v>178.23</v>
      </c>
      <c r="H127" s="188">
        <v>178.23</v>
      </c>
      <c r="I127" s="222">
        <v>0</v>
      </c>
      <c r="J127" s="222">
        <v>0</v>
      </c>
      <c r="K127" s="222">
        <v>0</v>
      </c>
      <c r="L127" s="222">
        <v>0</v>
      </c>
      <c r="M127" s="222">
        <v>0</v>
      </c>
      <c r="N127" s="222">
        <v>0</v>
      </c>
      <c r="O127" s="222">
        <v>0</v>
      </c>
      <c r="P127" s="222">
        <v>0</v>
      </c>
      <c r="Q127" s="222">
        <v>0</v>
      </c>
      <c r="R127" s="222">
        <v>0</v>
      </c>
      <c r="S127" s="222">
        <v>0</v>
      </c>
      <c r="T127" s="222">
        <v>0</v>
      </c>
      <c r="U127" s="222">
        <v>0</v>
      </c>
      <c r="V127" s="222">
        <v>0</v>
      </c>
      <c r="W127" s="222">
        <v>0</v>
      </c>
      <c r="X127" s="183">
        <v>0</v>
      </c>
    </row>
    <row r="128" ht="23.1" customHeight="1" spans="1:24">
      <c r="A128" s="179"/>
      <c r="B128" s="179"/>
      <c r="C128" s="179"/>
      <c r="D128" s="179" t="s">
        <v>2519</v>
      </c>
      <c r="E128" s="216" t="s">
        <v>2520</v>
      </c>
      <c r="F128" s="222">
        <v>90.56</v>
      </c>
      <c r="G128" s="183">
        <v>90.56</v>
      </c>
      <c r="H128" s="188">
        <v>90.56</v>
      </c>
      <c r="I128" s="222">
        <v>0</v>
      </c>
      <c r="J128" s="222">
        <v>0</v>
      </c>
      <c r="K128" s="222">
        <v>0</v>
      </c>
      <c r="L128" s="222">
        <v>0</v>
      </c>
      <c r="M128" s="222">
        <v>0</v>
      </c>
      <c r="N128" s="222">
        <v>0</v>
      </c>
      <c r="O128" s="222">
        <v>0</v>
      </c>
      <c r="P128" s="222">
        <v>0</v>
      </c>
      <c r="Q128" s="222">
        <v>0</v>
      </c>
      <c r="R128" s="222">
        <v>0</v>
      </c>
      <c r="S128" s="222">
        <v>0</v>
      </c>
      <c r="T128" s="222">
        <v>0</v>
      </c>
      <c r="U128" s="222">
        <v>0</v>
      </c>
      <c r="V128" s="222">
        <v>0</v>
      </c>
      <c r="W128" s="222">
        <v>0</v>
      </c>
      <c r="X128" s="183">
        <v>0</v>
      </c>
    </row>
    <row r="129" ht="23.1" customHeight="1" spans="1:24">
      <c r="A129" s="179"/>
      <c r="B129" s="179"/>
      <c r="C129" s="179"/>
      <c r="D129" s="179" t="s">
        <v>2521</v>
      </c>
      <c r="E129" s="216" t="s">
        <v>2522</v>
      </c>
      <c r="F129" s="222">
        <v>97.15</v>
      </c>
      <c r="G129" s="183">
        <v>97.15</v>
      </c>
      <c r="H129" s="188">
        <v>97.15</v>
      </c>
      <c r="I129" s="222">
        <v>0</v>
      </c>
      <c r="J129" s="222">
        <v>0</v>
      </c>
      <c r="K129" s="222">
        <v>0</v>
      </c>
      <c r="L129" s="222">
        <v>0</v>
      </c>
      <c r="M129" s="222">
        <v>0</v>
      </c>
      <c r="N129" s="222">
        <v>0</v>
      </c>
      <c r="O129" s="222">
        <v>0</v>
      </c>
      <c r="P129" s="222">
        <v>0</v>
      </c>
      <c r="Q129" s="222">
        <v>0</v>
      </c>
      <c r="R129" s="222">
        <v>0</v>
      </c>
      <c r="S129" s="222">
        <v>0</v>
      </c>
      <c r="T129" s="222">
        <v>0</v>
      </c>
      <c r="U129" s="222">
        <v>0</v>
      </c>
      <c r="V129" s="222">
        <v>0</v>
      </c>
      <c r="W129" s="222">
        <v>0</v>
      </c>
      <c r="X129" s="183">
        <v>0</v>
      </c>
    </row>
    <row r="130" ht="23.1" customHeight="1" spans="1:24">
      <c r="A130" s="179"/>
      <c r="B130" s="179"/>
      <c r="C130" s="179"/>
      <c r="D130" s="179" t="s">
        <v>2523</v>
      </c>
      <c r="E130" s="216" t="s">
        <v>2524</v>
      </c>
      <c r="F130" s="222">
        <v>39.26</v>
      </c>
      <c r="G130" s="183">
        <v>39.26</v>
      </c>
      <c r="H130" s="188">
        <v>39.26</v>
      </c>
      <c r="I130" s="222">
        <v>0</v>
      </c>
      <c r="J130" s="222">
        <v>0</v>
      </c>
      <c r="K130" s="222">
        <v>0</v>
      </c>
      <c r="L130" s="222">
        <v>0</v>
      </c>
      <c r="M130" s="222">
        <v>0</v>
      </c>
      <c r="N130" s="222">
        <v>0</v>
      </c>
      <c r="O130" s="222">
        <v>0</v>
      </c>
      <c r="P130" s="222">
        <v>0</v>
      </c>
      <c r="Q130" s="222">
        <v>0</v>
      </c>
      <c r="R130" s="222">
        <v>0</v>
      </c>
      <c r="S130" s="222">
        <v>0</v>
      </c>
      <c r="T130" s="222">
        <v>0</v>
      </c>
      <c r="U130" s="222">
        <v>0</v>
      </c>
      <c r="V130" s="222">
        <v>0</v>
      </c>
      <c r="W130" s="222">
        <v>0</v>
      </c>
      <c r="X130" s="183">
        <v>0</v>
      </c>
    </row>
    <row r="131" ht="23.1" customHeight="1" spans="1:24">
      <c r="A131" s="179"/>
      <c r="B131" s="179"/>
      <c r="C131" s="179"/>
      <c r="D131" s="179" t="s">
        <v>2525</v>
      </c>
      <c r="E131" s="216" t="s">
        <v>771</v>
      </c>
      <c r="F131" s="222">
        <v>846.74</v>
      </c>
      <c r="G131" s="183">
        <v>846.74</v>
      </c>
      <c r="H131" s="188">
        <v>846.74</v>
      </c>
      <c r="I131" s="222">
        <v>0</v>
      </c>
      <c r="J131" s="222">
        <v>0</v>
      </c>
      <c r="K131" s="222">
        <v>0</v>
      </c>
      <c r="L131" s="222">
        <v>0</v>
      </c>
      <c r="M131" s="222">
        <v>0</v>
      </c>
      <c r="N131" s="222">
        <v>0</v>
      </c>
      <c r="O131" s="222">
        <v>0</v>
      </c>
      <c r="P131" s="222">
        <v>0</v>
      </c>
      <c r="Q131" s="222">
        <v>0</v>
      </c>
      <c r="R131" s="222">
        <v>0</v>
      </c>
      <c r="S131" s="222">
        <v>0</v>
      </c>
      <c r="T131" s="222">
        <v>0</v>
      </c>
      <c r="U131" s="222">
        <v>0</v>
      </c>
      <c r="V131" s="222">
        <v>0</v>
      </c>
      <c r="W131" s="222">
        <v>0</v>
      </c>
      <c r="X131" s="183">
        <v>0</v>
      </c>
    </row>
    <row r="132" ht="23.1" customHeight="1" spans="1:24">
      <c r="A132" s="179"/>
      <c r="B132" s="179"/>
      <c r="C132" s="179"/>
      <c r="D132" s="179" t="s">
        <v>2526</v>
      </c>
      <c r="E132" s="216" t="s">
        <v>2527</v>
      </c>
      <c r="F132" s="222">
        <v>328.99</v>
      </c>
      <c r="G132" s="183">
        <v>328.99</v>
      </c>
      <c r="H132" s="188">
        <v>328.99</v>
      </c>
      <c r="I132" s="222">
        <v>0</v>
      </c>
      <c r="J132" s="222">
        <v>0</v>
      </c>
      <c r="K132" s="222">
        <v>0</v>
      </c>
      <c r="L132" s="222">
        <v>0</v>
      </c>
      <c r="M132" s="222">
        <v>0</v>
      </c>
      <c r="N132" s="222">
        <v>0</v>
      </c>
      <c r="O132" s="222">
        <v>0</v>
      </c>
      <c r="P132" s="222">
        <v>0</v>
      </c>
      <c r="Q132" s="222">
        <v>0</v>
      </c>
      <c r="R132" s="222">
        <v>0</v>
      </c>
      <c r="S132" s="222">
        <v>0</v>
      </c>
      <c r="T132" s="222">
        <v>0</v>
      </c>
      <c r="U132" s="222">
        <v>0</v>
      </c>
      <c r="V132" s="222">
        <v>0</v>
      </c>
      <c r="W132" s="222">
        <v>0</v>
      </c>
      <c r="X132" s="183">
        <v>0</v>
      </c>
    </row>
    <row r="133" ht="23.1" customHeight="1" spans="1:24">
      <c r="A133" s="179"/>
      <c r="B133" s="179"/>
      <c r="C133" s="179"/>
      <c r="D133" s="179" t="s">
        <v>2528</v>
      </c>
      <c r="E133" s="216" t="s">
        <v>2529</v>
      </c>
      <c r="F133" s="222">
        <v>191.94</v>
      </c>
      <c r="G133" s="183">
        <v>191.94</v>
      </c>
      <c r="H133" s="188">
        <v>191.94</v>
      </c>
      <c r="I133" s="222">
        <v>0</v>
      </c>
      <c r="J133" s="222">
        <v>0</v>
      </c>
      <c r="K133" s="222">
        <v>0</v>
      </c>
      <c r="L133" s="222">
        <v>0</v>
      </c>
      <c r="M133" s="222">
        <v>0</v>
      </c>
      <c r="N133" s="222">
        <v>0</v>
      </c>
      <c r="O133" s="222">
        <v>0</v>
      </c>
      <c r="P133" s="222">
        <v>0</v>
      </c>
      <c r="Q133" s="222">
        <v>0</v>
      </c>
      <c r="R133" s="222">
        <v>0</v>
      </c>
      <c r="S133" s="222">
        <v>0</v>
      </c>
      <c r="T133" s="222">
        <v>0</v>
      </c>
      <c r="U133" s="222">
        <v>0</v>
      </c>
      <c r="V133" s="222">
        <v>0</v>
      </c>
      <c r="W133" s="222">
        <v>0</v>
      </c>
      <c r="X133" s="183">
        <v>0</v>
      </c>
    </row>
    <row r="134" ht="23.1" customHeight="1" spans="1:24">
      <c r="A134" s="179"/>
      <c r="B134" s="179"/>
      <c r="C134" s="179"/>
      <c r="D134" s="179" t="s">
        <v>2530</v>
      </c>
      <c r="E134" s="216" t="s">
        <v>2531</v>
      </c>
      <c r="F134" s="222">
        <v>103.94</v>
      </c>
      <c r="G134" s="183">
        <v>103.94</v>
      </c>
      <c r="H134" s="188">
        <v>103.94</v>
      </c>
      <c r="I134" s="222">
        <v>0</v>
      </c>
      <c r="J134" s="222">
        <v>0</v>
      </c>
      <c r="K134" s="222">
        <v>0</v>
      </c>
      <c r="L134" s="222">
        <v>0</v>
      </c>
      <c r="M134" s="222">
        <v>0</v>
      </c>
      <c r="N134" s="222">
        <v>0</v>
      </c>
      <c r="O134" s="222">
        <v>0</v>
      </c>
      <c r="P134" s="222">
        <v>0</v>
      </c>
      <c r="Q134" s="222">
        <v>0</v>
      </c>
      <c r="R134" s="222">
        <v>0</v>
      </c>
      <c r="S134" s="222">
        <v>0</v>
      </c>
      <c r="T134" s="222">
        <v>0</v>
      </c>
      <c r="U134" s="222">
        <v>0</v>
      </c>
      <c r="V134" s="222">
        <v>0</v>
      </c>
      <c r="W134" s="222">
        <v>0</v>
      </c>
      <c r="X134" s="183">
        <v>0</v>
      </c>
    </row>
    <row r="135" ht="23.1" customHeight="1" spans="1:24">
      <c r="A135" s="179"/>
      <c r="B135" s="179"/>
      <c r="C135" s="179"/>
      <c r="D135" s="179" t="s">
        <v>2532</v>
      </c>
      <c r="E135" s="216" t="s">
        <v>2533</v>
      </c>
      <c r="F135" s="222">
        <v>152.85</v>
      </c>
      <c r="G135" s="183">
        <v>152.85</v>
      </c>
      <c r="H135" s="188">
        <v>152.85</v>
      </c>
      <c r="I135" s="222">
        <v>0</v>
      </c>
      <c r="J135" s="222">
        <v>0</v>
      </c>
      <c r="K135" s="222">
        <v>0</v>
      </c>
      <c r="L135" s="222">
        <v>0</v>
      </c>
      <c r="M135" s="222">
        <v>0</v>
      </c>
      <c r="N135" s="222">
        <v>0</v>
      </c>
      <c r="O135" s="222">
        <v>0</v>
      </c>
      <c r="P135" s="222">
        <v>0</v>
      </c>
      <c r="Q135" s="222">
        <v>0</v>
      </c>
      <c r="R135" s="222">
        <v>0</v>
      </c>
      <c r="S135" s="222">
        <v>0</v>
      </c>
      <c r="T135" s="222">
        <v>0</v>
      </c>
      <c r="U135" s="222">
        <v>0</v>
      </c>
      <c r="V135" s="222">
        <v>0</v>
      </c>
      <c r="W135" s="222">
        <v>0</v>
      </c>
      <c r="X135" s="183">
        <v>0</v>
      </c>
    </row>
    <row r="136" ht="23.1" customHeight="1" spans="1:24">
      <c r="A136" s="179"/>
      <c r="B136" s="179"/>
      <c r="C136" s="179"/>
      <c r="D136" s="179" t="s">
        <v>2534</v>
      </c>
      <c r="E136" s="216" t="s">
        <v>2535</v>
      </c>
      <c r="F136" s="222">
        <v>69.02</v>
      </c>
      <c r="G136" s="183">
        <v>69.02</v>
      </c>
      <c r="H136" s="188">
        <v>69.02</v>
      </c>
      <c r="I136" s="222">
        <v>0</v>
      </c>
      <c r="J136" s="222">
        <v>0</v>
      </c>
      <c r="K136" s="222">
        <v>0</v>
      </c>
      <c r="L136" s="222">
        <v>0</v>
      </c>
      <c r="M136" s="222">
        <v>0</v>
      </c>
      <c r="N136" s="222">
        <v>0</v>
      </c>
      <c r="O136" s="222">
        <v>0</v>
      </c>
      <c r="P136" s="222">
        <v>0</v>
      </c>
      <c r="Q136" s="222">
        <v>0</v>
      </c>
      <c r="R136" s="222">
        <v>0</v>
      </c>
      <c r="S136" s="222">
        <v>0</v>
      </c>
      <c r="T136" s="222">
        <v>0</v>
      </c>
      <c r="U136" s="222">
        <v>0</v>
      </c>
      <c r="V136" s="222">
        <v>0</v>
      </c>
      <c r="W136" s="222">
        <v>0</v>
      </c>
      <c r="X136" s="183">
        <v>0</v>
      </c>
    </row>
    <row r="137" ht="23.1" customHeight="1" spans="1:24">
      <c r="A137" s="179"/>
      <c r="B137" s="179"/>
      <c r="C137" s="179"/>
      <c r="D137" s="179" t="s">
        <v>2536</v>
      </c>
      <c r="E137" s="216" t="s">
        <v>805</v>
      </c>
      <c r="F137" s="222">
        <v>698.36</v>
      </c>
      <c r="G137" s="183">
        <v>698.36</v>
      </c>
      <c r="H137" s="188">
        <v>698.36</v>
      </c>
      <c r="I137" s="222">
        <v>0</v>
      </c>
      <c r="J137" s="222">
        <v>0</v>
      </c>
      <c r="K137" s="222">
        <v>0</v>
      </c>
      <c r="L137" s="222">
        <v>0</v>
      </c>
      <c r="M137" s="222">
        <v>0</v>
      </c>
      <c r="N137" s="222">
        <v>0</v>
      </c>
      <c r="O137" s="222">
        <v>0</v>
      </c>
      <c r="P137" s="222">
        <v>0</v>
      </c>
      <c r="Q137" s="222">
        <v>0</v>
      </c>
      <c r="R137" s="222">
        <v>0</v>
      </c>
      <c r="S137" s="222">
        <v>0</v>
      </c>
      <c r="T137" s="222">
        <v>0</v>
      </c>
      <c r="U137" s="222">
        <v>0</v>
      </c>
      <c r="V137" s="222">
        <v>0</v>
      </c>
      <c r="W137" s="222">
        <v>0</v>
      </c>
      <c r="X137" s="183">
        <v>0</v>
      </c>
    </row>
    <row r="138" ht="23.1" customHeight="1" spans="1:24">
      <c r="A138" s="179"/>
      <c r="B138" s="179"/>
      <c r="C138" s="179"/>
      <c r="D138" s="179" t="s">
        <v>2537</v>
      </c>
      <c r="E138" s="216" t="s">
        <v>2538</v>
      </c>
      <c r="F138" s="222">
        <v>70.12</v>
      </c>
      <c r="G138" s="183">
        <v>70.12</v>
      </c>
      <c r="H138" s="188">
        <v>70.12</v>
      </c>
      <c r="I138" s="222">
        <v>0</v>
      </c>
      <c r="J138" s="222">
        <v>0</v>
      </c>
      <c r="K138" s="222">
        <v>0</v>
      </c>
      <c r="L138" s="222">
        <v>0</v>
      </c>
      <c r="M138" s="222">
        <v>0</v>
      </c>
      <c r="N138" s="222">
        <v>0</v>
      </c>
      <c r="O138" s="222">
        <v>0</v>
      </c>
      <c r="P138" s="222">
        <v>0</v>
      </c>
      <c r="Q138" s="222">
        <v>0</v>
      </c>
      <c r="R138" s="222">
        <v>0</v>
      </c>
      <c r="S138" s="222">
        <v>0</v>
      </c>
      <c r="T138" s="222">
        <v>0</v>
      </c>
      <c r="U138" s="222">
        <v>0</v>
      </c>
      <c r="V138" s="222">
        <v>0</v>
      </c>
      <c r="W138" s="222">
        <v>0</v>
      </c>
      <c r="X138" s="183">
        <v>0</v>
      </c>
    </row>
    <row r="139" ht="23.1" customHeight="1" spans="1:24">
      <c r="A139" s="179"/>
      <c r="B139" s="179"/>
      <c r="C139" s="179"/>
      <c r="D139" s="179" t="s">
        <v>2539</v>
      </c>
      <c r="E139" s="216" t="s">
        <v>2540</v>
      </c>
      <c r="F139" s="222">
        <v>35.01</v>
      </c>
      <c r="G139" s="183">
        <v>35.01</v>
      </c>
      <c r="H139" s="188">
        <v>35.01</v>
      </c>
      <c r="I139" s="222">
        <v>0</v>
      </c>
      <c r="J139" s="222">
        <v>0</v>
      </c>
      <c r="K139" s="222">
        <v>0</v>
      </c>
      <c r="L139" s="222">
        <v>0</v>
      </c>
      <c r="M139" s="222">
        <v>0</v>
      </c>
      <c r="N139" s="222">
        <v>0</v>
      </c>
      <c r="O139" s="222">
        <v>0</v>
      </c>
      <c r="P139" s="222">
        <v>0</v>
      </c>
      <c r="Q139" s="222">
        <v>0</v>
      </c>
      <c r="R139" s="222">
        <v>0</v>
      </c>
      <c r="S139" s="222">
        <v>0</v>
      </c>
      <c r="T139" s="222">
        <v>0</v>
      </c>
      <c r="U139" s="222">
        <v>0</v>
      </c>
      <c r="V139" s="222">
        <v>0</v>
      </c>
      <c r="W139" s="222">
        <v>0</v>
      </c>
      <c r="X139" s="183">
        <v>0</v>
      </c>
    </row>
    <row r="140" ht="23.1" customHeight="1" spans="1:24">
      <c r="A140" s="179"/>
      <c r="B140" s="179"/>
      <c r="C140" s="179"/>
      <c r="D140" s="179" t="s">
        <v>2541</v>
      </c>
      <c r="E140" s="216" t="s">
        <v>2542</v>
      </c>
      <c r="F140" s="222">
        <v>24.57</v>
      </c>
      <c r="G140" s="183">
        <v>24.57</v>
      </c>
      <c r="H140" s="188">
        <v>24.57</v>
      </c>
      <c r="I140" s="222">
        <v>0</v>
      </c>
      <c r="J140" s="222">
        <v>0</v>
      </c>
      <c r="K140" s="222">
        <v>0</v>
      </c>
      <c r="L140" s="222">
        <v>0</v>
      </c>
      <c r="M140" s="222">
        <v>0</v>
      </c>
      <c r="N140" s="222">
        <v>0</v>
      </c>
      <c r="O140" s="222">
        <v>0</v>
      </c>
      <c r="P140" s="222">
        <v>0</v>
      </c>
      <c r="Q140" s="222">
        <v>0</v>
      </c>
      <c r="R140" s="222">
        <v>0</v>
      </c>
      <c r="S140" s="222">
        <v>0</v>
      </c>
      <c r="T140" s="222">
        <v>0</v>
      </c>
      <c r="U140" s="222">
        <v>0</v>
      </c>
      <c r="V140" s="222">
        <v>0</v>
      </c>
      <c r="W140" s="222">
        <v>0</v>
      </c>
      <c r="X140" s="183">
        <v>0</v>
      </c>
    </row>
    <row r="141" ht="23.1" customHeight="1" spans="1:24">
      <c r="A141" s="179"/>
      <c r="B141" s="179"/>
      <c r="C141" s="179"/>
      <c r="D141" s="179" t="s">
        <v>2543</v>
      </c>
      <c r="E141" s="216" t="s">
        <v>2544</v>
      </c>
      <c r="F141" s="222">
        <v>45.11</v>
      </c>
      <c r="G141" s="183">
        <v>45.11</v>
      </c>
      <c r="H141" s="188">
        <v>45.11</v>
      </c>
      <c r="I141" s="222">
        <v>0</v>
      </c>
      <c r="J141" s="222">
        <v>0</v>
      </c>
      <c r="K141" s="222">
        <v>0</v>
      </c>
      <c r="L141" s="222">
        <v>0</v>
      </c>
      <c r="M141" s="222">
        <v>0</v>
      </c>
      <c r="N141" s="222">
        <v>0</v>
      </c>
      <c r="O141" s="222">
        <v>0</v>
      </c>
      <c r="P141" s="222">
        <v>0</v>
      </c>
      <c r="Q141" s="222">
        <v>0</v>
      </c>
      <c r="R141" s="222">
        <v>0</v>
      </c>
      <c r="S141" s="222">
        <v>0</v>
      </c>
      <c r="T141" s="222">
        <v>0</v>
      </c>
      <c r="U141" s="222">
        <v>0</v>
      </c>
      <c r="V141" s="222">
        <v>0</v>
      </c>
      <c r="W141" s="222">
        <v>0</v>
      </c>
      <c r="X141" s="183">
        <v>0</v>
      </c>
    </row>
    <row r="142" ht="23.1" customHeight="1" spans="1:24">
      <c r="A142" s="179"/>
      <c r="B142" s="179"/>
      <c r="C142" s="179"/>
      <c r="D142" s="179" t="s">
        <v>2545</v>
      </c>
      <c r="E142" s="216" t="s">
        <v>2546</v>
      </c>
      <c r="F142" s="222">
        <v>36.77</v>
      </c>
      <c r="G142" s="183">
        <v>36.77</v>
      </c>
      <c r="H142" s="188">
        <v>36.77</v>
      </c>
      <c r="I142" s="222">
        <v>0</v>
      </c>
      <c r="J142" s="222">
        <v>0</v>
      </c>
      <c r="K142" s="222">
        <v>0</v>
      </c>
      <c r="L142" s="222">
        <v>0</v>
      </c>
      <c r="M142" s="222">
        <v>0</v>
      </c>
      <c r="N142" s="222">
        <v>0</v>
      </c>
      <c r="O142" s="222">
        <v>0</v>
      </c>
      <c r="P142" s="222">
        <v>0</v>
      </c>
      <c r="Q142" s="222">
        <v>0</v>
      </c>
      <c r="R142" s="222">
        <v>0</v>
      </c>
      <c r="S142" s="222">
        <v>0</v>
      </c>
      <c r="T142" s="222">
        <v>0</v>
      </c>
      <c r="U142" s="222">
        <v>0</v>
      </c>
      <c r="V142" s="222">
        <v>0</v>
      </c>
      <c r="W142" s="222">
        <v>0</v>
      </c>
      <c r="X142" s="183">
        <v>0</v>
      </c>
    </row>
    <row r="143" ht="23.1" customHeight="1" spans="1:24">
      <c r="A143" s="179"/>
      <c r="B143" s="179"/>
      <c r="C143" s="179"/>
      <c r="D143" s="179" t="s">
        <v>2547</v>
      </c>
      <c r="E143" s="216" t="s">
        <v>2548</v>
      </c>
      <c r="F143" s="222">
        <v>42.19</v>
      </c>
      <c r="G143" s="183">
        <v>42.19</v>
      </c>
      <c r="H143" s="188">
        <v>42.19</v>
      </c>
      <c r="I143" s="222">
        <v>0</v>
      </c>
      <c r="J143" s="222">
        <v>0</v>
      </c>
      <c r="K143" s="222">
        <v>0</v>
      </c>
      <c r="L143" s="222">
        <v>0</v>
      </c>
      <c r="M143" s="222">
        <v>0</v>
      </c>
      <c r="N143" s="222">
        <v>0</v>
      </c>
      <c r="O143" s="222">
        <v>0</v>
      </c>
      <c r="P143" s="222">
        <v>0</v>
      </c>
      <c r="Q143" s="222">
        <v>0</v>
      </c>
      <c r="R143" s="222">
        <v>0</v>
      </c>
      <c r="S143" s="222">
        <v>0</v>
      </c>
      <c r="T143" s="222">
        <v>0</v>
      </c>
      <c r="U143" s="222">
        <v>0</v>
      </c>
      <c r="V143" s="222">
        <v>0</v>
      </c>
      <c r="W143" s="222">
        <v>0</v>
      </c>
      <c r="X143" s="183">
        <v>0</v>
      </c>
    </row>
    <row r="144" ht="23.1" customHeight="1" spans="1:24">
      <c r="A144" s="179"/>
      <c r="B144" s="179"/>
      <c r="C144" s="179"/>
      <c r="D144" s="179" t="s">
        <v>2549</v>
      </c>
      <c r="E144" s="216" t="s">
        <v>2550</v>
      </c>
      <c r="F144" s="222">
        <v>44.18</v>
      </c>
      <c r="G144" s="183">
        <v>44.18</v>
      </c>
      <c r="H144" s="188">
        <v>44.18</v>
      </c>
      <c r="I144" s="222">
        <v>0</v>
      </c>
      <c r="J144" s="222">
        <v>0</v>
      </c>
      <c r="K144" s="222">
        <v>0</v>
      </c>
      <c r="L144" s="222">
        <v>0</v>
      </c>
      <c r="M144" s="222">
        <v>0</v>
      </c>
      <c r="N144" s="222">
        <v>0</v>
      </c>
      <c r="O144" s="222">
        <v>0</v>
      </c>
      <c r="P144" s="222">
        <v>0</v>
      </c>
      <c r="Q144" s="222">
        <v>0</v>
      </c>
      <c r="R144" s="222">
        <v>0</v>
      </c>
      <c r="S144" s="222">
        <v>0</v>
      </c>
      <c r="T144" s="222">
        <v>0</v>
      </c>
      <c r="U144" s="222">
        <v>0</v>
      </c>
      <c r="V144" s="222">
        <v>0</v>
      </c>
      <c r="W144" s="222">
        <v>0</v>
      </c>
      <c r="X144" s="183">
        <v>0</v>
      </c>
    </row>
    <row r="145" ht="23.1" customHeight="1" spans="1:24">
      <c r="A145" s="179"/>
      <c r="B145" s="179"/>
      <c r="C145" s="179"/>
      <c r="D145" s="179" t="s">
        <v>2551</v>
      </c>
      <c r="E145" s="216" t="s">
        <v>2552</v>
      </c>
      <c r="F145" s="222">
        <v>35.82</v>
      </c>
      <c r="G145" s="183">
        <v>35.82</v>
      </c>
      <c r="H145" s="188">
        <v>35.82</v>
      </c>
      <c r="I145" s="222">
        <v>0</v>
      </c>
      <c r="J145" s="222">
        <v>0</v>
      </c>
      <c r="K145" s="222">
        <v>0</v>
      </c>
      <c r="L145" s="222">
        <v>0</v>
      </c>
      <c r="M145" s="222">
        <v>0</v>
      </c>
      <c r="N145" s="222">
        <v>0</v>
      </c>
      <c r="O145" s="222">
        <v>0</v>
      </c>
      <c r="P145" s="222">
        <v>0</v>
      </c>
      <c r="Q145" s="222">
        <v>0</v>
      </c>
      <c r="R145" s="222">
        <v>0</v>
      </c>
      <c r="S145" s="222">
        <v>0</v>
      </c>
      <c r="T145" s="222">
        <v>0</v>
      </c>
      <c r="U145" s="222">
        <v>0</v>
      </c>
      <c r="V145" s="222">
        <v>0</v>
      </c>
      <c r="W145" s="222">
        <v>0</v>
      </c>
      <c r="X145" s="183">
        <v>0</v>
      </c>
    </row>
    <row r="146" ht="23.1" customHeight="1" spans="1:24">
      <c r="A146" s="179"/>
      <c r="B146" s="179"/>
      <c r="C146" s="179"/>
      <c r="D146" s="179" t="s">
        <v>2553</v>
      </c>
      <c r="E146" s="216" t="s">
        <v>2554</v>
      </c>
      <c r="F146" s="222">
        <v>45.43</v>
      </c>
      <c r="G146" s="183">
        <v>45.43</v>
      </c>
      <c r="H146" s="188">
        <v>45.43</v>
      </c>
      <c r="I146" s="222">
        <v>0</v>
      </c>
      <c r="J146" s="222">
        <v>0</v>
      </c>
      <c r="K146" s="222">
        <v>0</v>
      </c>
      <c r="L146" s="222">
        <v>0</v>
      </c>
      <c r="M146" s="222">
        <v>0</v>
      </c>
      <c r="N146" s="222">
        <v>0</v>
      </c>
      <c r="O146" s="222">
        <v>0</v>
      </c>
      <c r="P146" s="222">
        <v>0</v>
      </c>
      <c r="Q146" s="222">
        <v>0</v>
      </c>
      <c r="R146" s="222">
        <v>0</v>
      </c>
      <c r="S146" s="222">
        <v>0</v>
      </c>
      <c r="T146" s="222">
        <v>0</v>
      </c>
      <c r="U146" s="222">
        <v>0</v>
      </c>
      <c r="V146" s="222">
        <v>0</v>
      </c>
      <c r="W146" s="222">
        <v>0</v>
      </c>
      <c r="X146" s="183">
        <v>0</v>
      </c>
    </row>
    <row r="147" ht="23.1" customHeight="1" spans="1:24">
      <c r="A147" s="179"/>
      <c r="B147" s="179"/>
      <c r="C147" s="179"/>
      <c r="D147" s="179" t="s">
        <v>2555</v>
      </c>
      <c r="E147" s="216" t="s">
        <v>2556</v>
      </c>
      <c r="F147" s="222">
        <v>45.74</v>
      </c>
      <c r="G147" s="183">
        <v>45.74</v>
      </c>
      <c r="H147" s="188">
        <v>45.74</v>
      </c>
      <c r="I147" s="222">
        <v>0</v>
      </c>
      <c r="J147" s="222">
        <v>0</v>
      </c>
      <c r="K147" s="222">
        <v>0</v>
      </c>
      <c r="L147" s="222">
        <v>0</v>
      </c>
      <c r="M147" s="222">
        <v>0</v>
      </c>
      <c r="N147" s="222">
        <v>0</v>
      </c>
      <c r="O147" s="222">
        <v>0</v>
      </c>
      <c r="P147" s="222">
        <v>0</v>
      </c>
      <c r="Q147" s="222">
        <v>0</v>
      </c>
      <c r="R147" s="222">
        <v>0</v>
      </c>
      <c r="S147" s="222">
        <v>0</v>
      </c>
      <c r="T147" s="222">
        <v>0</v>
      </c>
      <c r="U147" s="222">
        <v>0</v>
      </c>
      <c r="V147" s="222">
        <v>0</v>
      </c>
      <c r="W147" s="222">
        <v>0</v>
      </c>
      <c r="X147" s="183">
        <v>0</v>
      </c>
    </row>
    <row r="148" ht="23.1" customHeight="1" spans="1:24">
      <c r="A148" s="179"/>
      <c r="B148" s="179"/>
      <c r="C148" s="179"/>
      <c r="D148" s="179" t="s">
        <v>2557</v>
      </c>
      <c r="E148" s="216" t="s">
        <v>2558</v>
      </c>
      <c r="F148" s="222">
        <v>34.94</v>
      </c>
      <c r="G148" s="183">
        <v>34.94</v>
      </c>
      <c r="H148" s="188">
        <v>34.94</v>
      </c>
      <c r="I148" s="222">
        <v>0</v>
      </c>
      <c r="J148" s="222">
        <v>0</v>
      </c>
      <c r="K148" s="222">
        <v>0</v>
      </c>
      <c r="L148" s="222">
        <v>0</v>
      </c>
      <c r="M148" s="222">
        <v>0</v>
      </c>
      <c r="N148" s="222">
        <v>0</v>
      </c>
      <c r="O148" s="222">
        <v>0</v>
      </c>
      <c r="P148" s="222">
        <v>0</v>
      </c>
      <c r="Q148" s="222">
        <v>0</v>
      </c>
      <c r="R148" s="222">
        <v>0</v>
      </c>
      <c r="S148" s="222">
        <v>0</v>
      </c>
      <c r="T148" s="222">
        <v>0</v>
      </c>
      <c r="U148" s="222">
        <v>0</v>
      </c>
      <c r="V148" s="222">
        <v>0</v>
      </c>
      <c r="W148" s="222">
        <v>0</v>
      </c>
      <c r="X148" s="183">
        <v>0</v>
      </c>
    </row>
    <row r="149" ht="23.1" customHeight="1" spans="1:24">
      <c r="A149" s="179"/>
      <c r="B149" s="179"/>
      <c r="C149" s="179"/>
      <c r="D149" s="179" t="s">
        <v>2559</v>
      </c>
      <c r="E149" s="216" t="s">
        <v>2560</v>
      </c>
      <c r="F149" s="222">
        <v>39.21</v>
      </c>
      <c r="G149" s="183">
        <v>39.21</v>
      </c>
      <c r="H149" s="188">
        <v>39.21</v>
      </c>
      <c r="I149" s="222">
        <v>0</v>
      </c>
      <c r="J149" s="222">
        <v>0</v>
      </c>
      <c r="K149" s="222">
        <v>0</v>
      </c>
      <c r="L149" s="222">
        <v>0</v>
      </c>
      <c r="M149" s="222">
        <v>0</v>
      </c>
      <c r="N149" s="222">
        <v>0</v>
      </c>
      <c r="O149" s="222">
        <v>0</v>
      </c>
      <c r="P149" s="222">
        <v>0</v>
      </c>
      <c r="Q149" s="222">
        <v>0</v>
      </c>
      <c r="R149" s="222">
        <v>0</v>
      </c>
      <c r="S149" s="222">
        <v>0</v>
      </c>
      <c r="T149" s="222">
        <v>0</v>
      </c>
      <c r="U149" s="222">
        <v>0</v>
      </c>
      <c r="V149" s="222">
        <v>0</v>
      </c>
      <c r="W149" s="222">
        <v>0</v>
      </c>
      <c r="X149" s="183">
        <v>0</v>
      </c>
    </row>
    <row r="150" ht="23.1" customHeight="1" spans="1:24">
      <c r="A150" s="179"/>
      <c r="B150" s="179"/>
      <c r="C150" s="179"/>
      <c r="D150" s="179" t="s">
        <v>2561</v>
      </c>
      <c r="E150" s="216" t="s">
        <v>2562</v>
      </c>
      <c r="F150" s="222">
        <v>43.8</v>
      </c>
      <c r="G150" s="183">
        <v>43.8</v>
      </c>
      <c r="H150" s="188">
        <v>43.8</v>
      </c>
      <c r="I150" s="222">
        <v>0</v>
      </c>
      <c r="J150" s="222">
        <v>0</v>
      </c>
      <c r="K150" s="222">
        <v>0</v>
      </c>
      <c r="L150" s="222">
        <v>0</v>
      </c>
      <c r="M150" s="222">
        <v>0</v>
      </c>
      <c r="N150" s="222">
        <v>0</v>
      </c>
      <c r="O150" s="222">
        <v>0</v>
      </c>
      <c r="P150" s="222">
        <v>0</v>
      </c>
      <c r="Q150" s="222">
        <v>0</v>
      </c>
      <c r="R150" s="222">
        <v>0</v>
      </c>
      <c r="S150" s="222">
        <v>0</v>
      </c>
      <c r="T150" s="222">
        <v>0</v>
      </c>
      <c r="U150" s="222">
        <v>0</v>
      </c>
      <c r="V150" s="222">
        <v>0</v>
      </c>
      <c r="W150" s="222">
        <v>0</v>
      </c>
      <c r="X150" s="183">
        <v>0</v>
      </c>
    </row>
    <row r="151" ht="23.1" customHeight="1" spans="1:24">
      <c r="A151" s="179"/>
      <c r="B151" s="179"/>
      <c r="C151" s="179"/>
      <c r="D151" s="179" t="s">
        <v>2563</v>
      </c>
      <c r="E151" s="216" t="s">
        <v>2564</v>
      </c>
      <c r="F151" s="222">
        <v>48.29</v>
      </c>
      <c r="G151" s="183">
        <v>48.29</v>
      </c>
      <c r="H151" s="188">
        <v>48.29</v>
      </c>
      <c r="I151" s="222">
        <v>0</v>
      </c>
      <c r="J151" s="222">
        <v>0</v>
      </c>
      <c r="K151" s="222">
        <v>0</v>
      </c>
      <c r="L151" s="222">
        <v>0</v>
      </c>
      <c r="M151" s="222">
        <v>0</v>
      </c>
      <c r="N151" s="222">
        <v>0</v>
      </c>
      <c r="O151" s="222">
        <v>0</v>
      </c>
      <c r="P151" s="222">
        <v>0</v>
      </c>
      <c r="Q151" s="222">
        <v>0</v>
      </c>
      <c r="R151" s="222">
        <v>0</v>
      </c>
      <c r="S151" s="222">
        <v>0</v>
      </c>
      <c r="T151" s="222">
        <v>0</v>
      </c>
      <c r="U151" s="222">
        <v>0</v>
      </c>
      <c r="V151" s="222">
        <v>0</v>
      </c>
      <c r="W151" s="222">
        <v>0</v>
      </c>
      <c r="X151" s="183">
        <v>0</v>
      </c>
    </row>
    <row r="152" ht="23.1" customHeight="1" spans="1:24">
      <c r="A152" s="179"/>
      <c r="B152" s="179"/>
      <c r="C152" s="179"/>
      <c r="D152" s="179" t="s">
        <v>2565</v>
      </c>
      <c r="E152" s="216" t="s">
        <v>2566</v>
      </c>
      <c r="F152" s="222">
        <v>31.17</v>
      </c>
      <c r="G152" s="183">
        <v>31.17</v>
      </c>
      <c r="H152" s="188">
        <v>31.17</v>
      </c>
      <c r="I152" s="222">
        <v>0</v>
      </c>
      <c r="J152" s="222">
        <v>0</v>
      </c>
      <c r="K152" s="222">
        <v>0</v>
      </c>
      <c r="L152" s="222">
        <v>0</v>
      </c>
      <c r="M152" s="222">
        <v>0</v>
      </c>
      <c r="N152" s="222">
        <v>0</v>
      </c>
      <c r="O152" s="222">
        <v>0</v>
      </c>
      <c r="P152" s="222">
        <v>0</v>
      </c>
      <c r="Q152" s="222">
        <v>0</v>
      </c>
      <c r="R152" s="222">
        <v>0</v>
      </c>
      <c r="S152" s="222">
        <v>0</v>
      </c>
      <c r="T152" s="222">
        <v>0</v>
      </c>
      <c r="U152" s="222">
        <v>0</v>
      </c>
      <c r="V152" s="222">
        <v>0</v>
      </c>
      <c r="W152" s="222">
        <v>0</v>
      </c>
      <c r="X152" s="183">
        <v>0</v>
      </c>
    </row>
    <row r="153" ht="23.1" customHeight="1" spans="1:24">
      <c r="A153" s="179"/>
      <c r="B153" s="179"/>
      <c r="C153" s="179"/>
      <c r="D153" s="179" t="s">
        <v>2567</v>
      </c>
      <c r="E153" s="216" t="s">
        <v>2568</v>
      </c>
      <c r="F153" s="222">
        <v>26.08</v>
      </c>
      <c r="G153" s="183">
        <v>26.08</v>
      </c>
      <c r="H153" s="188">
        <v>26.08</v>
      </c>
      <c r="I153" s="222">
        <v>0</v>
      </c>
      <c r="J153" s="222">
        <v>0</v>
      </c>
      <c r="K153" s="222">
        <v>0</v>
      </c>
      <c r="L153" s="222">
        <v>0</v>
      </c>
      <c r="M153" s="222">
        <v>0</v>
      </c>
      <c r="N153" s="222">
        <v>0</v>
      </c>
      <c r="O153" s="222">
        <v>0</v>
      </c>
      <c r="P153" s="222">
        <v>0</v>
      </c>
      <c r="Q153" s="222">
        <v>0</v>
      </c>
      <c r="R153" s="222">
        <v>0</v>
      </c>
      <c r="S153" s="222">
        <v>0</v>
      </c>
      <c r="T153" s="222">
        <v>0</v>
      </c>
      <c r="U153" s="222">
        <v>0</v>
      </c>
      <c r="V153" s="222">
        <v>0</v>
      </c>
      <c r="W153" s="222">
        <v>0</v>
      </c>
      <c r="X153" s="183">
        <v>0</v>
      </c>
    </row>
    <row r="154" ht="23.1" customHeight="1" spans="1:24">
      <c r="A154" s="179"/>
      <c r="B154" s="179"/>
      <c r="C154" s="179"/>
      <c r="D154" s="179" t="s">
        <v>2569</v>
      </c>
      <c r="E154" s="216" t="s">
        <v>2570</v>
      </c>
      <c r="F154" s="222">
        <v>49.93</v>
      </c>
      <c r="G154" s="183">
        <v>49.93</v>
      </c>
      <c r="H154" s="188">
        <v>49.93</v>
      </c>
      <c r="I154" s="222">
        <v>0</v>
      </c>
      <c r="J154" s="222">
        <v>0</v>
      </c>
      <c r="K154" s="222">
        <v>0</v>
      </c>
      <c r="L154" s="222">
        <v>0</v>
      </c>
      <c r="M154" s="222">
        <v>0</v>
      </c>
      <c r="N154" s="222">
        <v>0</v>
      </c>
      <c r="O154" s="222">
        <v>0</v>
      </c>
      <c r="P154" s="222">
        <v>0</v>
      </c>
      <c r="Q154" s="222">
        <v>0</v>
      </c>
      <c r="R154" s="222">
        <v>0</v>
      </c>
      <c r="S154" s="222">
        <v>0</v>
      </c>
      <c r="T154" s="222">
        <v>0</v>
      </c>
      <c r="U154" s="222">
        <v>0</v>
      </c>
      <c r="V154" s="222">
        <v>0</v>
      </c>
      <c r="W154" s="222">
        <v>0</v>
      </c>
      <c r="X154" s="183">
        <v>0</v>
      </c>
    </row>
    <row r="155" ht="23.1" customHeight="1" spans="1:24">
      <c r="A155" s="179"/>
      <c r="B155" s="179"/>
      <c r="C155" s="179"/>
      <c r="D155" s="179" t="s">
        <v>1414</v>
      </c>
      <c r="E155" s="216" t="s">
        <v>809</v>
      </c>
      <c r="F155" s="222">
        <v>1977.65</v>
      </c>
      <c r="G155" s="183">
        <v>1977.65</v>
      </c>
      <c r="H155" s="188">
        <v>1956.65</v>
      </c>
      <c r="I155" s="222">
        <v>21</v>
      </c>
      <c r="J155" s="222">
        <v>0</v>
      </c>
      <c r="K155" s="222">
        <v>21</v>
      </c>
      <c r="L155" s="222">
        <v>0</v>
      </c>
      <c r="M155" s="222">
        <v>0</v>
      </c>
      <c r="N155" s="222">
        <v>0</v>
      </c>
      <c r="O155" s="222">
        <v>0</v>
      </c>
      <c r="P155" s="222">
        <v>0</v>
      </c>
      <c r="Q155" s="222">
        <v>0</v>
      </c>
      <c r="R155" s="222">
        <v>0</v>
      </c>
      <c r="S155" s="222">
        <v>0</v>
      </c>
      <c r="T155" s="222">
        <v>0</v>
      </c>
      <c r="U155" s="222">
        <v>0</v>
      </c>
      <c r="V155" s="222">
        <v>0</v>
      </c>
      <c r="W155" s="222">
        <v>0</v>
      </c>
      <c r="X155" s="183">
        <v>0</v>
      </c>
    </row>
    <row r="156" ht="23.1" customHeight="1" spans="1:24">
      <c r="A156" s="179"/>
      <c r="B156" s="179"/>
      <c r="C156" s="179"/>
      <c r="D156" s="179" t="s">
        <v>2571</v>
      </c>
      <c r="E156" s="216" t="s">
        <v>2572</v>
      </c>
      <c r="F156" s="222">
        <v>1211.93</v>
      </c>
      <c r="G156" s="183">
        <v>1211.93</v>
      </c>
      <c r="H156" s="188">
        <v>1190.93</v>
      </c>
      <c r="I156" s="222">
        <v>21</v>
      </c>
      <c r="J156" s="222">
        <v>0</v>
      </c>
      <c r="K156" s="222">
        <v>21</v>
      </c>
      <c r="L156" s="222">
        <v>0</v>
      </c>
      <c r="M156" s="222">
        <v>0</v>
      </c>
      <c r="N156" s="222">
        <v>0</v>
      </c>
      <c r="O156" s="222">
        <v>0</v>
      </c>
      <c r="P156" s="222">
        <v>0</v>
      </c>
      <c r="Q156" s="222">
        <v>0</v>
      </c>
      <c r="R156" s="222">
        <v>0</v>
      </c>
      <c r="S156" s="222">
        <v>0</v>
      </c>
      <c r="T156" s="222">
        <v>0</v>
      </c>
      <c r="U156" s="222">
        <v>0</v>
      </c>
      <c r="V156" s="222">
        <v>0</v>
      </c>
      <c r="W156" s="222">
        <v>0</v>
      </c>
      <c r="X156" s="183">
        <v>0</v>
      </c>
    </row>
    <row r="157" ht="23.1" customHeight="1" spans="1:24">
      <c r="A157" s="179"/>
      <c r="B157" s="179"/>
      <c r="C157" s="179"/>
      <c r="D157" s="179" t="s">
        <v>2573</v>
      </c>
      <c r="E157" s="216" t="s">
        <v>2574</v>
      </c>
      <c r="F157" s="222">
        <v>557.77</v>
      </c>
      <c r="G157" s="183">
        <v>557.77</v>
      </c>
      <c r="H157" s="188">
        <v>557.77</v>
      </c>
      <c r="I157" s="222">
        <v>0</v>
      </c>
      <c r="J157" s="222">
        <v>0</v>
      </c>
      <c r="K157" s="222">
        <v>0</v>
      </c>
      <c r="L157" s="222">
        <v>0</v>
      </c>
      <c r="M157" s="222">
        <v>0</v>
      </c>
      <c r="N157" s="222">
        <v>0</v>
      </c>
      <c r="O157" s="222">
        <v>0</v>
      </c>
      <c r="P157" s="222">
        <v>0</v>
      </c>
      <c r="Q157" s="222">
        <v>0</v>
      </c>
      <c r="R157" s="222">
        <v>0</v>
      </c>
      <c r="S157" s="222">
        <v>0</v>
      </c>
      <c r="T157" s="222">
        <v>0</v>
      </c>
      <c r="U157" s="222">
        <v>0</v>
      </c>
      <c r="V157" s="222">
        <v>0</v>
      </c>
      <c r="W157" s="222">
        <v>0</v>
      </c>
      <c r="X157" s="183">
        <v>0</v>
      </c>
    </row>
    <row r="158" ht="23.1" customHeight="1" spans="1:24">
      <c r="A158" s="179"/>
      <c r="B158" s="179"/>
      <c r="C158" s="179"/>
      <c r="D158" s="179" t="s">
        <v>2575</v>
      </c>
      <c r="E158" s="216" t="s">
        <v>2576</v>
      </c>
      <c r="F158" s="222">
        <v>143.49</v>
      </c>
      <c r="G158" s="183">
        <v>143.49</v>
      </c>
      <c r="H158" s="188">
        <v>143.49</v>
      </c>
      <c r="I158" s="222">
        <v>0</v>
      </c>
      <c r="J158" s="222">
        <v>0</v>
      </c>
      <c r="K158" s="222">
        <v>0</v>
      </c>
      <c r="L158" s="222">
        <v>0</v>
      </c>
      <c r="M158" s="222">
        <v>0</v>
      </c>
      <c r="N158" s="222">
        <v>0</v>
      </c>
      <c r="O158" s="222">
        <v>0</v>
      </c>
      <c r="P158" s="222">
        <v>0</v>
      </c>
      <c r="Q158" s="222">
        <v>0</v>
      </c>
      <c r="R158" s="222">
        <v>0</v>
      </c>
      <c r="S158" s="222">
        <v>0</v>
      </c>
      <c r="T158" s="222">
        <v>0</v>
      </c>
      <c r="U158" s="222">
        <v>0</v>
      </c>
      <c r="V158" s="222">
        <v>0</v>
      </c>
      <c r="W158" s="222">
        <v>0</v>
      </c>
      <c r="X158" s="183">
        <v>0</v>
      </c>
    </row>
    <row r="159" ht="23.1" customHeight="1" spans="1:24">
      <c r="A159" s="179"/>
      <c r="B159" s="179"/>
      <c r="C159" s="179"/>
      <c r="D159" s="179" t="s">
        <v>2577</v>
      </c>
      <c r="E159" s="216" t="s">
        <v>2578</v>
      </c>
      <c r="F159" s="222">
        <v>64.46</v>
      </c>
      <c r="G159" s="183">
        <v>64.46</v>
      </c>
      <c r="H159" s="188">
        <v>64.46</v>
      </c>
      <c r="I159" s="222">
        <v>0</v>
      </c>
      <c r="J159" s="222">
        <v>0</v>
      </c>
      <c r="K159" s="222">
        <v>0</v>
      </c>
      <c r="L159" s="222">
        <v>0</v>
      </c>
      <c r="M159" s="222">
        <v>0</v>
      </c>
      <c r="N159" s="222">
        <v>0</v>
      </c>
      <c r="O159" s="222">
        <v>0</v>
      </c>
      <c r="P159" s="222">
        <v>0</v>
      </c>
      <c r="Q159" s="222">
        <v>0</v>
      </c>
      <c r="R159" s="222">
        <v>0</v>
      </c>
      <c r="S159" s="222">
        <v>0</v>
      </c>
      <c r="T159" s="222">
        <v>0</v>
      </c>
      <c r="U159" s="222">
        <v>0</v>
      </c>
      <c r="V159" s="222">
        <v>0</v>
      </c>
      <c r="W159" s="222">
        <v>0</v>
      </c>
      <c r="X159" s="183">
        <v>0</v>
      </c>
    </row>
    <row r="160" ht="23.1" customHeight="1" spans="1:24">
      <c r="A160" s="179"/>
      <c r="B160" s="179"/>
      <c r="C160" s="179"/>
      <c r="D160" s="179" t="s">
        <v>1554</v>
      </c>
      <c r="E160" s="216" t="s">
        <v>853</v>
      </c>
      <c r="F160" s="222">
        <v>205.01</v>
      </c>
      <c r="G160" s="183">
        <v>205.01</v>
      </c>
      <c r="H160" s="188">
        <v>205.01</v>
      </c>
      <c r="I160" s="222">
        <v>0</v>
      </c>
      <c r="J160" s="222">
        <v>0</v>
      </c>
      <c r="K160" s="222">
        <v>0</v>
      </c>
      <c r="L160" s="222">
        <v>0</v>
      </c>
      <c r="M160" s="222">
        <v>0</v>
      </c>
      <c r="N160" s="222">
        <v>0</v>
      </c>
      <c r="O160" s="222">
        <v>0</v>
      </c>
      <c r="P160" s="222">
        <v>0</v>
      </c>
      <c r="Q160" s="222">
        <v>0</v>
      </c>
      <c r="R160" s="222">
        <v>0</v>
      </c>
      <c r="S160" s="222">
        <v>0</v>
      </c>
      <c r="T160" s="222">
        <v>0</v>
      </c>
      <c r="U160" s="222">
        <v>0</v>
      </c>
      <c r="V160" s="222">
        <v>0</v>
      </c>
      <c r="W160" s="222">
        <v>0</v>
      </c>
      <c r="X160" s="183">
        <v>0</v>
      </c>
    </row>
    <row r="161" ht="23.1" customHeight="1" spans="1:24">
      <c r="A161" s="179"/>
      <c r="B161" s="179"/>
      <c r="C161" s="179"/>
      <c r="D161" s="179" t="s">
        <v>2579</v>
      </c>
      <c r="E161" s="216" t="s">
        <v>2580</v>
      </c>
      <c r="F161" s="222">
        <v>205.01</v>
      </c>
      <c r="G161" s="183">
        <v>205.01</v>
      </c>
      <c r="H161" s="188">
        <v>205.01</v>
      </c>
      <c r="I161" s="222">
        <v>0</v>
      </c>
      <c r="J161" s="222">
        <v>0</v>
      </c>
      <c r="K161" s="222">
        <v>0</v>
      </c>
      <c r="L161" s="222">
        <v>0</v>
      </c>
      <c r="M161" s="222">
        <v>0</v>
      </c>
      <c r="N161" s="222">
        <v>0</v>
      </c>
      <c r="O161" s="222">
        <v>0</v>
      </c>
      <c r="P161" s="222">
        <v>0</v>
      </c>
      <c r="Q161" s="222">
        <v>0</v>
      </c>
      <c r="R161" s="222">
        <v>0</v>
      </c>
      <c r="S161" s="222">
        <v>0</v>
      </c>
      <c r="T161" s="222">
        <v>0</v>
      </c>
      <c r="U161" s="222">
        <v>0</v>
      </c>
      <c r="V161" s="222">
        <v>0</v>
      </c>
      <c r="W161" s="222">
        <v>0</v>
      </c>
      <c r="X161" s="183">
        <v>0</v>
      </c>
    </row>
    <row r="162" ht="23.1" customHeight="1" spans="1:24">
      <c r="A162" s="179"/>
      <c r="B162" s="179"/>
      <c r="C162" s="179"/>
      <c r="D162" s="179" t="s">
        <v>1583</v>
      </c>
      <c r="E162" s="216" t="s">
        <v>859</v>
      </c>
      <c r="F162" s="222">
        <v>198.41</v>
      </c>
      <c r="G162" s="183">
        <v>198.41</v>
      </c>
      <c r="H162" s="188">
        <v>198.41</v>
      </c>
      <c r="I162" s="222">
        <v>0</v>
      </c>
      <c r="J162" s="222">
        <v>0</v>
      </c>
      <c r="K162" s="222">
        <v>0</v>
      </c>
      <c r="L162" s="222">
        <v>0</v>
      </c>
      <c r="M162" s="222">
        <v>0</v>
      </c>
      <c r="N162" s="222">
        <v>0</v>
      </c>
      <c r="O162" s="222">
        <v>0</v>
      </c>
      <c r="P162" s="222">
        <v>0</v>
      </c>
      <c r="Q162" s="222">
        <v>0</v>
      </c>
      <c r="R162" s="222">
        <v>0</v>
      </c>
      <c r="S162" s="222">
        <v>0</v>
      </c>
      <c r="T162" s="222">
        <v>0</v>
      </c>
      <c r="U162" s="222">
        <v>0</v>
      </c>
      <c r="V162" s="222">
        <v>0</v>
      </c>
      <c r="W162" s="222">
        <v>0</v>
      </c>
      <c r="X162" s="183">
        <v>0</v>
      </c>
    </row>
    <row r="163" ht="23.1" customHeight="1" spans="1:24">
      <c r="A163" s="179"/>
      <c r="B163" s="179"/>
      <c r="C163" s="179"/>
      <c r="D163" s="179" t="s">
        <v>2581</v>
      </c>
      <c r="E163" s="216" t="s">
        <v>2582</v>
      </c>
      <c r="F163" s="222">
        <v>198.41</v>
      </c>
      <c r="G163" s="183">
        <v>198.41</v>
      </c>
      <c r="H163" s="188">
        <v>198.41</v>
      </c>
      <c r="I163" s="222">
        <v>0</v>
      </c>
      <c r="J163" s="222">
        <v>0</v>
      </c>
      <c r="K163" s="222">
        <v>0</v>
      </c>
      <c r="L163" s="222">
        <v>0</v>
      </c>
      <c r="M163" s="222">
        <v>0</v>
      </c>
      <c r="N163" s="222">
        <v>0</v>
      </c>
      <c r="O163" s="222">
        <v>0</v>
      </c>
      <c r="P163" s="222">
        <v>0</v>
      </c>
      <c r="Q163" s="222">
        <v>0</v>
      </c>
      <c r="R163" s="222">
        <v>0</v>
      </c>
      <c r="S163" s="222">
        <v>0</v>
      </c>
      <c r="T163" s="222">
        <v>0</v>
      </c>
      <c r="U163" s="222">
        <v>0</v>
      </c>
      <c r="V163" s="222">
        <v>0</v>
      </c>
      <c r="W163" s="222">
        <v>0</v>
      </c>
      <c r="X163" s="183">
        <v>0</v>
      </c>
    </row>
    <row r="164" ht="23.1" customHeight="1" spans="1:24">
      <c r="A164" s="179"/>
      <c r="B164" s="179"/>
      <c r="C164" s="179"/>
      <c r="D164" s="179" t="s">
        <v>1598</v>
      </c>
      <c r="E164" s="216" t="s">
        <v>121</v>
      </c>
      <c r="F164" s="222">
        <v>375.74</v>
      </c>
      <c r="G164" s="183">
        <v>375.74</v>
      </c>
      <c r="H164" s="188">
        <v>364.74</v>
      </c>
      <c r="I164" s="222">
        <v>11</v>
      </c>
      <c r="J164" s="222">
        <v>0</v>
      </c>
      <c r="K164" s="222">
        <v>0</v>
      </c>
      <c r="L164" s="222">
        <v>0</v>
      </c>
      <c r="M164" s="222">
        <v>0</v>
      </c>
      <c r="N164" s="222">
        <v>0</v>
      </c>
      <c r="O164" s="222">
        <v>0</v>
      </c>
      <c r="P164" s="222">
        <v>11</v>
      </c>
      <c r="Q164" s="222">
        <v>0</v>
      </c>
      <c r="R164" s="222">
        <v>0</v>
      </c>
      <c r="S164" s="222">
        <v>0</v>
      </c>
      <c r="T164" s="222">
        <v>0</v>
      </c>
      <c r="U164" s="222">
        <v>0</v>
      </c>
      <c r="V164" s="222">
        <v>0</v>
      </c>
      <c r="W164" s="222">
        <v>0</v>
      </c>
      <c r="X164" s="183">
        <v>0</v>
      </c>
    </row>
    <row r="165" ht="23.1" customHeight="1" spans="1:24">
      <c r="A165" s="179"/>
      <c r="B165" s="179"/>
      <c r="C165" s="179"/>
      <c r="D165" s="179" t="s">
        <v>2583</v>
      </c>
      <c r="E165" s="216" t="s">
        <v>2584</v>
      </c>
      <c r="F165" s="222">
        <v>375.74</v>
      </c>
      <c r="G165" s="183">
        <v>375.74</v>
      </c>
      <c r="H165" s="188">
        <v>364.74</v>
      </c>
      <c r="I165" s="222">
        <v>11</v>
      </c>
      <c r="J165" s="222">
        <v>0</v>
      </c>
      <c r="K165" s="222">
        <v>0</v>
      </c>
      <c r="L165" s="222">
        <v>0</v>
      </c>
      <c r="M165" s="222">
        <v>0</v>
      </c>
      <c r="N165" s="222">
        <v>0</v>
      </c>
      <c r="O165" s="222">
        <v>0</v>
      </c>
      <c r="P165" s="222">
        <v>11</v>
      </c>
      <c r="Q165" s="222">
        <v>0</v>
      </c>
      <c r="R165" s="222">
        <v>0</v>
      </c>
      <c r="S165" s="222">
        <v>0</v>
      </c>
      <c r="T165" s="222">
        <v>0</v>
      </c>
      <c r="U165" s="222">
        <v>0</v>
      </c>
      <c r="V165" s="222">
        <v>0</v>
      </c>
      <c r="W165" s="222">
        <v>0</v>
      </c>
      <c r="X165" s="183">
        <v>0</v>
      </c>
    </row>
    <row r="166" ht="23.1" customHeight="1" spans="1:24">
      <c r="A166" s="179"/>
      <c r="B166" s="179"/>
      <c r="C166" s="179"/>
      <c r="D166" s="179" t="s">
        <v>1981</v>
      </c>
      <c r="E166" s="216" t="s">
        <v>865</v>
      </c>
      <c r="F166" s="222">
        <v>652.5</v>
      </c>
      <c r="G166" s="183">
        <v>652.5</v>
      </c>
      <c r="H166" s="188">
        <v>652.5</v>
      </c>
      <c r="I166" s="222">
        <v>0</v>
      </c>
      <c r="J166" s="222">
        <v>0</v>
      </c>
      <c r="K166" s="222">
        <v>0</v>
      </c>
      <c r="L166" s="222">
        <v>0</v>
      </c>
      <c r="M166" s="222">
        <v>0</v>
      </c>
      <c r="N166" s="222">
        <v>0</v>
      </c>
      <c r="O166" s="222">
        <v>0</v>
      </c>
      <c r="P166" s="222">
        <v>0</v>
      </c>
      <c r="Q166" s="222">
        <v>0</v>
      </c>
      <c r="R166" s="222">
        <v>0</v>
      </c>
      <c r="S166" s="222">
        <v>0</v>
      </c>
      <c r="T166" s="222">
        <v>0</v>
      </c>
      <c r="U166" s="222">
        <v>0</v>
      </c>
      <c r="V166" s="222">
        <v>0</v>
      </c>
      <c r="W166" s="222">
        <v>0</v>
      </c>
      <c r="X166" s="183">
        <v>0</v>
      </c>
    </row>
    <row r="167" ht="23.1" customHeight="1" spans="1:24">
      <c r="A167" s="179"/>
      <c r="B167" s="179"/>
      <c r="C167" s="179"/>
      <c r="D167" s="179" t="s">
        <v>2585</v>
      </c>
      <c r="E167" s="216" t="s">
        <v>2586</v>
      </c>
      <c r="F167" s="222">
        <v>652.5</v>
      </c>
      <c r="G167" s="183">
        <v>652.5</v>
      </c>
      <c r="H167" s="188">
        <v>652.5</v>
      </c>
      <c r="I167" s="222">
        <v>0</v>
      </c>
      <c r="J167" s="222">
        <v>0</v>
      </c>
      <c r="K167" s="222">
        <v>0</v>
      </c>
      <c r="L167" s="222">
        <v>0</v>
      </c>
      <c r="M167" s="222">
        <v>0</v>
      </c>
      <c r="N167" s="222">
        <v>0</v>
      </c>
      <c r="O167" s="222">
        <v>0</v>
      </c>
      <c r="P167" s="222">
        <v>0</v>
      </c>
      <c r="Q167" s="222">
        <v>0</v>
      </c>
      <c r="R167" s="222">
        <v>0</v>
      </c>
      <c r="S167" s="222">
        <v>0</v>
      </c>
      <c r="T167" s="222">
        <v>0</v>
      </c>
      <c r="U167" s="222">
        <v>0</v>
      </c>
      <c r="V167" s="222">
        <v>0</v>
      </c>
      <c r="W167" s="222">
        <v>0</v>
      </c>
      <c r="X167" s="183">
        <v>0</v>
      </c>
    </row>
    <row r="168" ht="23.1" customHeight="1" spans="1:24">
      <c r="A168" s="179"/>
      <c r="B168" s="179"/>
      <c r="C168" s="179"/>
      <c r="D168" s="179" t="s">
        <v>2587</v>
      </c>
      <c r="E168" s="216" t="s">
        <v>870</v>
      </c>
      <c r="F168" s="222">
        <v>1974.12</v>
      </c>
      <c r="G168" s="183">
        <v>1974.12</v>
      </c>
      <c r="H168" s="188">
        <v>1974.12</v>
      </c>
      <c r="I168" s="222">
        <v>0</v>
      </c>
      <c r="J168" s="222">
        <v>0</v>
      </c>
      <c r="K168" s="222">
        <v>0</v>
      </c>
      <c r="L168" s="222">
        <v>0</v>
      </c>
      <c r="M168" s="222">
        <v>0</v>
      </c>
      <c r="N168" s="222">
        <v>0</v>
      </c>
      <c r="O168" s="222">
        <v>0</v>
      </c>
      <c r="P168" s="222">
        <v>0</v>
      </c>
      <c r="Q168" s="222">
        <v>0</v>
      </c>
      <c r="R168" s="222">
        <v>0</v>
      </c>
      <c r="S168" s="222">
        <v>0</v>
      </c>
      <c r="T168" s="222">
        <v>0</v>
      </c>
      <c r="U168" s="222">
        <v>0</v>
      </c>
      <c r="V168" s="222">
        <v>0</v>
      </c>
      <c r="W168" s="222">
        <v>0</v>
      </c>
      <c r="X168" s="183">
        <v>0</v>
      </c>
    </row>
    <row r="169" ht="23.1" customHeight="1" spans="1:24">
      <c r="A169" s="179"/>
      <c r="B169" s="179"/>
      <c r="C169" s="179"/>
      <c r="D169" s="179" t="s">
        <v>2588</v>
      </c>
      <c r="E169" s="216" t="s">
        <v>2589</v>
      </c>
      <c r="F169" s="222">
        <v>1645.66</v>
      </c>
      <c r="G169" s="183">
        <v>1645.66</v>
      </c>
      <c r="H169" s="188">
        <v>1645.66</v>
      </c>
      <c r="I169" s="222">
        <v>0</v>
      </c>
      <c r="J169" s="222">
        <v>0</v>
      </c>
      <c r="K169" s="222">
        <v>0</v>
      </c>
      <c r="L169" s="222">
        <v>0</v>
      </c>
      <c r="M169" s="222">
        <v>0</v>
      </c>
      <c r="N169" s="222">
        <v>0</v>
      </c>
      <c r="O169" s="222">
        <v>0</v>
      </c>
      <c r="P169" s="222">
        <v>0</v>
      </c>
      <c r="Q169" s="222">
        <v>0</v>
      </c>
      <c r="R169" s="222">
        <v>0</v>
      </c>
      <c r="S169" s="222">
        <v>0</v>
      </c>
      <c r="T169" s="222">
        <v>0</v>
      </c>
      <c r="U169" s="222">
        <v>0</v>
      </c>
      <c r="V169" s="222">
        <v>0</v>
      </c>
      <c r="W169" s="222">
        <v>0</v>
      </c>
      <c r="X169" s="183">
        <v>0</v>
      </c>
    </row>
    <row r="170" ht="23.1" customHeight="1" spans="1:24">
      <c r="A170" s="179"/>
      <c r="B170" s="179"/>
      <c r="C170" s="179"/>
      <c r="D170" s="179" t="s">
        <v>2590</v>
      </c>
      <c r="E170" s="216" t="s">
        <v>2591</v>
      </c>
      <c r="F170" s="222">
        <v>108.84</v>
      </c>
      <c r="G170" s="183">
        <v>108.84</v>
      </c>
      <c r="H170" s="188">
        <v>108.84</v>
      </c>
      <c r="I170" s="222">
        <v>0</v>
      </c>
      <c r="J170" s="222">
        <v>0</v>
      </c>
      <c r="K170" s="222">
        <v>0</v>
      </c>
      <c r="L170" s="222">
        <v>0</v>
      </c>
      <c r="M170" s="222">
        <v>0</v>
      </c>
      <c r="N170" s="222">
        <v>0</v>
      </c>
      <c r="O170" s="222">
        <v>0</v>
      </c>
      <c r="P170" s="222">
        <v>0</v>
      </c>
      <c r="Q170" s="222">
        <v>0</v>
      </c>
      <c r="R170" s="222">
        <v>0</v>
      </c>
      <c r="S170" s="222">
        <v>0</v>
      </c>
      <c r="T170" s="222">
        <v>0</v>
      </c>
      <c r="U170" s="222">
        <v>0</v>
      </c>
      <c r="V170" s="222">
        <v>0</v>
      </c>
      <c r="W170" s="222">
        <v>0</v>
      </c>
      <c r="X170" s="183">
        <v>0</v>
      </c>
    </row>
    <row r="171" ht="23.1" customHeight="1" spans="1:24">
      <c r="A171" s="179"/>
      <c r="B171" s="179"/>
      <c r="C171" s="179"/>
      <c r="D171" s="179" t="s">
        <v>2592</v>
      </c>
      <c r="E171" s="216" t="s">
        <v>2593</v>
      </c>
      <c r="F171" s="222">
        <v>99.83</v>
      </c>
      <c r="G171" s="183">
        <v>99.83</v>
      </c>
      <c r="H171" s="188">
        <v>99.83</v>
      </c>
      <c r="I171" s="222">
        <v>0</v>
      </c>
      <c r="J171" s="222">
        <v>0</v>
      </c>
      <c r="K171" s="222">
        <v>0</v>
      </c>
      <c r="L171" s="222">
        <v>0</v>
      </c>
      <c r="M171" s="222">
        <v>0</v>
      </c>
      <c r="N171" s="222">
        <v>0</v>
      </c>
      <c r="O171" s="222">
        <v>0</v>
      </c>
      <c r="P171" s="222">
        <v>0</v>
      </c>
      <c r="Q171" s="222">
        <v>0</v>
      </c>
      <c r="R171" s="222">
        <v>0</v>
      </c>
      <c r="S171" s="222">
        <v>0</v>
      </c>
      <c r="T171" s="222">
        <v>0</v>
      </c>
      <c r="U171" s="222">
        <v>0</v>
      </c>
      <c r="V171" s="222">
        <v>0</v>
      </c>
      <c r="W171" s="222">
        <v>0</v>
      </c>
      <c r="X171" s="183">
        <v>0</v>
      </c>
    </row>
    <row r="172" ht="23.1" customHeight="1" spans="1:24">
      <c r="A172" s="179"/>
      <c r="B172" s="179"/>
      <c r="C172" s="179"/>
      <c r="D172" s="179" t="s">
        <v>2594</v>
      </c>
      <c r="E172" s="216" t="s">
        <v>2595</v>
      </c>
      <c r="F172" s="222">
        <v>119.79</v>
      </c>
      <c r="G172" s="183">
        <v>119.79</v>
      </c>
      <c r="H172" s="188">
        <v>119.79</v>
      </c>
      <c r="I172" s="222">
        <v>0</v>
      </c>
      <c r="J172" s="222">
        <v>0</v>
      </c>
      <c r="K172" s="222">
        <v>0</v>
      </c>
      <c r="L172" s="222">
        <v>0</v>
      </c>
      <c r="M172" s="222">
        <v>0</v>
      </c>
      <c r="N172" s="222">
        <v>0</v>
      </c>
      <c r="O172" s="222">
        <v>0</v>
      </c>
      <c r="P172" s="222">
        <v>0</v>
      </c>
      <c r="Q172" s="222">
        <v>0</v>
      </c>
      <c r="R172" s="222">
        <v>0</v>
      </c>
      <c r="S172" s="222">
        <v>0</v>
      </c>
      <c r="T172" s="222">
        <v>0</v>
      </c>
      <c r="U172" s="222">
        <v>0</v>
      </c>
      <c r="V172" s="222">
        <v>0</v>
      </c>
      <c r="W172" s="222">
        <v>0</v>
      </c>
      <c r="X172" s="183">
        <v>0</v>
      </c>
    </row>
    <row r="173" ht="23.1" customHeight="1" spans="1:24">
      <c r="A173" s="179"/>
      <c r="B173" s="179"/>
      <c r="C173" s="179"/>
      <c r="D173" s="179" t="s">
        <v>2596</v>
      </c>
      <c r="E173" s="216" t="s">
        <v>123</v>
      </c>
      <c r="F173" s="222">
        <v>849.24</v>
      </c>
      <c r="G173" s="183">
        <v>849.24</v>
      </c>
      <c r="H173" s="188">
        <v>385.24</v>
      </c>
      <c r="I173" s="222">
        <v>464</v>
      </c>
      <c r="J173" s="222">
        <v>0</v>
      </c>
      <c r="K173" s="222">
        <v>464</v>
      </c>
      <c r="L173" s="222">
        <v>0</v>
      </c>
      <c r="M173" s="222">
        <v>0</v>
      </c>
      <c r="N173" s="222">
        <v>0</v>
      </c>
      <c r="O173" s="222">
        <v>0</v>
      </c>
      <c r="P173" s="222">
        <v>0</v>
      </c>
      <c r="Q173" s="222">
        <v>0</v>
      </c>
      <c r="R173" s="222">
        <v>0</v>
      </c>
      <c r="S173" s="222">
        <v>0</v>
      </c>
      <c r="T173" s="222">
        <v>0</v>
      </c>
      <c r="U173" s="222">
        <v>0</v>
      </c>
      <c r="V173" s="222">
        <v>0</v>
      </c>
      <c r="W173" s="222">
        <v>0</v>
      </c>
      <c r="X173" s="183">
        <v>0</v>
      </c>
    </row>
    <row r="174" ht="23.1" customHeight="1" spans="1:24">
      <c r="A174" s="179"/>
      <c r="B174" s="179"/>
      <c r="C174" s="179"/>
      <c r="D174" s="179" t="s">
        <v>2597</v>
      </c>
      <c r="E174" s="216" t="s">
        <v>2598</v>
      </c>
      <c r="F174" s="222">
        <v>737.58</v>
      </c>
      <c r="G174" s="183">
        <v>737.58</v>
      </c>
      <c r="H174" s="188">
        <v>273.58</v>
      </c>
      <c r="I174" s="222">
        <v>464</v>
      </c>
      <c r="J174" s="222">
        <v>0</v>
      </c>
      <c r="K174" s="222">
        <v>464</v>
      </c>
      <c r="L174" s="222">
        <v>0</v>
      </c>
      <c r="M174" s="222">
        <v>0</v>
      </c>
      <c r="N174" s="222">
        <v>0</v>
      </c>
      <c r="O174" s="222">
        <v>0</v>
      </c>
      <c r="P174" s="222">
        <v>0</v>
      </c>
      <c r="Q174" s="222">
        <v>0</v>
      </c>
      <c r="R174" s="222">
        <v>0</v>
      </c>
      <c r="S174" s="222">
        <v>0</v>
      </c>
      <c r="T174" s="222">
        <v>0</v>
      </c>
      <c r="U174" s="222">
        <v>0</v>
      </c>
      <c r="V174" s="222">
        <v>0</v>
      </c>
      <c r="W174" s="222">
        <v>0</v>
      </c>
      <c r="X174" s="183">
        <v>0</v>
      </c>
    </row>
    <row r="175" ht="23.1" customHeight="1" spans="1:24">
      <c r="A175" s="179"/>
      <c r="B175" s="179"/>
      <c r="C175" s="179"/>
      <c r="D175" s="179" t="s">
        <v>2599</v>
      </c>
      <c r="E175" s="216" t="s">
        <v>2600</v>
      </c>
      <c r="F175" s="222">
        <v>111.66</v>
      </c>
      <c r="G175" s="183">
        <v>111.66</v>
      </c>
      <c r="H175" s="188">
        <v>111.66</v>
      </c>
      <c r="I175" s="222">
        <v>0</v>
      </c>
      <c r="J175" s="222">
        <v>0</v>
      </c>
      <c r="K175" s="222">
        <v>0</v>
      </c>
      <c r="L175" s="222">
        <v>0</v>
      </c>
      <c r="M175" s="222">
        <v>0</v>
      </c>
      <c r="N175" s="222">
        <v>0</v>
      </c>
      <c r="O175" s="222">
        <v>0</v>
      </c>
      <c r="P175" s="222">
        <v>0</v>
      </c>
      <c r="Q175" s="222">
        <v>0</v>
      </c>
      <c r="R175" s="222">
        <v>0</v>
      </c>
      <c r="S175" s="222">
        <v>0</v>
      </c>
      <c r="T175" s="222">
        <v>0</v>
      </c>
      <c r="U175" s="222">
        <v>0</v>
      </c>
      <c r="V175" s="222">
        <v>0</v>
      </c>
      <c r="W175" s="222">
        <v>0</v>
      </c>
      <c r="X175" s="183">
        <v>0</v>
      </c>
    </row>
    <row r="176" ht="23.1" customHeight="1" spans="1:24">
      <c r="A176" s="179"/>
      <c r="B176" s="179"/>
      <c r="C176" s="179"/>
      <c r="D176" s="179" t="s">
        <v>2601</v>
      </c>
      <c r="E176" s="216" t="s">
        <v>125</v>
      </c>
      <c r="F176" s="222">
        <v>2937.67</v>
      </c>
      <c r="G176" s="183">
        <v>2937.67</v>
      </c>
      <c r="H176" s="188">
        <v>2906.67</v>
      </c>
      <c r="I176" s="222">
        <v>31</v>
      </c>
      <c r="J176" s="222">
        <v>0</v>
      </c>
      <c r="K176" s="222">
        <v>0</v>
      </c>
      <c r="L176" s="222">
        <v>0</v>
      </c>
      <c r="M176" s="222">
        <v>4</v>
      </c>
      <c r="N176" s="222">
        <v>0</v>
      </c>
      <c r="O176" s="222">
        <v>0</v>
      </c>
      <c r="P176" s="222">
        <v>27</v>
      </c>
      <c r="Q176" s="222">
        <v>0</v>
      </c>
      <c r="R176" s="222">
        <v>0</v>
      </c>
      <c r="S176" s="222">
        <v>0</v>
      </c>
      <c r="T176" s="222">
        <v>0</v>
      </c>
      <c r="U176" s="222">
        <v>0</v>
      </c>
      <c r="V176" s="222">
        <v>0</v>
      </c>
      <c r="W176" s="222">
        <v>0</v>
      </c>
      <c r="X176" s="183">
        <v>0</v>
      </c>
    </row>
    <row r="177" ht="23.1" customHeight="1" spans="1:24">
      <c r="A177" s="179"/>
      <c r="B177" s="179"/>
      <c r="C177" s="179"/>
      <c r="D177" s="179" t="s">
        <v>2602</v>
      </c>
      <c r="E177" s="216" t="s">
        <v>2603</v>
      </c>
      <c r="F177" s="222">
        <v>376.27</v>
      </c>
      <c r="G177" s="183">
        <v>376.27</v>
      </c>
      <c r="H177" s="188">
        <v>369.27</v>
      </c>
      <c r="I177" s="222">
        <v>7</v>
      </c>
      <c r="J177" s="222">
        <v>0</v>
      </c>
      <c r="K177" s="222">
        <v>0</v>
      </c>
      <c r="L177" s="222">
        <v>0</v>
      </c>
      <c r="M177" s="222">
        <v>0</v>
      </c>
      <c r="N177" s="222">
        <v>0</v>
      </c>
      <c r="O177" s="222">
        <v>0</v>
      </c>
      <c r="P177" s="222">
        <v>7</v>
      </c>
      <c r="Q177" s="222">
        <v>0</v>
      </c>
      <c r="R177" s="222">
        <v>0</v>
      </c>
      <c r="S177" s="222">
        <v>0</v>
      </c>
      <c r="T177" s="222">
        <v>0</v>
      </c>
      <c r="U177" s="222">
        <v>0</v>
      </c>
      <c r="V177" s="222">
        <v>0</v>
      </c>
      <c r="W177" s="222">
        <v>0</v>
      </c>
      <c r="X177" s="183">
        <v>0</v>
      </c>
    </row>
    <row r="178" ht="23.1" customHeight="1" spans="1:24">
      <c r="A178" s="179"/>
      <c r="B178" s="179"/>
      <c r="C178" s="179"/>
      <c r="D178" s="179" t="s">
        <v>2604</v>
      </c>
      <c r="E178" s="216" t="s">
        <v>2605</v>
      </c>
      <c r="F178" s="222">
        <v>220.71</v>
      </c>
      <c r="G178" s="183">
        <v>220.71</v>
      </c>
      <c r="H178" s="188">
        <v>213.71</v>
      </c>
      <c r="I178" s="222">
        <v>7</v>
      </c>
      <c r="J178" s="222">
        <v>0</v>
      </c>
      <c r="K178" s="222">
        <v>0</v>
      </c>
      <c r="L178" s="222">
        <v>0</v>
      </c>
      <c r="M178" s="222">
        <v>0</v>
      </c>
      <c r="N178" s="222">
        <v>0</v>
      </c>
      <c r="O178" s="222">
        <v>0</v>
      </c>
      <c r="P178" s="222">
        <v>7</v>
      </c>
      <c r="Q178" s="222">
        <v>0</v>
      </c>
      <c r="R178" s="222">
        <v>0</v>
      </c>
      <c r="S178" s="222">
        <v>0</v>
      </c>
      <c r="T178" s="222">
        <v>0</v>
      </c>
      <c r="U178" s="222">
        <v>0</v>
      </c>
      <c r="V178" s="222">
        <v>0</v>
      </c>
      <c r="W178" s="222">
        <v>0</v>
      </c>
      <c r="X178" s="183">
        <v>0</v>
      </c>
    </row>
    <row r="179" ht="23.1" customHeight="1" spans="1:24">
      <c r="A179" s="179"/>
      <c r="B179" s="179"/>
      <c r="C179" s="179"/>
      <c r="D179" s="179" t="s">
        <v>2606</v>
      </c>
      <c r="E179" s="216" t="s">
        <v>2607</v>
      </c>
      <c r="F179" s="222">
        <v>100.79</v>
      </c>
      <c r="G179" s="183">
        <v>100.79</v>
      </c>
      <c r="H179" s="188">
        <v>100.79</v>
      </c>
      <c r="I179" s="222">
        <v>0</v>
      </c>
      <c r="J179" s="222">
        <v>0</v>
      </c>
      <c r="K179" s="222">
        <v>0</v>
      </c>
      <c r="L179" s="222">
        <v>0</v>
      </c>
      <c r="M179" s="222">
        <v>0</v>
      </c>
      <c r="N179" s="222">
        <v>0</v>
      </c>
      <c r="O179" s="222">
        <v>0</v>
      </c>
      <c r="P179" s="222">
        <v>0</v>
      </c>
      <c r="Q179" s="222">
        <v>0</v>
      </c>
      <c r="R179" s="222">
        <v>0</v>
      </c>
      <c r="S179" s="222">
        <v>0</v>
      </c>
      <c r="T179" s="222">
        <v>0</v>
      </c>
      <c r="U179" s="222">
        <v>0</v>
      </c>
      <c r="V179" s="222">
        <v>0</v>
      </c>
      <c r="W179" s="222">
        <v>0</v>
      </c>
      <c r="X179" s="183">
        <v>0</v>
      </c>
    </row>
    <row r="180" ht="23.1" customHeight="1" spans="1:24">
      <c r="A180" s="179"/>
      <c r="B180" s="179"/>
      <c r="C180" s="179"/>
      <c r="D180" s="179" t="s">
        <v>2608</v>
      </c>
      <c r="E180" s="216" t="s">
        <v>2609</v>
      </c>
      <c r="F180" s="222">
        <v>587.66</v>
      </c>
      <c r="G180" s="183">
        <v>587.66</v>
      </c>
      <c r="H180" s="188">
        <v>583.66</v>
      </c>
      <c r="I180" s="222">
        <v>4</v>
      </c>
      <c r="J180" s="222">
        <v>0</v>
      </c>
      <c r="K180" s="222">
        <v>0</v>
      </c>
      <c r="L180" s="222">
        <v>0</v>
      </c>
      <c r="M180" s="222">
        <v>4</v>
      </c>
      <c r="N180" s="222">
        <v>0</v>
      </c>
      <c r="O180" s="222">
        <v>0</v>
      </c>
      <c r="P180" s="222">
        <v>0</v>
      </c>
      <c r="Q180" s="222">
        <v>0</v>
      </c>
      <c r="R180" s="222">
        <v>0</v>
      </c>
      <c r="S180" s="222">
        <v>0</v>
      </c>
      <c r="T180" s="222">
        <v>0</v>
      </c>
      <c r="U180" s="222">
        <v>0</v>
      </c>
      <c r="V180" s="222">
        <v>0</v>
      </c>
      <c r="W180" s="222">
        <v>0</v>
      </c>
      <c r="X180" s="183">
        <v>0</v>
      </c>
    </row>
    <row r="181" ht="23.1" customHeight="1" spans="1:24">
      <c r="A181" s="179"/>
      <c r="B181" s="179"/>
      <c r="C181" s="179"/>
      <c r="D181" s="179" t="s">
        <v>2610</v>
      </c>
      <c r="E181" s="216" t="s">
        <v>2611</v>
      </c>
      <c r="F181" s="222">
        <v>408.47</v>
      </c>
      <c r="G181" s="183">
        <v>408.47</v>
      </c>
      <c r="H181" s="188">
        <v>408.47</v>
      </c>
      <c r="I181" s="222">
        <v>0</v>
      </c>
      <c r="J181" s="222">
        <v>0</v>
      </c>
      <c r="K181" s="222">
        <v>0</v>
      </c>
      <c r="L181" s="222">
        <v>0</v>
      </c>
      <c r="M181" s="222">
        <v>0</v>
      </c>
      <c r="N181" s="222">
        <v>0</v>
      </c>
      <c r="O181" s="222">
        <v>0</v>
      </c>
      <c r="P181" s="222">
        <v>0</v>
      </c>
      <c r="Q181" s="222">
        <v>0</v>
      </c>
      <c r="R181" s="222">
        <v>0</v>
      </c>
      <c r="S181" s="222">
        <v>0</v>
      </c>
      <c r="T181" s="222">
        <v>0</v>
      </c>
      <c r="U181" s="222">
        <v>0</v>
      </c>
      <c r="V181" s="222">
        <v>0</v>
      </c>
      <c r="W181" s="222">
        <v>0</v>
      </c>
      <c r="X181" s="183">
        <v>0</v>
      </c>
    </row>
    <row r="182" ht="23.1" customHeight="1" spans="1:24">
      <c r="A182" s="179"/>
      <c r="B182" s="179"/>
      <c r="C182" s="179"/>
      <c r="D182" s="179" t="s">
        <v>2612</v>
      </c>
      <c r="E182" s="216" t="s">
        <v>2613</v>
      </c>
      <c r="F182" s="222">
        <v>103.01</v>
      </c>
      <c r="G182" s="183">
        <v>103.01</v>
      </c>
      <c r="H182" s="188">
        <v>103.01</v>
      </c>
      <c r="I182" s="222">
        <v>0</v>
      </c>
      <c r="J182" s="222">
        <v>0</v>
      </c>
      <c r="K182" s="222">
        <v>0</v>
      </c>
      <c r="L182" s="222">
        <v>0</v>
      </c>
      <c r="M182" s="222">
        <v>0</v>
      </c>
      <c r="N182" s="222">
        <v>0</v>
      </c>
      <c r="O182" s="222">
        <v>0</v>
      </c>
      <c r="P182" s="222">
        <v>0</v>
      </c>
      <c r="Q182" s="222">
        <v>0</v>
      </c>
      <c r="R182" s="222">
        <v>0</v>
      </c>
      <c r="S182" s="222">
        <v>0</v>
      </c>
      <c r="T182" s="222">
        <v>0</v>
      </c>
      <c r="U182" s="222">
        <v>0</v>
      </c>
      <c r="V182" s="222">
        <v>0</v>
      </c>
      <c r="W182" s="222">
        <v>0</v>
      </c>
      <c r="X182" s="183">
        <v>0</v>
      </c>
    </row>
    <row r="183" ht="23.1" customHeight="1" spans="1:24">
      <c r="A183" s="179"/>
      <c r="B183" s="179"/>
      <c r="C183" s="179"/>
      <c r="D183" s="179" t="s">
        <v>2614</v>
      </c>
      <c r="E183" s="216" t="s">
        <v>2615</v>
      </c>
      <c r="F183" s="222">
        <v>102.32</v>
      </c>
      <c r="G183" s="183">
        <v>102.32</v>
      </c>
      <c r="H183" s="188">
        <v>102.32</v>
      </c>
      <c r="I183" s="222">
        <v>0</v>
      </c>
      <c r="J183" s="222">
        <v>0</v>
      </c>
      <c r="K183" s="222">
        <v>0</v>
      </c>
      <c r="L183" s="222">
        <v>0</v>
      </c>
      <c r="M183" s="222">
        <v>0</v>
      </c>
      <c r="N183" s="222">
        <v>0</v>
      </c>
      <c r="O183" s="222">
        <v>0</v>
      </c>
      <c r="P183" s="222">
        <v>0</v>
      </c>
      <c r="Q183" s="222">
        <v>0</v>
      </c>
      <c r="R183" s="222">
        <v>0</v>
      </c>
      <c r="S183" s="222">
        <v>0</v>
      </c>
      <c r="T183" s="222">
        <v>0</v>
      </c>
      <c r="U183" s="222">
        <v>0</v>
      </c>
      <c r="V183" s="222">
        <v>0</v>
      </c>
      <c r="W183" s="222">
        <v>0</v>
      </c>
      <c r="X183" s="183">
        <v>0</v>
      </c>
    </row>
    <row r="184" ht="23.1" customHeight="1" spans="1:24">
      <c r="A184" s="179"/>
      <c r="B184" s="179"/>
      <c r="C184" s="179"/>
      <c r="D184" s="179" t="s">
        <v>2616</v>
      </c>
      <c r="E184" s="216" t="s">
        <v>2617</v>
      </c>
      <c r="F184" s="222">
        <v>128.29</v>
      </c>
      <c r="G184" s="183">
        <v>128.29</v>
      </c>
      <c r="H184" s="188">
        <v>128.29</v>
      </c>
      <c r="I184" s="222">
        <v>0</v>
      </c>
      <c r="J184" s="222">
        <v>0</v>
      </c>
      <c r="K184" s="222">
        <v>0</v>
      </c>
      <c r="L184" s="222">
        <v>0</v>
      </c>
      <c r="M184" s="222">
        <v>0</v>
      </c>
      <c r="N184" s="222">
        <v>0</v>
      </c>
      <c r="O184" s="222">
        <v>0</v>
      </c>
      <c r="P184" s="222">
        <v>0</v>
      </c>
      <c r="Q184" s="222">
        <v>0</v>
      </c>
      <c r="R184" s="222">
        <v>0</v>
      </c>
      <c r="S184" s="222">
        <v>0</v>
      </c>
      <c r="T184" s="222">
        <v>0</v>
      </c>
      <c r="U184" s="222">
        <v>0</v>
      </c>
      <c r="V184" s="222">
        <v>0</v>
      </c>
      <c r="W184" s="222">
        <v>0</v>
      </c>
      <c r="X184" s="183">
        <v>0</v>
      </c>
    </row>
    <row r="185" ht="23.1" customHeight="1" spans="1:24">
      <c r="A185" s="179"/>
      <c r="B185" s="179"/>
      <c r="C185" s="179"/>
      <c r="D185" s="179" t="s">
        <v>2618</v>
      </c>
      <c r="E185" s="216" t="s">
        <v>2619</v>
      </c>
      <c r="F185" s="222">
        <v>155.64</v>
      </c>
      <c r="G185" s="183">
        <v>155.64</v>
      </c>
      <c r="H185" s="188">
        <v>155.64</v>
      </c>
      <c r="I185" s="222">
        <v>0</v>
      </c>
      <c r="J185" s="222">
        <v>0</v>
      </c>
      <c r="K185" s="222">
        <v>0</v>
      </c>
      <c r="L185" s="222">
        <v>0</v>
      </c>
      <c r="M185" s="222">
        <v>0</v>
      </c>
      <c r="N185" s="222">
        <v>0</v>
      </c>
      <c r="O185" s="222">
        <v>0</v>
      </c>
      <c r="P185" s="222">
        <v>0</v>
      </c>
      <c r="Q185" s="222">
        <v>0</v>
      </c>
      <c r="R185" s="222">
        <v>0</v>
      </c>
      <c r="S185" s="222">
        <v>0</v>
      </c>
      <c r="T185" s="222">
        <v>0</v>
      </c>
      <c r="U185" s="222">
        <v>0</v>
      </c>
      <c r="V185" s="222">
        <v>0</v>
      </c>
      <c r="W185" s="222">
        <v>0</v>
      </c>
      <c r="X185" s="183">
        <v>0</v>
      </c>
    </row>
    <row r="186" ht="23.1" customHeight="1" spans="1:24">
      <c r="A186" s="179"/>
      <c r="B186" s="179"/>
      <c r="C186" s="179"/>
      <c r="D186" s="179" t="s">
        <v>2620</v>
      </c>
      <c r="E186" s="216" t="s">
        <v>2621</v>
      </c>
      <c r="F186" s="222">
        <v>116.62</v>
      </c>
      <c r="G186" s="183">
        <v>116.62</v>
      </c>
      <c r="H186" s="188">
        <v>116.62</v>
      </c>
      <c r="I186" s="222">
        <v>0</v>
      </c>
      <c r="J186" s="222">
        <v>0</v>
      </c>
      <c r="K186" s="222">
        <v>0</v>
      </c>
      <c r="L186" s="222">
        <v>0</v>
      </c>
      <c r="M186" s="222">
        <v>0</v>
      </c>
      <c r="N186" s="222">
        <v>0</v>
      </c>
      <c r="O186" s="222">
        <v>0</v>
      </c>
      <c r="P186" s="222">
        <v>0</v>
      </c>
      <c r="Q186" s="222">
        <v>0</v>
      </c>
      <c r="R186" s="222">
        <v>0</v>
      </c>
      <c r="S186" s="222">
        <v>0</v>
      </c>
      <c r="T186" s="222">
        <v>0</v>
      </c>
      <c r="U186" s="222">
        <v>0</v>
      </c>
      <c r="V186" s="222">
        <v>0</v>
      </c>
      <c r="W186" s="222">
        <v>0</v>
      </c>
      <c r="X186" s="183">
        <v>0</v>
      </c>
    </row>
    <row r="187" ht="23.1" customHeight="1" spans="1:24">
      <c r="A187" s="179"/>
      <c r="B187" s="179"/>
      <c r="C187" s="179"/>
      <c r="D187" s="179" t="s">
        <v>2622</v>
      </c>
      <c r="E187" s="216" t="s">
        <v>2623</v>
      </c>
      <c r="F187" s="222">
        <v>335.41</v>
      </c>
      <c r="G187" s="183">
        <v>335.41</v>
      </c>
      <c r="H187" s="188">
        <v>322.41</v>
      </c>
      <c r="I187" s="222">
        <v>13</v>
      </c>
      <c r="J187" s="222">
        <v>0</v>
      </c>
      <c r="K187" s="222">
        <v>0</v>
      </c>
      <c r="L187" s="222">
        <v>0</v>
      </c>
      <c r="M187" s="222">
        <v>0</v>
      </c>
      <c r="N187" s="222">
        <v>0</v>
      </c>
      <c r="O187" s="222">
        <v>0</v>
      </c>
      <c r="P187" s="222">
        <v>13</v>
      </c>
      <c r="Q187" s="222">
        <v>0</v>
      </c>
      <c r="R187" s="222">
        <v>0</v>
      </c>
      <c r="S187" s="222">
        <v>0</v>
      </c>
      <c r="T187" s="222">
        <v>0</v>
      </c>
      <c r="U187" s="222">
        <v>0</v>
      </c>
      <c r="V187" s="222">
        <v>0</v>
      </c>
      <c r="W187" s="222">
        <v>0</v>
      </c>
      <c r="X187" s="183">
        <v>0</v>
      </c>
    </row>
    <row r="188" ht="23.1" customHeight="1" spans="1:24">
      <c r="A188" s="179"/>
      <c r="B188" s="179"/>
      <c r="C188" s="179"/>
      <c r="D188" s="179" t="s">
        <v>2624</v>
      </c>
      <c r="E188" s="216" t="s">
        <v>2625</v>
      </c>
      <c r="F188" s="222">
        <v>302.48</v>
      </c>
      <c r="G188" s="183">
        <v>302.48</v>
      </c>
      <c r="H188" s="188">
        <v>302.48</v>
      </c>
      <c r="I188" s="222">
        <v>0</v>
      </c>
      <c r="J188" s="222">
        <v>0</v>
      </c>
      <c r="K188" s="222">
        <v>0</v>
      </c>
      <c r="L188" s="222">
        <v>0</v>
      </c>
      <c r="M188" s="222">
        <v>0</v>
      </c>
      <c r="N188" s="222">
        <v>0</v>
      </c>
      <c r="O188" s="222">
        <v>0</v>
      </c>
      <c r="P188" s="222">
        <v>0</v>
      </c>
      <c r="Q188" s="222">
        <v>0</v>
      </c>
      <c r="R188" s="222">
        <v>0</v>
      </c>
      <c r="S188" s="222">
        <v>0</v>
      </c>
      <c r="T188" s="222">
        <v>0</v>
      </c>
      <c r="U188" s="222">
        <v>0</v>
      </c>
      <c r="V188" s="222">
        <v>0</v>
      </c>
      <c r="W188" s="222">
        <v>0</v>
      </c>
      <c r="X188" s="183">
        <v>0</v>
      </c>
    </row>
    <row r="189" ht="23.1" customHeight="1" spans="1:24">
      <c r="A189" s="179"/>
      <c r="B189" s="179"/>
      <c r="C189" s="179"/>
      <c r="D189" s="179" t="s">
        <v>2626</v>
      </c>
      <c r="E189" s="216" t="s">
        <v>997</v>
      </c>
      <c r="F189" s="222">
        <v>6799.45</v>
      </c>
      <c r="G189" s="183">
        <v>6799.45</v>
      </c>
      <c r="H189" s="188">
        <v>5290.45</v>
      </c>
      <c r="I189" s="222">
        <v>1509</v>
      </c>
      <c r="J189" s="222">
        <v>43</v>
      </c>
      <c r="K189" s="222">
        <v>0</v>
      </c>
      <c r="L189" s="222">
        <v>0</v>
      </c>
      <c r="M189" s="222">
        <v>0</v>
      </c>
      <c r="N189" s="222">
        <v>0</v>
      </c>
      <c r="O189" s="222">
        <v>0</v>
      </c>
      <c r="P189" s="222">
        <v>0</v>
      </c>
      <c r="Q189" s="222">
        <v>1466</v>
      </c>
      <c r="R189" s="222">
        <v>0</v>
      </c>
      <c r="S189" s="222">
        <v>0</v>
      </c>
      <c r="T189" s="222">
        <v>0</v>
      </c>
      <c r="U189" s="222">
        <v>0</v>
      </c>
      <c r="V189" s="222">
        <v>0</v>
      </c>
      <c r="W189" s="222">
        <v>0</v>
      </c>
      <c r="X189" s="183">
        <v>0</v>
      </c>
    </row>
    <row r="190" ht="23.1" customHeight="1" spans="1:24">
      <c r="A190" s="179"/>
      <c r="B190" s="179"/>
      <c r="C190" s="179"/>
      <c r="D190" s="179" t="s">
        <v>2627</v>
      </c>
      <c r="E190" s="216" t="s">
        <v>2628</v>
      </c>
      <c r="F190" s="222">
        <v>762.95</v>
      </c>
      <c r="G190" s="183">
        <v>762.95</v>
      </c>
      <c r="H190" s="188">
        <v>762.95</v>
      </c>
      <c r="I190" s="222">
        <v>0</v>
      </c>
      <c r="J190" s="222">
        <v>0</v>
      </c>
      <c r="K190" s="222">
        <v>0</v>
      </c>
      <c r="L190" s="222">
        <v>0</v>
      </c>
      <c r="M190" s="222">
        <v>0</v>
      </c>
      <c r="N190" s="222">
        <v>0</v>
      </c>
      <c r="O190" s="222">
        <v>0</v>
      </c>
      <c r="P190" s="222">
        <v>0</v>
      </c>
      <c r="Q190" s="222">
        <v>0</v>
      </c>
      <c r="R190" s="222">
        <v>0</v>
      </c>
      <c r="S190" s="222">
        <v>0</v>
      </c>
      <c r="T190" s="222">
        <v>0</v>
      </c>
      <c r="U190" s="222">
        <v>0</v>
      </c>
      <c r="V190" s="222">
        <v>0</v>
      </c>
      <c r="W190" s="222">
        <v>0</v>
      </c>
      <c r="X190" s="183">
        <v>0</v>
      </c>
    </row>
    <row r="191" ht="23.1" customHeight="1" spans="1:24">
      <c r="A191" s="179"/>
      <c r="B191" s="179"/>
      <c r="C191" s="179"/>
      <c r="D191" s="179" t="s">
        <v>2629</v>
      </c>
      <c r="E191" s="216" t="s">
        <v>2630</v>
      </c>
      <c r="F191" s="222">
        <v>467.55</v>
      </c>
      <c r="G191" s="183">
        <v>467.55</v>
      </c>
      <c r="H191" s="188">
        <v>467.55</v>
      </c>
      <c r="I191" s="222">
        <v>0</v>
      </c>
      <c r="J191" s="222">
        <v>0</v>
      </c>
      <c r="K191" s="222">
        <v>0</v>
      </c>
      <c r="L191" s="222">
        <v>0</v>
      </c>
      <c r="M191" s="222">
        <v>0</v>
      </c>
      <c r="N191" s="222">
        <v>0</v>
      </c>
      <c r="O191" s="222">
        <v>0</v>
      </c>
      <c r="P191" s="222">
        <v>0</v>
      </c>
      <c r="Q191" s="222">
        <v>0</v>
      </c>
      <c r="R191" s="222">
        <v>0</v>
      </c>
      <c r="S191" s="222">
        <v>0</v>
      </c>
      <c r="T191" s="222">
        <v>0</v>
      </c>
      <c r="U191" s="222">
        <v>0</v>
      </c>
      <c r="V191" s="222">
        <v>0</v>
      </c>
      <c r="W191" s="222">
        <v>0</v>
      </c>
      <c r="X191" s="183">
        <v>0</v>
      </c>
    </row>
    <row r="192" ht="23.1" customHeight="1" spans="1:24">
      <c r="A192" s="179"/>
      <c r="B192" s="179"/>
      <c r="C192" s="179"/>
      <c r="D192" s="179" t="s">
        <v>2631</v>
      </c>
      <c r="E192" s="216" t="s">
        <v>2632</v>
      </c>
      <c r="F192" s="222">
        <v>2190.76</v>
      </c>
      <c r="G192" s="183">
        <v>2190.76</v>
      </c>
      <c r="H192" s="188">
        <v>724.76</v>
      </c>
      <c r="I192" s="222">
        <v>1466</v>
      </c>
      <c r="J192" s="222">
        <v>0</v>
      </c>
      <c r="K192" s="222">
        <v>0</v>
      </c>
      <c r="L192" s="222">
        <v>0</v>
      </c>
      <c r="M192" s="222">
        <v>0</v>
      </c>
      <c r="N192" s="222">
        <v>0</v>
      </c>
      <c r="O192" s="222">
        <v>0</v>
      </c>
      <c r="P192" s="222">
        <v>0</v>
      </c>
      <c r="Q192" s="222">
        <v>1466</v>
      </c>
      <c r="R192" s="222">
        <v>0</v>
      </c>
      <c r="S192" s="222">
        <v>0</v>
      </c>
      <c r="T192" s="222">
        <v>0</v>
      </c>
      <c r="U192" s="222">
        <v>0</v>
      </c>
      <c r="V192" s="222">
        <v>0</v>
      </c>
      <c r="W192" s="222">
        <v>0</v>
      </c>
      <c r="X192" s="183">
        <v>0</v>
      </c>
    </row>
    <row r="193" ht="23.1" customHeight="1" spans="1:24">
      <c r="A193" s="179"/>
      <c r="B193" s="179"/>
      <c r="C193" s="179"/>
      <c r="D193" s="179" t="s">
        <v>2633</v>
      </c>
      <c r="E193" s="216" t="s">
        <v>2634</v>
      </c>
      <c r="F193" s="222">
        <v>734.87</v>
      </c>
      <c r="G193" s="183">
        <v>734.87</v>
      </c>
      <c r="H193" s="188">
        <v>691.87</v>
      </c>
      <c r="I193" s="222">
        <v>43</v>
      </c>
      <c r="J193" s="222">
        <v>43</v>
      </c>
      <c r="K193" s="222">
        <v>0</v>
      </c>
      <c r="L193" s="222">
        <v>0</v>
      </c>
      <c r="M193" s="222">
        <v>0</v>
      </c>
      <c r="N193" s="222">
        <v>0</v>
      </c>
      <c r="O193" s="222">
        <v>0</v>
      </c>
      <c r="P193" s="222">
        <v>0</v>
      </c>
      <c r="Q193" s="222">
        <v>0</v>
      </c>
      <c r="R193" s="222">
        <v>0</v>
      </c>
      <c r="S193" s="222">
        <v>0</v>
      </c>
      <c r="T193" s="222">
        <v>0</v>
      </c>
      <c r="U193" s="222">
        <v>0</v>
      </c>
      <c r="V193" s="222">
        <v>0</v>
      </c>
      <c r="W193" s="222">
        <v>0</v>
      </c>
      <c r="X193" s="183">
        <v>0</v>
      </c>
    </row>
    <row r="194" ht="23.1" customHeight="1" spans="1:24">
      <c r="A194" s="179"/>
      <c r="B194" s="179"/>
      <c r="C194" s="179"/>
      <c r="D194" s="179" t="s">
        <v>2635</v>
      </c>
      <c r="E194" s="216" t="s">
        <v>2636</v>
      </c>
      <c r="F194" s="222">
        <v>64.26</v>
      </c>
      <c r="G194" s="183">
        <v>64.26</v>
      </c>
      <c r="H194" s="188">
        <v>64.26</v>
      </c>
      <c r="I194" s="222">
        <v>0</v>
      </c>
      <c r="J194" s="222">
        <v>0</v>
      </c>
      <c r="K194" s="222">
        <v>0</v>
      </c>
      <c r="L194" s="222">
        <v>0</v>
      </c>
      <c r="M194" s="222">
        <v>0</v>
      </c>
      <c r="N194" s="222">
        <v>0</v>
      </c>
      <c r="O194" s="222">
        <v>0</v>
      </c>
      <c r="P194" s="222">
        <v>0</v>
      </c>
      <c r="Q194" s="222">
        <v>0</v>
      </c>
      <c r="R194" s="222">
        <v>0</v>
      </c>
      <c r="S194" s="222">
        <v>0</v>
      </c>
      <c r="T194" s="222">
        <v>0</v>
      </c>
      <c r="U194" s="222">
        <v>0</v>
      </c>
      <c r="V194" s="222">
        <v>0</v>
      </c>
      <c r="W194" s="222">
        <v>0</v>
      </c>
      <c r="X194" s="183">
        <v>0</v>
      </c>
    </row>
    <row r="195" ht="23.1" customHeight="1" spans="1:24">
      <c r="A195" s="179"/>
      <c r="B195" s="179"/>
      <c r="C195" s="179"/>
      <c r="D195" s="179" t="s">
        <v>2637</v>
      </c>
      <c r="E195" s="216" t="s">
        <v>2638</v>
      </c>
      <c r="F195" s="222">
        <v>105.11</v>
      </c>
      <c r="G195" s="183">
        <v>105.11</v>
      </c>
      <c r="H195" s="188">
        <v>105.11</v>
      </c>
      <c r="I195" s="222">
        <v>0</v>
      </c>
      <c r="J195" s="222">
        <v>0</v>
      </c>
      <c r="K195" s="222">
        <v>0</v>
      </c>
      <c r="L195" s="222">
        <v>0</v>
      </c>
      <c r="M195" s="222">
        <v>0</v>
      </c>
      <c r="N195" s="222">
        <v>0</v>
      </c>
      <c r="O195" s="222">
        <v>0</v>
      </c>
      <c r="P195" s="222">
        <v>0</v>
      </c>
      <c r="Q195" s="222">
        <v>0</v>
      </c>
      <c r="R195" s="222">
        <v>0</v>
      </c>
      <c r="S195" s="222">
        <v>0</v>
      </c>
      <c r="T195" s="222">
        <v>0</v>
      </c>
      <c r="U195" s="222">
        <v>0</v>
      </c>
      <c r="V195" s="222">
        <v>0</v>
      </c>
      <c r="W195" s="222">
        <v>0</v>
      </c>
      <c r="X195" s="183">
        <v>0</v>
      </c>
    </row>
    <row r="196" ht="23.1" customHeight="1" spans="1:24">
      <c r="A196" s="179"/>
      <c r="B196" s="179"/>
      <c r="C196" s="179"/>
      <c r="D196" s="179" t="s">
        <v>2639</v>
      </c>
      <c r="E196" s="216" t="s">
        <v>2640</v>
      </c>
      <c r="F196" s="222">
        <v>46.72</v>
      </c>
      <c r="G196" s="183">
        <v>46.72</v>
      </c>
      <c r="H196" s="188">
        <v>46.72</v>
      </c>
      <c r="I196" s="222">
        <v>0</v>
      </c>
      <c r="J196" s="222">
        <v>0</v>
      </c>
      <c r="K196" s="222">
        <v>0</v>
      </c>
      <c r="L196" s="222">
        <v>0</v>
      </c>
      <c r="M196" s="222">
        <v>0</v>
      </c>
      <c r="N196" s="222">
        <v>0</v>
      </c>
      <c r="O196" s="222">
        <v>0</v>
      </c>
      <c r="P196" s="222">
        <v>0</v>
      </c>
      <c r="Q196" s="222">
        <v>0</v>
      </c>
      <c r="R196" s="222">
        <v>0</v>
      </c>
      <c r="S196" s="222">
        <v>0</v>
      </c>
      <c r="T196" s="222">
        <v>0</v>
      </c>
      <c r="U196" s="222">
        <v>0</v>
      </c>
      <c r="V196" s="222">
        <v>0</v>
      </c>
      <c r="W196" s="222">
        <v>0</v>
      </c>
      <c r="X196" s="183">
        <v>0</v>
      </c>
    </row>
    <row r="197" ht="23.1" customHeight="1" spans="1:24">
      <c r="A197" s="179"/>
      <c r="B197" s="179"/>
      <c r="C197" s="179"/>
      <c r="D197" s="179" t="s">
        <v>2641</v>
      </c>
      <c r="E197" s="216" t="s">
        <v>2642</v>
      </c>
      <c r="F197" s="222">
        <v>137.89</v>
      </c>
      <c r="G197" s="183">
        <v>137.89</v>
      </c>
      <c r="H197" s="188">
        <v>137.89</v>
      </c>
      <c r="I197" s="222">
        <v>0</v>
      </c>
      <c r="J197" s="222">
        <v>0</v>
      </c>
      <c r="K197" s="222">
        <v>0</v>
      </c>
      <c r="L197" s="222">
        <v>0</v>
      </c>
      <c r="M197" s="222">
        <v>0</v>
      </c>
      <c r="N197" s="222">
        <v>0</v>
      </c>
      <c r="O197" s="222">
        <v>0</v>
      </c>
      <c r="P197" s="222">
        <v>0</v>
      </c>
      <c r="Q197" s="222">
        <v>0</v>
      </c>
      <c r="R197" s="222">
        <v>0</v>
      </c>
      <c r="S197" s="222">
        <v>0</v>
      </c>
      <c r="T197" s="222">
        <v>0</v>
      </c>
      <c r="U197" s="222">
        <v>0</v>
      </c>
      <c r="V197" s="222">
        <v>0</v>
      </c>
      <c r="W197" s="222">
        <v>0</v>
      </c>
      <c r="X197" s="183">
        <v>0</v>
      </c>
    </row>
    <row r="198" ht="23.1" customHeight="1" spans="1:24">
      <c r="A198" s="179"/>
      <c r="B198" s="179"/>
      <c r="C198" s="179"/>
      <c r="D198" s="179" t="s">
        <v>2643</v>
      </c>
      <c r="E198" s="216" t="s">
        <v>2644</v>
      </c>
      <c r="F198" s="222">
        <v>60.45</v>
      </c>
      <c r="G198" s="183">
        <v>60.45</v>
      </c>
      <c r="H198" s="188">
        <v>60.45</v>
      </c>
      <c r="I198" s="222">
        <v>0</v>
      </c>
      <c r="J198" s="222">
        <v>0</v>
      </c>
      <c r="K198" s="222">
        <v>0</v>
      </c>
      <c r="L198" s="222">
        <v>0</v>
      </c>
      <c r="M198" s="222">
        <v>0</v>
      </c>
      <c r="N198" s="222">
        <v>0</v>
      </c>
      <c r="O198" s="222">
        <v>0</v>
      </c>
      <c r="P198" s="222">
        <v>0</v>
      </c>
      <c r="Q198" s="222">
        <v>0</v>
      </c>
      <c r="R198" s="222">
        <v>0</v>
      </c>
      <c r="S198" s="222">
        <v>0</v>
      </c>
      <c r="T198" s="222">
        <v>0</v>
      </c>
      <c r="U198" s="222">
        <v>0</v>
      </c>
      <c r="V198" s="222">
        <v>0</v>
      </c>
      <c r="W198" s="222">
        <v>0</v>
      </c>
      <c r="X198" s="183">
        <v>0</v>
      </c>
    </row>
    <row r="199" ht="23.1" customHeight="1" spans="1:24">
      <c r="A199" s="179"/>
      <c r="B199" s="179"/>
      <c r="C199" s="179"/>
      <c r="D199" s="179" t="s">
        <v>2645</v>
      </c>
      <c r="E199" s="216" t="s">
        <v>2646</v>
      </c>
      <c r="F199" s="222">
        <v>9.16</v>
      </c>
      <c r="G199" s="183">
        <v>9.16</v>
      </c>
      <c r="H199" s="188">
        <v>9.16</v>
      </c>
      <c r="I199" s="222">
        <v>0</v>
      </c>
      <c r="J199" s="222">
        <v>0</v>
      </c>
      <c r="K199" s="222">
        <v>0</v>
      </c>
      <c r="L199" s="222">
        <v>0</v>
      </c>
      <c r="M199" s="222">
        <v>0</v>
      </c>
      <c r="N199" s="222">
        <v>0</v>
      </c>
      <c r="O199" s="222">
        <v>0</v>
      </c>
      <c r="P199" s="222">
        <v>0</v>
      </c>
      <c r="Q199" s="222">
        <v>0</v>
      </c>
      <c r="R199" s="222">
        <v>0</v>
      </c>
      <c r="S199" s="222">
        <v>0</v>
      </c>
      <c r="T199" s="222">
        <v>0</v>
      </c>
      <c r="U199" s="222">
        <v>0</v>
      </c>
      <c r="V199" s="222">
        <v>0</v>
      </c>
      <c r="W199" s="222">
        <v>0</v>
      </c>
      <c r="X199" s="183">
        <v>0</v>
      </c>
    </row>
    <row r="200" ht="23.1" customHeight="1" spans="1:24">
      <c r="A200" s="179"/>
      <c r="B200" s="179"/>
      <c r="C200" s="179"/>
      <c r="D200" s="179" t="s">
        <v>2647</v>
      </c>
      <c r="E200" s="216" t="s">
        <v>2648</v>
      </c>
      <c r="F200" s="222">
        <v>43.8</v>
      </c>
      <c r="G200" s="183">
        <v>43.8</v>
      </c>
      <c r="H200" s="188">
        <v>43.8</v>
      </c>
      <c r="I200" s="222">
        <v>0</v>
      </c>
      <c r="J200" s="222">
        <v>0</v>
      </c>
      <c r="K200" s="222">
        <v>0</v>
      </c>
      <c r="L200" s="222">
        <v>0</v>
      </c>
      <c r="M200" s="222">
        <v>0</v>
      </c>
      <c r="N200" s="222">
        <v>0</v>
      </c>
      <c r="O200" s="222">
        <v>0</v>
      </c>
      <c r="P200" s="222">
        <v>0</v>
      </c>
      <c r="Q200" s="222">
        <v>0</v>
      </c>
      <c r="R200" s="222">
        <v>0</v>
      </c>
      <c r="S200" s="222">
        <v>0</v>
      </c>
      <c r="T200" s="222">
        <v>0</v>
      </c>
      <c r="U200" s="222">
        <v>0</v>
      </c>
      <c r="V200" s="222">
        <v>0</v>
      </c>
      <c r="W200" s="222">
        <v>0</v>
      </c>
      <c r="X200" s="183">
        <v>0</v>
      </c>
    </row>
    <row r="201" ht="23.1" customHeight="1" spans="1:24">
      <c r="A201" s="179"/>
      <c r="B201" s="179"/>
      <c r="C201" s="179"/>
      <c r="D201" s="179" t="s">
        <v>2649</v>
      </c>
      <c r="E201" s="216" t="s">
        <v>2650</v>
      </c>
      <c r="F201" s="222">
        <v>141.63</v>
      </c>
      <c r="G201" s="183">
        <v>141.63</v>
      </c>
      <c r="H201" s="188">
        <v>141.63</v>
      </c>
      <c r="I201" s="222">
        <v>0</v>
      </c>
      <c r="J201" s="222">
        <v>0</v>
      </c>
      <c r="K201" s="222">
        <v>0</v>
      </c>
      <c r="L201" s="222">
        <v>0</v>
      </c>
      <c r="M201" s="222">
        <v>0</v>
      </c>
      <c r="N201" s="222">
        <v>0</v>
      </c>
      <c r="O201" s="222">
        <v>0</v>
      </c>
      <c r="P201" s="222">
        <v>0</v>
      </c>
      <c r="Q201" s="222">
        <v>0</v>
      </c>
      <c r="R201" s="222">
        <v>0</v>
      </c>
      <c r="S201" s="222">
        <v>0</v>
      </c>
      <c r="T201" s="222">
        <v>0</v>
      </c>
      <c r="U201" s="222">
        <v>0</v>
      </c>
      <c r="V201" s="222">
        <v>0</v>
      </c>
      <c r="W201" s="222">
        <v>0</v>
      </c>
      <c r="X201" s="183">
        <v>0</v>
      </c>
    </row>
    <row r="202" ht="23.1" customHeight="1" spans="1:24">
      <c r="A202" s="179"/>
      <c r="B202" s="179"/>
      <c r="C202" s="179"/>
      <c r="D202" s="179" t="s">
        <v>2651</v>
      </c>
      <c r="E202" s="216" t="s">
        <v>2652</v>
      </c>
      <c r="F202" s="222">
        <v>730.17</v>
      </c>
      <c r="G202" s="183">
        <v>730.17</v>
      </c>
      <c r="H202" s="188">
        <v>730.17</v>
      </c>
      <c r="I202" s="222">
        <v>0</v>
      </c>
      <c r="J202" s="222">
        <v>0</v>
      </c>
      <c r="K202" s="222">
        <v>0</v>
      </c>
      <c r="L202" s="222">
        <v>0</v>
      </c>
      <c r="M202" s="222">
        <v>0</v>
      </c>
      <c r="N202" s="222">
        <v>0</v>
      </c>
      <c r="O202" s="222">
        <v>0</v>
      </c>
      <c r="P202" s="222">
        <v>0</v>
      </c>
      <c r="Q202" s="222">
        <v>0</v>
      </c>
      <c r="R202" s="222">
        <v>0</v>
      </c>
      <c r="S202" s="222">
        <v>0</v>
      </c>
      <c r="T202" s="222">
        <v>0</v>
      </c>
      <c r="U202" s="222">
        <v>0</v>
      </c>
      <c r="V202" s="222">
        <v>0</v>
      </c>
      <c r="W202" s="222">
        <v>0</v>
      </c>
      <c r="X202" s="183">
        <v>0</v>
      </c>
    </row>
    <row r="203" ht="23.1" customHeight="1" spans="1:24">
      <c r="A203" s="179"/>
      <c r="B203" s="179"/>
      <c r="C203" s="179"/>
      <c r="D203" s="179" t="s">
        <v>2653</v>
      </c>
      <c r="E203" s="216" t="s">
        <v>2654</v>
      </c>
      <c r="F203" s="222">
        <v>92</v>
      </c>
      <c r="G203" s="183">
        <v>92</v>
      </c>
      <c r="H203" s="188">
        <v>92</v>
      </c>
      <c r="I203" s="222">
        <v>0</v>
      </c>
      <c r="J203" s="222">
        <v>0</v>
      </c>
      <c r="K203" s="222">
        <v>0</v>
      </c>
      <c r="L203" s="222">
        <v>0</v>
      </c>
      <c r="M203" s="222">
        <v>0</v>
      </c>
      <c r="N203" s="222">
        <v>0</v>
      </c>
      <c r="O203" s="222">
        <v>0</v>
      </c>
      <c r="P203" s="222">
        <v>0</v>
      </c>
      <c r="Q203" s="222">
        <v>0</v>
      </c>
      <c r="R203" s="222">
        <v>0</v>
      </c>
      <c r="S203" s="222">
        <v>0</v>
      </c>
      <c r="T203" s="222">
        <v>0</v>
      </c>
      <c r="U203" s="222">
        <v>0</v>
      </c>
      <c r="V203" s="222">
        <v>0</v>
      </c>
      <c r="W203" s="222">
        <v>0</v>
      </c>
      <c r="X203" s="183">
        <v>0</v>
      </c>
    </row>
    <row r="204" ht="23.1" customHeight="1" spans="1:24">
      <c r="A204" s="179"/>
      <c r="B204" s="179"/>
      <c r="C204" s="179"/>
      <c r="D204" s="179" t="s">
        <v>2655</v>
      </c>
      <c r="E204" s="216" t="s">
        <v>2656</v>
      </c>
      <c r="F204" s="222">
        <v>13.55</v>
      </c>
      <c r="G204" s="183">
        <v>13.55</v>
      </c>
      <c r="H204" s="188">
        <v>13.55</v>
      </c>
      <c r="I204" s="222">
        <v>0</v>
      </c>
      <c r="J204" s="222">
        <v>0</v>
      </c>
      <c r="K204" s="222">
        <v>0</v>
      </c>
      <c r="L204" s="222">
        <v>0</v>
      </c>
      <c r="M204" s="222">
        <v>0</v>
      </c>
      <c r="N204" s="222">
        <v>0</v>
      </c>
      <c r="O204" s="222">
        <v>0</v>
      </c>
      <c r="P204" s="222">
        <v>0</v>
      </c>
      <c r="Q204" s="222">
        <v>0</v>
      </c>
      <c r="R204" s="222">
        <v>0</v>
      </c>
      <c r="S204" s="222">
        <v>0</v>
      </c>
      <c r="T204" s="222">
        <v>0</v>
      </c>
      <c r="U204" s="222">
        <v>0</v>
      </c>
      <c r="V204" s="222">
        <v>0</v>
      </c>
      <c r="W204" s="222">
        <v>0</v>
      </c>
      <c r="X204" s="183">
        <v>0</v>
      </c>
    </row>
    <row r="205" ht="23.1" customHeight="1" spans="1:24">
      <c r="A205" s="179"/>
      <c r="B205" s="179"/>
      <c r="C205" s="179"/>
      <c r="D205" s="179" t="s">
        <v>2657</v>
      </c>
      <c r="E205" s="216" t="s">
        <v>2658</v>
      </c>
      <c r="F205" s="222">
        <v>6.7</v>
      </c>
      <c r="G205" s="183">
        <v>6.7</v>
      </c>
      <c r="H205" s="188">
        <v>6.7</v>
      </c>
      <c r="I205" s="222">
        <v>0</v>
      </c>
      <c r="J205" s="222">
        <v>0</v>
      </c>
      <c r="K205" s="222">
        <v>0</v>
      </c>
      <c r="L205" s="222">
        <v>0</v>
      </c>
      <c r="M205" s="222">
        <v>0</v>
      </c>
      <c r="N205" s="222">
        <v>0</v>
      </c>
      <c r="O205" s="222">
        <v>0</v>
      </c>
      <c r="P205" s="222">
        <v>0</v>
      </c>
      <c r="Q205" s="222">
        <v>0</v>
      </c>
      <c r="R205" s="222">
        <v>0</v>
      </c>
      <c r="S205" s="222">
        <v>0</v>
      </c>
      <c r="T205" s="222">
        <v>0</v>
      </c>
      <c r="U205" s="222">
        <v>0</v>
      </c>
      <c r="V205" s="222">
        <v>0</v>
      </c>
      <c r="W205" s="222">
        <v>0</v>
      </c>
      <c r="X205" s="183">
        <v>0</v>
      </c>
    </row>
    <row r="206" ht="23.1" customHeight="1" spans="1:24">
      <c r="A206" s="179"/>
      <c r="B206" s="179"/>
      <c r="C206" s="179"/>
      <c r="D206" s="179" t="s">
        <v>2659</v>
      </c>
      <c r="E206" s="216" t="s">
        <v>2660</v>
      </c>
      <c r="F206" s="222">
        <v>15.85</v>
      </c>
      <c r="G206" s="183">
        <v>15.85</v>
      </c>
      <c r="H206" s="188">
        <v>15.85</v>
      </c>
      <c r="I206" s="222">
        <v>0</v>
      </c>
      <c r="J206" s="222">
        <v>0</v>
      </c>
      <c r="K206" s="222">
        <v>0</v>
      </c>
      <c r="L206" s="222">
        <v>0</v>
      </c>
      <c r="M206" s="222">
        <v>0</v>
      </c>
      <c r="N206" s="222">
        <v>0</v>
      </c>
      <c r="O206" s="222">
        <v>0</v>
      </c>
      <c r="P206" s="222">
        <v>0</v>
      </c>
      <c r="Q206" s="222">
        <v>0</v>
      </c>
      <c r="R206" s="222">
        <v>0</v>
      </c>
      <c r="S206" s="222">
        <v>0</v>
      </c>
      <c r="T206" s="222">
        <v>0</v>
      </c>
      <c r="U206" s="222">
        <v>0</v>
      </c>
      <c r="V206" s="222">
        <v>0</v>
      </c>
      <c r="W206" s="222">
        <v>0</v>
      </c>
      <c r="X206" s="183">
        <v>0</v>
      </c>
    </row>
    <row r="207" ht="23.1" customHeight="1" spans="1:24">
      <c r="A207" s="179"/>
      <c r="B207" s="179"/>
      <c r="C207" s="179"/>
      <c r="D207" s="179" t="s">
        <v>2661</v>
      </c>
      <c r="E207" s="216" t="s">
        <v>2662</v>
      </c>
      <c r="F207" s="222">
        <v>21.1</v>
      </c>
      <c r="G207" s="183">
        <v>21.1</v>
      </c>
      <c r="H207" s="188">
        <v>21.1</v>
      </c>
      <c r="I207" s="222">
        <v>0</v>
      </c>
      <c r="J207" s="222">
        <v>0</v>
      </c>
      <c r="K207" s="222">
        <v>0</v>
      </c>
      <c r="L207" s="222">
        <v>0</v>
      </c>
      <c r="M207" s="222">
        <v>0</v>
      </c>
      <c r="N207" s="222">
        <v>0</v>
      </c>
      <c r="O207" s="222">
        <v>0</v>
      </c>
      <c r="P207" s="222">
        <v>0</v>
      </c>
      <c r="Q207" s="222">
        <v>0</v>
      </c>
      <c r="R207" s="222">
        <v>0</v>
      </c>
      <c r="S207" s="222">
        <v>0</v>
      </c>
      <c r="T207" s="222">
        <v>0</v>
      </c>
      <c r="U207" s="222">
        <v>0</v>
      </c>
      <c r="V207" s="222">
        <v>0</v>
      </c>
      <c r="W207" s="222">
        <v>0</v>
      </c>
      <c r="X207" s="183">
        <v>0</v>
      </c>
    </row>
    <row r="208" ht="23.1" customHeight="1" spans="1:24">
      <c r="A208" s="179"/>
      <c r="B208" s="179"/>
      <c r="C208" s="179"/>
      <c r="D208" s="179" t="s">
        <v>2663</v>
      </c>
      <c r="E208" s="216" t="s">
        <v>2664</v>
      </c>
      <c r="F208" s="222">
        <v>4.75</v>
      </c>
      <c r="G208" s="183">
        <v>4.75</v>
      </c>
      <c r="H208" s="188">
        <v>4.75</v>
      </c>
      <c r="I208" s="222">
        <v>0</v>
      </c>
      <c r="J208" s="222">
        <v>0</v>
      </c>
      <c r="K208" s="222">
        <v>0</v>
      </c>
      <c r="L208" s="222">
        <v>0</v>
      </c>
      <c r="M208" s="222">
        <v>0</v>
      </c>
      <c r="N208" s="222">
        <v>0</v>
      </c>
      <c r="O208" s="222">
        <v>0</v>
      </c>
      <c r="P208" s="222">
        <v>0</v>
      </c>
      <c r="Q208" s="222">
        <v>0</v>
      </c>
      <c r="R208" s="222">
        <v>0</v>
      </c>
      <c r="S208" s="222">
        <v>0</v>
      </c>
      <c r="T208" s="222">
        <v>0</v>
      </c>
      <c r="U208" s="222">
        <v>0</v>
      </c>
      <c r="V208" s="222">
        <v>0</v>
      </c>
      <c r="W208" s="222">
        <v>0</v>
      </c>
      <c r="X208" s="183">
        <v>0</v>
      </c>
    </row>
    <row r="209" ht="23.1" customHeight="1" spans="1:24">
      <c r="A209" s="179"/>
      <c r="B209" s="179"/>
      <c r="C209" s="179"/>
      <c r="D209" s="179" t="s">
        <v>2665</v>
      </c>
      <c r="E209" s="216" t="s">
        <v>2666</v>
      </c>
      <c r="F209" s="222">
        <v>12.83</v>
      </c>
      <c r="G209" s="183">
        <v>12.83</v>
      </c>
      <c r="H209" s="188">
        <v>12.83</v>
      </c>
      <c r="I209" s="222">
        <v>0</v>
      </c>
      <c r="J209" s="222">
        <v>0</v>
      </c>
      <c r="K209" s="222">
        <v>0</v>
      </c>
      <c r="L209" s="222">
        <v>0</v>
      </c>
      <c r="M209" s="222">
        <v>0</v>
      </c>
      <c r="N209" s="222">
        <v>0</v>
      </c>
      <c r="O209" s="222">
        <v>0</v>
      </c>
      <c r="P209" s="222">
        <v>0</v>
      </c>
      <c r="Q209" s="222">
        <v>0</v>
      </c>
      <c r="R209" s="222">
        <v>0</v>
      </c>
      <c r="S209" s="222">
        <v>0</v>
      </c>
      <c r="T209" s="222">
        <v>0</v>
      </c>
      <c r="U209" s="222">
        <v>0</v>
      </c>
      <c r="V209" s="222">
        <v>0</v>
      </c>
      <c r="W209" s="222">
        <v>0</v>
      </c>
      <c r="X209" s="183">
        <v>0</v>
      </c>
    </row>
    <row r="210" ht="23.1" customHeight="1" spans="1:24">
      <c r="A210" s="179"/>
      <c r="B210" s="179"/>
      <c r="C210" s="179"/>
      <c r="D210" s="179" t="s">
        <v>2667</v>
      </c>
      <c r="E210" s="216" t="s">
        <v>2668</v>
      </c>
      <c r="F210" s="222">
        <v>14.72</v>
      </c>
      <c r="G210" s="183">
        <v>14.72</v>
      </c>
      <c r="H210" s="188">
        <v>14.72</v>
      </c>
      <c r="I210" s="222">
        <v>0</v>
      </c>
      <c r="J210" s="222">
        <v>0</v>
      </c>
      <c r="K210" s="222">
        <v>0</v>
      </c>
      <c r="L210" s="222">
        <v>0</v>
      </c>
      <c r="M210" s="222">
        <v>0</v>
      </c>
      <c r="N210" s="222">
        <v>0</v>
      </c>
      <c r="O210" s="222">
        <v>0</v>
      </c>
      <c r="P210" s="222">
        <v>0</v>
      </c>
      <c r="Q210" s="222">
        <v>0</v>
      </c>
      <c r="R210" s="222">
        <v>0</v>
      </c>
      <c r="S210" s="222">
        <v>0</v>
      </c>
      <c r="T210" s="222">
        <v>0</v>
      </c>
      <c r="U210" s="222">
        <v>0</v>
      </c>
      <c r="V210" s="222">
        <v>0</v>
      </c>
      <c r="W210" s="222">
        <v>0</v>
      </c>
      <c r="X210" s="183">
        <v>0</v>
      </c>
    </row>
    <row r="211" ht="23.1" customHeight="1" spans="1:24">
      <c r="A211" s="179"/>
      <c r="B211" s="179"/>
      <c r="C211" s="179"/>
      <c r="D211" s="179" t="s">
        <v>2669</v>
      </c>
      <c r="E211" s="216" t="s">
        <v>2670</v>
      </c>
      <c r="F211" s="222">
        <v>7.63</v>
      </c>
      <c r="G211" s="183">
        <v>7.63</v>
      </c>
      <c r="H211" s="188">
        <v>7.63</v>
      </c>
      <c r="I211" s="222">
        <v>0</v>
      </c>
      <c r="J211" s="222">
        <v>0</v>
      </c>
      <c r="K211" s="222">
        <v>0</v>
      </c>
      <c r="L211" s="222">
        <v>0</v>
      </c>
      <c r="M211" s="222">
        <v>0</v>
      </c>
      <c r="N211" s="222">
        <v>0</v>
      </c>
      <c r="O211" s="222">
        <v>0</v>
      </c>
      <c r="P211" s="222">
        <v>0</v>
      </c>
      <c r="Q211" s="222">
        <v>0</v>
      </c>
      <c r="R211" s="222">
        <v>0</v>
      </c>
      <c r="S211" s="222">
        <v>0</v>
      </c>
      <c r="T211" s="222">
        <v>0</v>
      </c>
      <c r="U211" s="222">
        <v>0</v>
      </c>
      <c r="V211" s="222">
        <v>0</v>
      </c>
      <c r="W211" s="222">
        <v>0</v>
      </c>
      <c r="X211" s="183">
        <v>0</v>
      </c>
    </row>
    <row r="212" ht="23.1" customHeight="1" spans="1:24">
      <c r="A212" s="179"/>
      <c r="B212" s="179"/>
      <c r="C212" s="179"/>
      <c r="D212" s="179" t="s">
        <v>2671</v>
      </c>
      <c r="E212" s="216" t="s">
        <v>2672</v>
      </c>
      <c r="F212" s="222">
        <v>1115</v>
      </c>
      <c r="G212" s="183">
        <v>1115</v>
      </c>
      <c r="H212" s="188">
        <v>1115</v>
      </c>
      <c r="I212" s="222">
        <v>0</v>
      </c>
      <c r="J212" s="222">
        <v>0</v>
      </c>
      <c r="K212" s="222">
        <v>0</v>
      </c>
      <c r="L212" s="222">
        <v>0</v>
      </c>
      <c r="M212" s="222">
        <v>0</v>
      </c>
      <c r="N212" s="222">
        <v>0</v>
      </c>
      <c r="O212" s="222">
        <v>0</v>
      </c>
      <c r="P212" s="222">
        <v>0</v>
      </c>
      <c r="Q212" s="222">
        <v>0</v>
      </c>
      <c r="R212" s="222">
        <v>0</v>
      </c>
      <c r="S212" s="222">
        <v>0</v>
      </c>
      <c r="T212" s="222">
        <v>0</v>
      </c>
      <c r="U212" s="222">
        <v>0</v>
      </c>
      <c r="V212" s="222">
        <v>0</v>
      </c>
      <c r="W212" s="222">
        <v>0</v>
      </c>
      <c r="X212" s="183">
        <v>0</v>
      </c>
    </row>
    <row r="213" ht="23.1" customHeight="1" spans="1:24">
      <c r="A213" s="179"/>
      <c r="B213" s="179"/>
      <c r="C213" s="179"/>
      <c r="D213" s="179" t="s">
        <v>2673</v>
      </c>
      <c r="E213" s="216" t="s">
        <v>1074</v>
      </c>
      <c r="F213" s="222">
        <v>205.37</v>
      </c>
      <c r="G213" s="183">
        <v>205.37</v>
      </c>
      <c r="H213" s="188">
        <v>184.37</v>
      </c>
      <c r="I213" s="222">
        <v>21</v>
      </c>
      <c r="J213" s="222">
        <v>0</v>
      </c>
      <c r="K213" s="222">
        <v>0</v>
      </c>
      <c r="L213" s="222">
        <v>0</v>
      </c>
      <c r="M213" s="222">
        <v>0</v>
      </c>
      <c r="N213" s="222">
        <v>0</v>
      </c>
      <c r="O213" s="222">
        <v>0</v>
      </c>
      <c r="P213" s="222">
        <v>0</v>
      </c>
      <c r="Q213" s="222">
        <v>21</v>
      </c>
      <c r="R213" s="222">
        <v>0</v>
      </c>
      <c r="S213" s="222">
        <v>0</v>
      </c>
      <c r="T213" s="222">
        <v>0</v>
      </c>
      <c r="U213" s="222">
        <v>0</v>
      </c>
      <c r="V213" s="222">
        <v>0</v>
      </c>
      <c r="W213" s="222">
        <v>0</v>
      </c>
      <c r="X213" s="183">
        <v>0</v>
      </c>
    </row>
    <row r="214" ht="23.1" customHeight="1" spans="1:24">
      <c r="A214" s="179"/>
      <c r="B214" s="179"/>
      <c r="C214" s="179"/>
      <c r="D214" s="179" t="s">
        <v>2674</v>
      </c>
      <c r="E214" s="216" t="s">
        <v>2675</v>
      </c>
      <c r="F214" s="222">
        <v>153.87</v>
      </c>
      <c r="G214" s="183">
        <v>153.87</v>
      </c>
      <c r="H214" s="188">
        <v>153.87</v>
      </c>
      <c r="I214" s="222">
        <v>0</v>
      </c>
      <c r="J214" s="222">
        <v>0</v>
      </c>
      <c r="K214" s="222">
        <v>0</v>
      </c>
      <c r="L214" s="222">
        <v>0</v>
      </c>
      <c r="M214" s="222">
        <v>0</v>
      </c>
      <c r="N214" s="222">
        <v>0</v>
      </c>
      <c r="O214" s="222">
        <v>0</v>
      </c>
      <c r="P214" s="222">
        <v>0</v>
      </c>
      <c r="Q214" s="222">
        <v>0</v>
      </c>
      <c r="R214" s="222">
        <v>0</v>
      </c>
      <c r="S214" s="222">
        <v>0</v>
      </c>
      <c r="T214" s="222">
        <v>0</v>
      </c>
      <c r="U214" s="222">
        <v>0</v>
      </c>
      <c r="V214" s="222">
        <v>0</v>
      </c>
      <c r="W214" s="222">
        <v>0</v>
      </c>
      <c r="X214" s="183">
        <v>0</v>
      </c>
    </row>
    <row r="215" ht="23.1" customHeight="1" spans="1:24">
      <c r="A215" s="179"/>
      <c r="B215" s="179"/>
      <c r="C215" s="179"/>
      <c r="D215" s="179" t="s">
        <v>2676</v>
      </c>
      <c r="E215" s="216" t="s">
        <v>2677</v>
      </c>
      <c r="F215" s="222">
        <v>51.5</v>
      </c>
      <c r="G215" s="183">
        <v>51.5</v>
      </c>
      <c r="H215" s="188">
        <v>30.5</v>
      </c>
      <c r="I215" s="222">
        <v>21</v>
      </c>
      <c r="J215" s="222">
        <v>0</v>
      </c>
      <c r="K215" s="222">
        <v>0</v>
      </c>
      <c r="L215" s="222">
        <v>0</v>
      </c>
      <c r="M215" s="222">
        <v>0</v>
      </c>
      <c r="N215" s="222">
        <v>0</v>
      </c>
      <c r="O215" s="222">
        <v>0</v>
      </c>
      <c r="P215" s="222">
        <v>0</v>
      </c>
      <c r="Q215" s="222">
        <v>21</v>
      </c>
      <c r="R215" s="222">
        <v>0</v>
      </c>
      <c r="S215" s="222">
        <v>0</v>
      </c>
      <c r="T215" s="222">
        <v>0</v>
      </c>
      <c r="U215" s="222">
        <v>0</v>
      </c>
      <c r="V215" s="222">
        <v>0</v>
      </c>
      <c r="W215" s="222">
        <v>0</v>
      </c>
      <c r="X215" s="183">
        <v>0</v>
      </c>
    </row>
    <row r="216" ht="23.1" customHeight="1" spans="1:24">
      <c r="A216" s="179"/>
      <c r="B216" s="179"/>
      <c r="C216" s="179"/>
      <c r="D216" s="179" t="s">
        <v>2678</v>
      </c>
      <c r="E216" s="216" t="s">
        <v>139</v>
      </c>
      <c r="F216" s="222">
        <v>2283.97</v>
      </c>
      <c r="G216" s="183">
        <v>2283.97</v>
      </c>
      <c r="H216" s="188">
        <v>2193.97</v>
      </c>
      <c r="I216" s="222">
        <v>90</v>
      </c>
      <c r="J216" s="222">
        <v>0</v>
      </c>
      <c r="K216" s="222">
        <v>0</v>
      </c>
      <c r="L216" s="222">
        <v>0</v>
      </c>
      <c r="M216" s="222">
        <v>0</v>
      </c>
      <c r="N216" s="222">
        <v>0</v>
      </c>
      <c r="O216" s="222">
        <v>0</v>
      </c>
      <c r="P216" s="222">
        <v>90</v>
      </c>
      <c r="Q216" s="222">
        <v>0</v>
      </c>
      <c r="R216" s="222">
        <v>0</v>
      </c>
      <c r="S216" s="222">
        <v>0</v>
      </c>
      <c r="T216" s="222">
        <v>0</v>
      </c>
      <c r="U216" s="222">
        <v>0</v>
      </c>
      <c r="V216" s="222">
        <v>0</v>
      </c>
      <c r="W216" s="222">
        <v>0</v>
      </c>
      <c r="X216" s="183">
        <v>0</v>
      </c>
    </row>
    <row r="217" ht="23.1" customHeight="1" spans="1:24">
      <c r="A217" s="179"/>
      <c r="B217" s="179"/>
      <c r="C217" s="179"/>
      <c r="D217" s="179" t="s">
        <v>2679</v>
      </c>
      <c r="E217" s="216" t="s">
        <v>2680</v>
      </c>
      <c r="F217" s="222">
        <v>2283.97</v>
      </c>
      <c r="G217" s="183">
        <v>2283.97</v>
      </c>
      <c r="H217" s="188">
        <v>2193.97</v>
      </c>
      <c r="I217" s="222">
        <v>90</v>
      </c>
      <c r="J217" s="222">
        <v>0</v>
      </c>
      <c r="K217" s="222">
        <v>0</v>
      </c>
      <c r="L217" s="222">
        <v>0</v>
      </c>
      <c r="M217" s="222">
        <v>0</v>
      </c>
      <c r="N217" s="222">
        <v>0</v>
      </c>
      <c r="O217" s="222">
        <v>0</v>
      </c>
      <c r="P217" s="222">
        <v>90</v>
      </c>
      <c r="Q217" s="222">
        <v>0</v>
      </c>
      <c r="R217" s="222">
        <v>0</v>
      </c>
      <c r="S217" s="222">
        <v>0</v>
      </c>
      <c r="T217" s="222">
        <v>0</v>
      </c>
      <c r="U217" s="222">
        <v>0</v>
      </c>
      <c r="V217" s="222">
        <v>0</v>
      </c>
      <c r="W217" s="222">
        <v>0</v>
      </c>
      <c r="X217" s="183">
        <v>0</v>
      </c>
    </row>
    <row r="218" ht="23.1" customHeight="1" spans="1:24">
      <c r="A218" s="179"/>
      <c r="B218" s="179"/>
      <c r="C218" s="179"/>
      <c r="D218" s="179" t="s">
        <v>2681</v>
      </c>
      <c r="E218" s="216" t="s">
        <v>1091</v>
      </c>
      <c r="F218" s="222">
        <v>1058.5</v>
      </c>
      <c r="G218" s="183">
        <v>1058.5</v>
      </c>
      <c r="H218" s="188">
        <v>1022.5</v>
      </c>
      <c r="I218" s="222">
        <v>36</v>
      </c>
      <c r="J218" s="222">
        <v>0</v>
      </c>
      <c r="K218" s="222">
        <v>0</v>
      </c>
      <c r="L218" s="222">
        <v>0</v>
      </c>
      <c r="M218" s="222">
        <v>0</v>
      </c>
      <c r="N218" s="222">
        <v>0</v>
      </c>
      <c r="O218" s="222">
        <v>0</v>
      </c>
      <c r="P218" s="222">
        <v>36</v>
      </c>
      <c r="Q218" s="222">
        <v>0</v>
      </c>
      <c r="R218" s="222">
        <v>0</v>
      </c>
      <c r="S218" s="222">
        <v>0</v>
      </c>
      <c r="T218" s="222">
        <v>0</v>
      </c>
      <c r="U218" s="222">
        <v>0</v>
      </c>
      <c r="V218" s="222">
        <v>0</v>
      </c>
      <c r="W218" s="222">
        <v>0</v>
      </c>
      <c r="X218" s="183">
        <v>0</v>
      </c>
    </row>
    <row r="219" ht="23.1" customHeight="1" spans="1:24">
      <c r="A219" s="179"/>
      <c r="B219" s="179"/>
      <c r="C219" s="179"/>
      <c r="D219" s="179" t="s">
        <v>2682</v>
      </c>
      <c r="E219" s="216" t="s">
        <v>2683</v>
      </c>
      <c r="F219" s="222">
        <v>595.93</v>
      </c>
      <c r="G219" s="183">
        <v>595.93</v>
      </c>
      <c r="H219" s="188">
        <v>595.93</v>
      </c>
      <c r="I219" s="222">
        <v>0</v>
      </c>
      <c r="J219" s="222">
        <v>0</v>
      </c>
      <c r="K219" s="222">
        <v>0</v>
      </c>
      <c r="L219" s="222">
        <v>0</v>
      </c>
      <c r="M219" s="222">
        <v>0</v>
      </c>
      <c r="N219" s="222">
        <v>0</v>
      </c>
      <c r="O219" s="222">
        <v>0</v>
      </c>
      <c r="P219" s="222">
        <v>0</v>
      </c>
      <c r="Q219" s="222">
        <v>0</v>
      </c>
      <c r="R219" s="222">
        <v>0</v>
      </c>
      <c r="S219" s="222">
        <v>0</v>
      </c>
      <c r="T219" s="222">
        <v>0</v>
      </c>
      <c r="U219" s="222">
        <v>0</v>
      </c>
      <c r="V219" s="222">
        <v>0</v>
      </c>
      <c r="W219" s="222">
        <v>0</v>
      </c>
      <c r="X219" s="183">
        <v>0</v>
      </c>
    </row>
    <row r="220" ht="23.1" customHeight="1" spans="1:24">
      <c r="A220" s="179"/>
      <c r="B220" s="179"/>
      <c r="C220" s="179"/>
      <c r="D220" s="179" t="s">
        <v>2684</v>
      </c>
      <c r="E220" s="216" t="s">
        <v>2685</v>
      </c>
      <c r="F220" s="222">
        <v>121.43</v>
      </c>
      <c r="G220" s="183">
        <v>121.43</v>
      </c>
      <c r="H220" s="188">
        <v>121.43</v>
      </c>
      <c r="I220" s="222">
        <v>0</v>
      </c>
      <c r="J220" s="222">
        <v>0</v>
      </c>
      <c r="K220" s="222">
        <v>0</v>
      </c>
      <c r="L220" s="222">
        <v>0</v>
      </c>
      <c r="M220" s="222">
        <v>0</v>
      </c>
      <c r="N220" s="222">
        <v>0</v>
      </c>
      <c r="O220" s="222">
        <v>0</v>
      </c>
      <c r="P220" s="222">
        <v>0</v>
      </c>
      <c r="Q220" s="222">
        <v>0</v>
      </c>
      <c r="R220" s="222">
        <v>0</v>
      </c>
      <c r="S220" s="222">
        <v>0</v>
      </c>
      <c r="T220" s="222">
        <v>0</v>
      </c>
      <c r="U220" s="222">
        <v>0</v>
      </c>
      <c r="V220" s="222">
        <v>0</v>
      </c>
      <c r="W220" s="222">
        <v>0</v>
      </c>
      <c r="X220" s="183">
        <v>0</v>
      </c>
    </row>
    <row r="221" ht="23.1" customHeight="1" spans="1:24">
      <c r="A221" s="179"/>
      <c r="B221" s="179"/>
      <c r="C221" s="179"/>
      <c r="D221" s="179" t="s">
        <v>2686</v>
      </c>
      <c r="E221" s="216" t="s">
        <v>2687</v>
      </c>
      <c r="F221" s="222">
        <v>109.85</v>
      </c>
      <c r="G221" s="183">
        <v>109.85</v>
      </c>
      <c r="H221" s="188">
        <v>73.85</v>
      </c>
      <c r="I221" s="222">
        <v>36</v>
      </c>
      <c r="J221" s="222">
        <v>0</v>
      </c>
      <c r="K221" s="222">
        <v>0</v>
      </c>
      <c r="L221" s="222">
        <v>0</v>
      </c>
      <c r="M221" s="222">
        <v>0</v>
      </c>
      <c r="N221" s="222">
        <v>0</v>
      </c>
      <c r="O221" s="222">
        <v>0</v>
      </c>
      <c r="P221" s="222">
        <v>36</v>
      </c>
      <c r="Q221" s="222">
        <v>0</v>
      </c>
      <c r="R221" s="222">
        <v>0</v>
      </c>
      <c r="S221" s="222">
        <v>0</v>
      </c>
      <c r="T221" s="222">
        <v>0</v>
      </c>
      <c r="U221" s="222">
        <v>0</v>
      </c>
      <c r="V221" s="222">
        <v>0</v>
      </c>
      <c r="W221" s="222">
        <v>0</v>
      </c>
      <c r="X221" s="183">
        <v>0</v>
      </c>
    </row>
    <row r="222" ht="23.1" customHeight="1" spans="1:24">
      <c r="A222" s="179"/>
      <c r="B222" s="179"/>
      <c r="C222" s="179"/>
      <c r="D222" s="179" t="s">
        <v>2688</v>
      </c>
      <c r="E222" s="216" t="s">
        <v>2689</v>
      </c>
      <c r="F222" s="222">
        <v>107.9</v>
      </c>
      <c r="G222" s="183">
        <v>107.9</v>
      </c>
      <c r="H222" s="188">
        <v>107.9</v>
      </c>
      <c r="I222" s="222">
        <v>0</v>
      </c>
      <c r="J222" s="222">
        <v>0</v>
      </c>
      <c r="K222" s="222">
        <v>0</v>
      </c>
      <c r="L222" s="222">
        <v>0</v>
      </c>
      <c r="M222" s="222">
        <v>0</v>
      </c>
      <c r="N222" s="222">
        <v>0</v>
      </c>
      <c r="O222" s="222">
        <v>0</v>
      </c>
      <c r="P222" s="222">
        <v>0</v>
      </c>
      <c r="Q222" s="222">
        <v>0</v>
      </c>
      <c r="R222" s="222">
        <v>0</v>
      </c>
      <c r="S222" s="222">
        <v>0</v>
      </c>
      <c r="T222" s="222">
        <v>0</v>
      </c>
      <c r="U222" s="222">
        <v>0</v>
      </c>
      <c r="V222" s="222">
        <v>0</v>
      </c>
      <c r="W222" s="222">
        <v>0</v>
      </c>
      <c r="X222" s="183">
        <v>0</v>
      </c>
    </row>
    <row r="223" ht="23.1" customHeight="1" spans="1:24">
      <c r="A223" s="179"/>
      <c r="B223" s="179"/>
      <c r="C223" s="179"/>
      <c r="D223" s="179" t="s">
        <v>2690</v>
      </c>
      <c r="E223" s="216" t="s">
        <v>2691</v>
      </c>
      <c r="F223" s="222">
        <v>123.39</v>
      </c>
      <c r="G223" s="183">
        <v>123.39</v>
      </c>
      <c r="H223" s="188">
        <v>123.39</v>
      </c>
      <c r="I223" s="222">
        <v>0</v>
      </c>
      <c r="J223" s="222">
        <v>0</v>
      </c>
      <c r="K223" s="222">
        <v>0</v>
      </c>
      <c r="L223" s="222">
        <v>0</v>
      </c>
      <c r="M223" s="222">
        <v>0</v>
      </c>
      <c r="N223" s="222">
        <v>0</v>
      </c>
      <c r="O223" s="222">
        <v>0</v>
      </c>
      <c r="P223" s="222">
        <v>0</v>
      </c>
      <c r="Q223" s="222">
        <v>0</v>
      </c>
      <c r="R223" s="222">
        <v>0</v>
      </c>
      <c r="S223" s="222">
        <v>0</v>
      </c>
      <c r="T223" s="222">
        <v>0</v>
      </c>
      <c r="U223" s="222">
        <v>0</v>
      </c>
      <c r="V223" s="222">
        <v>0</v>
      </c>
      <c r="W223" s="222">
        <v>0</v>
      </c>
      <c r="X223" s="183">
        <v>0</v>
      </c>
    </row>
    <row r="224" ht="23.1" customHeight="1" spans="1:24">
      <c r="A224" s="179"/>
      <c r="B224" s="179"/>
      <c r="C224" s="179"/>
      <c r="D224" s="179" t="s">
        <v>1905</v>
      </c>
      <c r="E224" s="216" t="s">
        <v>143</v>
      </c>
      <c r="F224" s="222">
        <v>3363.7</v>
      </c>
      <c r="G224" s="183">
        <v>3363.7</v>
      </c>
      <c r="H224" s="188">
        <v>3345.7</v>
      </c>
      <c r="I224" s="222">
        <v>18</v>
      </c>
      <c r="J224" s="222">
        <v>18</v>
      </c>
      <c r="K224" s="222">
        <v>0</v>
      </c>
      <c r="L224" s="222">
        <v>0</v>
      </c>
      <c r="M224" s="222">
        <v>0</v>
      </c>
      <c r="N224" s="222">
        <v>0</v>
      </c>
      <c r="O224" s="222">
        <v>0</v>
      </c>
      <c r="P224" s="222">
        <v>0</v>
      </c>
      <c r="Q224" s="222">
        <v>0</v>
      </c>
      <c r="R224" s="222">
        <v>0</v>
      </c>
      <c r="S224" s="222">
        <v>0</v>
      </c>
      <c r="T224" s="222">
        <v>0</v>
      </c>
      <c r="U224" s="222">
        <v>0</v>
      </c>
      <c r="V224" s="222">
        <v>0</v>
      </c>
      <c r="W224" s="222">
        <v>0</v>
      </c>
      <c r="X224" s="183">
        <v>0</v>
      </c>
    </row>
    <row r="225" ht="23.1" customHeight="1" spans="1:24">
      <c r="A225" s="179"/>
      <c r="B225" s="179"/>
      <c r="C225" s="179"/>
      <c r="D225" s="179" t="s">
        <v>2692</v>
      </c>
      <c r="E225" s="216" t="s">
        <v>2693</v>
      </c>
      <c r="F225" s="222">
        <v>3363.7</v>
      </c>
      <c r="G225" s="183">
        <v>3363.7</v>
      </c>
      <c r="H225" s="188">
        <v>3345.7</v>
      </c>
      <c r="I225" s="222">
        <v>18</v>
      </c>
      <c r="J225" s="222">
        <v>18</v>
      </c>
      <c r="K225" s="222">
        <v>0</v>
      </c>
      <c r="L225" s="222">
        <v>0</v>
      </c>
      <c r="M225" s="222">
        <v>0</v>
      </c>
      <c r="N225" s="222">
        <v>0</v>
      </c>
      <c r="O225" s="222">
        <v>0</v>
      </c>
      <c r="P225" s="222">
        <v>0</v>
      </c>
      <c r="Q225" s="222">
        <v>0</v>
      </c>
      <c r="R225" s="222">
        <v>0</v>
      </c>
      <c r="S225" s="222">
        <v>0</v>
      </c>
      <c r="T225" s="222">
        <v>0</v>
      </c>
      <c r="U225" s="222">
        <v>0</v>
      </c>
      <c r="V225" s="222">
        <v>0</v>
      </c>
      <c r="W225" s="222">
        <v>0</v>
      </c>
      <c r="X225" s="183">
        <v>0</v>
      </c>
    </row>
    <row r="226" ht="23.1" customHeight="1" spans="1:24">
      <c r="A226" s="179"/>
      <c r="B226" s="179"/>
      <c r="C226" s="179"/>
      <c r="D226" s="179" t="s">
        <v>1922</v>
      </c>
      <c r="E226" s="216" t="s">
        <v>145</v>
      </c>
      <c r="F226" s="222">
        <v>16526.42</v>
      </c>
      <c r="G226" s="183">
        <v>16526.42</v>
      </c>
      <c r="H226" s="188">
        <v>146.42</v>
      </c>
      <c r="I226" s="222">
        <v>16380</v>
      </c>
      <c r="J226" s="222">
        <v>0</v>
      </c>
      <c r="K226" s="222">
        <v>0</v>
      </c>
      <c r="L226" s="222">
        <v>0</v>
      </c>
      <c r="M226" s="222">
        <v>0</v>
      </c>
      <c r="N226" s="222">
        <v>0</v>
      </c>
      <c r="O226" s="222">
        <v>0</v>
      </c>
      <c r="P226" s="222">
        <v>0</v>
      </c>
      <c r="Q226" s="222">
        <v>16380</v>
      </c>
      <c r="R226" s="222">
        <v>0</v>
      </c>
      <c r="S226" s="222">
        <v>0</v>
      </c>
      <c r="T226" s="222">
        <v>0</v>
      </c>
      <c r="U226" s="222">
        <v>0</v>
      </c>
      <c r="V226" s="222">
        <v>0</v>
      </c>
      <c r="W226" s="222">
        <v>0</v>
      </c>
      <c r="X226" s="183">
        <v>0</v>
      </c>
    </row>
    <row r="227" ht="23.1" customHeight="1" spans="1:24">
      <c r="A227" s="179"/>
      <c r="B227" s="179"/>
      <c r="C227" s="179"/>
      <c r="D227" s="179" t="s">
        <v>2694</v>
      </c>
      <c r="E227" s="216" t="s">
        <v>2695</v>
      </c>
      <c r="F227" s="222">
        <v>16526.42</v>
      </c>
      <c r="G227" s="183">
        <v>16526.42</v>
      </c>
      <c r="H227" s="188">
        <v>146.42</v>
      </c>
      <c r="I227" s="222">
        <v>16380</v>
      </c>
      <c r="J227" s="222">
        <v>0</v>
      </c>
      <c r="K227" s="222">
        <v>0</v>
      </c>
      <c r="L227" s="222">
        <v>0</v>
      </c>
      <c r="M227" s="222">
        <v>0</v>
      </c>
      <c r="N227" s="222">
        <v>0</v>
      </c>
      <c r="O227" s="222">
        <v>0</v>
      </c>
      <c r="P227" s="222">
        <v>0</v>
      </c>
      <c r="Q227" s="222">
        <v>16380</v>
      </c>
      <c r="R227" s="222">
        <v>0</v>
      </c>
      <c r="S227" s="222">
        <v>0</v>
      </c>
      <c r="T227" s="222">
        <v>0</v>
      </c>
      <c r="U227" s="222">
        <v>0</v>
      </c>
      <c r="V227" s="222">
        <v>0</v>
      </c>
      <c r="W227" s="222">
        <v>0</v>
      </c>
      <c r="X227" s="183">
        <v>0</v>
      </c>
    </row>
    <row r="228" ht="23.1" customHeight="1" spans="1:24">
      <c r="A228" s="179"/>
      <c r="B228" s="179"/>
      <c r="C228" s="179"/>
      <c r="D228" s="179" t="s">
        <v>1931</v>
      </c>
      <c r="E228" s="216" t="s">
        <v>1114</v>
      </c>
      <c r="F228" s="222">
        <v>964.11</v>
      </c>
      <c r="G228" s="183">
        <v>964.11</v>
      </c>
      <c r="H228" s="188">
        <v>964.11</v>
      </c>
      <c r="I228" s="222">
        <v>0</v>
      </c>
      <c r="J228" s="222">
        <v>0</v>
      </c>
      <c r="K228" s="222">
        <v>0</v>
      </c>
      <c r="L228" s="222">
        <v>0</v>
      </c>
      <c r="M228" s="222">
        <v>0</v>
      </c>
      <c r="N228" s="222">
        <v>0</v>
      </c>
      <c r="O228" s="222">
        <v>0</v>
      </c>
      <c r="P228" s="222">
        <v>0</v>
      </c>
      <c r="Q228" s="222">
        <v>0</v>
      </c>
      <c r="R228" s="222">
        <v>0</v>
      </c>
      <c r="S228" s="222">
        <v>0</v>
      </c>
      <c r="T228" s="222">
        <v>0</v>
      </c>
      <c r="U228" s="222">
        <v>0</v>
      </c>
      <c r="V228" s="222">
        <v>0</v>
      </c>
      <c r="W228" s="222">
        <v>0</v>
      </c>
      <c r="X228" s="183">
        <v>0</v>
      </c>
    </row>
    <row r="229" ht="23.1" customHeight="1" spans="1:24">
      <c r="A229" s="179"/>
      <c r="B229" s="179"/>
      <c r="C229" s="179"/>
      <c r="D229" s="179" t="s">
        <v>2696</v>
      </c>
      <c r="E229" s="216" t="s">
        <v>2697</v>
      </c>
      <c r="F229" s="222">
        <v>471.14</v>
      </c>
      <c r="G229" s="183">
        <v>471.14</v>
      </c>
      <c r="H229" s="188">
        <v>471.14</v>
      </c>
      <c r="I229" s="222">
        <v>0</v>
      </c>
      <c r="J229" s="222">
        <v>0</v>
      </c>
      <c r="K229" s="222">
        <v>0</v>
      </c>
      <c r="L229" s="222">
        <v>0</v>
      </c>
      <c r="M229" s="222">
        <v>0</v>
      </c>
      <c r="N229" s="222">
        <v>0</v>
      </c>
      <c r="O229" s="222">
        <v>0</v>
      </c>
      <c r="P229" s="222">
        <v>0</v>
      </c>
      <c r="Q229" s="222">
        <v>0</v>
      </c>
      <c r="R229" s="222">
        <v>0</v>
      </c>
      <c r="S229" s="222">
        <v>0</v>
      </c>
      <c r="T229" s="222">
        <v>0</v>
      </c>
      <c r="U229" s="222">
        <v>0</v>
      </c>
      <c r="V229" s="222">
        <v>0</v>
      </c>
      <c r="W229" s="222">
        <v>0</v>
      </c>
      <c r="X229" s="183">
        <v>0</v>
      </c>
    </row>
    <row r="230" ht="23.1" customHeight="1" spans="1:24">
      <c r="A230" s="179"/>
      <c r="B230" s="179"/>
      <c r="C230" s="179"/>
      <c r="D230" s="179" t="s">
        <v>2698</v>
      </c>
      <c r="E230" s="216" t="s">
        <v>2699</v>
      </c>
      <c r="F230" s="222">
        <v>129</v>
      </c>
      <c r="G230" s="183">
        <v>129</v>
      </c>
      <c r="H230" s="188">
        <v>129</v>
      </c>
      <c r="I230" s="222">
        <v>0</v>
      </c>
      <c r="J230" s="222">
        <v>0</v>
      </c>
      <c r="K230" s="222">
        <v>0</v>
      </c>
      <c r="L230" s="222">
        <v>0</v>
      </c>
      <c r="M230" s="222">
        <v>0</v>
      </c>
      <c r="N230" s="222">
        <v>0</v>
      </c>
      <c r="O230" s="222">
        <v>0</v>
      </c>
      <c r="P230" s="222">
        <v>0</v>
      </c>
      <c r="Q230" s="222">
        <v>0</v>
      </c>
      <c r="R230" s="222">
        <v>0</v>
      </c>
      <c r="S230" s="222">
        <v>0</v>
      </c>
      <c r="T230" s="222">
        <v>0</v>
      </c>
      <c r="U230" s="222">
        <v>0</v>
      </c>
      <c r="V230" s="222">
        <v>0</v>
      </c>
      <c r="W230" s="222">
        <v>0</v>
      </c>
      <c r="X230" s="183">
        <v>0</v>
      </c>
    </row>
    <row r="231" ht="23.1" customHeight="1" spans="1:24">
      <c r="A231" s="179"/>
      <c r="B231" s="179"/>
      <c r="C231" s="179"/>
      <c r="D231" s="179" t="s">
        <v>2700</v>
      </c>
      <c r="E231" s="216" t="s">
        <v>2701</v>
      </c>
      <c r="F231" s="222">
        <v>42.45</v>
      </c>
      <c r="G231" s="183">
        <v>42.45</v>
      </c>
      <c r="H231" s="188">
        <v>42.45</v>
      </c>
      <c r="I231" s="222">
        <v>0</v>
      </c>
      <c r="J231" s="222">
        <v>0</v>
      </c>
      <c r="K231" s="222">
        <v>0</v>
      </c>
      <c r="L231" s="222">
        <v>0</v>
      </c>
      <c r="M231" s="222">
        <v>0</v>
      </c>
      <c r="N231" s="222">
        <v>0</v>
      </c>
      <c r="O231" s="222">
        <v>0</v>
      </c>
      <c r="P231" s="222">
        <v>0</v>
      </c>
      <c r="Q231" s="222">
        <v>0</v>
      </c>
      <c r="R231" s="222">
        <v>0</v>
      </c>
      <c r="S231" s="222">
        <v>0</v>
      </c>
      <c r="T231" s="222">
        <v>0</v>
      </c>
      <c r="U231" s="222">
        <v>0</v>
      </c>
      <c r="V231" s="222">
        <v>0</v>
      </c>
      <c r="W231" s="222">
        <v>0</v>
      </c>
      <c r="X231" s="183">
        <v>0</v>
      </c>
    </row>
    <row r="232" ht="23.1" customHeight="1" spans="1:24">
      <c r="A232" s="179"/>
      <c r="B232" s="179"/>
      <c r="C232" s="179"/>
      <c r="D232" s="179" t="s">
        <v>2702</v>
      </c>
      <c r="E232" s="216" t="s">
        <v>2703</v>
      </c>
      <c r="F232" s="222">
        <v>67.65</v>
      </c>
      <c r="G232" s="183">
        <v>67.65</v>
      </c>
      <c r="H232" s="188">
        <v>67.65</v>
      </c>
      <c r="I232" s="222">
        <v>0</v>
      </c>
      <c r="J232" s="222">
        <v>0</v>
      </c>
      <c r="K232" s="222">
        <v>0</v>
      </c>
      <c r="L232" s="222">
        <v>0</v>
      </c>
      <c r="M232" s="222">
        <v>0</v>
      </c>
      <c r="N232" s="222">
        <v>0</v>
      </c>
      <c r="O232" s="222">
        <v>0</v>
      </c>
      <c r="P232" s="222">
        <v>0</v>
      </c>
      <c r="Q232" s="222">
        <v>0</v>
      </c>
      <c r="R232" s="222">
        <v>0</v>
      </c>
      <c r="S232" s="222">
        <v>0</v>
      </c>
      <c r="T232" s="222">
        <v>0</v>
      </c>
      <c r="U232" s="222">
        <v>0</v>
      </c>
      <c r="V232" s="222">
        <v>0</v>
      </c>
      <c r="W232" s="222">
        <v>0</v>
      </c>
      <c r="X232" s="183">
        <v>0</v>
      </c>
    </row>
    <row r="233" ht="23.1" customHeight="1" spans="1:24">
      <c r="A233" s="179"/>
      <c r="B233" s="179"/>
      <c r="C233" s="179"/>
      <c r="D233" s="179" t="s">
        <v>2704</v>
      </c>
      <c r="E233" s="216" t="s">
        <v>2705</v>
      </c>
      <c r="F233" s="222">
        <v>145.67</v>
      </c>
      <c r="G233" s="183">
        <v>145.67</v>
      </c>
      <c r="H233" s="188">
        <v>145.67</v>
      </c>
      <c r="I233" s="222">
        <v>0</v>
      </c>
      <c r="J233" s="222">
        <v>0</v>
      </c>
      <c r="K233" s="222">
        <v>0</v>
      </c>
      <c r="L233" s="222">
        <v>0</v>
      </c>
      <c r="M233" s="222">
        <v>0</v>
      </c>
      <c r="N233" s="222">
        <v>0</v>
      </c>
      <c r="O233" s="222">
        <v>0</v>
      </c>
      <c r="P233" s="222">
        <v>0</v>
      </c>
      <c r="Q233" s="222">
        <v>0</v>
      </c>
      <c r="R233" s="222">
        <v>0</v>
      </c>
      <c r="S233" s="222">
        <v>0</v>
      </c>
      <c r="T233" s="222">
        <v>0</v>
      </c>
      <c r="U233" s="222">
        <v>0</v>
      </c>
      <c r="V233" s="222">
        <v>0</v>
      </c>
      <c r="W233" s="222">
        <v>0</v>
      </c>
      <c r="X233" s="183">
        <v>0</v>
      </c>
    </row>
    <row r="234" ht="23.1" customHeight="1" spans="1:24">
      <c r="A234" s="179"/>
      <c r="B234" s="179"/>
      <c r="C234" s="179"/>
      <c r="D234" s="179" t="s">
        <v>2706</v>
      </c>
      <c r="E234" s="216" t="s">
        <v>2707</v>
      </c>
      <c r="F234" s="222">
        <v>108.2</v>
      </c>
      <c r="G234" s="183">
        <v>108.2</v>
      </c>
      <c r="H234" s="188">
        <v>108.2</v>
      </c>
      <c r="I234" s="222">
        <v>0</v>
      </c>
      <c r="J234" s="222">
        <v>0</v>
      </c>
      <c r="K234" s="222">
        <v>0</v>
      </c>
      <c r="L234" s="222">
        <v>0</v>
      </c>
      <c r="M234" s="222">
        <v>0</v>
      </c>
      <c r="N234" s="222">
        <v>0</v>
      </c>
      <c r="O234" s="222">
        <v>0</v>
      </c>
      <c r="P234" s="222">
        <v>0</v>
      </c>
      <c r="Q234" s="222">
        <v>0</v>
      </c>
      <c r="R234" s="222">
        <v>0</v>
      </c>
      <c r="S234" s="222">
        <v>0</v>
      </c>
      <c r="T234" s="222">
        <v>0</v>
      </c>
      <c r="U234" s="222">
        <v>0</v>
      </c>
      <c r="V234" s="222">
        <v>0</v>
      </c>
      <c r="W234" s="222">
        <v>0</v>
      </c>
      <c r="X234" s="183">
        <v>0</v>
      </c>
    </row>
    <row r="235" ht="23.1" customHeight="1" spans="1:24">
      <c r="A235" s="179"/>
      <c r="B235" s="179"/>
      <c r="C235" s="179"/>
      <c r="D235" s="179" t="s">
        <v>1933</v>
      </c>
      <c r="E235" s="216" t="s">
        <v>1125</v>
      </c>
      <c r="F235" s="222">
        <v>789.38</v>
      </c>
      <c r="G235" s="183">
        <v>789.38</v>
      </c>
      <c r="H235" s="188">
        <v>789.38</v>
      </c>
      <c r="I235" s="222">
        <v>0</v>
      </c>
      <c r="J235" s="222">
        <v>0</v>
      </c>
      <c r="K235" s="222">
        <v>0</v>
      </c>
      <c r="L235" s="222">
        <v>0</v>
      </c>
      <c r="M235" s="222">
        <v>0</v>
      </c>
      <c r="N235" s="222">
        <v>0</v>
      </c>
      <c r="O235" s="222">
        <v>0</v>
      </c>
      <c r="P235" s="222">
        <v>0</v>
      </c>
      <c r="Q235" s="222">
        <v>0</v>
      </c>
      <c r="R235" s="222">
        <v>0</v>
      </c>
      <c r="S235" s="222">
        <v>0</v>
      </c>
      <c r="T235" s="222">
        <v>0</v>
      </c>
      <c r="U235" s="222">
        <v>0</v>
      </c>
      <c r="V235" s="222">
        <v>0</v>
      </c>
      <c r="W235" s="222">
        <v>0</v>
      </c>
      <c r="X235" s="183">
        <v>0</v>
      </c>
    </row>
    <row r="236" ht="23.1" customHeight="1" spans="1:24">
      <c r="A236" s="179"/>
      <c r="B236" s="179"/>
      <c r="C236" s="179"/>
      <c r="D236" s="179" t="s">
        <v>2708</v>
      </c>
      <c r="E236" s="216" t="s">
        <v>2709</v>
      </c>
      <c r="F236" s="222">
        <v>539.429999999999</v>
      </c>
      <c r="G236" s="183">
        <v>539.429999999999</v>
      </c>
      <c r="H236" s="188">
        <v>539.429999999999</v>
      </c>
      <c r="I236" s="222">
        <v>0</v>
      </c>
      <c r="J236" s="222">
        <v>0</v>
      </c>
      <c r="K236" s="222">
        <v>0</v>
      </c>
      <c r="L236" s="222">
        <v>0</v>
      </c>
      <c r="M236" s="222">
        <v>0</v>
      </c>
      <c r="N236" s="222">
        <v>0</v>
      </c>
      <c r="O236" s="222">
        <v>0</v>
      </c>
      <c r="P236" s="222">
        <v>0</v>
      </c>
      <c r="Q236" s="222">
        <v>0</v>
      </c>
      <c r="R236" s="222">
        <v>0</v>
      </c>
      <c r="S236" s="222">
        <v>0</v>
      </c>
      <c r="T236" s="222">
        <v>0</v>
      </c>
      <c r="U236" s="222">
        <v>0</v>
      </c>
      <c r="V236" s="222">
        <v>0</v>
      </c>
      <c r="W236" s="222">
        <v>0</v>
      </c>
      <c r="X236" s="183">
        <v>0</v>
      </c>
    </row>
    <row r="237" ht="23.1" customHeight="1" spans="1:24">
      <c r="A237" s="179"/>
      <c r="B237" s="179"/>
      <c r="C237" s="179"/>
      <c r="D237" s="179" t="s">
        <v>2710</v>
      </c>
      <c r="E237" s="216" t="s">
        <v>2711</v>
      </c>
      <c r="F237" s="222">
        <v>68.2</v>
      </c>
      <c r="G237" s="183">
        <v>68.2</v>
      </c>
      <c r="H237" s="188">
        <v>68.2</v>
      </c>
      <c r="I237" s="222">
        <v>0</v>
      </c>
      <c r="J237" s="222">
        <v>0</v>
      </c>
      <c r="K237" s="222">
        <v>0</v>
      </c>
      <c r="L237" s="222">
        <v>0</v>
      </c>
      <c r="M237" s="222">
        <v>0</v>
      </c>
      <c r="N237" s="222">
        <v>0</v>
      </c>
      <c r="O237" s="222">
        <v>0</v>
      </c>
      <c r="P237" s="222">
        <v>0</v>
      </c>
      <c r="Q237" s="222">
        <v>0</v>
      </c>
      <c r="R237" s="222">
        <v>0</v>
      </c>
      <c r="S237" s="222">
        <v>0</v>
      </c>
      <c r="T237" s="222">
        <v>0</v>
      </c>
      <c r="U237" s="222">
        <v>0</v>
      </c>
      <c r="V237" s="222">
        <v>0</v>
      </c>
      <c r="W237" s="222">
        <v>0</v>
      </c>
      <c r="X237" s="183">
        <v>0</v>
      </c>
    </row>
    <row r="238" ht="23.1" customHeight="1" spans="1:24">
      <c r="A238" s="179"/>
      <c r="B238" s="179"/>
      <c r="C238" s="179"/>
      <c r="D238" s="179" t="s">
        <v>2712</v>
      </c>
      <c r="E238" s="216" t="s">
        <v>2713</v>
      </c>
      <c r="F238" s="222">
        <v>91.74</v>
      </c>
      <c r="G238" s="183">
        <v>91.74</v>
      </c>
      <c r="H238" s="188">
        <v>91.74</v>
      </c>
      <c r="I238" s="222">
        <v>0</v>
      </c>
      <c r="J238" s="222">
        <v>0</v>
      </c>
      <c r="K238" s="222">
        <v>0</v>
      </c>
      <c r="L238" s="222">
        <v>0</v>
      </c>
      <c r="M238" s="222">
        <v>0</v>
      </c>
      <c r="N238" s="222">
        <v>0</v>
      </c>
      <c r="O238" s="222">
        <v>0</v>
      </c>
      <c r="P238" s="222">
        <v>0</v>
      </c>
      <c r="Q238" s="222">
        <v>0</v>
      </c>
      <c r="R238" s="222">
        <v>0</v>
      </c>
      <c r="S238" s="222">
        <v>0</v>
      </c>
      <c r="T238" s="222">
        <v>0</v>
      </c>
      <c r="U238" s="222">
        <v>0</v>
      </c>
      <c r="V238" s="222">
        <v>0</v>
      </c>
      <c r="W238" s="222">
        <v>0</v>
      </c>
      <c r="X238" s="183">
        <v>0</v>
      </c>
    </row>
    <row r="239" ht="23.1" customHeight="1" spans="1:24">
      <c r="A239" s="179"/>
      <c r="B239" s="179"/>
      <c r="C239" s="179"/>
      <c r="D239" s="179" t="s">
        <v>2714</v>
      </c>
      <c r="E239" s="216" t="s">
        <v>2715</v>
      </c>
      <c r="F239" s="222">
        <v>90.01</v>
      </c>
      <c r="G239" s="183">
        <v>90.01</v>
      </c>
      <c r="H239" s="188">
        <v>90.01</v>
      </c>
      <c r="I239" s="222">
        <v>0</v>
      </c>
      <c r="J239" s="222">
        <v>0</v>
      </c>
      <c r="K239" s="222">
        <v>0</v>
      </c>
      <c r="L239" s="222">
        <v>0</v>
      </c>
      <c r="M239" s="222">
        <v>0</v>
      </c>
      <c r="N239" s="222">
        <v>0</v>
      </c>
      <c r="O239" s="222">
        <v>0</v>
      </c>
      <c r="P239" s="222">
        <v>0</v>
      </c>
      <c r="Q239" s="222">
        <v>0</v>
      </c>
      <c r="R239" s="222">
        <v>0</v>
      </c>
      <c r="S239" s="222">
        <v>0</v>
      </c>
      <c r="T239" s="222">
        <v>0</v>
      </c>
      <c r="U239" s="222">
        <v>0</v>
      </c>
      <c r="V239" s="222">
        <v>0</v>
      </c>
      <c r="W239" s="222">
        <v>0</v>
      </c>
      <c r="X239" s="183">
        <v>0</v>
      </c>
    </row>
    <row r="240" ht="23.1" customHeight="1" spans="1:24">
      <c r="A240" s="179"/>
      <c r="B240" s="179"/>
      <c r="C240" s="179"/>
      <c r="D240" s="179" t="s">
        <v>1938</v>
      </c>
      <c r="E240" s="216" t="s">
        <v>1147</v>
      </c>
      <c r="F240" s="222">
        <v>5441.08</v>
      </c>
      <c r="G240" s="183">
        <v>5441.08</v>
      </c>
      <c r="H240" s="188">
        <v>5441.08</v>
      </c>
      <c r="I240" s="222">
        <v>0</v>
      </c>
      <c r="J240" s="222">
        <v>0</v>
      </c>
      <c r="K240" s="222">
        <v>0</v>
      </c>
      <c r="L240" s="222">
        <v>0</v>
      </c>
      <c r="M240" s="222">
        <v>0</v>
      </c>
      <c r="N240" s="222">
        <v>0</v>
      </c>
      <c r="O240" s="222">
        <v>0</v>
      </c>
      <c r="P240" s="222">
        <v>0</v>
      </c>
      <c r="Q240" s="222">
        <v>0</v>
      </c>
      <c r="R240" s="222">
        <v>0</v>
      </c>
      <c r="S240" s="222">
        <v>0</v>
      </c>
      <c r="T240" s="222">
        <v>0</v>
      </c>
      <c r="U240" s="222">
        <v>0</v>
      </c>
      <c r="V240" s="222">
        <v>0</v>
      </c>
      <c r="W240" s="222">
        <v>0</v>
      </c>
      <c r="X240" s="183">
        <v>0</v>
      </c>
    </row>
    <row r="241" ht="23.1" customHeight="1" spans="1:24">
      <c r="A241" s="179"/>
      <c r="B241" s="179"/>
      <c r="C241" s="179"/>
      <c r="D241" s="179" t="s">
        <v>2716</v>
      </c>
      <c r="E241" s="216" t="s">
        <v>2717</v>
      </c>
      <c r="F241" s="222">
        <v>5441.08</v>
      </c>
      <c r="G241" s="183">
        <v>5441.08</v>
      </c>
      <c r="H241" s="188">
        <v>5441.08</v>
      </c>
      <c r="I241" s="222">
        <v>0</v>
      </c>
      <c r="J241" s="222">
        <v>0</v>
      </c>
      <c r="K241" s="222">
        <v>0</v>
      </c>
      <c r="L241" s="222">
        <v>0</v>
      </c>
      <c r="M241" s="222">
        <v>0</v>
      </c>
      <c r="N241" s="222">
        <v>0</v>
      </c>
      <c r="O241" s="222">
        <v>0</v>
      </c>
      <c r="P241" s="222">
        <v>0</v>
      </c>
      <c r="Q241" s="222">
        <v>0</v>
      </c>
      <c r="R241" s="222">
        <v>0</v>
      </c>
      <c r="S241" s="222">
        <v>0</v>
      </c>
      <c r="T241" s="222">
        <v>0</v>
      </c>
      <c r="U241" s="222">
        <v>0</v>
      </c>
      <c r="V241" s="222">
        <v>0</v>
      </c>
      <c r="W241" s="222">
        <v>0</v>
      </c>
      <c r="X241" s="183">
        <v>0</v>
      </c>
    </row>
    <row r="242" ht="23.1" customHeight="1" spans="1:24">
      <c r="A242" s="179"/>
      <c r="B242" s="179"/>
      <c r="C242" s="179"/>
      <c r="D242" s="179" t="s">
        <v>1942</v>
      </c>
      <c r="E242" s="216" t="s">
        <v>1153</v>
      </c>
      <c r="F242" s="222">
        <v>39.39</v>
      </c>
      <c r="G242" s="183">
        <v>39.39</v>
      </c>
      <c r="H242" s="188">
        <v>39.39</v>
      </c>
      <c r="I242" s="222">
        <v>0</v>
      </c>
      <c r="J242" s="222">
        <v>0</v>
      </c>
      <c r="K242" s="222">
        <v>0</v>
      </c>
      <c r="L242" s="222">
        <v>0</v>
      </c>
      <c r="M242" s="222">
        <v>0</v>
      </c>
      <c r="N242" s="222">
        <v>0</v>
      </c>
      <c r="O242" s="222">
        <v>0</v>
      </c>
      <c r="P242" s="222">
        <v>0</v>
      </c>
      <c r="Q242" s="222">
        <v>0</v>
      </c>
      <c r="R242" s="222">
        <v>0</v>
      </c>
      <c r="S242" s="222">
        <v>0</v>
      </c>
      <c r="T242" s="222">
        <v>0</v>
      </c>
      <c r="U242" s="222">
        <v>0</v>
      </c>
      <c r="V242" s="222">
        <v>0</v>
      </c>
      <c r="W242" s="222">
        <v>0</v>
      </c>
      <c r="X242" s="183">
        <v>0</v>
      </c>
    </row>
    <row r="243" ht="23.1" customHeight="1" spans="1:24">
      <c r="A243" s="179"/>
      <c r="B243" s="179"/>
      <c r="C243" s="179"/>
      <c r="D243" s="179" t="s">
        <v>2718</v>
      </c>
      <c r="E243" s="216" t="s">
        <v>2719</v>
      </c>
      <c r="F243" s="222">
        <v>39.39</v>
      </c>
      <c r="G243" s="183">
        <v>39.39</v>
      </c>
      <c r="H243" s="188">
        <v>39.39</v>
      </c>
      <c r="I243" s="222">
        <v>0</v>
      </c>
      <c r="J243" s="222">
        <v>0</v>
      </c>
      <c r="K243" s="222">
        <v>0</v>
      </c>
      <c r="L243" s="222">
        <v>0</v>
      </c>
      <c r="M243" s="222">
        <v>0</v>
      </c>
      <c r="N243" s="222">
        <v>0</v>
      </c>
      <c r="O243" s="222">
        <v>0</v>
      </c>
      <c r="P243" s="222">
        <v>0</v>
      </c>
      <c r="Q243" s="222">
        <v>0</v>
      </c>
      <c r="R243" s="222">
        <v>0</v>
      </c>
      <c r="S243" s="222">
        <v>0</v>
      </c>
      <c r="T243" s="222">
        <v>0</v>
      </c>
      <c r="U243" s="222">
        <v>0</v>
      </c>
      <c r="V243" s="222">
        <v>0</v>
      </c>
      <c r="W243" s="222">
        <v>0</v>
      </c>
      <c r="X243" s="183">
        <v>0</v>
      </c>
    </row>
    <row r="244" ht="23.1" customHeight="1" spans="1:24">
      <c r="A244" s="179"/>
      <c r="B244" s="179"/>
      <c r="C244" s="179"/>
      <c r="D244" s="179" t="s">
        <v>1947</v>
      </c>
      <c r="E244" s="216" t="s">
        <v>1157</v>
      </c>
      <c r="F244" s="222">
        <v>607.9</v>
      </c>
      <c r="G244" s="183">
        <v>607.9</v>
      </c>
      <c r="H244" s="188">
        <v>607.9</v>
      </c>
      <c r="I244" s="222">
        <v>0</v>
      </c>
      <c r="J244" s="222">
        <v>0</v>
      </c>
      <c r="K244" s="222">
        <v>0</v>
      </c>
      <c r="L244" s="222">
        <v>0</v>
      </c>
      <c r="M244" s="222">
        <v>0</v>
      </c>
      <c r="N244" s="222">
        <v>0</v>
      </c>
      <c r="O244" s="222">
        <v>0</v>
      </c>
      <c r="P244" s="222">
        <v>0</v>
      </c>
      <c r="Q244" s="222">
        <v>0</v>
      </c>
      <c r="R244" s="222">
        <v>0</v>
      </c>
      <c r="S244" s="222">
        <v>0</v>
      </c>
      <c r="T244" s="222">
        <v>0</v>
      </c>
      <c r="U244" s="222">
        <v>0</v>
      </c>
      <c r="V244" s="222">
        <v>0</v>
      </c>
      <c r="W244" s="222">
        <v>0</v>
      </c>
      <c r="X244" s="183">
        <v>0</v>
      </c>
    </row>
    <row r="245" ht="23.1" customHeight="1" spans="1:24">
      <c r="A245" s="179"/>
      <c r="B245" s="179"/>
      <c r="C245" s="179"/>
      <c r="D245" s="179" t="s">
        <v>2720</v>
      </c>
      <c r="E245" s="216" t="s">
        <v>2721</v>
      </c>
      <c r="F245" s="222">
        <v>607.9</v>
      </c>
      <c r="G245" s="183">
        <v>607.9</v>
      </c>
      <c r="H245" s="188">
        <v>607.9</v>
      </c>
      <c r="I245" s="222">
        <v>0</v>
      </c>
      <c r="J245" s="222">
        <v>0</v>
      </c>
      <c r="K245" s="222">
        <v>0</v>
      </c>
      <c r="L245" s="222">
        <v>0</v>
      </c>
      <c r="M245" s="222">
        <v>0</v>
      </c>
      <c r="N245" s="222">
        <v>0</v>
      </c>
      <c r="O245" s="222">
        <v>0</v>
      </c>
      <c r="P245" s="222">
        <v>0</v>
      </c>
      <c r="Q245" s="222">
        <v>0</v>
      </c>
      <c r="R245" s="222">
        <v>0</v>
      </c>
      <c r="S245" s="222">
        <v>0</v>
      </c>
      <c r="T245" s="222">
        <v>0</v>
      </c>
      <c r="U245" s="222">
        <v>0</v>
      </c>
      <c r="V245" s="222">
        <v>0</v>
      </c>
      <c r="W245" s="222">
        <v>0</v>
      </c>
      <c r="X245" s="183">
        <v>0</v>
      </c>
    </row>
    <row r="246" ht="23.1" customHeight="1" spans="1:24">
      <c r="A246" s="179"/>
      <c r="B246" s="179"/>
      <c r="C246" s="179"/>
      <c r="D246" s="179" t="s">
        <v>1949</v>
      </c>
      <c r="E246" s="216" t="s">
        <v>1159</v>
      </c>
      <c r="F246" s="222">
        <v>436.26</v>
      </c>
      <c r="G246" s="183">
        <v>436.26</v>
      </c>
      <c r="H246" s="188">
        <v>436.26</v>
      </c>
      <c r="I246" s="222">
        <v>0</v>
      </c>
      <c r="J246" s="222">
        <v>0</v>
      </c>
      <c r="K246" s="222">
        <v>0</v>
      </c>
      <c r="L246" s="222">
        <v>0</v>
      </c>
      <c r="M246" s="222">
        <v>0</v>
      </c>
      <c r="N246" s="222">
        <v>0</v>
      </c>
      <c r="O246" s="222">
        <v>0</v>
      </c>
      <c r="P246" s="222">
        <v>0</v>
      </c>
      <c r="Q246" s="222">
        <v>0</v>
      </c>
      <c r="R246" s="222">
        <v>0</v>
      </c>
      <c r="S246" s="222">
        <v>0</v>
      </c>
      <c r="T246" s="222">
        <v>0</v>
      </c>
      <c r="U246" s="222">
        <v>0</v>
      </c>
      <c r="V246" s="222">
        <v>0</v>
      </c>
      <c r="W246" s="222">
        <v>0</v>
      </c>
      <c r="X246" s="183">
        <v>0</v>
      </c>
    </row>
    <row r="247" ht="23.1" customHeight="1" spans="1:24">
      <c r="A247" s="179"/>
      <c r="B247" s="179"/>
      <c r="C247" s="179"/>
      <c r="D247" s="179" t="s">
        <v>2722</v>
      </c>
      <c r="E247" s="216" t="s">
        <v>2723</v>
      </c>
      <c r="F247" s="222">
        <v>436.26</v>
      </c>
      <c r="G247" s="183">
        <v>436.26</v>
      </c>
      <c r="H247" s="188">
        <v>436.26</v>
      </c>
      <c r="I247" s="222">
        <v>0</v>
      </c>
      <c r="J247" s="222">
        <v>0</v>
      </c>
      <c r="K247" s="222">
        <v>0</v>
      </c>
      <c r="L247" s="222">
        <v>0</v>
      </c>
      <c r="M247" s="222">
        <v>0</v>
      </c>
      <c r="N247" s="222">
        <v>0</v>
      </c>
      <c r="O247" s="222">
        <v>0</v>
      </c>
      <c r="P247" s="222">
        <v>0</v>
      </c>
      <c r="Q247" s="222">
        <v>0</v>
      </c>
      <c r="R247" s="222">
        <v>0</v>
      </c>
      <c r="S247" s="222">
        <v>0</v>
      </c>
      <c r="T247" s="222">
        <v>0</v>
      </c>
      <c r="U247" s="222">
        <v>0</v>
      </c>
      <c r="V247" s="222">
        <v>0</v>
      </c>
      <c r="W247" s="222">
        <v>0</v>
      </c>
      <c r="X247" s="183">
        <v>0</v>
      </c>
    </row>
    <row r="248" ht="23.1" customHeight="1" spans="1:24">
      <c r="A248" s="179"/>
      <c r="B248" s="179"/>
      <c r="C248" s="179"/>
      <c r="D248" s="179" t="s">
        <v>2724</v>
      </c>
      <c r="E248" s="216" t="s">
        <v>147</v>
      </c>
      <c r="F248" s="222">
        <v>451.72</v>
      </c>
      <c r="G248" s="183">
        <v>451.72</v>
      </c>
      <c r="H248" s="188">
        <v>101.72</v>
      </c>
      <c r="I248" s="222">
        <v>350</v>
      </c>
      <c r="J248" s="222">
        <v>0</v>
      </c>
      <c r="K248" s="222">
        <v>0</v>
      </c>
      <c r="L248" s="222">
        <v>0</v>
      </c>
      <c r="M248" s="222">
        <v>0</v>
      </c>
      <c r="N248" s="222">
        <v>0</v>
      </c>
      <c r="O248" s="222">
        <v>0</v>
      </c>
      <c r="P248" s="222">
        <v>0</v>
      </c>
      <c r="Q248" s="222">
        <v>350</v>
      </c>
      <c r="R248" s="222">
        <v>0</v>
      </c>
      <c r="S248" s="222">
        <v>0</v>
      </c>
      <c r="T248" s="222">
        <v>0</v>
      </c>
      <c r="U248" s="222">
        <v>0</v>
      </c>
      <c r="V248" s="222">
        <v>0</v>
      </c>
      <c r="W248" s="222">
        <v>0</v>
      </c>
      <c r="X248" s="183">
        <v>0</v>
      </c>
    </row>
    <row r="249" ht="23.1" customHeight="1" spans="1:24">
      <c r="A249" s="179"/>
      <c r="B249" s="179"/>
      <c r="C249" s="179"/>
      <c r="D249" s="179" t="s">
        <v>2725</v>
      </c>
      <c r="E249" s="216" t="s">
        <v>2726</v>
      </c>
      <c r="F249" s="222">
        <v>451.72</v>
      </c>
      <c r="G249" s="183">
        <v>451.72</v>
      </c>
      <c r="H249" s="188">
        <v>101.72</v>
      </c>
      <c r="I249" s="222">
        <v>350</v>
      </c>
      <c r="J249" s="222">
        <v>0</v>
      </c>
      <c r="K249" s="222">
        <v>0</v>
      </c>
      <c r="L249" s="222">
        <v>0</v>
      </c>
      <c r="M249" s="222">
        <v>0</v>
      </c>
      <c r="N249" s="222">
        <v>0</v>
      </c>
      <c r="O249" s="222">
        <v>0</v>
      </c>
      <c r="P249" s="222">
        <v>0</v>
      </c>
      <c r="Q249" s="222">
        <v>350</v>
      </c>
      <c r="R249" s="222">
        <v>0</v>
      </c>
      <c r="S249" s="222">
        <v>0</v>
      </c>
      <c r="T249" s="222">
        <v>0</v>
      </c>
      <c r="U249" s="222">
        <v>0</v>
      </c>
      <c r="V249" s="222">
        <v>0</v>
      </c>
      <c r="W249" s="222">
        <v>0</v>
      </c>
      <c r="X249" s="183">
        <v>0</v>
      </c>
    </row>
    <row r="250" ht="23.1" customHeight="1" spans="1:24">
      <c r="A250" s="179"/>
      <c r="B250" s="179"/>
      <c r="C250" s="179"/>
      <c r="D250" s="179" t="s">
        <v>2727</v>
      </c>
      <c r="E250" s="216" t="s">
        <v>1168</v>
      </c>
      <c r="F250" s="222">
        <v>358.71</v>
      </c>
      <c r="G250" s="183">
        <v>358.71</v>
      </c>
      <c r="H250" s="188">
        <v>358.71</v>
      </c>
      <c r="I250" s="222">
        <v>0</v>
      </c>
      <c r="J250" s="222">
        <v>0</v>
      </c>
      <c r="K250" s="222">
        <v>0</v>
      </c>
      <c r="L250" s="222">
        <v>0</v>
      </c>
      <c r="M250" s="222">
        <v>0</v>
      </c>
      <c r="N250" s="222">
        <v>0</v>
      </c>
      <c r="O250" s="222">
        <v>0</v>
      </c>
      <c r="P250" s="222">
        <v>0</v>
      </c>
      <c r="Q250" s="222">
        <v>0</v>
      </c>
      <c r="R250" s="222">
        <v>0</v>
      </c>
      <c r="S250" s="222">
        <v>0</v>
      </c>
      <c r="T250" s="222">
        <v>0</v>
      </c>
      <c r="U250" s="222">
        <v>0</v>
      </c>
      <c r="V250" s="222">
        <v>0</v>
      </c>
      <c r="W250" s="222">
        <v>0</v>
      </c>
      <c r="X250" s="183">
        <v>0</v>
      </c>
    </row>
    <row r="251" ht="23.1" customHeight="1" spans="1:24">
      <c r="A251" s="179"/>
      <c r="B251" s="179"/>
      <c r="C251" s="179"/>
      <c r="D251" s="179" t="s">
        <v>2728</v>
      </c>
      <c r="E251" s="216" t="s">
        <v>2729</v>
      </c>
      <c r="F251" s="222">
        <v>251.03</v>
      </c>
      <c r="G251" s="183">
        <v>251.03</v>
      </c>
      <c r="H251" s="188">
        <v>251.03</v>
      </c>
      <c r="I251" s="222">
        <v>0</v>
      </c>
      <c r="J251" s="222">
        <v>0</v>
      </c>
      <c r="K251" s="222">
        <v>0</v>
      </c>
      <c r="L251" s="222">
        <v>0</v>
      </c>
      <c r="M251" s="222">
        <v>0</v>
      </c>
      <c r="N251" s="222">
        <v>0</v>
      </c>
      <c r="O251" s="222">
        <v>0</v>
      </c>
      <c r="P251" s="222">
        <v>0</v>
      </c>
      <c r="Q251" s="222">
        <v>0</v>
      </c>
      <c r="R251" s="222">
        <v>0</v>
      </c>
      <c r="S251" s="222">
        <v>0</v>
      </c>
      <c r="T251" s="222">
        <v>0</v>
      </c>
      <c r="U251" s="222">
        <v>0</v>
      </c>
      <c r="V251" s="222">
        <v>0</v>
      </c>
      <c r="W251" s="222">
        <v>0</v>
      </c>
      <c r="X251" s="183">
        <v>0</v>
      </c>
    </row>
    <row r="252" ht="23.1" customHeight="1" spans="1:24">
      <c r="A252" s="179"/>
      <c r="B252" s="179"/>
      <c r="C252" s="179"/>
      <c r="D252" s="179" t="s">
        <v>2730</v>
      </c>
      <c r="E252" s="216" t="s">
        <v>2731</v>
      </c>
      <c r="F252" s="222">
        <v>107.68</v>
      </c>
      <c r="G252" s="183">
        <v>107.68</v>
      </c>
      <c r="H252" s="188">
        <v>107.68</v>
      </c>
      <c r="I252" s="222">
        <v>0</v>
      </c>
      <c r="J252" s="222">
        <v>0</v>
      </c>
      <c r="K252" s="222">
        <v>0</v>
      </c>
      <c r="L252" s="222">
        <v>0</v>
      </c>
      <c r="M252" s="222">
        <v>0</v>
      </c>
      <c r="N252" s="222">
        <v>0</v>
      </c>
      <c r="O252" s="222">
        <v>0</v>
      </c>
      <c r="P252" s="222">
        <v>0</v>
      </c>
      <c r="Q252" s="222">
        <v>0</v>
      </c>
      <c r="R252" s="222">
        <v>0</v>
      </c>
      <c r="S252" s="222">
        <v>0</v>
      </c>
      <c r="T252" s="222">
        <v>0</v>
      </c>
      <c r="U252" s="222">
        <v>0</v>
      </c>
      <c r="V252" s="222">
        <v>0</v>
      </c>
      <c r="W252" s="222">
        <v>0</v>
      </c>
      <c r="X252" s="183">
        <v>0</v>
      </c>
    </row>
    <row r="253" ht="23.1" customHeight="1" spans="1:24">
      <c r="A253" s="179"/>
      <c r="B253" s="179"/>
      <c r="C253" s="179"/>
      <c r="D253" s="179" t="s">
        <v>2732</v>
      </c>
      <c r="E253" s="216" t="s">
        <v>1176</v>
      </c>
      <c r="F253" s="222">
        <v>109.06</v>
      </c>
      <c r="G253" s="183">
        <v>109.06</v>
      </c>
      <c r="H253" s="188">
        <v>109.06</v>
      </c>
      <c r="I253" s="222">
        <v>0</v>
      </c>
      <c r="J253" s="222">
        <v>0</v>
      </c>
      <c r="K253" s="222">
        <v>0</v>
      </c>
      <c r="L253" s="222">
        <v>0</v>
      </c>
      <c r="M253" s="222">
        <v>0</v>
      </c>
      <c r="N253" s="222">
        <v>0</v>
      </c>
      <c r="O253" s="222">
        <v>0</v>
      </c>
      <c r="P253" s="222">
        <v>0</v>
      </c>
      <c r="Q253" s="222">
        <v>0</v>
      </c>
      <c r="R253" s="222">
        <v>0</v>
      </c>
      <c r="S253" s="222">
        <v>0</v>
      </c>
      <c r="T253" s="222">
        <v>0</v>
      </c>
      <c r="U253" s="222">
        <v>0</v>
      </c>
      <c r="V253" s="222">
        <v>0</v>
      </c>
      <c r="W253" s="222">
        <v>0</v>
      </c>
      <c r="X253" s="183">
        <v>0</v>
      </c>
    </row>
    <row r="254" ht="23.1" customHeight="1" spans="1:24">
      <c r="A254" s="179"/>
      <c r="B254" s="179"/>
      <c r="C254" s="179"/>
      <c r="D254" s="179" t="s">
        <v>2733</v>
      </c>
      <c r="E254" s="216" t="s">
        <v>2734</v>
      </c>
      <c r="F254" s="222">
        <v>109.06</v>
      </c>
      <c r="G254" s="183">
        <v>109.06</v>
      </c>
      <c r="H254" s="188">
        <v>109.06</v>
      </c>
      <c r="I254" s="222">
        <v>0</v>
      </c>
      <c r="J254" s="222">
        <v>0</v>
      </c>
      <c r="K254" s="222">
        <v>0</v>
      </c>
      <c r="L254" s="222">
        <v>0</v>
      </c>
      <c r="M254" s="222">
        <v>0</v>
      </c>
      <c r="N254" s="222">
        <v>0</v>
      </c>
      <c r="O254" s="222">
        <v>0</v>
      </c>
      <c r="P254" s="222">
        <v>0</v>
      </c>
      <c r="Q254" s="222">
        <v>0</v>
      </c>
      <c r="R254" s="222">
        <v>0</v>
      </c>
      <c r="S254" s="222">
        <v>0</v>
      </c>
      <c r="T254" s="222">
        <v>0</v>
      </c>
      <c r="U254" s="222">
        <v>0</v>
      </c>
      <c r="V254" s="222">
        <v>0</v>
      </c>
      <c r="W254" s="222">
        <v>0</v>
      </c>
      <c r="X254" s="183">
        <v>0</v>
      </c>
    </row>
    <row r="255" ht="23.1" customHeight="1" spans="1:24">
      <c r="A255" s="179"/>
      <c r="B255" s="179"/>
      <c r="C255" s="179"/>
      <c r="D255" s="179" t="s">
        <v>2735</v>
      </c>
      <c r="E255" s="216" t="s">
        <v>1179</v>
      </c>
      <c r="F255" s="222">
        <v>105.8</v>
      </c>
      <c r="G255" s="183">
        <v>105.8</v>
      </c>
      <c r="H255" s="188">
        <v>105.8</v>
      </c>
      <c r="I255" s="222">
        <v>0</v>
      </c>
      <c r="J255" s="222">
        <v>0</v>
      </c>
      <c r="K255" s="222">
        <v>0</v>
      </c>
      <c r="L255" s="222">
        <v>0</v>
      </c>
      <c r="M255" s="222">
        <v>0</v>
      </c>
      <c r="N255" s="222">
        <v>0</v>
      </c>
      <c r="O255" s="222">
        <v>0</v>
      </c>
      <c r="P255" s="222">
        <v>0</v>
      </c>
      <c r="Q255" s="222">
        <v>0</v>
      </c>
      <c r="R255" s="222">
        <v>0</v>
      </c>
      <c r="S255" s="222">
        <v>0</v>
      </c>
      <c r="T255" s="222">
        <v>0</v>
      </c>
      <c r="U255" s="222">
        <v>0</v>
      </c>
      <c r="V255" s="222">
        <v>0</v>
      </c>
      <c r="W255" s="222">
        <v>0</v>
      </c>
      <c r="X255" s="183">
        <v>0</v>
      </c>
    </row>
    <row r="256" ht="23.1" customHeight="1" spans="1:24">
      <c r="A256" s="179"/>
      <c r="B256" s="179"/>
      <c r="C256" s="179"/>
      <c r="D256" s="179" t="s">
        <v>2736</v>
      </c>
      <c r="E256" s="216" t="s">
        <v>2737</v>
      </c>
      <c r="F256" s="222">
        <v>105.8</v>
      </c>
      <c r="G256" s="183">
        <v>105.8</v>
      </c>
      <c r="H256" s="188">
        <v>105.8</v>
      </c>
      <c r="I256" s="222">
        <v>0</v>
      </c>
      <c r="J256" s="222">
        <v>0</v>
      </c>
      <c r="K256" s="222">
        <v>0</v>
      </c>
      <c r="L256" s="222">
        <v>0</v>
      </c>
      <c r="M256" s="222">
        <v>0</v>
      </c>
      <c r="N256" s="222">
        <v>0</v>
      </c>
      <c r="O256" s="222">
        <v>0</v>
      </c>
      <c r="P256" s="222">
        <v>0</v>
      </c>
      <c r="Q256" s="222">
        <v>0</v>
      </c>
      <c r="R256" s="222">
        <v>0</v>
      </c>
      <c r="S256" s="222">
        <v>0</v>
      </c>
      <c r="T256" s="222">
        <v>0</v>
      </c>
      <c r="U256" s="222">
        <v>0</v>
      </c>
      <c r="V256" s="222">
        <v>0</v>
      </c>
      <c r="W256" s="222">
        <v>0</v>
      </c>
      <c r="X256" s="183">
        <v>0</v>
      </c>
    </row>
    <row r="257" ht="23.1" customHeight="1" spans="1:24">
      <c r="A257" s="179"/>
      <c r="B257" s="179"/>
      <c r="C257" s="179"/>
      <c r="D257" s="179" t="s">
        <v>2738</v>
      </c>
      <c r="E257" s="216" t="s">
        <v>1182</v>
      </c>
      <c r="F257" s="222">
        <v>12670</v>
      </c>
      <c r="G257" s="183">
        <v>12670</v>
      </c>
      <c r="H257" s="188">
        <v>12670</v>
      </c>
      <c r="I257" s="222">
        <v>0</v>
      </c>
      <c r="J257" s="222">
        <v>0</v>
      </c>
      <c r="K257" s="222">
        <v>0</v>
      </c>
      <c r="L257" s="222">
        <v>0</v>
      </c>
      <c r="M257" s="222">
        <v>0</v>
      </c>
      <c r="N257" s="222">
        <v>0</v>
      </c>
      <c r="O257" s="222">
        <v>0</v>
      </c>
      <c r="P257" s="222">
        <v>0</v>
      </c>
      <c r="Q257" s="222">
        <v>0</v>
      </c>
      <c r="R257" s="222">
        <v>0</v>
      </c>
      <c r="S257" s="222">
        <v>0</v>
      </c>
      <c r="T257" s="222">
        <v>0</v>
      </c>
      <c r="U257" s="222">
        <v>0</v>
      </c>
      <c r="V257" s="222">
        <v>0</v>
      </c>
      <c r="W257" s="222">
        <v>0</v>
      </c>
      <c r="X257" s="183">
        <v>0</v>
      </c>
    </row>
    <row r="258" ht="23.1" customHeight="1" spans="1:24">
      <c r="A258" s="179"/>
      <c r="B258" s="179"/>
      <c r="C258" s="179"/>
      <c r="D258" s="179" t="s">
        <v>2739</v>
      </c>
      <c r="E258" s="216" t="s">
        <v>2740</v>
      </c>
      <c r="F258" s="222">
        <v>12670</v>
      </c>
      <c r="G258" s="183">
        <v>12670</v>
      </c>
      <c r="H258" s="188">
        <v>12670</v>
      </c>
      <c r="I258" s="222">
        <v>0</v>
      </c>
      <c r="J258" s="222">
        <v>0</v>
      </c>
      <c r="K258" s="222">
        <v>0</v>
      </c>
      <c r="L258" s="222">
        <v>0</v>
      </c>
      <c r="M258" s="222">
        <v>0</v>
      </c>
      <c r="N258" s="222">
        <v>0</v>
      </c>
      <c r="O258" s="222">
        <v>0</v>
      </c>
      <c r="P258" s="222">
        <v>0</v>
      </c>
      <c r="Q258" s="222">
        <v>0</v>
      </c>
      <c r="R258" s="222">
        <v>0</v>
      </c>
      <c r="S258" s="222">
        <v>0</v>
      </c>
      <c r="T258" s="222">
        <v>0</v>
      </c>
      <c r="U258" s="222">
        <v>0</v>
      </c>
      <c r="V258" s="222">
        <v>0</v>
      </c>
      <c r="W258" s="222">
        <v>0</v>
      </c>
      <c r="X258" s="183">
        <v>0</v>
      </c>
    </row>
    <row r="259" ht="23.1" customHeight="1" spans="1:24">
      <c r="A259" s="179"/>
      <c r="B259" s="179"/>
      <c r="C259" s="179"/>
      <c r="D259" s="179" t="s">
        <v>2741</v>
      </c>
      <c r="E259" s="216" t="s">
        <v>2742</v>
      </c>
      <c r="F259" s="222">
        <v>40772</v>
      </c>
      <c r="G259" s="183">
        <v>40772</v>
      </c>
      <c r="H259" s="188">
        <v>40772</v>
      </c>
      <c r="I259" s="222">
        <v>0</v>
      </c>
      <c r="J259" s="222">
        <v>0</v>
      </c>
      <c r="K259" s="222">
        <v>0</v>
      </c>
      <c r="L259" s="222">
        <v>0</v>
      </c>
      <c r="M259" s="222">
        <v>0</v>
      </c>
      <c r="N259" s="222">
        <v>0</v>
      </c>
      <c r="O259" s="222">
        <v>0</v>
      </c>
      <c r="P259" s="222">
        <v>0</v>
      </c>
      <c r="Q259" s="222">
        <v>0</v>
      </c>
      <c r="R259" s="222">
        <v>0</v>
      </c>
      <c r="S259" s="222">
        <v>0</v>
      </c>
      <c r="T259" s="222">
        <v>0</v>
      </c>
      <c r="U259" s="222">
        <v>0</v>
      </c>
      <c r="V259" s="222">
        <v>0</v>
      </c>
      <c r="W259" s="222">
        <v>0</v>
      </c>
      <c r="X259" s="183">
        <v>0</v>
      </c>
    </row>
    <row r="260" ht="23.1" customHeight="1" spans="1:24">
      <c r="A260" s="179"/>
      <c r="B260" s="179"/>
      <c r="C260" s="179"/>
      <c r="D260" s="179" t="s">
        <v>2743</v>
      </c>
      <c r="E260" s="216" t="s">
        <v>2744</v>
      </c>
      <c r="F260" s="222">
        <v>1631</v>
      </c>
      <c r="G260" s="183">
        <v>1631</v>
      </c>
      <c r="H260" s="188">
        <v>1631</v>
      </c>
      <c r="I260" s="222">
        <v>0</v>
      </c>
      <c r="J260" s="222">
        <v>0</v>
      </c>
      <c r="K260" s="222">
        <v>0</v>
      </c>
      <c r="L260" s="222">
        <v>0</v>
      </c>
      <c r="M260" s="222">
        <v>0</v>
      </c>
      <c r="N260" s="222">
        <v>0</v>
      </c>
      <c r="O260" s="222">
        <v>0</v>
      </c>
      <c r="P260" s="222">
        <v>0</v>
      </c>
      <c r="Q260" s="222">
        <v>0</v>
      </c>
      <c r="R260" s="222">
        <v>0</v>
      </c>
      <c r="S260" s="222">
        <v>0</v>
      </c>
      <c r="T260" s="222">
        <v>0</v>
      </c>
      <c r="U260" s="222">
        <v>0</v>
      </c>
      <c r="V260" s="222">
        <v>0</v>
      </c>
      <c r="W260" s="222">
        <v>0</v>
      </c>
      <c r="X260" s="183">
        <v>0</v>
      </c>
    </row>
    <row r="261" ht="23.1" customHeight="1" spans="1:24">
      <c r="A261" s="179"/>
      <c r="B261" s="179"/>
      <c r="C261" s="179"/>
      <c r="D261" s="179" t="s">
        <v>2745</v>
      </c>
      <c r="E261" s="216" t="s">
        <v>2746</v>
      </c>
      <c r="F261" s="222">
        <v>6408</v>
      </c>
      <c r="G261" s="183">
        <v>6408</v>
      </c>
      <c r="H261" s="188">
        <v>6408</v>
      </c>
      <c r="I261" s="222">
        <v>0</v>
      </c>
      <c r="J261" s="222">
        <v>0</v>
      </c>
      <c r="K261" s="222">
        <v>0</v>
      </c>
      <c r="L261" s="222">
        <v>0</v>
      </c>
      <c r="M261" s="222">
        <v>0</v>
      </c>
      <c r="N261" s="222">
        <v>0</v>
      </c>
      <c r="O261" s="222">
        <v>0</v>
      </c>
      <c r="P261" s="222">
        <v>0</v>
      </c>
      <c r="Q261" s="222">
        <v>0</v>
      </c>
      <c r="R261" s="222">
        <v>0</v>
      </c>
      <c r="S261" s="222">
        <v>0</v>
      </c>
      <c r="T261" s="222">
        <v>0</v>
      </c>
      <c r="U261" s="222">
        <v>0</v>
      </c>
      <c r="V261" s="222">
        <v>0</v>
      </c>
      <c r="W261" s="222">
        <v>0</v>
      </c>
      <c r="X261" s="183">
        <v>0</v>
      </c>
    </row>
    <row r="262" ht="23.1" customHeight="1" spans="1:24">
      <c r="A262" s="179"/>
      <c r="B262" s="179"/>
      <c r="C262" s="179"/>
      <c r="D262" s="179" t="s">
        <v>2747</v>
      </c>
      <c r="E262" s="216" t="s">
        <v>2748</v>
      </c>
      <c r="F262" s="222">
        <v>300</v>
      </c>
      <c r="G262" s="183">
        <v>300</v>
      </c>
      <c r="H262" s="188">
        <v>300</v>
      </c>
      <c r="I262" s="222">
        <v>0</v>
      </c>
      <c r="J262" s="222">
        <v>0</v>
      </c>
      <c r="K262" s="222">
        <v>0</v>
      </c>
      <c r="L262" s="222">
        <v>0</v>
      </c>
      <c r="M262" s="222">
        <v>0</v>
      </c>
      <c r="N262" s="222">
        <v>0</v>
      </c>
      <c r="O262" s="222">
        <v>0</v>
      </c>
      <c r="P262" s="222">
        <v>0</v>
      </c>
      <c r="Q262" s="222">
        <v>0</v>
      </c>
      <c r="R262" s="222">
        <v>0</v>
      </c>
      <c r="S262" s="222">
        <v>0</v>
      </c>
      <c r="T262" s="222">
        <v>0</v>
      </c>
      <c r="U262" s="222">
        <v>0</v>
      </c>
      <c r="V262" s="222">
        <v>0</v>
      </c>
      <c r="W262" s="222">
        <v>0</v>
      </c>
      <c r="X262" s="183">
        <v>0</v>
      </c>
    </row>
    <row r="263" ht="23.1" customHeight="1" spans="1:24">
      <c r="A263" s="179"/>
      <c r="B263" s="179"/>
      <c r="C263" s="179"/>
      <c r="D263" s="179" t="s">
        <v>2749</v>
      </c>
      <c r="E263" s="216" t="s">
        <v>2750</v>
      </c>
      <c r="F263" s="222">
        <v>1200</v>
      </c>
      <c r="G263" s="183">
        <v>1200</v>
      </c>
      <c r="H263" s="188">
        <v>1200</v>
      </c>
      <c r="I263" s="222">
        <v>0</v>
      </c>
      <c r="J263" s="222">
        <v>0</v>
      </c>
      <c r="K263" s="222">
        <v>0</v>
      </c>
      <c r="L263" s="222">
        <v>0</v>
      </c>
      <c r="M263" s="222">
        <v>0</v>
      </c>
      <c r="N263" s="222">
        <v>0</v>
      </c>
      <c r="O263" s="222">
        <v>0</v>
      </c>
      <c r="P263" s="222">
        <v>0</v>
      </c>
      <c r="Q263" s="222">
        <v>0</v>
      </c>
      <c r="R263" s="222">
        <v>0</v>
      </c>
      <c r="S263" s="222">
        <v>0</v>
      </c>
      <c r="T263" s="222">
        <v>0</v>
      </c>
      <c r="U263" s="222">
        <v>0</v>
      </c>
      <c r="V263" s="222">
        <v>0</v>
      </c>
      <c r="W263" s="222">
        <v>0</v>
      </c>
      <c r="X263" s="183">
        <v>0</v>
      </c>
    </row>
    <row r="264" ht="23.1" customHeight="1" spans="1:24">
      <c r="A264" s="179"/>
      <c r="B264" s="179"/>
      <c r="C264" s="179"/>
      <c r="D264" s="179" t="s">
        <v>2751</v>
      </c>
      <c r="E264" s="216" t="s">
        <v>2752</v>
      </c>
      <c r="F264" s="222">
        <v>6062</v>
      </c>
      <c r="G264" s="183">
        <v>6062</v>
      </c>
      <c r="H264" s="188">
        <v>6062</v>
      </c>
      <c r="I264" s="222">
        <v>0</v>
      </c>
      <c r="J264" s="222">
        <v>0</v>
      </c>
      <c r="K264" s="222">
        <v>0</v>
      </c>
      <c r="L264" s="222">
        <v>0</v>
      </c>
      <c r="M264" s="222">
        <v>0</v>
      </c>
      <c r="N264" s="222">
        <v>0</v>
      </c>
      <c r="O264" s="222">
        <v>0</v>
      </c>
      <c r="P264" s="222">
        <v>0</v>
      </c>
      <c r="Q264" s="222">
        <v>0</v>
      </c>
      <c r="R264" s="222">
        <v>0</v>
      </c>
      <c r="S264" s="222">
        <v>0</v>
      </c>
      <c r="T264" s="222">
        <v>0</v>
      </c>
      <c r="U264" s="222">
        <v>0</v>
      </c>
      <c r="V264" s="222">
        <v>0</v>
      </c>
      <c r="W264" s="222">
        <v>0</v>
      </c>
      <c r="X264" s="183">
        <v>0</v>
      </c>
    </row>
    <row r="265" ht="23.1" customHeight="1" spans="1:24">
      <c r="A265" s="179"/>
      <c r="B265" s="179"/>
      <c r="C265" s="179"/>
      <c r="D265" s="179" t="s">
        <v>2753</v>
      </c>
      <c r="E265" s="216" t="s">
        <v>2754</v>
      </c>
      <c r="F265" s="222">
        <v>9300</v>
      </c>
      <c r="G265" s="183">
        <v>9300</v>
      </c>
      <c r="H265" s="188">
        <v>9300</v>
      </c>
      <c r="I265" s="222">
        <v>0</v>
      </c>
      <c r="J265" s="222">
        <v>0</v>
      </c>
      <c r="K265" s="222">
        <v>0</v>
      </c>
      <c r="L265" s="222">
        <v>0</v>
      </c>
      <c r="M265" s="222">
        <v>0</v>
      </c>
      <c r="N265" s="222">
        <v>0</v>
      </c>
      <c r="O265" s="222">
        <v>0</v>
      </c>
      <c r="P265" s="222">
        <v>0</v>
      </c>
      <c r="Q265" s="222">
        <v>0</v>
      </c>
      <c r="R265" s="222">
        <v>0</v>
      </c>
      <c r="S265" s="222">
        <v>0</v>
      </c>
      <c r="T265" s="222">
        <v>0</v>
      </c>
      <c r="U265" s="222">
        <v>0</v>
      </c>
      <c r="V265" s="222">
        <v>0</v>
      </c>
      <c r="W265" s="222">
        <v>0</v>
      </c>
      <c r="X265" s="183">
        <v>0</v>
      </c>
    </row>
    <row r="266" ht="23.1" customHeight="1" spans="1:24">
      <c r="A266" s="179"/>
      <c r="B266" s="179"/>
      <c r="C266" s="179"/>
      <c r="D266" s="179" t="s">
        <v>2755</v>
      </c>
      <c r="E266" s="216" t="s">
        <v>2756</v>
      </c>
      <c r="F266" s="222">
        <v>9696</v>
      </c>
      <c r="G266" s="183">
        <v>9696</v>
      </c>
      <c r="H266" s="188">
        <v>9696</v>
      </c>
      <c r="I266" s="222">
        <v>0</v>
      </c>
      <c r="J266" s="222">
        <v>0</v>
      </c>
      <c r="K266" s="222">
        <v>0</v>
      </c>
      <c r="L266" s="222">
        <v>0</v>
      </c>
      <c r="M266" s="222">
        <v>0</v>
      </c>
      <c r="N266" s="222">
        <v>0</v>
      </c>
      <c r="O266" s="222">
        <v>0</v>
      </c>
      <c r="P266" s="222">
        <v>0</v>
      </c>
      <c r="Q266" s="222">
        <v>0</v>
      </c>
      <c r="R266" s="222">
        <v>0</v>
      </c>
      <c r="S266" s="222">
        <v>0</v>
      </c>
      <c r="T266" s="222">
        <v>0</v>
      </c>
      <c r="U266" s="222">
        <v>0</v>
      </c>
      <c r="V266" s="222">
        <v>0</v>
      </c>
      <c r="W266" s="222">
        <v>0</v>
      </c>
      <c r="X266" s="183">
        <v>0</v>
      </c>
    </row>
    <row r="267" ht="23.1" customHeight="1" spans="1:24">
      <c r="A267" s="179"/>
      <c r="B267" s="179"/>
      <c r="C267" s="179"/>
      <c r="D267" s="179" t="s">
        <v>2757</v>
      </c>
      <c r="E267" s="216" t="s">
        <v>2758</v>
      </c>
      <c r="F267" s="222">
        <v>100</v>
      </c>
      <c r="G267" s="183">
        <v>100</v>
      </c>
      <c r="H267" s="188">
        <v>100</v>
      </c>
      <c r="I267" s="222">
        <v>0</v>
      </c>
      <c r="J267" s="222">
        <v>0</v>
      </c>
      <c r="K267" s="222">
        <v>0</v>
      </c>
      <c r="L267" s="222">
        <v>0</v>
      </c>
      <c r="M267" s="222">
        <v>0</v>
      </c>
      <c r="N267" s="222">
        <v>0</v>
      </c>
      <c r="O267" s="222">
        <v>0</v>
      </c>
      <c r="P267" s="222">
        <v>0</v>
      </c>
      <c r="Q267" s="222">
        <v>0</v>
      </c>
      <c r="R267" s="222">
        <v>0</v>
      </c>
      <c r="S267" s="222">
        <v>0</v>
      </c>
      <c r="T267" s="222">
        <v>0</v>
      </c>
      <c r="U267" s="222">
        <v>0</v>
      </c>
      <c r="V267" s="222">
        <v>0</v>
      </c>
      <c r="W267" s="222">
        <v>0</v>
      </c>
      <c r="X267" s="183">
        <v>0</v>
      </c>
    </row>
    <row r="268" ht="23.1" customHeight="1" spans="1:24">
      <c r="A268" s="179"/>
      <c r="B268" s="179"/>
      <c r="C268" s="179"/>
      <c r="D268" s="179" t="s">
        <v>2759</v>
      </c>
      <c r="E268" s="216" t="s">
        <v>2760</v>
      </c>
      <c r="F268" s="222">
        <v>5</v>
      </c>
      <c r="G268" s="183">
        <v>5</v>
      </c>
      <c r="H268" s="188">
        <v>5</v>
      </c>
      <c r="I268" s="222">
        <v>0</v>
      </c>
      <c r="J268" s="222">
        <v>0</v>
      </c>
      <c r="K268" s="222">
        <v>0</v>
      </c>
      <c r="L268" s="222">
        <v>0</v>
      </c>
      <c r="M268" s="222">
        <v>0</v>
      </c>
      <c r="N268" s="222">
        <v>0</v>
      </c>
      <c r="O268" s="222">
        <v>0</v>
      </c>
      <c r="P268" s="222">
        <v>0</v>
      </c>
      <c r="Q268" s="222">
        <v>0</v>
      </c>
      <c r="R268" s="222">
        <v>0</v>
      </c>
      <c r="S268" s="222">
        <v>0</v>
      </c>
      <c r="T268" s="222">
        <v>0</v>
      </c>
      <c r="U268" s="222">
        <v>0</v>
      </c>
      <c r="V268" s="222">
        <v>0</v>
      </c>
      <c r="W268" s="222">
        <v>0</v>
      </c>
      <c r="X268" s="183">
        <v>0</v>
      </c>
    </row>
    <row r="269" ht="23.1" customHeight="1" spans="1:24">
      <c r="A269" s="179"/>
      <c r="B269" s="179"/>
      <c r="C269" s="179"/>
      <c r="D269" s="179" t="s">
        <v>2761</v>
      </c>
      <c r="E269" s="216" t="s">
        <v>2762</v>
      </c>
      <c r="F269" s="222">
        <v>6070</v>
      </c>
      <c r="G269" s="183">
        <v>6070</v>
      </c>
      <c r="H269" s="188">
        <v>6070</v>
      </c>
      <c r="I269" s="222">
        <v>0</v>
      </c>
      <c r="J269" s="222">
        <v>0</v>
      </c>
      <c r="K269" s="222">
        <v>0</v>
      </c>
      <c r="L269" s="222">
        <v>0</v>
      </c>
      <c r="M269" s="222">
        <v>0</v>
      </c>
      <c r="N269" s="222">
        <v>0</v>
      </c>
      <c r="O269" s="222">
        <v>0</v>
      </c>
      <c r="P269" s="222">
        <v>0</v>
      </c>
      <c r="Q269" s="222">
        <v>0</v>
      </c>
      <c r="R269" s="222">
        <v>0</v>
      </c>
      <c r="S269" s="222">
        <v>0</v>
      </c>
      <c r="T269" s="222">
        <v>0</v>
      </c>
      <c r="U269" s="222">
        <v>0</v>
      </c>
      <c r="V269" s="222">
        <v>0</v>
      </c>
      <c r="W269" s="222">
        <v>0</v>
      </c>
      <c r="X269" s="183">
        <v>0</v>
      </c>
    </row>
    <row r="270" ht="23.1" customHeight="1" spans="1:24">
      <c r="A270" s="179"/>
      <c r="B270" s="179"/>
      <c r="C270" s="179"/>
      <c r="D270" s="179" t="s">
        <v>2763</v>
      </c>
      <c r="E270" s="216" t="s">
        <v>2764</v>
      </c>
      <c r="F270" s="222">
        <v>18606.46</v>
      </c>
      <c r="G270" s="183">
        <v>18606.46</v>
      </c>
      <c r="H270" s="188">
        <v>11921.46</v>
      </c>
      <c r="I270" s="222">
        <v>6685</v>
      </c>
      <c r="J270" s="222">
        <v>0</v>
      </c>
      <c r="K270" s="222">
        <v>0</v>
      </c>
      <c r="L270" s="222">
        <v>0</v>
      </c>
      <c r="M270" s="222">
        <v>0</v>
      </c>
      <c r="N270" s="222">
        <v>0</v>
      </c>
      <c r="O270" s="222">
        <v>0</v>
      </c>
      <c r="P270" s="222">
        <v>0</v>
      </c>
      <c r="Q270" s="222">
        <v>6685</v>
      </c>
      <c r="R270" s="222">
        <v>0</v>
      </c>
      <c r="S270" s="222">
        <v>0</v>
      </c>
      <c r="T270" s="222">
        <v>0</v>
      </c>
      <c r="U270" s="222">
        <v>0</v>
      </c>
      <c r="V270" s="222">
        <v>0</v>
      </c>
      <c r="W270" s="222">
        <v>0</v>
      </c>
      <c r="X270" s="183">
        <v>0</v>
      </c>
    </row>
    <row r="271" ht="23.1" customHeight="1" spans="1:24">
      <c r="A271" s="179"/>
      <c r="B271" s="179"/>
      <c r="C271" s="179"/>
      <c r="D271" s="179" t="s">
        <v>2765</v>
      </c>
      <c r="E271" s="216" t="s">
        <v>2766</v>
      </c>
      <c r="F271" s="222">
        <v>2428.84</v>
      </c>
      <c r="G271" s="183">
        <v>2428.84</v>
      </c>
      <c r="H271" s="188">
        <v>1428.84</v>
      </c>
      <c r="I271" s="222">
        <v>1000</v>
      </c>
      <c r="J271" s="222">
        <v>0</v>
      </c>
      <c r="K271" s="222">
        <v>0</v>
      </c>
      <c r="L271" s="222">
        <v>0</v>
      </c>
      <c r="M271" s="222">
        <v>0</v>
      </c>
      <c r="N271" s="222">
        <v>0</v>
      </c>
      <c r="O271" s="222">
        <v>0</v>
      </c>
      <c r="P271" s="222">
        <v>0</v>
      </c>
      <c r="Q271" s="222">
        <v>1000</v>
      </c>
      <c r="R271" s="222">
        <v>0</v>
      </c>
      <c r="S271" s="222">
        <v>0</v>
      </c>
      <c r="T271" s="222">
        <v>0</v>
      </c>
      <c r="U271" s="222">
        <v>0</v>
      </c>
      <c r="V271" s="222">
        <v>0</v>
      </c>
      <c r="W271" s="222">
        <v>0</v>
      </c>
      <c r="X271" s="183">
        <v>0</v>
      </c>
    </row>
    <row r="272" ht="23.1" customHeight="1" spans="1:24">
      <c r="A272" s="179"/>
      <c r="B272" s="179"/>
      <c r="C272" s="179"/>
      <c r="D272" s="179" t="s">
        <v>2767</v>
      </c>
      <c r="E272" s="216" t="s">
        <v>2768</v>
      </c>
      <c r="F272" s="222">
        <v>1151.03</v>
      </c>
      <c r="G272" s="183">
        <v>1151.03</v>
      </c>
      <c r="H272" s="188">
        <v>1101.03</v>
      </c>
      <c r="I272" s="222">
        <v>50</v>
      </c>
      <c r="J272" s="222">
        <v>0</v>
      </c>
      <c r="K272" s="222">
        <v>0</v>
      </c>
      <c r="L272" s="222">
        <v>0</v>
      </c>
      <c r="M272" s="222">
        <v>0</v>
      </c>
      <c r="N272" s="222">
        <v>0</v>
      </c>
      <c r="O272" s="222">
        <v>0</v>
      </c>
      <c r="P272" s="222">
        <v>0</v>
      </c>
      <c r="Q272" s="222">
        <v>50</v>
      </c>
      <c r="R272" s="222">
        <v>0</v>
      </c>
      <c r="S272" s="222">
        <v>0</v>
      </c>
      <c r="T272" s="222">
        <v>0</v>
      </c>
      <c r="U272" s="222">
        <v>0</v>
      </c>
      <c r="V272" s="222">
        <v>0</v>
      </c>
      <c r="W272" s="222">
        <v>0</v>
      </c>
      <c r="X272" s="183">
        <v>0</v>
      </c>
    </row>
    <row r="273" ht="23.1" customHeight="1" spans="1:24">
      <c r="A273" s="179"/>
      <c r="B273" s="179"/>
      <c r="C273" s="179"/>
      <c r="D273" s="179" t="s">
        <v>2769</v>
      </c>
      <c r="E273" s="216" t="s">
        <v>2770</v>
      </c>
      <c r="F273" s="222">
        <v>1453.67</v>
      </c>
      <c r="G273" s="183">
        <v>1453.67</v>
      </c>
      <c r="H273" s="188">
        <v>853.67</v>
      </c>
      <c r="I273" s="222">
        <v>600</v>
      </c>
      <c r="J273" s="222">
        <v>0</v>
      </c>
      <c r="K273" s="222">
        <v>0</v>
      </c>
      <c r="L273" s="222">
        <v>0</v>
      </c>
      <c r="M273" s="222">
        <v>0</v>
      </c>
      <c r="N273" s="222">
        <v>0</v>
      </c>
      <c r="O273" s="222">
        <v>0</v>
      </c>
      <c r="P273" s="222">
        <v>0</v>
      </c>
      <c r="Q273" s="222">
        <v>600</v>
      </c>
      <c r="R273" s="222">
        <v>0</v>
      </c>
      <c r="S273" s="222">
        <v>0</v>
      </c>
      <c r="T273" s="222">
        <v>0</v>
      </c>
      <c r="U273" s="222">
        <v>0</v>
      </c>
      <c r="V273" s="222">
        <v>0</v>
      </c>
      <c r="W273" s="222">
        <v>0</v>
      </c>
      <c r="X273" s="183">
        <v>0</v>
      </c>
    </row>
    <row r="274" ht="23.1" customHeight="1" spans="1:24">
      <c r="A274" s="179"/>
      <c r="B274" s="179"/>
      <c r="C274" s="179"/>
      <c r="D274" s="179" t="s">
        <v>2771</v>
      </c>
      <c r="E274" s="216" t="s">
        <v>2772</v>
      </c>
      <c r="F274" s="222">
        <v>708.05</v>
      </c>
      <c r="G274" s="183">
        <v>708.05</v>
      </c>
      <c r="H274" s="188">
        <v>588.05</v>
      </c>
      <c r="I274" s="222">
        <v>120</v>
      </c>
      <c r="J274" s="222">
        <v>0</v>
      </c>
      <c r="K274" s="222">
        <v>0</v>
      </c>
      <c r="L274" s="222">
        <v>0</v>
      </c>
      <c r="M274" s="222">
        <v>0</v>
      </c>
      <c r="N274" s="222">
        <v>0</v>
      </c>
      <c r="O274" s="222">
        <v>0</v>
      </c>
      <c r="P274" s="222">
        <v>0</v>
      </c>
      <c r="Q274" s="222">
        <v>120</v>
      </c>
      <c r="R274" s="222">
        <v>0</v>
      </c>
      <c r="S274" s="222">
        <v>0</v>
      </c>
      <c r="T274" s="222">
        <v>0</v>
      </c>
      <c r="U274" s="222">
        <v>0</v>
      </c>
      <c r="V274" s="222">
        <v>0</v>
      </c>
      <c r="W274" s="222">
        <v>0</v>
      </c>
      <c r="X274" s="183">
        <v>0</v>
      </c>
    </row>
    <row r="275" ht="23.1" customHeight="1" spans="1:24">
      <c r="A275" s="179"/>
      <c r="B275" s="179"/>
      <c r="C275" s="179"/>
      <c r="D275" s="179" t="s">
        <v>2773</v>
      </c>
      <c r="E275" s="216" t="s">
        <v>2774</v>
      </c>
      <c r="F275" s="222">
        <v>1322.96</v>
      </c>
      <c r="G275" s="183">
        <v>1322.96</v>
      </c>
      <c r="H275" s="188">
        <v>822.96</v>
      </c>
      <c r="I275" s="222">
        <v>500</v>
      </c>
      <c r="J275" s="222">
        <v>0</v>
      </c>
      <c r="K275" s="222">
        <v>0</v>
      </c>
      <c r="L275" s="222">
        <v>0</v>
      </c>
      <c r="M275" s="222">
        <v>0</v>
      </c>
      <c r="N275" s="222">
        <v>0</v>
      </c>
      <c r="O275" s="222">
        <v>0</v>
      </c>
      <c r="P275" s="222">
        <v>0</v>
      </c>
      <c r="Q275" s="222">
        <v>500</v>
      </c>
      <c r="R275" s="222">
        <v>0</v>
      </c>
      <c r="S275" s="222">
        <v>0</v>
      </c>
      <c r="T275" s="222">
        <v>0</v>
      </c>
      <c r="U275" s="222">
        <v>0</v>
      </c>
      <c r="V275" s="222">
        <v>0</v>
      </c>
      <c r="W275" s="222">
        <v>0</v>
      </c>
      <c r="X275" s="183">
        <v>0</v>
      </c>
    </row>
    <row r="276" ht="23.1" customHeight="1" spans="1:24">
      <c r="A276" s="179"/>
      <c r="B276" s="179"/>
      <c r="C276" s="179"/>
      <c r="D276" s="179" t="s">
        <v>2775</v>
      </c>
      <c r="E276" s="216" t="s">
        <v>2776</v>
      </c>
      <c r="F276" s="222">
        <v>1279.14</v>
      </c>
      <c r="G276" s="183">
        <v>1279.14</v>
      </c>
      <c r="H276" s="188">
        <v>679.14</v>
      </c>
      <c r="I276" s="222">
        <v>600</v>
      </c>
      <c r="J276" s="222">
        <v>0</v>
      </c>
      <c r="K276" s="222">
        <v>0</v>
      </c>
      <c r="L276" s="222">
        <v>0</v>
      </c>
      <c r="M276" s="222">
        <v>0</v>
      </c>
      <c r="N276" s="222">
        <v>0</v>
      </c>
      <c r="O276" s="222">
        <v>0</v>
      </c>
      <c r="P276" s="222">
        <v>0</v>
      </c>
      <c r="Q276" s="222">
        <v>600</v>
      </c>
      <c r="R276" s="222">
        <v>0</v>
      </c>
      <c r="S276" s="222">
        <v>0</v>
      </c>
      <c r="T276" s="222">
        <v>0</v>
      </c>
      <c r="U276" s="222">
        <v>0</v>
      </c>
      <c r="V276" s="222">
        <v>0</v>
      </c>
      <c r="W276" s="222">
        <v>0</v>
      </c>
      <c r="X276" s="183">
        <v>0</v>
      </c>
    </row>
    <row r="277" ht="23.1" customHeight="1" spans="1:24">
      <c r="A277" s="179"/>
      <c r="B277" s="179"/>
      <c r="C277" s="179"/>
      <c r="D277" s="179" t="s">
        <v>2777</v>
      </c>
      <c r="E277" s="216" t="s">
        <v>2778</v>
      </c>
      <c r="F277" s="222">
        <v>1310.53</v>
      </c>
      <c r="G277" s="183">
        <v>1310.53</v>
      </c>
      <c r="H277" s="188">
        <v>610.53</v>
      </c>
      <c r="I277" s="222">
        <v>700</v>
      </c>
      <c r="J277" s="222">
        <v>0</v>
      </c>
      <c r="K277" s="222">
        <v>0</v>
      </c>
      <c r="L277" s="222">
        <v>0</v>
      </c>
      <c r="M277" s="222">
        <v>0</v>
      </c>
      <c r="N277" s="222">
        <v>0</v>
      </c>
      <c r="O277" s="222">
        <v>0</v>
      </c>
      <c r="P277" s="222">
        <v>0</v>
      </c>
      <c r="Q277" s="222">
        <v>700</v>
      </c>
      <c r="R277" s="222">
        <v>0</v>
      </c>
      <c r="S277" s="222">
        <v>0</v>
      </c>
      <c r="T277" s="222">
        <v>0</v>
      </c>
      <c r="U277" s="222">
        <v>0</v>
      </c>
      <c r="V277" s="222">
        <v>0</v>
      </c>
      <c r="W277" s="222">
        <v>0</v>
      </c>
      <c r="X277" s="183">
        <v>0</v>
      </c>
    </row>
    <row r="278" ht="23.1" customHeight="1" spans="1:24">
      <c r="A278" s="179"/>
      <c r="B278" s="179"/>
      <c r="C278" s="179"/>
      <c r="D278" s="179" t="s">
        <v>2779</v>
      </c>
      <c r="E278" s="216" t="s">
        <v>2780</v>
      </c>
      <c r="F278" s="222">
        <v>1512.22</v>
      </c>
      <c r="G278" s="183">
        <v>1512.22</v>
      </c>
      <c r="H278" s="188">
        <v>512.22</v>
      </c>
      <c r="I278" s="222">
        <v>1000</v>
      </c>
      <c r="J278" s="222">
        <v>0</v>
      </c>
      <c r="K278" s="222">
        <v>0</v>
      </c>
      <c r="L278" s="222">
        <v>0</v>
      </c>
      <c r="M278" s="222">
        <v>0</v>
      </c>
      <c r="N278" s="222">
        <v>0</v>
      </c>
      <c r="O278" s="222">
        <v>0</v>
      </c>
      <c r="P278" s="222">
        <v>0</v>
      </c>
      <c r="Q278" s="222">
        <v>1000</v>
      </c>
      <c r="R278" s="222">
        <v>0</v>
      </c>
      <c r="S278" s="222">
        <v>0</v>
      </c>
      <c r="T278" s="222">
        <v>0</v>
      </c>
      <c r="U278" s="222">
        <v>0</v>
      </c>
      <c r="V278" s="222">
        <v>0</v>
      </c>
      <c r="W278" s="222">
        <v>0</v>
      </c>
      <c r="X278" s="183">
        <v>0</v>
      </c>
    </row>
    <row r="279" ht="23.1" customHeight="1" spans="1:24">
      <c r="A279" s="179"/>
      <c r="B279" s="179"/>
      <c r="C279" s="179"/>
      <c r="D279" s="179" t="s">
        <v>2781</v>
      </c>
      <c r="E279" s="216" t="s">
        <v>2782</v>
      </c>
      <c r="F279" s="222">
        <v>1211.23</v>
      </c>
      <c r="G279" s="183">
        <v>1211.23</v>
      </c>
      <c r="H279" s="188">
        <v>611.23</v>
      </c>
      <c r="I279" s="222">
        <v>600</v>
      </c>
      <c r="J279" s="222">
        <v>0</v>
      </c>
      <c r="K279" s="222">
        <v>0</v>
      </c>
      <c r="L279" s="222">
        <v>0</v>
      </c>
      <c r="M279" s="222">
        <v>0</v>
      </c>
      <c r="N279" s="222">
        <v>0</v>
      </c>
      <c r="O279" s="222">
        <v>0</v>
      </c>
      <c r="P279" s="222">
        <v>0</v>
      </c>
      <c r="Q279" s="222">
        <v>600</v>
      </c>
      <c r="R279" s="222">
        <v>0</v>
      </c>
      <c r="S279" s="222">
        <v>0</v>
      </c>
      <c r="T279" s="222">
        <v>0</v>
      </c>
      <c r="U279" s="222">
        <v>0</v>
      </c>
      <c r="V279" s="222">
        <v>0</v>
      </c>
      <c r="W279" s="222">
        <v>0</v>
      </c>
      <c r="X279" s="183">
        <v>0</v>
      </c>
    </row>
    <row r="280" ht="23.1" customHeight="1" spans="1:24">
      <c r="A280" s="179"/>
      <c r="B280" s="179"/>
      <c r="C280" s="179"/>
      <c r="D280" s="179" t="s">
        <v>2783</v>
      </c>
      <c r="E280" s="216" t="s">
        <v>2784</v>
      </c>
      <c r="F280" s="222">
        <v>1109.83</v>
      </c>
      <c r="G280" s="183">
        <v>1109.83</v>
      </c>
      <c r="H280" s="188">
        <v>709.83</v>
      </c>
      <c r="I280" s="222">
        <v>400</v>
      </c>
      <c r="J280" s="222">
        <v>0</v>
      </c>
      <c r="K280" s="222">
        <v>0</v>
      </c>
      <c r="L280" s="222">
        <v>0</v>
      </c>
      <c r="M280" s="222">
        <v>0</v>
      </c>
      <c r="N280" s="222">
        <v>0</v>
      </c>
      <c r="O280" s="222">
        <v>0</v>
      </c>
      <c r="P280" s="222">
        <v>0</v>
      </c>
      <c r="Q280" s="222">
        <v>400</v>
      </c>
      <c r="R280" s="222">
        <v>0</v>
      </c>
      <c r="S280" s="222">
        <v>0</v>
      </c>
      <c r="T280" s="222">
        <v>0</v>
      </c>
      <c r="U280" s="222">
        <v>0</v>
      </c>
      <c r="V280" s="222">
        <v>0</v>
      </c>
      <c r="W280" s="222">
        <v>0</v>
      </c>
      <c r="X280" s="183">
        <v>0</v>
      </c>
    </row>
    <row r="281" ht="23.1" customHeight="1" spans="1:24">
      <c r="A281" s="179"/>
      <c r="B281" s="179"/>
      <c r="C281" s="179"/>
      <c r="D281" s="179" t="s">
        <v>2785</v>
      </c>
      <c r="E281" s="216" t="s">
        <v>2786</v>
      </c>
      <c r="F281" s="222">
        <v>792.35</v>
      </c>
      <c r="G281" s="183">
        <v>792.35</v>
      </c>
      <c r="H281" s="188">
        <v>592.35</v>
      </c>
      <c r="I281" s="222">
        <v>200</v>
      </c>
      <c r="J281" s="222">
        <v>0</v>
      </c>
      <c r="K281" s="222">
        <v>0</v>
      </c>
      <c r="L281" s="222">
        <v>0</v>
      </c>
      <c r="M281" s="222">
        <v>0</v>
      </c>
      <c r="N281" s="222">
        <v>0</v>
      </c>
      <c r="O281" s="222">
        <v>0</v>
      </c>
      <c r="P281" s="222">
        <v>0</v>
      </c>
      <c r="Q281" s="222">
        <v>200</v>
      </c>
      <c r="R281" s="222">
        <v>0</v>
      </c>
      <c r="S281" s="222">
        <v>0</v>
      </c>
      <c r="T281" s="222">
        <v>0</v>
      </c>
      <c r="U281" s="222">
        <v>0</v>
      </c>
      <c r="V281" s="222">
        <v>0</v>
      </c>
      <c r="W281" s="222">
        <v>0</v>
      </c>
      <c r="X281" s="183">
        <v>0</v>
      </c>
    </row>
    <row r="282" ht="23.1" customHeight="1" spans="1:24">
      <c r="A282" s="179"/>
      <c r="B282" s="179"/>
      <c r="C282" s="179"/>
      <c r="D282" s="179" t="s">
        <v>2787</v>
      </c>
      <c r="E282" s="216" t="s">
        <v>2788</v>
      </c>
      <c r="F282" s="222">
        <v>656.96</v>
      </c>
      <c r="G282" s="183">
        <v>656.96</v>
      </c>
      <c r="H282" s="188">
        <v>556.96</v>
      </c>
      <c r="I282" s="222">
        <v>100</v>
      </c>
      <c r="J282" s="222">
        <v>0</v>
      </c>
      <c r="K282" s="222">
        <v>0</v>
      </c>
      <c r="L282" s="222">
        <v>0</v>
      </c>
      <c r="M282" s="222">
        <v>0</v>
      </c>
      <c r="N282" s="222">
        <v>0</v>
      </c>
      <c r="O282" s="222">
        <v>0</v>
      </c>
      <c r="P282" s="222">
        <v>0</v>
      </c>
      <c r="Q282" s="222">
        <v>100</v>
      </c>
      <c r="R282" s="222">
        <v>0</v>
      </c>
      <c r="S282" s="222">
        <v>0</v>
      </c>
      <c r="T282" s="222">
        <v>0</v>
      </c>
      <c r="U282" s="222">
        <v>0</v>
      </c>
      <c r="V282" s="222">
        <v>0</v>
      </c>
      <c r="W282" s="222">
        <v>0</v>
      </c>
      <c r="X282" s="183">
        <v>0</v>
      </c>
    </row>
    <row r="283" ht="23.1" customHeight="1" spans="1:24">
      <c r="A283" s="179"/>
      <c r="B283" s="179"/>
      <c r="C283" s="179"/>
      <c r="D283" s="179" t="s">
        <v>2789</v>
      </c>
      <c r="E283" s="216" t="s">
        <v>2790</v>
      </c>
      <c r="F283" s="222">
        <v>1163.31</v>
      </c>
      <c r="G283" s="183">
        <v>1163.31</v>
      </c>
      <c r="H283" s="188">
        <v>663.31</v>
      </c>
      <c r="I283" s="222">
        <v>500</v>
      </c>
      <c r="J283" s="222">
        <v>0</v>
      </c>
      <c r="K283" s="222">
        <v>0</v>
      </c>
      <c r="L283" s="222">
        <v>0</v>
      </c>
      <c r="M283" s="222">
        <v>0</v>
      </c>
      <c r="N283" s="222">
        <v>0</v>
      </c>
      <c r="O283" s="222">
        <v>0</v>
      </c>
      <c r="P283" s="222">
        <v>0</v>
      </c>
      <c r="Q283" s="222">
        <v>500</v>
      </c>
      <c r="R283" s="222">
        <v>0</v>
      </c>
      <c r="S283" s="222">
        <v>0</v>
      </c>
      <c r="T283" s="222">
        <v>0</v>
      </c>
      <c r="U283" s="222">
        <v>0</v>
      </c>
      <c r="V283" s="222">
        <v>0</v>
      </c>
      <c r="W283" s="222">
        <v>0</v>
      </c>
      <c r="X283" s="183">
        <v>0</v>
      </c>
    </row>
    <row r="284" ht="23.1" customHeight="1" spans="1:24">
      <c r="A284" s="179"/>
      <c r="B284" s="179"/>
      <c r="C284" s="179"/>
      <c r="D284" s="179" t="s">
        <v>2791</v>
      </c>
      <c r="E284" s="216" t="s">
        <v>2792</v>
      </c>
      <c r="F284" s="222">
        <v>610.59</v>
      </c>
      <c r="G284" s="183">
        <v>610.59</v>
      </c>
      <c r="H284" s="188">
        <v>510.59</v>
      </c>
      <c r="I284" s="222">
        <v>100</v>
      </c>
      <c r="J284" s="222">
        <v>0</v>
      </c>
      <c r="K284" s="222">
        <v>0</v>
      </c>
      <c r="L284" s="222">
        <v>0</v>
      </c>
      <c r="M284" s="222">
        <v>0</v>
      </c>
      <c r="N284" s="222">
        <v>0</v>
      </c>
      <c r="O284" s="222">
        <v>0</v>
      </c>
      <c r="P284" s="222">
        <v>0</v>
      </c>
      <c r="Q284" s="222">
        <v>100</v>
      </c>
      <c r="R284" s="222">
        <v>0</v>
      </c>
      <c r="S284" s="222">
        <v>0</v>
      </c>
      <c r="T284" s="222">
        <v>0</v>
      </c>
      <c r="U284" s="222">
        <v>0</v>
      </c>
      <c r="V284" s="222">
        <v>0</v>
      </c>
      <c r="W284" s="222">
        <v>0</v>
      </c>
      <c r="X284" s="183">
        <v>0</v>
      </c>
    </row>
    <row r="285" ht="23.1" customHeight="1" spans="1:24">
      <c r="A285" s="179"/>
      <c r="B285" s="179"/>
      <c r="C285" s="179"/>
      <c r="D285" s="179" t="s">
        <v>2793</v>
      </c>
      <c r="E285" s="216" t="s">
        <v>2794</v>
      </c>
      <c r="F285" s="222">
        <v>674.21</v>
      </c>
      <c r="G285" s="183">
        <v>674.21</v>
      </c>
      <c r="H285" s="188">
        <v>619.21</v>
      </c>
      <c r="I285" s="222">
        <v>55</v>
      </c>
      <c r="J285" s="222">
        <v>0</v>
      </c>
      <c r="K285" s="222">
        <v>0</v>
      </c>
      <c r="L285" s="222">
        <v>0</v>
      </c>
      <c r="M285" s="222">
        <v>0</v>
      </c>
      <c r="N285" s="222">
        <v>0</v>
      </c>
      <c r="O285" s="222">
        <v>0</v>
      </c>
      <c r="P285" s="222">
        <v>0</v>
      </c>
      <c r="Q285" s="222">
        <v>55</v>
      </c>
      <c r="R285" s="222">
        <v>0</v>
      </c>
      <c r="S285" s="222">
        <v>0</v>
      </c>
      <c r="T285" s="222">
        <v>0</v>
      </c>
      <c r="U285" s="222">
        <v>0</v>
      </c>
      <c r="V285" s="222">
        <v>0</v>
      </c>
      <c r="W285" s="222">
        <v>0</v>
      </c>
      <c r="X285" s="183">
        <v>0</v>
      </c>
    </row>
    <row r="286" ht="23.1" customHeight="1" spans="1:24">
      <c r="A286" s="179"/>
      <c r="B286" s="179"/>
      <c r="C286" s="179"/>
      <c r="D286" s="179" t="s">
        <v>2795</v>
      </c>
      <c r="E286" s="216" t="s">
        <v>2796</v>
      </c>
      <c r="F286" s="222">
        <v>1221.54</v>
      </c>
      <c r="G286" s="183">
        <v>1221.54</v>
      </c>
      <c r="H286" s="188">
        <v>1061.54</v>
      </c>
      <c r="I286" s="222">
        <v>160</v>
      </c>
      <c r="J286" s="222">
        <v>0</v>
      </c>
      <c r="K286" s="222">
        <v>0</v>
      </c>
      <c r="L286" s="222">
        <v>0</v>
      </c>
      <c r="M286" s="222">
        <v>0</v>
      </c>
      <c r="N286" s="222">
        <v>0</v>
      </c>
      <c r="O286" s="222">
        <v>0</v>
      </c>
      <c r="P286" s="222">
        <v>0</v>
      </c>
      <c r="Q286" s="222">
        <v>160</v>
      </c>
      <c r="R286" s="222">
        <v>0</v>
      </c>
      <c r="S286" s="222">
        <v>0</v>
      </c>
      <c r="T286" s="222">
        <v>0</v>
      </c>
      <c r="U286" s="222">
        <v>0</v>
      </c>
      <c r="V286" s="222">
        <v>0</v>
      </c>
      <c r="W286" s="222">
        <v>0</v>
      </c>
      <c r="X286" s="183">
        <v>0</v>
      </c>
    </row>
    <row r="287" ht="23.1" customHeight="1" spans="1:24">
      <c r="A287" s="179"/>
      <c r="B287" s="179"/>
      <c r="C287" s="179"/>
      <c r="D287" s="179" t="s">
        <v>2797</v>
      </c>
      <c r="E287" s="216" t="s">
        <v>2798</v>
      </c>
      <c r="F287" s="222">
        <v>928.08</v>
      </c>
      <c r="G287" s="183">
        <v>928.08</v>
      </c>
      <c r="H287" s="188">
        <v>908.08</v>
      </c>
      <c r="I287" s="222">
        <v>20</v>
      </c>
      <c r="J287" s="222">
        <v>0</v>
      </c>
      <c r="K287" s="222">
        <v>0</v>
      </c>
      <c r="L287" s="222">
        <v>0</v>
      </c>
      <c r="M287" s="222">
        <v>0</v>
      </c>
      <c r="N287" s="222">
        <v>0</v>
      </c>
      <c r="O287" s="222">
        <v>0</v>
      </c>
      <c r="P287" s="222">
        <v>20</v>
      </c>
      <c r="Q287" s="222">
        <v>0</v>
      </c>
      <c r="R287" s="222">
        <v>0</v>
      </c>
      <c r="S287" s="222">
        <v>0</v>
      </c>
      <c r="T287" s="222">
        <v>0</v>
      </c>
      <c r="U287" s="222">
        <v>0</v>
      </c>
      <c r="V287" s="222">
        <v>0</v>
      </c>
      <c r="W287" s="222">
        <v>0</v>
      </c>
      <c r="X287" s="183">
        <v>0</v>
      </c>
    </row>
    <row r="288" ht="23.1" customHeight="1" spans="1:24">
      <c r="A288" s="179"/>
      <c r="B288" s="179"/>
      <c r="C288" s="179"/>
      <c r="D288" s="179" t="s">
        <v>2799</v>
      </c>
      <c r="E288" s="216" t="s">
        <v>2800</v>
      </c>
      <c r="F288" s="222">
        <v>116.08</v>
      </c>
      <c r="G288" s="183">
        <v>116.08</v>
      </c>
      <c r="H288" s="188">
        <v>116.08</v>
      </c>
      <c r="I288" s="222">
        <v>0</v>
      </c>
      <c r="J288" s="222">
        <v>0</v>
      </c>
      <c r="K288" s="222">
        <v>0</v>
      </c>
      <c r="L288" s="222">
        <v>0</v>
      </c>
      <c r="M288" s="222">
        <v>0</v>
      </c>
      <c r="N288" s="222">
        <v>0</v>
      </c>
      <c r="O288" s="222">
        <v>0</v>
      </c>
      <c r="P288" s="222">
        <v>0</v>
      </c>
      <c r="Q288" s="222">
        <v>0</v>
      </c>
      <c r="R288" s="222">
        <v>0</v>
      </c>
      <c r="S288" s="222">
        <v>0</v>
      </c>
      <c r="T288" s="222">
        <v>0</v>
      </c>
      <c r="U288" s="222">
        <v>0</v>
      </c>
      <c r="V288" s="222">
        <v>0</v>
      </c>
      <c r="W288" s="222">
        <v>0</v>
      </c>
      <c r="X288" s="183">
        <v>0</v>
      </c>
    </row>
    <row r="289" ht="23.1" customHeight="1" spans="1:24">
      <c r="A289" s="179"/>
      <c r="B289" s="179"/>
      <c r="C289" s="179"/>
      <c r="D289" s="179" t="s">
        <v>2801</v>
      </c>
      <c r="E289" s="216" t="s">
        <v>2802</v>
      </c>
      <c r="F289" s="222">
        <v>31</v>
      </c>
      <c r="G289" s="183">
        <v>31</v>
      </c>
      <c r="H289" s="188">
        <v>31</v>
      </c>
      <c r="I289" s="222">
        <v>0</v>
      </c>
      <c r="J289" s="222">
        <v>0</v>
      </c>
      <c r="K289" s="222">
        <v>0</v>
      </c>
      <c r="L289" s="222">
        <v>0</v>
      </c>
      <c r="M289" s="222">
        <v>0</v>
      </c>
      <c r="N289" s="222">
        <v>0</v>
      </c>
      <c r="O289" s="222">
        <v>0</v>
      </c>
      <c r="P289" s="222">
        <v>0</v>
      </c>
      <c r="Q289" s="222">
        <v>0</v>
      </c>
      <c r="R289" s="222">
        <v>0</v>
      </c>
      <c r="S289" s="222">
        <v>0</v>
      </c>
      <c r="T289" s="222">
        <v>0</v>
      </c>
      <c r="U289" s="222">
        <v>0</v>
      </c>
      <c r="V289" s="222">
        <v>0</v>
      </c>
      <c r="W289" s="222">
        <v>0</v>
      </c>
      <c r="X289" s="183">
        <v>0</v>
      </c>
    </row>
    <row r="290" ht="23.1" customHeight="1" spans="1:24">
      <c r="A290" s="179"/>
      <c r="B290" s="179"/>
      <c r="C290" s="179"/>
      <c r="D290" s="179" t="s">
        <v>2803</v>
      </c>
      <c r="E290" s="216" t="s">
        <v>937</v>
      </c>
      <c r="F290" s="222">
        <v>242</v>
      </c>
      <c r="G290" s="183">
        <v>242</v>
      </c>
      <c r="H290" s="188">
        <v>242</v>
      </c>
      <c r="I290" s="222">
        <v>0</v>
      </c>
      <c r="J290" s="222">
        <v>0</v>
      </c>
      <c r="K290" s="222">
        <v>0</v>
      </c>
      <c r="L290" s="222">
        <v>0</v>
      </c>
      <c r="M290" s="222">
        <v>0</v>
      </c>
      <c r="N290" s="222">
        <v>0</v>
      </c>
      <c r="O290" s="222">
        <v>0</v>
      </c>
      <c r="P290" s="222">
        <v>0</v>
      </c>
      <c r="Q290" s="222">
        <v>0</v>
      </c>
      <c r="R290" s="222">
        <v>0</v>
      </c>
      <c r="S290" s="222">
        <v>0</v>
      </c>
      <c r="T290" s="222">
        <v>0</v>
      </c>
      <c r="U290" s="222">
        <v>0</v>
      </c>
      <c r="V290" s="222">
        <v>0</v>
      </c>
      <c r="W290" s="222">
        <v>0</v>
      </c>
      <c r="X290" s="183">
        <v>0</v>
      </c>
    </row>
    <row r="291" ht="23.1" customHeight="1" spans="1:24">
      <c r="A291" s="179"/>
      <c r="B291" s="179"/>
      <c r="C291" s="179"/>
      <c r="D291" s="179" t="s">
        <v>2804</v>
      </c>
      <c r="E291" s="216" t="s">
        <v>2805</v>
      </c>
      <c r="F291" s="222">
        <v>30</v>
      </c>
      <c r="G291" s="183">
        <v>30</v>
      </c>
      <c r="H291" s="188">
        <v>30</v>
      </c>
      <c r="I291" s="222">
        <v>0</v>
      </c>
      <c r="J291" s="222">
        <v>0</v>
      </c>
      <c r="K291" s="222">
        <v>0</v>
      </c>
      <c r="L291" s="222">
        <v>0</v>
      </c>
      <c r="M291" s="222">
        <v>0</v>
      </c>
      <c r="N291" s="222">
        <v>0</v>
      </c>
      <c r="O291" s="222">
        <v>0</v>
      </c>
      <c r="P291" s="222">
        <v>0</v>
      </c>
      <c r="Q291" s="222">
        <v>0</v>
      </c>
      <c r="R291" s="222">
        <v>0</v>
      </c>
      <c r="S291" s="222">
        <v>0</v>
      </c>
      <c r="T291" s="222">
        <v>0</v>
      </c>
      <c r="U291" s="222">
        <v>0</v>
      </c>
      <c r="V291" s="222">
        <v>0</v>
      </c>
      <c r="W291" s="222">
        <v>0</v>
      </c>
      <c r="X291" s="183">
        <v>0</v>
      </c>
    </row>
    <row r="292" ht="23.1" customHeight="1" spans="1:24">
      <c r="A292" s="179"/>
      <c r="B292" s="179"/>
      <c r="C292" s="179"/>
      <c r="D292" s="179" t="s">
        <v>2806</v>
      </c>
      <c r="E292" s="216" t="s">
        <v>2807</v>
      </c>
      <c r="F292" s="222">
        <v>7</v>
      </c>
      <c r="G292" s="183">
        <v>7</v>
      </c>
      <c r="H292" s="188">
        <v>7</v>
      </c>
      <c r="I292" s="222">
        <v>0</v>
      </c>
      <c r="J292" s="222">
        <v>0</v>
      </c>
      <c r="K292" s="222">
        <v>0</v>
      </c>
      <c r="L292" s="222">
        <v>0</v>
      </c>
      <c r="M292" s="222">
        <v>0</v>
      </c>
      <c r="N292" s="222">
        <v>0</v>
      </c>
      <c r="O292" s="222">
        <v>0</v>
      </c>
      <c r="P292" s="222">
        <v>0</v>
      </c>
      <c r="Q292" s="222">
        <v>0</v>
      </c>
      <c r="R292" s="222">
        <v>0</v>
      </c>
      <c r="S292" s="222">
        <v>0</v>
      </c>
      <c r="T292" s="222">
        <v>0</v>
      </c>
      <c r="U292" s="222">
        <v>0</v>
      </c>
      <c r="V292" s="222">
        <v>0</v>
      </c>
      <c r="W292" s="222">
        <v>0</v>
      </c>
      <c r="X292" s="183">
        <v>0</v>
      </c>
    </row>
    <row r="293" ht="23.1" customHeight="1" spans="1:24">
      <c r="A293" s="179"/>
      <c r="B293" s="179"/>
      <c r="C293" s="179"/>
      <c r="D293" s="179" t="s">
        <v>2808</v>
      </c>
      <c r="E293" s="216" t="s">
        <v>2809</v>
      </c>
      <c r="F293" s="222">
        <v>30</v>
      </c>
      <c r="G293" s="183">
        <v>30</v>
      </c>
      <c r="H293" s="188">
        <v>30</v>
      </c>
      <c r="I293" s="222">
        <v>0</v>
      </c>
      <c r="J293" s="222">
        <v>0</v>
      </c>
      <c r="K293" s="222">
        <v>0</v>
      </c>
      <c r="L293" s="222">
        <v>0</v>
      </c>
      <c r="M293" s="222">
        <v>0</v>
      </c>
      <c r="N293" s="222">
        <v>0</v>
      </c>
      <c r="O293" s="222">
        <v>0</v>
      </c>
      <c r="P293" s="222">
        <v>0</v>
      </c>
      <c r="Q293" s="222">
        <v>0</v>
      </c>
      <c r="R293" s="222">
        <v>0</v>
      </c>
      <c r="S293" s="222">
        <v>0</v>
      </c>
      <c r="T293" s="222">
        <v>0</v>
      </c>
      <c r="U293" s="222">
        <v>0</v>
      </c>
      <c r="V293" s="222">
        <v>0</v>
      </c>
      <c r="W293" s="222">
        <v>0</v>
      </c>
      <c r="X293" s="183">
        <v>0</v>
      </c>
    </row>
    <row r="294" ht="23.1" customHeight="1" spans="1:24">
      <c r="A294" s="179"/>
      <c r="B294" s="179"/>
      <c r="C294" s="179"/>
      <c r="D294" s="179" t="s">
        <v>2810</v>
      </c>
      <c r="E294" s="216" t="s">
        <v>2811</v>
      </c>
      <c r="F294" s="222">
        <v>472</v>
      </c>
      <c r="G294" s="183">
        <v>472</v>
      </c>
      <c r="H294" s="188">
        <v>452</v>
      </c>
      <c r="I294" s="222">
        <v>20</v>
      </c>
      <c r="J294" s="222">
        <v>0</v>
      </c>
      <c r="K294" s="222">
        <v>0</v>
      </c>
      <c r="L294" s="222">
        <v>0</v>
      </c>
      <c r="M294" s="222">
        <v>0</v>
      </c>
      <c r="N294" s="222">
        <v>0</v>
      </c>
      <c r="O294" s="222">
        <v>0</v>
      </c>
      <c r="P294" s="222">
        <v>20</v>
      </c>
      <c r="Q294" s="222">
        <v>0</v>
      </c>
      <c r="R294" s="222">
        <v>0</v>
      </c>
      <c r="S294" s="222">
        <v>0</v>
      </c>
      <c r="T294" s="222">
        <v>0</v>
      </c>
      <c r="U294" s="222">
        <v>0</v>
      </c>
      <c r="V294" s="222">
        <v>0</v>
      </c>
      <c r="W294" s="222">
        <v>0</v>
      </c>
      <c r="X294" s="183">
        <v>0</v>
      </c>
    </row>
    <row r="295" ht="23.25" customHeight="1" spans="1:26">
      <c r="A295" s="228"/>
      <c r="B295" s="228"/>
      <c r="C295" s="228"/>
      <c r="D295" s="228"/>
      <c r="E295" s="228"/>
      <c r="F295" s="228"/>
      <c r="G295" s="228"/>
      <c r="H295" s="228"/>
      <c r="I295" s="228"/>
      <c r="J295" s="228"/>
      <c r="K295" s="228"/>
      <c r="L295" s="228"/>
      <c r="M295" s="228"/>
      <c r="N295" s="228"/>
      <c r="R295" s="228"/>
      <c r="S295" s="228"/>
      <c r="T295" s="228"/>
      <c r="U295" s="228"/>
      <c r="V295" s="228"/>
      <c r="W295" s="228"/>
      <c r="X295" s="228"/>
      <c r="Y295" s="228"/>
      <c r="Z295" s="228"/>
    </row>
    <row r="296" ht="23.25" customHeight="1" spans="1:26">
      <c r="A296" s="228"/>
      <c r="B296" s="228"/>
      <c r="C296" s="228"/>
      <c r="D296" s="228"/>
      <c r="E296" s="228"/>
      <c r="F296" s="228"/>
      <c r="G296" s="228"/>
      <c r="H296" s="228"/>
      <c r="I296" s="228"/>
      <c r="J296" s="228"/>
      <c r="K296" s="228"/>
      <c r="L296" s="228"/>
      <c r="M296" s="228"/>
      <c r="N296" s="228"/>
      <c r="R296" s="228"/>
      <c r="S296" s="228"/>
      <c r="T296" s="228"/>
      <c r="U296" s="228"/>
      <c r="V296" s="228"/>
      <c r="W296" s="228"/>
      <c r="X296" s="228"/>
      <c r="Y296" s="228"/>
      <c r="Z296" s="228"/>
    </row>
    <row r="297" ht="23.25" customHeight="1" spans="1:26">
      <c r="A297" s="228"/>
      <c r="B297" s="228"/>
      <c r="C297" s="228"/>
      <c r="D297" s="228"/>
      <c r="E297" s="228"/>
      <c r="F297" s="228"/>
      <c r="G297" s="228"/>
      <c r="H297" s="228"/>
      <c r="I297" s="228"/>
      <c r="J297" s="228"/>
      <c r="K297" s="228"/>
      <c r="L297" s="228"/>
      <c r="M297" s="228"/>
      <c r="N297" s="228"/>
      <c r="R297" s="228"/>
      <c r="S297" s="228"/>
      <c r="T297" s="228"/>
      <c r="U297" s="228"/>
      <c r="V297" s="228"/>
      <c r="W297" s="228"/>
      <c r="X297" s="228"/>
      <c r="Y297" s="228"/>
      <c r="Z297" s="228"/>
    </row>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3.1" customHeight="1"/>
    <row r="385" ht="23.1" customHeight="1"/>
    <row r="386" ht="23.1" customHeight="1"/>
    <row r="387" ht="23.1" customHeight="1"/>
    <row r="388" ht="23.1" customHeight="1"/>
    <row r="389" ht="23.1" customHeight="1"/>
    <row r="390" ht="23.1" customHeight="1"/>
    <row r="391" ht="23.1" customHeight="1"/>
    <row r="392" ht="23.1" customHeight="1"/>
    <row r="393" ht="23.1" customHeight="1"/>
    <row r="394" ht="23.1" customHeight="1"/>
    <row r="395" ht="23.1" customHeight="1"/>
    <row r="396" ht="23.1" customHeight="1"/>
    <row r="397" ht="23.1" customHeight="1"/>
    <row r="398" ht="23.1" customHeight="1"/>
    <row r="399" ht="23.1" customHeight="1"/>
    <row r="400" ht="23.1" customHeight="1"/>
    <row r="401" ht="23.1" customHeight="1"/>
    <row r="402" ht="23.1" customHeight="1"/>
    <row r="403" ht="23.1" customHeight="1"/>
    <row r="404" ht="23.1" customHeight="1"/>
    <row r="405" ht="23.1" customHeight="1"/>
    <row r="406" ht="23.1" customHeight="1"/>
    <row r="407" ht="23.1" customHeight="1"/>
    <row r="408" ht="23.1" customHeight="1"/>
    <row r="409" ht="23.1" customHeight="1"/>
    <row r="410" ht="23.1" customHeight="1"/>
    <row r="411" ht="23.1" customHeight="1"/>
    <row r="412" ht="23.1" customHeight="1"/>
    <row r="413" ht="23.1" customHeight="1"/>
    <row r="414" ht="23.1" customHeight="1"/>
    <row r="415" ht="23.1" customHeight="1"/>
    <row r="416" ht="23.1" customHeight="1"/>
    <row r="417" ht="23.1" customHeight="1"/>
    <row r="418" ht="23.1" customHeight="1"/>
    <row r="419" ht="23.1" customHeight="1"/>
    <row r="420" ht="23.1" customHeight="1"/>
    <row r="421" ht="23.1" customHeight="1"/>
    <row r="422" ht="23.1" customHeight="1"/>
    <row r="423" ht="23.1" customHeight="1"/>
    <row r="424" ht="23.1" customHeight="1"/>
    <row r="425" ht="23.1" customHeight="1"/>
    <row r="426" ht="23.1" customHeight="1"/>
    <row r="427" ht="23.1" customHeight="1"/>
    <row r="428" ht="23.1" customHeight="1"/>
    <row r="429" ht="23.1" customHeight="1"/>
    <row r="430" ht="23.1" customHeight="1"/>
    <row r="431" ht="23.1" customHeight="1"/>
    <row r="432" ht="23.1" customHeight="1"/>
    <row r="433" ht="23.1" customHeight="1"/>
    <row r="434" ht="23.1" customHeight="1"/>
    <row r="435" ht="23.1" customHeight="1"/>
    <row r="436" ht="23.1" customHeight="1"/>
    <row r="437" ht="23.1" customHeight="1"/>
    <row r="438" ht="23.1" customHeight="1"/>
    <row r="439" ht="23.1" customHeight="1"/>
    <row r="440" ht="23.1" customHeight="1"/>
    <row r="441" ht="23.1" customHeight="1"/>
    <row r="442" ht="23.1" customHeight="1"/>
    <row r="443" ht="23.1" customHeight="1"/>
    <row r="444" ht="23.1" customHeight="1"/>
    <row r="445" ht="23.1" customHeight="1"/>
    <row r="446" ht="23.1" customHeight="1"/>
    <row r="447" ht="23.1" customHeight="1"/>
    <row r="448" ht="23.1" customHeight="1"/>
    <row r="449" ht="23.1" customHeight="1"/>
    <row r="450" ht="23.1" customHeight="1"/>
    <row r="451" ht="23.1" customHeight="1"/>
    <row r="452" ht="23.1" customHeight="1"/>
    <row r="453" ht="23.1" customHeight="1"/>
    <row r="454" ht="23.1" customHeight="1"/>
    <row r="455" ht="23.1" customHeight="1"/>
    <row r="456" ht="23.1" customHeight="1"/>
    <row r="457" ht="23.1" customHeight="1"/>
    <row r="458" ht="23.1" customHeight="1"/>
    <row r="459" ht="23.1" customHeight="1"/>
    <row r="460" ht="23.1" customHeight="1"/>
    <row r="461" ht="23.1" customHeight="1"/>
    <row r="462" ht="23.1" customHeight="1"/>
    <row r="463" ht="23.1" customHeight="1"/>
    <row r="464" ht="23.1" customHeight="1"/>
    <row r="465" ht="23.1" customHeight="1"/>
    <row r="466" ht="23.1" customHeight="1"/>
    <row r="467" ht="23.1" customHeight="1"/>
    <row r="468" ht="23.1" customHeight="1"/>
    <row r="469" ht="23.1" customHeight="1"/>
    <row r="470" ht="23.1" customHeight="1"/>
    <row r="471" ht="23.1" customHeight="1"/>
    <row r="472" ht="23.1" customHeight="1"/>
    <row r="473" ht="23.1" customHeight="1"/>
    <row r="474" ht="23.1" customHeight="1"/>
    <row r="475" ht="23.1" customHeight="1"/>
    <row r="476" ht="23.1" customHeight="1"/>
    <row r="477" ht="23.1" customHeight="1"/>
    <row r="478" ht="23.1" customHeight="1"/>
    <row r="479" ht="23.1" customHeight="1"/>
    <row r="480" ht="23.1" customHeight="1"/>
    <row r="481" ht="23.1" customHeight="1"/>
    <row r="482" ht="23.1" customHeight="1"/>
    <row r="483" ht="23.1" customHeight="1"/>
    <row r="484" ht="23.1" customHeight="1"/>
    <row r="485" ht="23.1" customHeight="1"/>
    <row r="486" ht="23.1" customHeight="1"/>
    <row r="487" ht="23.1" customHeight="1"/>
    <row r="488" ht="23.1" customHeight="1"/>
    <row r="489" ht="23.1" customHeight="1"/>
    <row r="490" ht="23.1" customHeight="1"/>
    <row r="491" ht="23.1" customHeight="1"/>
    <row r="492" ht="23.1" customHeight="1"/>
    <row r="493" ht="23.1" customHeight="1"/>
    <row r="494" ht="23.1" customHeight="1"/>
    <row r="495" ht="23.1" customHeight="1"/>
    <row r="496" ht="23.1" customHeight="1"/>
    <row r="497" ht="23.1" customHeight="1"/>
    <row r="498" ht="23.1" customHeight="1"/>
    <row r="499" ht="23.1" customHeight="1"/>
    <row r="500" ht="23.1" customHeight="1"/>
    <row r="501" ht="23.1" customHeight="1"/>
    <row r="502" ht="23.1" customHeight="1"/>
    <row r="503" ht="23.1" customHeight="1"/>
    <row r="504" ht="23.1" customHeight="1"/>
    <row r="505" ht="23.1" customHeight="1"/>
    <row r="506" ht="23.1" customHeight="1"/>
    <row r="507" ht="23.1" customHeight="1"/>
    <row r="508" ht="23.1" customHeight="1"/>
    <row r="509" ht="23.1" customHeight="1"/>
    <row r="510" ht="23.1" customHeight="1"/>
    <row r="511" ht="23.1" customHeight="1"/>
    <row r="512" ht="23.1" customHeight="1"/>
    <row r="513" ht="23.1" customHeight="1"/>
    <row r="514" ht="23.1" customHeight="1"/>
    <row r="515" ht="23.1" customHeight="1"/>
    <row r="516" ht="23.1" customHeight="1"/>
    <row r="517" ht="23.1" customHeight="1"/>
    <row r="518" ht="23.1" customHeight="1"/>
    <row r="519" ht="23.1" customHeight="1"/>
    <row r="520" ht="23.1" customHeight="1"/>
    <row r="521" ht="23.1" customHeight="1"/>
    <row r="522" ht="23.1" customHeight="1"/>
    <row r="523" ht="23.1" customHeight="1"/>
    <row r="524" ht="23.1" customHeight="1"/>
    <row r="525" ht="23.1" customHeight="1"/>
    <row r="526" ht="23.1" customHeight="1"/>
    <row r="527" ht="23.1" customHeight="1"/>
    <row r="528" ht="23.1" customHeight="1"/>
    <row r="529" ht="23.1" customHeight="1"/>
    <row r="530" ht="23.1" customHeight="1"/>
    <row r="531" ht="23.1" customHeight="1"/>
    <row r="532" ht="23.1" customHeight="1"/>
    <row r="533" ht="23.1" customHeight="1"/>
    <row r="534" ht="23.1" customHeight="1"/>
    <row r="535" ht="23.1" customHeight="1"/>
    <row r="536" ht="23.1" customHeight="1"/>
    <row r="537" ht="23.1" customHeight="1"/>
    <row r="538" ht="23.1" customHeight="1"/>
    <row r="539" ht="23.1" customHeight="1"/>
    <row r="540" ht="23.1" customHeight="1"/>
    <row r="541" ht="23.1" customHeight="1"/>
    <row r="542" ht="23.1" customHeight="1"/>
    <row r="543" ht="23.1" customHeight="1"/>
    <row r="544" ht="23.1" customHeight="1"/>
    <row r="545" ht="23.1" customHeight="1"/>
    <row r="546" ht="23.1" customHeight="1"/>
    <row r="547" ht="23.1" customHeight="1"/>
    <row r="548" ht="23.1" customHeight="1"/>
    <row r="549" ht="23.1" customHeight="1"/>
    <row r="550" ht="23.1" customHeight="1"/>
    <row r="551" ht="23.1" customHeight="1"/>
    <row r="552" ht="23.1" customHeight="1"/>
    <row r="553" ht="23.1" customHeight="1"/>
    <row r="554" ht="23.1" customHeight="1"/>
    <row r="555" ht="23.1" customHeight="1"/>
    <row r="556" ht="23.1" customHeight="1"/>
    <row r="557" ht="23.1" customHeight="1"/>
    <row r="558" ht="23.1" customHeight="1"/>
    <row r="559" ht="23.1" customHeight="1"/>
    <row r="560" ht="23.1" customHeight="1"/>
    <row r="561" ht="23.1" customHeight="1"/>
    <row r="562" ht="23.1" customHeight="1"/>
    <row r="563" ht="23.1" customHeight="1"/>
    <row r="564" ht="23.1" customHeight="1"/>
    <row r="565" ht="23.1" customHeight="1"/>
    <row r="566" ht="23.1" customHeight="1"/>
    <row r="567" ht="23.1" customHeight="1"/>
    <row r="568" ht="23.1" customHeight="1"/>
    <row r="569" ht="23.1" customHeight="1"/>
    <row r="570" ht="23.1" customHeight="1"/>
    <row r="571" ht="23.1" customHeight="1"/>
    <row r="572" ht="23.1" customHeight="1"/>
    <row r="573" ht="23.1" customHeight="1"/>
    <row r="574" ht="23.1" customHeight="1"/>
    <row r="575" ht="23.1" customHeight="1"/>
    <row r="576" ht="23.1" customHeight="1"/>
    <row r="577" ht="23.1" customHeight="1"/>
    <row r="578" ht="23.1" customHeight="1"/>
    <row r="579" ht="23.1" customHeight="1"/>
    <row r="580" ht="23.1" customHeight="1"/>
    <row r="581" ht="23.1" customHeight="1"/>
    <row r="582" ht="23.1" customHeight="1"/>
    <row r="583" ht="23.1" customHeight="1"/>
    <row r="584" ht="23.1" customHeight="1"/>
    <row r="585" ht="23.1" customHeight="1"/>
    <row r="586" ht="23.1" customHeight="1"/>
    <row r="587" ht="23.1" customHeight="1"/>
    <row r="588" ht="23.1" customHeight="1"/>
    <row r="589" ht="23.1" customHeight="1"/>
    <row r="590" ht="23.1" customHeight="1"/>
    <row r="591" ht="23.1" customHeight="1"/>
    <row r="592" ht="23.1" customHeight="1"/>
    <row r="593" ht="23.1" customHeight="1"/>
    <row r="594" ht="23.1" customHeight="1"/>
    <row r="595" ht="23.1" customHeight="1"/>
    <row r="596" ht="23.1" customHeight="1"/>
    <row r="597" ht="23.1" customHeight="1"/>
    <row r="598" ht="23.1" customHeight="1"/>
    <row r="599" ht="23.1" customHeight="1"/>
    <row r="600" ht="23.1" customHeight="1"/>
    <row r="601" ht="23.1" customHeight="1"/>
    <row r="602" ht="23.1" customHeight="1"/>
    <row r="603" ht="23.1" customHeight="1"/>
    <row r="604" ht="23.1" customHeight="1"/>
    <row r="605" ht="23.1" customHeight="1"/>
    <row r="606" ht="23.1" customHeight="1"/>
    <row r="607" ht="23.1" customHeight="1"/>
    <row r="608" ht="23.1" customHeight="1"/>
    <row r="609" ht="23.1" customHeight="1"/>
    <row r="610" ht="23.1" customHeight="1"/>
    <row r="611" ht="23.1" customHeight="1"/>
    <row r="612" ht="23.1" customHeight="1"/>
    <row r="613" ht="23.1" customHeight="1"/>
    <row r="614" ht="23.1" customHeight="1"/>
    <row r="615" ht="23.1" customHeight="1"/>
    <row r="616" ht="23.1" customHeight="1"/>
    <row r="617" ht="23.1" customHeight="1"/>
    <row r="618" ht="23.1" customHeight="1"/>
    <row r="619" ht="23.1" customHeight="1"/>
    <row r="620" ht="23.1" customHeight="1"/>
    <row r="621" ht="23.1" customHeight="1"/>
    <row r="622" ht="23.1" customHeight="1"/>
    <row r="623" ht="23.1" customHeight="1"/>
    <row r="624" ht="23.1" customHeight="1"/>
    <row r="625" ht="23.1" customHeight="1"/>
    <row r="626" ht="23.1" customHeight="1"/>
    <row r="627" ht="23.1" customHeight="1"/>
    <row r="628" ht="23.1" customHeight="1"/>
    <row r="629" ht="23.1" customHeight="1"/>
    <row r="630" ht="23.1" customHeight="1"/>
    <row r="631" ht="23.1" customHeight="1"/>
    <row r="632" ht="23.1" customHeight="1"/>
    <row r="633" ht="23.1" customHeight="1"/>
    <row r="634" ht="23.1" customHeight="1"/>
    <row r="635" ht="23.1" customHeight="1"/>
    <row r="636" ht="23.1" customHeight="1"/>
    <row r="637" ht="23.1" customHeight="1"/>
    <row r="638" ht="23.1" customHeight="1"/>
    <row r="639" ht="23.1" customHeight="1"/>
    <row r="640" ht="23.1" customHeight="1"/>
    <row r="641" ht="23.1" customHeight="1"/>
    <row r="642" ht="23.1" customHeight="1"/>
    <row r="643" ht="23.1" customHeight="1"/>
    <row r="644" ht="23.1" customHeight="1"/>
    <row r="645" ht="23.1" customHeight="1"/>
    <row r="646" ht="23.1" customHeight="1"/>
    <row r="647" ht="23.1" customHeight="1"/>
    <row r="648" ht="23.1" customHeight="1"/>
    <row r="649" ht="23.1" customHeight="1"/>
    <row r="650" ht="23.1" customHeight="1"/>
    <row r="651" ht="23.1" customHeight="1"/>
    <row r="652" ht="23.1" customHeight="1"/>
    <row r="653" ht="23.1" customHeight="1"/>
    <row r="654" ht="23.1" customHeight="1"/>
    <row r="655" ht="23.1" customHeight="1"/>
    <row r="656" ht="23.1" customHeight="1"/>
    <row r="657" ht="23.1" customHeight="1"/>
    <row r="658" ht="23.1" customHeight="1"/>
    <row r="659" ht="23.1" customHeight="1"/>
    <row r="660" ht="23.1" customHeight="1"/>
    <row r="661" ht="23.1" customHeight="1"/>
    <row r="662" ht="23.1" customHeight="1"/>
    <row r="663" ht="23.1" customHeight="1"/>
    <row r="664" ht="23.1" customHeight="1"/>
    <row r="665" ht="23.1" customHeight="1"/>
    <row r="666" ht="23.1" customHeight="1"/>
    <row r="667" ht="23.1" customHeight="1"/>
    <row r="668" ht="23.1" customHeight="1"/>
    <row r="669" ht="23.1" customHeight="1"/>
    <row r="670" ht="23.1" customHeight="1"/>
    <row r="671" ht="23.1" customHeight="1"/>
    <row r="672" ht="23.1" customHeight="1"/>
    <row r="673" ht="23.1" customHeight="1"/>
    <row r="674" ht="23.1" customHeight="1"/>
    <row r="675" ht="23.1" customHeight="1"/>
    <row r="676" ht="23.1" customHeight="1"/>
    <row r="677" ht="23.1" customHeight="1"/>
    <row r="678" ht="23.1" customHeight="1"/>
    <row r="679" ht="23.1" customHeight="1"/>
    <row r="680" ht="23.1" customHeight="1"/>
    <row r="681" ht="23.1" customHeight="1"/>
    <row r="682" ht="23.1" customHeight="1"/>
    <row r="683" ht="23.1" customHeight="1"/>
    <row r="684" ht="23.1" customHeight="1"/>
    <row r="685" ht="23.1" customHeight="1"/>
    <row r="686" ht="23.1" customHeight="1"/>
    <row r="687" ht="23.1" customHeight="1"/>
    <row r="688" ht="23.1" customHeight="1"/>
    <row r="689" ht="23.1" customHeight="1"/>
    <row r="690" ht="23.1" customHeight="1"/>
    <row r="691" ht="23.1" customHeight="1"/>
    <row r="692" ht="23.1" customHeight="1"/>
    <row r="693" ht="23.1" customHeight="1"/>
    <row r="694" ht="23.1" customHeight="1"/>
    <row r="695" ht="23.1" customHeight="1"/>
    <row r="696" ht="23.1" customHeight="1"/>
    <row r="697" ht="23.1" customHeight="1"/>
    <row r="698" ht="23.1" customHeight="1"/>
    <row r="699" ht="23.1" customHeight="1"/>
    <row r="700" ht="23.1" customHeight="1"/>
    <row r="701" ht="23.1" customHeight="1"/>
    <row r="702" ht="23.1" customHeight="1"/>
    <row r="703" ht="23.1" customHeight="1"/>
    <row r="704" ht="23.1" customHeight="1"/>
    <row r="705" ht="23.1" customHeight="1"/>
    <row r="706" ht="23.1" customHeight="1"/>
    <row r="707" ht="23.1" customHeight="1"/>
    <row r="708" ht="23.1" customHeight="1"/>
    <row r="709" ht="23.1" customHeight="1"/>
    <row r="710" ht="23.1" customHeight="1"/>
    <row r="711" ht="23.1" customHeight="1"/>
    <row r="712" ht="23.1" customHeight="1"/>
    <row r="713" ht="23.1" customHeight="1"/>
    <row r="714" ht="23.1" customHeight="1"/>
    <row r="715" ht="23.1" customHeight="1"/>
    <row r="716" ht="23.1" customHeight="1"/>
    <row r="717" ht="23.1" customHeight="1"/>
    <row r="718" ht="23.1" customHeight="1"/>
    <row r="719" ht="23.1" customHeight="1"/>
    <row r="720" ht="23.1" customHeight="1"/>
    <row r="721" ht="23.1" customHeight="1"/>
    <row r="722" ht="23.1" customHeight="1"/>
    <row r="723" ht="23.1" customHeight="1"/>
    <row r="724" ht="23.1" customHeight="1"/>
    <row r="725" ht="23.1" customHeight="1"/>
    <row r="726" ht="23.1" customHeight="1"/>
    <row r="727" ht="23.1" customHeight="1"/>
    <row r="728" ht="23.1" customHeight="1"/>
    <row r="729" ht="23.1" customHeight="1"/>
    <row r="730" ht="23.1" customHeight="1"/>
    <row r="731" ht="23.1" customHeight="1"/>
    <row r="732" ht="23.1" customHeight="1"/>
    <row r="733" ht="23.1" customHeight="1"/>
    <row r="734" ht="23.1" customHeight="1"/>
    <row r="735" ht="23.1" customHeight="1"/>
    <row r="736" ht="23.1" customHeight="1"/>
    <row r="737" ht="23.1" customHeight="1"/>
    <row r="738" ht="23.1" customHeight="1"/>
    <row r="739" ht="23.1" customHeight="1"/>
    <row r="740" ht="23.1" customHeight="1"/>
    <row r="741" ht="23.1" customHeight="1"/>
    <row r="742" ht="23.1" customHeight="1"/>
    <row r="743" ht="23.1" customHeight="1"/>
    <row r="744" ht="23.1" customHeight="1"/>
    <row r="745" ht="23.1" customHeight="1"/>
    <row r="746" ht="23.1" customHeight="1"/>
    <row r="747" ht="23.1" customHeight="1"/>
    <row r="748" ht="23.1" customHeight="1"/>
    <row r="749" ht="23.1" customHeight="1"/>
    <row r="750" ht="23.1" customHeight="1"/>
    <row r="751" ht="23.1" customHeight="1"/>
    <row r="752" ht="23.1" customHeight="1"/>
    <row r="753" ht="23.1" customHeight="1"/>
    <row r="754" ht="23.1" customHeight="1"/>
    <row r="755" ht="23.1" customHeight="1"/>
    <row r="756" ht="23.1" customHeight="1"/>
    <row r="757" ht="23.1" customHeight="1"/>
    <row r="758" ht="23.1" customHeight="1"/>
    <row r="759" ht="23.1" customHeight="1"/>
    <row r="760" ht="23.1" customHeight="1"/>
    <row r="761" ht="23.1" customHeight="1"/>
    <row r="762" ht="23.1" customHeight="1"/>
    <row r="763" ht="23.1" customHeight="1"/>
    <row r="764" ht="23.1" customHeight="1"/>
    <row r="765" ht="23.1" customHeight="1"/>
    <row r="766" ht="23.1" customHeight="1"/>
    <row r="767" ht="23.1" customHeight="1"/>
    <row r="768" ht="23.1" customHeight="1"/>
    <row r="769" ht="23.1" customHeight="1"/>
    <row r="770" ht="23.1" customHeight="1"/>
    <row r="771" ht="23.1" customHeight="1"/>
    <row r="772" ht="23.1" customHeight="1"/>
    <row r="773" ht="23.1" customHeight="1"/>
    <row r="774" ht="23.1" customHeight="1"/>
    <row r="775" ht="23.1" customHeight="1"/>
    <row r="776" ht="23.1" customHeight="1"/>
    <row r="777" ht="23.1" customHeight="1"/>
    <row r="778" ht="23.1" customHeight="1"/>
    <row r="779" ht="23.1" customHeight="1"/>
    <row r="780" ht="23.1" customHeight="1"/>
    <row r="781" ht="23.1" customHeight="1"/>
    <row r="782" ht="23.1" customHeight="1"/>
    <row r="783" ht="23.1" customHeight="1"/>
    <row r="784" ht="23.1" customHeight="1"/>
    <row r="785" ht="23.1" customHeight="1"/>
    <row r="786" ht="23.1" customHeight="1"/>
    <row r="787" ht="23.1" customHeight="1"/>
    <row r="788" ht="23.1" customHeight="1"/>
    <row r="789" ht="23.1" customHeight="1"/>
    <row r="790" ht="23.1" customHeight="1"/>
    <row r="791" ht="23.1" customHeight="1"/>
    <row r="792" ht="23.1" customHeight="1"/>
    <row r="793" ht="23.1" customHeight="1"/>
    <row r="794" ht="23.1" customHeight="1"/>
    <row r="795" ht="23.1" customHeight="1"/>
    <row r="796" ht="23.1" customHeight="1"/>
    <row r="797" ht="23.1" customHeight="1"/>
    <row r="798" ht="23.1" customHeight="1"/>
    <row r="799" ht="23.1" customHeight="1"/>
    <row r="800" ht="23.1" customHeight="1"/>
    <row r="801" ht="23.1" customHeight="1"/>
    <row r="802" ht="23.1" customHeight="1"/>
    <row r="803" ht="23.1" customHeight="1"/>
    <row r="804" ht="23.1" customHeight="1"/>
    <row r="805" ht="23.1" customHeight="1"/>
    <row r="806" ht="23.1" customHeight="1"/>
    <row r="807" ht="23.1" customHeight="1"/>
    <row r="808" ht="23.1" customHeight="1"/>
    <row r="809" ht="23.1" customHeight="1"/>
    <row r="810" ht="23.1" customHeight="1"/>
    <row r="811" ht="23.1" customHeight="1"/>
    <row r="812" ht="23.1" customHeight="1"/>
    <row r="813" ht="23.1" customHeight="1"/>
    <row r="814" ht="23.1" customHeight="1"/>
    <row r="815" ht="23.1" customHeight="1"/>
    <row r="816" ht="23.1" customHeight="1"/>
    <row r="817" ht="23.1" customHeight="1"/>
    <row r="818" ht="23.1" customHeight="1"/>
    <row r="819" ht="23.1" customHeight="1"/>
    <row r="820" ht="23.1" customHeight="1"/>
    <row r="821" ht="23.1" customHeight="1"/>
    <row r="822" ht="23.1" customHeight="1"/>
    <row r="823" ht="23.1" customHeight="1"/>
    <row r="824" ht="23.1" customHeight="1"/>
    <row r="825" ht="23.1" customHeight="1"/>
    <row r="826" ht="23.1" customHeight="1"/>
    <row r="827" ht="23.1" customHeight="1"/>
    <row r="828" ht="23.1" customHeight="1"/>
    <row r="829" ht="23.1" customHeight="1"/>
    <row r="830" ht="23.1" customHeight="1"/>
    <row r="831" ht="23.1" customHeight="1"/>
    <row r="832" ht="23.1" customHeight="1"/>
    <row r="833" ht="23.1" customHeight="1"/>
    <row r="834" ht="23.1" customHeight="1"/>
    <row r="835" ht="23.1" customHeight="1"/>
    <row r="836" ht="23.1" customHeight="1"/>
    <row r="837" ht="23.1" customHeight="1"/>
    <row r="838" ht="23.1" customHeight="1"/>
    <row r="839" ht="23.1" customHeight="1"/>
    <row r="840" ht="23.1" customHeight="1"/>
    <row r="841" ht="23.1" customHeight="1"/>
    <row r="842" ht="23.1" customHeight="1"/>
    <row r="843" ht="23.1" customHeight="1"/>
    <row r="844" ht="23.1" customHeight="1"/>
    <row r="845" ht="23.1" customHeight="1"/>
    <row r="846" ht="23.1" customHeight="1"/>
    <row r="847" ht="23.1" customHeight="1"/>
    <row r="848" ht="23.1" customHeight="1"/>
    <row r="849" ht="23.1" customHeight="1"/>
    <row r="850" ht="23.1" customHeight="1"/>
    <row r="851" ht="23.1" customHeight="1"/>
    <row r="852" ht="23.1" customHeight="1"/>
    <row r="853" ht="23.1" customHeight="1"/>
    <row r="854" ht="23.1" customHeight="1"/>
    <row r="855" ht="23.1" customHeight="1"/>
    <row r="856" ht="23.1" customHeight="1"/>
    <row r="857" ht="23.1" customHeight="1"/>
    <row r="858" ht="23.1" customHeight="1"/>
    <row r="859" ht="23.1" customHeight="1"/>
    <row r="860" ht="23.1" customHeight="1"/>
    <row r="861" ht="23.1" customHeight="1"/>
    <row r="862" ht="23.1" customHeight="1"/>
    <row r="863" ht="23.1" customHeight="1"/>
    <row r="864" ht="23.1" customHeight="1"/>
    <row r="865" ht="23.1" customHeight="1"/>
    <row r="866" ht="23.1" customHeight="1"/>
    <row r="867" ht="23.1" customHeight="1"/>
    <row r="868" ht="23.1" customHeight="1"/>
    <row r="869" ht="23.1" customHeight="1"/>
    <row r="870" ht="23.1" customHeight="1"/>
    <row r="871" ht="23.1" customHeight="1"/>
    <row r="872" ht="23.1" customHeight="1"/>
    <row r="873" ht="23.1" customHeight="1"/>
    <row r="874" ht="23.1" customHeight="1"/>
    <row r="875" ht="23.1" customHeight="1"/>
    <row r="876" ht="23.1" customHeight="1"/>
    <row r="877" ht="23.1" customHeight="1"/>
    <row r="878" ht="23.1" customHeight="1"/>
    <row r="879" ht="23.1" customHeight="1"/>
    <row r="880" ht="23.1" customHeight="1"/>
    <row r="881" ht="23.1" customHeight="1"/>
    <row r="882" ht="23.1" customHeight="1"/>
    <row r="883" ht="23.1" customHeight="1"/>
    <row r="884" ht="23.1" customHeight="1"/>
    <row r="885" ht="23.1" customHeight="1"/>
    <row r="886" ht="23.1" customHeight="1"/>
    <row r="887" ht="23.1" customHeight="1"/>
    <row r="888" ht="23.1" customHeight="1"/>
    <row r="889" ht="23.1" customHeight="1"/>
    <row r="890" ht="23.1" customHeight="1"/>
    <row r="891" ht="23.1" customHeight="1"/>
    <row r="892" ht="23.1" customHeight="1"/>
    <row r="893" ht="23.1" customHeight="1"/>
    <row r="894" ht="23.1" customHeight="1"/>
    <row r="895" ht="23.1" customHeight="1"/>
    <row r="896" ht="23.1" customHeight="1"/>
    <row r="897" ht="23.1" customHeight="1"/>
    <row r="898" ht="23.1" customHeight="1"/>
    <row r="899" ht="23.1" customHeight="1"/>
    <row r="900" ht="23.1" customHeight="1"/>
    <row r="901" ht="23.1" customHeight="1"/>
    <row r="902" ht="23.1" customHeight="1"/>
    <row r="903" ht="23.1" customHeight="1"/>
    <row r="904" ht="23.1" customHeight="1"/>
    <row r="905" ht="23.1" customHeight="1"/>
    <row r="906" ht="23.1" customHeight="1"/>
    <row r="907" ht="23.1" customHeight="1"/>
    <row r="908" ht="23.1" customHeight="1"/>
    <row r="909" ht="23.1" customHeight="1"/>
    <row r="910" ht="23.1" customHeight="1"/>
    <row r="911" ht="23.1" customHeight="1"/>
    <row r="912" ht="23.1" customHeight="1"/>
    <row r="913" ht="23.1" customHeight="1"/>
    <row r="914" ht="23.1" customHeight="1"/>
    <row r="915" ht="23.1" customHeight="1"/>
    <row r="916" ht="23.1" customHeight="1"/>
    <row r="917" ht="23.1" customHeight="1"/>
    <row r="918" ht="23.1" customHeight="1"/>
    <row r="919" ht="23.1" customHeight="1"/>
    <row r="920" ht="23.1" customHeight="1"/>
    <row r="921" ht="23.1" customHeight="1"/>
    <row r="922" ht="23.1" customHeight="1"/>
    <row r="923" ht="23.1" customHeight="1"/>
    <row r="924" ht="23.1" customHeight="1"/>
    <row r="925" ht="23.1" customHeight="1"/>
    <row r="926" ht="23.1" customHeight="1"/>
    <row r="927" ht="23.1" customHeight="1"/>
    <row r="928" ht="23.1" customHeight="1"/>
    <row r="929" ht="23.1" customHeight="1"/>
    <row r="930" ht="23.1" customHeight="1"/>
    <row r="931" ht="23.1" customHeight="1"/>
    <row r="932" ht="23.1" customHeight="1"/>
    <row r="933" ht="23.1" customHeight="1"/>
    <row r="934" ht="23.1" customHeight="1"/>
    <row r="935" ht="23.1" customHeight="1"/>
    <row r="936" ht="23.1" customHeight="1"/>
    <row r="937" ht="23.1" customHeight="1"/>
    <row r="938" ht="23.1" customHeight="1"/>
    <row r="939" ht="23.1" customHeight="1"/>
    <row r="940" ht="23.1" customHeight="1"/>
    <row r="941" ht="23.1" customHeight="1"/>
    <row r="942" ht="23.1" customHeight="1"/>
    <row r="943" ht="23.1" customHeight="1"/>
    <row r="944" ht="23.1" customHeight="1"/>
    <row r="945" ht="23.1" customHeight="1"/>
    <row r="946" ht="23.1" customHeight="1"/>
    <row r="947" ht="23.1" customHeight="1"/>
    <row r="948" ht="23.1" customHeight="1"/>
    <row r="949" ht="23.1" customHeight="1"/>
    <row r="950" ht="23.1" customHeight="1"/>
    <row r="951" ht="23.1" customHeight="1"/>
    <row r="952" ht="23.1" customHeight="1"/>
    <row r="953" ht="23.1" customHeight="1"/>
    <row r="954" ht="23.1" customHeight="1"/>
    <row r="955" ht="23.1" customHeight="1"/>
    <row r="956" ht="23.1" customHeight="1"/>
    <row r="957" ht="23.1" customHeight="1"/>
    <row r="958" ht="23.1" customHeight="1"/>
    <row r="959" ht="23.1" customHeight="1"/>
    <row r="960" ht="23.1" customHeight="1"/>
    <row r="961" ht="23.1" customHeight="1"/>
    <row r="962" ht="23.1" customHeight="1"/>
    <row r="963" ht="23.1" customHeight="1"/>
    <row r="964" ht="23.1" customHeight="1"/>
    <row r="965" ht="23.1" customHeight="1"/>
    <row r="966" ht="23.1" customHeight="1"/>
    <row r="967" ht="23.1" customHeight="1"/>
    <row r="968" ht="23.1" customHeight="1"/>
    <row r="969" ht="23.1" customHeight="1"/>
    <row r="970" ht="23.1" customHeight="1"/>
    <row r="971" ht="23.1" customHeight="1"/>
    <row r="972" ht="23.1" customHeight="1"/>
    <row r="973" ht="23.1" customHeight="1"/>
    <row r="974" ht="23.1" customHeight="1"/>
    <row r="975" ht="23.1" customHeight="1"/>
    <row r="976" ht="23.1" customHeight="1"/>
    <row r="977" ht="23.1" customHeight="1"/>
    <row r="978" ht="23.1" customHeight="1"/>
    <row r="979" ht="23.1" customHeight="1"/>
    <row r="980" ht="23.1" customHeight="1"/>
    <row r="981" ht="23.1" customHeight="1"/>
    <row r="982" ht="23.1" customHeight="1"/>
    <row r="983" ht="23.1" customHeight="1"/>
    <row r="984" ht="23.1" customHeight="1"/>
    <row r="985" ht="23.1" customHeight="1"/>
    <row r="986" ht="23.1" customHeight="1"/>
    <row r="987" ht="23.1" customHeight="1"/>
    <row r="988" ht="23.1" customHeight="1"/>
    <row r="989" ht="23.1" customHeight="1"/>
    <row r="990" ht="23.1" customHeight="1"/>
    <row r="991" ht="23.1" customHeight="1"/>
    <row r="992" ht="23.1" customHeight="1"/>
    <row r="993" ht="23.1" customHeight="1"/>
    <row r="994" ht="23.1" customHeight="1"/>
    <row r="995" ht="23.1" customHeight="1"/>
    <row r="996" ht="23.1" customHeight="1"/>
    <row r="997" ht="23.1" customHeight="1"/>
    <row r="998" ht="23.1" customHeight="1"/>
    <row r="999" ht="23.1" customHeight="1"/>
    <row r="1000" ht="23.1" customHeight="1"/>
    <row r="1001" ht="23.1" customHeight="1"/>
    <row r="1002" ht="23.1" customHeight="1"/>
    <row r="1003" ht="23.1" customHeight="1"/>
    <row r="1004" ht="23.1" customHeight="1"/>
    <row r="1005" ht="23.1" customHeight="1"/>
    <row r="1006" ht="23.1" customHeight="1"/>
    <row r="1007" ht="23.1" customHeight="1"/>
    <row r="1008" ht="23.1" customHeight="1"/>
    <row r="1009" ht="23.1" customHeight="1"/>
    <row r="1010" ht="23.1" customHeight="1"/>
    <row r="1011" ht="23.1" customHeight="1"/>
    <row r="1012" ht="23.1" customHeight="1"/>
    <row r="1013" ht="23.1" customHeight="1"/>
    <row r="1014" ht="23.1" customHeight="1"/>
    <row r="1015" ht="23.1" customHeight="1"/>
    <row r="1016" ht="23.1" customHeight="1"/>
    <row r="1017" ht="23.1" customHeight="1"/>
    <row r="1018" ht="23.1" customHeight="1"/>
    <row r="1019" ht="23.1" customHeight="1"/>
    <row r="1020" ht="23.1" customHeight="1"/>
    <row r="1021" ht="23.1" customHeight="1"/>
    <row r="1022" ht="23.1" customHeight="1"/>
    <row r="1023" ht="23.1" customHeight="1"/>
    <row r="1024" ht="23.1" customHeight="1"/>
    <row r="1025" ht="23.1" customHeight="1"/>
    <row r="1026" ht="23.1" customHeight="1"/>
    <row r="1027" ht="23.1" customHeight="1"/>
    <row r="1028" ht="23.1" customHeight="1"/>
    <row r="1029" ht="23.1" customHeight="1"/>
    <row r="1030" ht="23.1" customHeight="1"/>
    <row r="1031" ht="23.1" customHeight="1"/>
    <row r="1032" ht="23.1" customHeight="1"/>
    <row r="1033" ht="23.1" customHeight="1"/>
    <row r="1034" ht="23.1" customHeight="1"/>
    <row r="1035" ht="23.1" customHeight="1"/>
    <row r="1036" ht="23.1" customHeight="1"/>
    <row r="1037" ht="23.1" customHeight="1"/>
    <row r="1038" ht="23.1" customHeight="1"/>
    <row r="1039" ht="23.1" customHeight="1"/>
    <row r="1040" ht="23.1" customHeight="1"/>
    <row r="1041" ht="23.1" customHeight="1"/>
    <row r="1042" ht="23.1" customHeight="1"/>
    <row r="1043" ht="23.1" customHeight="1"/>
    <row r="1044" ht="23.1" customHeight="1"/>
    <row r="1045" ht="23.1" customHeight="1"/>
    <row r="1046" ht="23.1" customHeight="1"/>
    <row r="1047" ht="23.1" customHeight="1"/>
    <row r="1048" ht="23.1" customHeight="1"/>
    <row r="1049" ht="23.1" customHeight="1"/>
    <row r="1050" ht="23.1" customHeight="1"/>
    <row r="1051" ht="23.1" customHeight="1"/>
    <row r="1052" ht="23.1" customHeight="1"/>
    <row r="1053" ht="23.1" customHeight="1"/>
    <row r="1054" ht="23.1" customHeight="1"/>
    <row r="1055" ht="23.1" customHeight="1"/>
    <row r="1056" ht="23.1" customHeight="1"/>
    <row r="1057" ht="23.1" customHeight="1"/>
    <row r="1058" ht="23.1" customHeight="1"/>
    <row r="1059" ht="23.1" customHeight="1"/>
    <row r="1060" ht="23.1" customHeight="1"/>
    <row r="1061" ht="23.1" customHeight="1"/>
    <row r="1062" ht="23.1" customHeight="1"/>
    <row r="1063" ht="23.1" customHeight="1"/>
    <row r="1064" ht="23.1" customHeight="1"/>
    <row r="1065" ht="23.1" customHeight="1"/>
    <row r="1066" ht="23.1" customHeight="1"/>
    <row r="1067" ht="23.1" customHeight="1"/>
    <row r="1068" ht="23.1" customHeight="1"/>
    <row r="1069" ht="23.1" customHeight="1"/>
    <row r="1070" ht="23.1" customHeight="1"/>
    <row r="1071" ht="23.1" customHeight="1"/>
    <row r="1072" ht="23.1" customHeight="1"/>
    <row r="1073" ht="23.1" customHeight="1"/>
    <row r="1074" ht="23.1" customHeight="1"/>
    <row r="1075" ht="23.1" customHeight="1"/>
    <row r="1076" ht="23.1" customHeight="1"/>
    <row r="1077" ht="23.1" customHeight="1"/>
    <row r="1078" ht="23.1" customHeight="1"/>
    <row r="1079" ht="23.1" customHeight="1"/>
    <row r="1080" ht="23.1" customHeight="1"/>
    <row r="1081" ht="23.1" customHeight="1"/>
    <row r="1082" ht="23.1" customHeight="1"/>
    <row r="1083" ht="23.1" customHeight="1"/>
    <row r="1084" ht="23.1" customHeight="1"/>
    <row r="1085" ht="23.1" customHeight="1"/>
    <row r="1086" ht="23.1" customHeight="1"/>
    <row r="1087" ht="23.1" customHeight="1"/>
    <row r="1088" ht="23.1" customHeight="1"/>
    <row r="1089" ht="23.1" customHeight="1"/>
    <row r="1090" ht="23.1" customHeight="1"/>
    <row r="1091" ht="23.1" customHeight="1"/>
    <row r="1092" ht="23.1" customHeight="1"/>
    <row r="1093" ht="23.1" customHeight="1"/>
    <row r="1094" ht="23.1" customHeight="1"/>
    <row r="1095" ht="23.1" customHeight="1"/>
    <row r="1096" ht="23.1" customHeight="1"/>
    <row r="1097" ht="23.1" customHeight="1"/>
    <row r="1098" ht="23.1" customHeight="1"/>
    <row r="1099" ht="23.1" customHeight="1"/>
    <row r="1100" ht="23.1" customHeight="1"/>
    <row r="1101" ht="23.1" customHeight="1"/>
    <row r="1102" ht="23.1" customHeight="1"/>
    <row r="1103" ht="23.1" customHeight="1"/>
    <row r="1104" ht="23.1" customHeight="1"/>
    <row r="1105" ht="23.1" customHeight="1"/>
    <row r="1106" ht="23.1" customHeight="1"/>
    <row r="1107" ht="23.1" customHeight="1"/>
    <row r="1108" ht="23.1" customHeight="1"/>
    <row r="1109" ht="23.1" customHeight="1"/>
    <row r="1110" ht="23.1" customHeight="1"/>
    <row r="1111" ht="23.1" customHeight="1"/>
    <row r="1112" ht="23.1" customHeight="1"/>
    <row r="1113" ht="23.1" customHeight="1"/>
    <row r="1114" ht="23.1" customHeight="1"/>
    <row r="1115" ht="23.1" customHeight="1"/>
    <row r="1116" ht="23.1" customHeight="1"/>
    <row r="1117" ht="23.1" customHeight="1"/>
    <row r="1118" ht="23.1" customHeight="1"/>
    <row r="1119" ht="23.1" customHeight="1"/>
    <row r="1120" ht="23.1" customHeight="1"/>
    <row r="1121" ht="23.1" customHeight="1"/>
    <row r="1122" ht="23.1" customHeight="1"/>
    <row r="1123" ht="23.1" customHeight="1"/>
    <row r="1124" ht="23.1" customHeight="1"/>
    <row r="1125" ht="23.1" customHeight="1"/>
    <row r="1126" ht="23.1" customHeight="1"/>
    <row r="1127" ht="23.1" customHeight="1"/>
    <row r="1128" ht="23.1" customHeight="1"/>
    <row r="1129" ht="23.1" customHeight="1"/>
    <row r="1130" ht="23.1" customHeight="1"/>
    <row r="1131" ht="23.1" customHeight="1"/>
    <row r="1132" ht="23.1" customHeight="1"/>
    <row r="1133" ht="23.1" customHeight="1"/>
    <row r="1134" ht="23.1" customHeight="1"/>
    <row r="1135" ht="23.1" customHeight="1"/>
    <row r="1136" ht="23.1" customHeight="1"/>
    <row r="1137" ht="23.1" customHeight="1"/>
    <row r="1138" ht="23.1" customHeight="1"/>
    <row r="1139" ht="23.1" customHeight="1"/>
    <row r="1140" ht="23.1" customHeight="1"/>
    <row r="1141" ht="23.1" customHeight="1"/>
    <row r="1142" ht="23.1" customHeight="1"/>
    <row r="1143" ht="23.1" customHeight="1"/>
    <row r="1144" ht="23.1" customHeight="1"/>
    <row r="1145" ht="23.1" customHeight="1"/>
    <row r="1146" ht="23.1" customHeight="1"/>
    <row r="1147" ht="23.1" customHeight="1"/>
    <row r="1148" ht="23.1" customHeight="1"/>
    <row r="1149" ht="23.1" customHeight="1"/>
    <row r="1150" ht="23.1" customHeight="1"/>
    <row r="1151" ht="23.1" customHeight="1"/>
    <row r="1152" ht="23.1" customHeight="1"/>
    <row r="1153" ht="23.1" customHeight="1"/>
    <row r="1154" ht="23.1" customHeight="1"/>
    <row r="1155" ht="23.1" customHeight="1"/>
    <row r="1156" ht="23.1" customHeight="1"/>
    <row r="1157" ht="23.1" customHeight="1"/>
    <row r="1158" ht="23.1" customHeight="1"/>
    <row r="1159" ht="23.1" customHeight="1"/>
    <row r="1160" ht="23.1" customHeight="1"/>
    <row r="1161" ht="23.1" customHeight="1"/>
    <row r="1162" ht="23.1" customHeight="1"/>
    <row r="1163" ht="23.1" customHeight="1"/>
    <row r="1164" ht="23.1" customHeight="1"/>
    <row r="1165" ht="23.1" customHeight="1"/>
    <row r="1166" ht="23.1" customHeight="1"/>
    <row r="1167" ht="23.1" customHeight="1"/>
    <row r="1168" ht="23.1" customHeight="1"/>
    <row r="1169" ht="23.1" customHeight="1"/>
    <row r="1170" ht="23.1" customHeight="1"/>
    <row r="1171" ht="23.1" customHeight="1"/>
    <row r="1172" ht="23.1" customHeight="1"/>
    <row r="1173" ht="23.1" customHeight="1"/>
    <row r="1174" ht="23.1" customHeight="1"/>
    <row r="1175" ht="23.1" customHeight="1"/>
    <row r="1176" ht="23.1" customHeight="1"/>
    <row r="1177" ht="23.1" customHeight="1"/>
    <row r="1178" ht="23.1" customHeight="1"/>
    <row r="1179" ht="23.1" customHeight="1"/>
    <row r="1180" ht="23.1" customHeight="1"/>
    <row r="1181" ht="23.1" customHeight="1"/>
    <row r="1182" ht="23.1" customHeight="1"/>
    <row r="1183" ht="23.1" customHeight="1"/>
    <row r="1184" ht="23.1" customHeight="1"/>
    <row r="1185" ht="23.1" customHeight="1"/>
    <row r="1186" ht="23.1" customHeight="1"/>
    <row r="1187" ht="23.1" customHeight="1"/>
    <row r="1188" ht="23.1" customHeight="1"/>
    <row r="1189" ht="23.1" customHeight="1"/>
    <row r="1190" ht="23.1" customHeight="1"/>
    <row r="1191" ht="23.1" customHeight="1"/>
    <row r="1192" ht="23.1" customHeight="1"/>
    <row r="1193" ht="23.1" customHeight="1"/>
    <row r="1194" ht="23.1" customHeight="1"/>
    <row r="1195" ht="23.1" customHeight="1"/>
    <row r="1196" ht="23.1" customHeight="1"/>
    <row r="1197" ht="23.1" customHeight="1"/>
    <row r="1198" ht="23.1" customHeight="1"/>
    <row r="1199" ht="23.1" customHeight="1"/>
    <row r="1200" ht="23.1" customHeight="1"/>
    <row r="1201" ht="23.1" customHeight="1"/>
    <row r="1202" ht="23.1" customHeight="1"/>
    <row r="1203" ht="23.1" customHeight="1"/>
    <row r="1204" ht="23.1" customHeight="1"/>
    <row r="1205" ht="23.1" customHeight="1"/>
    <row r="1206" ht="23.1" customHeight="1"/>
    <row r="1207" ht="23.1" customHeight="1"/>
    <row r="1208" ht="23.1" customHeight="1"/>
    <row r="1209" ht="23.1" customHeight="1"/>
    <row r="1210" ht="23.1" customHeight="1"/>
    <row r="1211" ht="23.1" customHeight="1"/>
    <row r="1212" ht="23.1" customHeight="1"/>
    <row r="1213" ht="23.1" customHeight="1"/>
    <row r="1214" ht="23.1" customHeight="1"/>
    <row r="1215" ht="23.1" customHeight="1"/>
    <row r="1216" ht="23.1" customHeight="1"/>
    <row r="1217" ht="23.1" customHeight="1"/>
    <row r="1218" ht="23.1" customHeight="1"/>
    <row r="1219" ht="23.1" customHeight="1"/>
    <row r="1220" ht="23.1" customHeight="1"/>
    <row r="1221" ht="23.1" customHeight="1"/>
    <row r="1222" ht="23.1" customHeight="1"/>
    <row r="1223" ht="23.1" customHeight="1"/>
    <row r="1224" ht="23.1" customHeight="1"/>
    <row r="1225" ht="23.1" customHeight="1"/>
    <row r="1226" ht="23.1" customHeight="1"/>
    <row r="1227" ht="23.1" customHeight="1"/>
    <row r="1228" ht="23.1" customHeight="1"/>
    <row r="1229" ht="23.1" customHeight="1"/>
    <row r="1230" ht="23.1" customHeight="1"/>
    <row r="1231" ht="23.1" customHeight="1"/>
    <row r="1232" ht="23.1" customHeight="1"/>
    <row r="1233" ht="23.1" customHeight="1"/>
    <row r="1234" ht="23.1" customHeight="1"/>
    <row r="1235" ht="23.1" customHeight="1"/>
    <row r="1236" ht="23.1" customHeight="1"/>
    <row r="1237" ht="23.1" customHeight="1"/>
    <row r="1238" ht="23.1" customHeight="1"/>
    <row r="1239" ht="23.1" customHeight="1"/>
    <row r="1240" ht="23.1" customHeight="1"/>
    <row r="1241" ht="23.1" customHeight="1"/>
    <row r="1242" ht="23.1" customHeight="1"/>
    <row r="1243" ht="23.1" customHeight="1"/>
    <row r="1244" ht="23.1" customHeight="1"/>
    <row r="1245" ht="23.1" customHeight="1"/>
    <row r="1246" ht="23.1" customHeight="1"/>
    <row r="1247" ht="23.1" customHeight="1"/>
    <row r="1248" ht="23.1" customHeight="1"/>
    <row r="1249" ht="23.1" customHeight="1"/>
    <row r="1250" ht="23.1" customHeight="1"/>
    <row r="1251" ht="23.1" customHeight="1"/>
    <row r="1252" ht="23.1" customHeight="1"/>
    <row r="1253" ht="23.1" customHeight="1"/>
    <row r="1254" ht="23.1" customHeight="1"/>
    <row r="1255" ht="23.1" customHeight="1"/>
    <row r="1256" ht="23.1" customHeight="1"/>
    <row r="1257" ht="23.1" customHeight="1"/>
    <row r="1258" ht="23.1" customHeight="1"/>
    <row r="1259" ht="23.1" customHeight="1"/>
    <row r="1260" ht="23.1" customHeight="1"/>
    <row r="1261" ht="23.1" customHeight="1"/>
    <row r="1262" ht="23.1" customHeight="1"/>
    <row r="1263" ht="23.1" customHeight="1"/>
    <row r="1264" ht="23.1" customHeight="1"/>
    <row r="1265" ht="23.1" customHeight="1"/>
    <row r="1266" ht="23.1" customHeight="1"/>
    <row r="1267" ht="23.1" customHeight="1"/>
    <row r="1268" ht="23.1" customHeight="1"/>
    <row r="1269" ht="23.1" customHeight="1"/>
    <row r="1270" ht="23.1" customHeight="1"/>
    <row r="1271" ht="23.1" customHeight="1"/>
    <row r="1272" ht="23.1" customHeight="1"/>
    <row r="1273" ht="23.1" customHeight="1"/>
    <row r="1274" ht="23.1" customHeight="1"/>
    <row r="1275" ht="23.1" customHeight="1"/>
    <row r="1276" ht="23.1" customHeight="1"/>
    <row r="1277" ht="23.1" customHeight="1"/>
    <row r="1278" ht="23.1" customHeight="1"/>
    <row r="1279" ht="23.1" customHeight="1"/>
    <row r="1280" ht="23.1" customHeight="1"/>
    <row r="1281" ht="23.1" customHeight="1"/>
    <row r="1282" ht="23.1" customHeight="1"/>
    <row r="1283" ht="23.1" customHeight="1"/>
    <row r="1284" ht="23.1" customHeight="1"/>
    <row r="1285" ht="23.1" customHeight="1"/>
    <row r="1286" ht="23.1" customHeight="1"/>
    <row r="1287" ht="23.1" customHeight="1"/>
    <row r="1288" ht="23.1" customHeight="1"/>
    <row r="1289" ht="23.1" customHeight="1"/>
    <row r="1290" ht="23.1" customHeight="1"/>
    <row r="1291" ht="23.1" customHeight="1"/>
    <row r="1292" ht="23.1" customHeight="1"/>
    <row r="1293" ht="23.1" customHeight="1"/>
    <row r="1294" ht="23.1" customHeight="1"/>
    <row r="1295" ht="23.1" customHeight="1"/>
    <row r="1296" ht="23.1" customHeight="1"/>
    <row r="1297" ht="23.1" customHeight="1"/>
    <row r="1298" ht="23.1" customHeight="1"/>
    <row r="1299" ht="23.1" customHeight="1"/>
    <row r="1300" ht="23.1" customHeight="1"/>
    <row r="1301" ht="23.1" customHeight="1"/>
    <row r="1302" ht="23.1" customHeight="1"/>
    <row r="1303" ht="23.1" customHeight="1"/>
    <row r="1304" ht="23.1" customHeight="1"/>
    <row r="1305" ht="23.1" customHeight="1"/>
    <row r="1306" ht="23.1" customHeight="1"/>
    <row r="1307" ht="23.1" customHeight="1"/>
    <row r="1308" ht="23.1" customHeight="1"/>
    <row r="1309" ht="23.1" customHeight="1"/>
    <row r="1310" ht="23.1" customHeight="1"/>
    <row r="1311" ht="23.1" customHeight="1"/>
    <row r="1312" ht="23.1" customHeight="1"/>
    <row r="1313" ht="23.1" customHeight="1"/>
    <row r="1314" ht="23.1" customHeight="1"/>
    <row r="1315" ht="23.1" customHeight="1"/>
    <row r="1316" ht="23.1" customHeight="1"/>
    <row r="1317" ht="23.1" customHeight="1"/>
    <row r="1318" ht="23.1" customHeight="1"/>
    <row r="1319" ht="23.1" customHeight="1"/>
    <row r="1320" ht="23.1" customHeight="1"/>
    <row r="1321" ht="23.1" customHeight="1"/>
    <row r="1322" ht="23.1" customHeight="1"/>
    <row r="1323" ht="23.1" customHeight="1"/>
    <row r="1324" ht="23.1" customHeight="1"/>
    <row r="1325" ht="23.1" customHeight="1"/>
    <row r="1326" ht="23.1" customHeight="1"/>
    <row r="1327" ht="23.1" customHeight="1"/>
    <row r="1328" ht="23.1" customHeight="1"/>
    <row r="1329" ht="23.1" customHeight="1"/>
    <row r="1330" ht="23.1" customHeight="1"/>
    <row r="1331" ht="23.1" customHeight="1"/>
    <row r="1332" ht="23.1" customHeight="1"/>
    <row r="1333" ht="23.1" customHeight="1"/>
    <row r="1334" ht="23.1" customHeight="1"/>
    <row r="1335" ht="23.1" customHeight="1"/>
    <row r="1336" ht="23.1" customHeight="1"/>
    <row r="1337" ht="23.1" customHeight="1"/>
    <row r="1338" ht="23.1" customHeight="1"/>
    <row r="1339" ht="23.1" customHeight="1"/>
    <row r="1340" ht="23.1" customHeight="1"/>
    <row r="1341" ht="23.1" customHeight="1"/>
    <row r="1342" ht="23.1" customHeight="1"/>
    <row r="1343" ht="23.1" customHeight="1"/>
    <row r="1344" ht="23.1" customHeight="1"/>
    <row r="1345" ht="23.1" customHeight="1"/>
    <row r="1346" ht="23.1" customHeight="1"/>
    <row r="1347" ht="23.1" customHeight="1"/>
    <row r="1348" ht="23.1" customHeight="1"/>
    <row r="1349" ht="23.1" customHeight="1"/>
    <row r="1350" ht="23.1" customHeight="1"/>
    <row r="1351" ht="23.1" customHeight="1"/>
    <row r="1352" ht="23.1" customHeight="1"/>
    <row r="1353" ht="23.1" customHeight="1"/>
    <row r="1354" ht="23.1" customHeight="1"/>
    <row r="1355" ht="23.1" customHeight="1"/>
    <row r="1356" ht="23.1" customHeight="1"/>
    <row r="1357" ht="23.1" customHeight="1"/>
    <row r="1358" ht="23.1" customHeight="1"/>
    <row r="1359" ht="23.1" customHeight="1"/>
    <row r="1360" ht="23.1" customHeight="1"/>
    <row r="1361" ht="23.1" customHeight="1"/>
    <row r="1362" ht="23.1" customHeight="1"/>
    <row r="1363" ht="23.1" customHeight="1"/>
    <row r="1364" ht="23.1" customHeight="1"/>
    <row r="1365" ht="23.1" customHeight="1"/>
    <row r="1366" ht="23.1" customHeight="1"/>
    <row r="1367" ht="23.1" customHeight="1"/>
    <row r="1368" ht="23.1" customHeight="1"/>
    <row r="1369" ht="23.1" customHeight="1"/>
    <row r="1370" ht="23.1" customHeight="1"/>
    <row r="1371" ht="23.1" customHeight="1"/>
    <row r="1372" ht="23.1" customHeight="1"/>
    <row r="1373" ht="23.1" customHeight="1"/>
    <row r="1374" ht="23.1" customHeight="1"/>
    <row r="1375" ht="23.1" customHeight="1"/>
    <row r="1376" ht="23.1" customHeight="1"/>
    <row r="1377" ht="23.1" customHeight="1"/>
    <row r="1378" ht="23.1" customHeight="1"/>
    <row r="1379" ht="23.1" customHeight="1"/>
    <row r="1380" ht="23.1" customHeight="1"/>
    <row r="1381" ht="23.1" customHeight="1"/>
    <row r="1382" ht="23.1" customHeight="1"/>
    <row r="1383" ht="23.1" customHeight="1"/>
    <row r="1384" ht="23.1" customHeight="1"/>
    <row r="1385" ht="23.1" customHeight="1"/>
    <row r="1386" ht="23.1" customHeight="1"/>
    <row r="1387" ht="23.1" customHeight="1"/>
    <row r="1388" ht="23.1" customHeight="1"/>
    <row r="1389" ht="23.1" customHeight="1"/>
    <row r="1390" ht="23.1" customHeight="1"/>
    <row r="1391" ht="23.1" customHeight="1"/>
    <row r="1392" ht="23.1" customHeight="1"/>
    <row r="1393" ht="23.1" customHeight="1"/>
    <row r="1394" ht="23.1" customHeight="1"/>
    <row r="1395" ht="23.1" customHeight="1"/>
    <row r="1396" ht="23.1" customHeight="1"/>
    <row r="1397" ht="23.1" customHeight="1"/>
    <row r="1398" ht="23.1" customHeight="1"/>
    <row r="1399" ht="23.1" customHeight="1"/>
    <row r="1400" ht="23.1" customHeight="1"/>
    <row r="1401" ht="23.1" customHeight="1"/>
    <row r="1402" ht="23.1" customHeight="1"/>
    <row r="1403" ht="23.1" customHeight="1"/>
    <row r="1404" ht="23.1" customHeight="1"/>
    <row r="1405" ht="23.1" customHeight="1"/>
    <row r="1406" ht="23.1" customHeight="1"/>
    <row r="1407" ht="23.1" customHeight="1"/>
    <row r="1408" ht="23.1" customHeight="1"/>
    <row r="1409" ht="23.1" customHeight="1"/>
    <row r="1410" ht="23.1" customHeight="1"/>
    <row r="1411" ht="23.1" customHeight="1"/>
    <row r="1412" ht="23.1" customHeight="1"/>
    <row r="1413" ht="23.1" customHeight="1"/>
    <row r="1414" ht="23.1" customHeight="1"/>
    <row r="1415" ht="23.1" customHeight="1"/>
    <row r="1416" ht="23.1" customHeight="1"/>
    <row r="1417" ht="23.1" customHeight="1"/>
    <row r="1418" ht="23.1" customHeight="1"/>
    <row r="1419" ht="23.1" customHeight="1"/>
    <row r="1420" ht="23.1" customHeight="1"/>
    <row r="1421" ht="23.1" customHeight="1"/>
    <row r="1422" ht="23.1" customHeight="1"/>
    <row r="1423" ht="23.1" customHeight="1"/>
    <row r="1424" ht="23.1" customHeight="1"/>
    <row r="1425" ht="23.1" customHeight="1"/>
    <row r="1426" ht="23.1" customHeight="1"/>
    <row r="1427" ht="23.1" customHeight="1"/>
    <row r="1428" ht="23.1" customHeight="1"/>
    <row r="1429" ht="23.1" customHeight="1"/>
    <row r="1430" ht="23.1" customHeight="1"/>
    <row r="1431" ht="23.1" customHeight="1"/>
    <row r="1432" ht="23.1" customHeight="1"/>
    <row r="1433" ht="23.1" customHeight="1"/>
    <row r="1434" ht="23.1" customHeight="1"/>
    <row r="1435" ht="23.1" customHeight="1"/>
    <row r="1436" ht="23.1" customHeight="1"/>
    <row r="1437" ht="23.1" customHeight="1"/>
    <row r="1438" ht="23.1" customHeight="1"/>
    <row r="1439" ht="23.1" customHeight="1"/>
    <row r="1440" ht="23.1" customHeight="1"/>
    <row r="1441" ht="23.1" customHeight="1"/>
    <row r="1442" ht="23.1" customHeight="1"/>
    <row r="1443" ht="23.1" customHeight="1"/>
    <row r="1444" ht="23.1" customHeight="1"/>
    <row r="1445" ht="23.1" customHeight="1"/>
    <row r="1446" ht="23.1" customHeight="1"/>
    <row r="1447" ht="23.1" customHeight="1"/>
    <row r="1448" ht="23.1" customHeight="1"/>
    <row r="1449" ht="23.1" customHeight="1"/>
    <row r="1450" ht="23.1" customHeight="1"/>
    <row r="1451" ht="23.1" customHeight="1"/>
    <row r="1452" ht="23.1" customHeight="1"/>
    <row r="1453" ht="23.1" customHeight="1"/>
    <row r="1454" ht="23.1" customHeight="1"/>
    <row r="1455" ht="23.1" customHeight="1"/>
    <row r="1456" ht="23.1" customHeight="1"/>
    <row r="1457" ht="23.1" customHeight="1"/>
    <row r="1458" ht="23.1" customHeight="1"/>
    <row r="1459" ht="23.1" customHeight="1"/>
    <row r="1460" ht="23.1" customHeight="1"/>
    <row r="1461" ht="23.1" customHeight="1"/>
    <row r="1462" ht="23.1" customHeight="1"/>
    <row r="1463" ht="23.1" customHeight="1"/>
    <row r="1464" ht="23.1" customHeight="1"/>
    <row r="1465" ht="23.1" customHeight="1"/>
    <row r="1466" ht="23.1" customHeight="1"/>
    <row r="1467" ht="23.1" customHeight="1"/>
    <row r="1468" ht="23.1" customHeight="1"/>
    <row r="1469" ht="23.1" customHeight="1"/>
    <row r="1470" ht="23.1" customHeight="1"/>
    <row r="1471" ht="23.1" customHeight="1"/>
    <row r="1472" ht="23.1" customHeight="1"/>
    <row r="1473" ht="23.1" customHeight="1"/>
    <row r="1474" ht="23.1" customHeight="1"/>
    <row r="1475" ht="23.1" customHeight="1"/>
    <row r="1476" ht="23.1" customHeight="1"/>
    <row r="1477" ht="23.1" customHeight="1"/>
    <row r="1478" ht="23.1" customHeight="1"/>
    <row r="1479" ht="23.1" customHeight="1"/>
    <row r="1480" ht="23.1" customHeight="1"/>
    <row r="1481" ht="23.1" customHeight="1"/>
    <row r="1482" ht="23.1" customHeight="1"/>
    <row r="1483" ht="23.1" customHeight="1"/>
    <row r="1484" ht="23.1" customHeight="1"/>
    <row r="1485" ht="23.1" customHeight="1"/>
    <row r="1486" ht="23.1" customHeight="1"/>
    <row r="1487" ht="23.1" customHeight="1"/>
    <row r="1488" ht="23.1" customHeight="1"/>
    <row r="1489" ht="23.1" customHeight="1"/>
    <row r="1490" ht="23.1" customHeight="1"/>
    <row r="1491" ht="23.1" customHeight="1"/>
    <row r="1492" ht="23.1" customHeight="1"/>
    <row r="1493" ht="23.1" customHeight="1"/>
    <row r="1494" ht="23.1" customHeight="1"/>
    <row r="1495" ht="23.1" customHeight="1"/>
    <row r="1496" ht="23.1" customHeight="1"/>
    <row r="1497" ht="23.1" customHeight="1"/>
    <row r="1498" ht="23.1" customHeight="1"/>
    <row r="1499" ht="23.1" customHeight="1"/>
    <row r="1500" ht="23.1" customHeight="1"/>
    <row r="1501" ht="23.1" customHeight="1"/>
    <row r="1502" ht="23.1" customHeight="1"/>
    <row r="1503" ht="23.1" customHeight="1"/>
    <row r="1504" ht="23.1" customHeight="1"/>
    <row r="1505" ht="23.1" customHeight="1"/>
    <row r="1506" ht="23.1" customHeight="1"/>
    <row r="1507" ht="23.1" customHeight="1"/>
    <row r="1508" ht="23.1" customHeight="1"/>
    <row r="1509" ht="23.1" customHeight="1"/>
    <row r="1510" ht="23.1" customHeight="1"/>
    <row r="1511" ht="23.1" customHeight="1"/>
    <row r="1512" ht="23.1" customHeight="1"/>
    <row r="1513" ht="23.1" customHeight="1"/>
    <row r="1514" ht="23.1" customHeight="1"/>
    <row r="1515" ht="23.1" customHeight="1"/>
    <row r="1516" ht="23.1" customHeight="1"/>
    <row r="1517" ht="23.1" customHeight="1"/>
    <row r="1518" ht="23.1" customHeight="1"/>
    <row r="1519" ht="23.1" customHeight="1"/>
    <row r="1520" ht="23.1" customHeight="1"/>
    <row r="1521" ht="23.1" customHeight="1"/>
    <row r="1522" ht="23.1" customHeight="1"/>
    <row r="1523" ht="23.1" customHeight="1"/>
    <row r="1524" ht="23.1" customHeight="1"/>
    <row r="1525" ht="23.1" customHeight="1"/>
    <row r="1526" ht="23.1" customHeight="1"/>
    <row r="1527" ht="23.1" customHeight="1"/>
    <row r="1528" ht="23.1" customHeight="1"/>
    <row r="1529" ht="23.1" customHeight="1"/>
    <row r="1530" ht="23.1" customHeight="1"/>
    <row r="1531" ht="23.1" customHeight="1"/>
    <row r="1532" ht="23.1" customHeight="1"/>
    <row r="1533" ht="23.1" customHeight="1"/>
    <row r="1534" ht="23.1" customHeight="1"/>
    <row r="1535" ht="23.1" customHeight="1"/>
    <row r="1536" ht="23.1" customHeight="1"/>
    <row r="1537" ht="23.1" customHeight="1"/>
    <row r="1538" ht="23.1" customHeight="1"/>
    <row r="1539" ht="23.1" customHeight="1"/>
    <row r="1540" ht="23.1" customHeight="1"/>
    <row r="1541" ht="23.1" customHeight="1"/>
    <row r="1542" ht="23.1" customHeight="1"/>
    <row r="1543" ht="23.1" customHeight="1"/>
    <row r="1544" ht="23.1" customHeight="1"/>
    <row r="1545" ht="23.1" customHeight="1"/>
    <row r="1546" ht="23.1" customHeight="1"/>
    <row r="1547" ht="23.1" customHeight="1"/>
    <row r="1548" ht="23.1" customHeight="1"/>
    <row r="1549" ht="23.1" customHeight="1"/>
    <row r="1550" ht="23.1" customHeight="1"/>
    <row r="1551" ht="23.1" customHeight="1"/>
    <row r="1552" ht="23.1" customHeight="1"/>
    <row r="1553" ht="23.1" customHeight="1"/>
    <row r="1554" ht="23.1" customHeight="1"/>
    <row r="1555" ht="23.1" customHeight="1"/>
    <row r="1556" ht="23.1" customHeight="1"/>
    <row r="1557" ht="23.1" customHeight="1"/>
    <row r="1558" ht="23.1" customHeight="1"/>
    <row r="1559" ht="23.1" customHeight="1"/>
    <row r="1560" ht="23.1" customHeight="1"/>
    <row r="1561" ht="23.1" customHeight="1"/>
    <row r="1562" ht="23.1" customHeight="1"/>
    <row r="1563" ht="23.1" customHeight="1"/>
    <row r="1564" ht="23.1" customHeight="1"/>
    <row r="1565" ht="23.1" customHeight="1"/>
    <row r="1566" ht="23.1" customHeight="1"/>
    <row r="1567" ht="23.1" customHeight="1"/>
    <row r="1568" ht="23.1" customHeight="1"/>
    <row r="1569" ht="23.1" customHeight="1"/>
    <row r="1570" ht="23.1" customHeight="1"/>
    <row r="1571" ht="23.1" customHeight="1"/>
    <row r="1572" ht="23.1" customHeight="1"/>
    <row r="1573" ht="23.1" customHeight="1"/>
    <row r="1574" ht="23.1" customHeight="1"/>
    <row r="1575" ht="23.1" customHeight="1"/>
    <row r="1576" ht="23.1" customHeight="1"/>
    <row r="1577" ht="23.1" customHeight="1"/>
    <row r="1578" ht="23.1" customHeight="1"/>
    <row r="1579" ht="23.1" customHeight="1"/>
    <row r="1580" ht="23.1" customHeight="1"/>
    <row r="1581" ht="23.1" customHeight="1"/>
    <row r="1582" ht="23.1" customHeight="1"/>
    <row r="1583" ht="23.1" customHeight="1"/>
    <row r="1584" ht="23.1" customHeight="1"/>
    <row r="1585" ht="23.1" customHeight="1"/>
    <row r="1586" ht="23.1" customHeight="1"/>
    <row r="1587" ht="23.1" customHeight="1"/>
    <row r="1588" ht="23.1" customHeight="1"/>
    <row r="1589" ht="23.1" customHeight="1"/>
    <row r="1590" ht="23.1" customHeight="1"/>
    <row r="1591" ht="23.1" customHeight="1"/>
    <row r="1592" ht="23.1" customHeight="1"/>
    <row r="1593" ht="23.1" customHeight="1"/>
    <row r="1594" ht="23.1" customHeight="1"/>
    <row r="1595" ht="23.1" customHeight="1"/>
    <row r="1596" ht="23.1" customHeight="1"/>
    <row r="1597" ht="23.1" customHeight="1"/>
    <row r="1598" ht="23.1" customHeight="1"/>
    <row r="1599" ht="23.1" customHeight="1"/>
    <row r="1600" ht="23.1" customHeight="1"/>
    <row r="1601" ht="23.1" customHeight="1"/>
    <row r="1602" ht="23.1" customHeight="1"/>
    <row r="1603" ht="23.1" customHeight="1"/>
    <row r="1604" ht="23.1" customHeight="1"/>
    <row r="1605" ht="23.1" customHeight="1"/>
    <row r="1606" ht="23.1" customHeight="1"/>
    <row r="1607" ht="23.1" customHeight="1"/>
    <row r="1608" ht="23.1" customHeight="1"/>
    <row r="1609" ht="23.1" customHeight="1"/>
    <row r="1610" ht="23.1" customHeight="1"/>
    <row r="1611" ht="23.1" customHeight="1"/>
    <row r="1612" ht="23.1" customHeight="1"/>
    <row r="1613" ht="23.1" customHeight="1"/>
    <row r="1614" ht="23.1" customHeight="1"/>
    <row r="1615" ht="23.1" customHeight="1"/>
    <row r="1616" ht="23.1" customHeight="1"/>
    <row r="1617" ht="23.1" customHeight="1"/>
    <row r="1618" ht="23.1" customHeight="1"/>
    <row r="1619" ht="23.1" customHeight="1"/>
    <row r="1620" ht="23.1" customHeight="1"/>
    <row r="1621" ht="23.1" customHeight="1"/>
    <row r="1622" ht="23.1" customHeight="1"/>
    <row r="1623" ht="23.1" customHeight="1"/>
    <row r="1624" ht="23.1" customHeight="1"/>
    <row r="1625" ht="23.1" customHeight="1"/>
    <row r="1626" ht="23.1" customHeight="1"/>
    <row r="1627" ht="23.1" customHeight="1"/>
    <row r="1628" ht="23.1" customHeight="1"/>
    <row r="1629" ht="23.1" customHeight="1"/>
    <row r="1630" ht="23.1" customHeight="1"/>
    <row r="1631" ht="23.1" customHeight="1"/>
    <row r="1632" ht="23.1" customHeight="1"/>
    <row r="1633" ht="23.1" customHeight="1"/>
    <row r="1634" ht="23.1" customHeight="1"/>
    <row r="1635" ht="23.1" customHeight="1"/>
    <row r="1636" ht="23.1" customHeight="1"/>
    <row r="1637" ht="23.1" customHeight="1"/>
    <row r="1638" ht="23.1" customHeight="1"/>
    <row r="1639" ht="23.1" customHeight="1"/>
    <row r="1640" ht="23.1" customHeight="1"/>
    <row r="1641" ht="23.1" customHeight="1"/>
    <row r="1642" ht="23.1" customHeight="1"/>
    <row r="1643" ht="23.1" customHeight="1"/>
    <row r="1644" ht="23.1" customHeight="1"/>
    <row r="1645" ht="23.1" customHeight="1"/>
    <row r="1646" ht="23.1" customHeight="1"/>
    <row r="1647" ht="23.1" customHeight="1"/>
    <row r="1648" ht="23.1" customHeight="1"/>
    <row r="1649" ht="23.1" customHeight="1"/>
    <row r="1650" ht="23.1" customHeight="1"/>
    <row r="1651" ht="23.1" customHeight="1"/>
    <row r="1652" ht="23.1" customHeight="1"/>
    <row r="1653" ht="23.1" customHeight="1"/>
    <row r="1654" ht="23.1" customHeight="1"/>
    <row r="1655" ht="23.1" customHeight="1"/>
    <row r="1656" ht="23.1" customHeight="1"/>
    <row r="1657" ht="23.1" customHeight="1"/>
    <row r="1658" ht="23.1" customHeight="1"/>
    <row r="1659" ht="23.1" customHeight="1"/>
    <row r="1660" ht="23.1" customHeight="1"/>
    <row r="1661" ht="23.1" customHeight="1"/>
    <row r="1662" ht="23.1" customHeight="1"/>
    <row r="1663" ht="23.1" customHeight="1"/>
    <row r="1664" ht="23.1" customHeight="1"/>
    <row r="1665" ht="23.1" customHeight="1"/>
    <row r="1666" ht="23.1" customHeight="1"/>
    <row r="1667" ht="23.1" customHeight="1"/>
    <row r="1668" ht="23.1" customHeight="1"/>
    <row r="1669" ht="23.1" customHeight="1"/>
    <row r="1670" ht="23.1" customHeight="1"/>
    <row r="1671" ht="23.1" customHeight="1"/>
    <row r="1672" ht="23.1" customHeight="1"/>
    <row r="1673" ht="23.1" customHeight="1"/>
    <row r="1674" ht="23.1" customHeight="1"/>
    <row r="1675" ht="23.1" customHeight="1"/>
    <row r="1676" ht="23.1" customHeight="1"/>
    <row r="1677" ht="23.1" customHeight="1"/>
    <row r="1678" ht="23.1" customHeight="1"/>
    <row r="1679" ht="23.1" customHeight="1"/>
    <row r="1680" ht="23.1" customHeight="1"/>
    <row r="1681" ht="23.1" customHeight="1"/>
    <row r="1682" ht="23.1" customHeight="1"/>
    <row r="1683" ht="23.1" customHeight="1"/>
    <row r="1684" ht="23.1" customHeight="1"/>
    <row r="1685" ht="23.1" customHeight="1"/>
    <row r="1686" ht="23.1" customHeight="1"/>
    <row r="1687" ht="23.1" customHeight="1"/>
    <row r="1688" ht="23.1" customHeight="1"/>
    <row r="1689" ht="23.1" customHeight="1"/>
    <row r="1690" ht="23.1" customHeight="1"/>
    <row r="1691" ht="23.1" customHeight="1"/>
    <row r="1692" ht="23.1" customHeight="1"/>
    <row r="1693" ht="23.1" customHeight="1"/>
    <row r="1694" ht="23.1" customHeight="1"/>
    <row r="1695" ht="23.1" customHeight="1"/>
    <row r="1696" ht="23.1" customHeight="1"/>
    <row r="1697" ht="23.1" customHeight="1"/>
    <row r="1698" ht="23.1" customHeight="1"/>
    <row r="1699" ht="23.1" customHeight="1"/>
    <row r="1700" ht="23.1" customHeight="1"/>
    <row r="1701" ht="23.1" customHeight="1"/>
    <row r="1702" ht="23.1" customHeight="1"/>
    <row r="1703" ht="23.1" customHeight="1"/>
    <row r="1704" ht="23.1" customHeight="1"/>
    <row r="1705" ht="23.1" customHeight="1"/>
    <row r="1706" ht="23.1" customHeight="1"/>
    <row r="1707" ht="23.1" customHeight="1"/>
    <row r="1708" ht="23.1" customHeight="1"/>
    <row r="1709" ht="23.1" customHeight="1"/>
    <row r="1710" ht="23.1" customHeight="1"/>
    <row r="1711" ht="23.1" customHeight="1"/>
    <row r="1712" ht="23.1" customHeight="1"/>
    <row r="1713" ht="23.1" customHeight="1"/>
    <row r="1714" ht="23.1" customHeight="1"/>
    <row r="1715" ht="23.1" customHeight="1"/>
    <row r="1716" ht="23.1" customHeight="1"/>
    <row r="1717" ht="23.1" customHeight="1"/>
    <row r="1718" ht="23.1" customHeight="1"/>
    <row r="1719" ht="23.1" customHeight="1"/>
    <row r="1720" ht="23.1" customHeight="1"/>
    <row r="1721" ht="23.1" customHeight="1"/>
    <row r="1722" ht="23.1" customHeight="1"/>
    <row r="1723" ht="23.1" customHeight="1"/>
    <row r="1724" ht="23.1" customHeight="1"/>
    <row r="1725" ht="23.1" customHeight="1"/>
    <row r="1726" ht="23.1" customHeight="1"/>
    <row r="1727" ht="23.1" customHeight="1"/>
    <row r="1728" ht="23.1" customHeight="1"/>
    <row r="1729" ht="23.1" customHeight="1"/>
    <row r="1730" ht="23.1" customHeight="1"/>
    <row r="1731" ht="23.1" customHeight="1"/>
    <row r="1732" ht="23.1" customHeight="1"/>
    <row r="1733" ht="23.1" customHeight="1"/>
    <row r="1734" ht="23.1" customHeight="1"/>
    <row r="1735" ht="23.1" customHeight="1"/>
    <row r="1736" ht="23.1" customHeight="1"/>
    <row r="1737" ht="23.1" customHeight="1"/>
    <row r="1738" ht="23.1" customHeight="1"/>
    <row r="1739" ht="23.1" customHeight="1"/>
    <row r="1740" ht="23.1" customHeight="1"/>
    <row r="1741" ht="23.1" customHeight="1"/>
    <row r="1742" ht="23.1" customHeight="1"/>
    <row r="1743" ht="23.1" customHeight="1"/>
    <row r="1744" ht="23.1" customHeight="1"/>
    <row r="1745" ht="23.1" customHeight="1"/>
    <row r="1746" ht="23.1" customHeight="1"/>
    <row r="1747" ht="23.1" customHeight="1"/>
    <row r="1748" ht="23.1" customHeight="1"/>
    <row r="1749" ht="23.1" customHeight="1"/>
    <row r="1750" ht="23.1" customHeight="1"/>
    <row r="1751" ht="23.1" customHeight="1"/>
    <row r="1752" ht="23.1" customHeight="1"/>
    <row r="1753" ht="23.1" customHeight="1"/>
    <row r="1754" ht="23.1" customHeight="1"/>
    <row r="1755" ht="23.1" customHeight="1"/>
    <row r="1756" ht="23.1" customHeight="1"/>
    <row r="1757" ht="23.1" customHeight="1"/>
    <row r="1758" ht="23.1" customHeight="1"/>
    <row r="1759" ht="23.1" customHeight="1"/>
    <row r="1760" ht="23.1" customHeight="1"/>
    <row r="1761" ht="23.1" customHeight="1"/>
    <row r="1762" ht="23.1" customHeight="1"/>
    <row r="1763" ht="23.1" customHeight="1"/>
    <row r="1764" ht="23.1" customHeight="1"/>
    <row r="1765" ht="23.1" customHeight="1"/>
    <row r="1766" ht="23.1" customHeight="1"/>
    <row r="1767" ht="23.1" customHeight="1"/>
    <row r="1768" ht="23.1" customHeight="1"/>
    <row r="1769" ht="23.1" customHeight="1"/>
    <row r="1770" ht="23.1" customHeight="1"/>
    <row r="1771" ht="23.1" customHeight="1"/>
    <row r="1772" ht="23.1" customHeight="1"/>
    <row r="1773" ht="23.1" customHeight="1"/>
    <row r="1774" ht="23.1" customHeight="1"/>
    <row r="1775" ht="23.1" customHeight="1"/>
    <row r="1776" ht="23.1" customHeight="1"/>
    <row r="1777" ht="23.1" customHeight="1"/>
    <row r="1778" ht="23.1" customHeight="1"/>
    <row r="1779" ht="23.1" customHeight="1"/>
    <row r="1780" ht="23.1" customHeight="1"/>
    <row r="1781" ht="23.1" customHeight="1"/>
    <row r="1782" ht="23.1" customHeight="1"/>
    <row r="1783" ht="23.1" customHeight="1"/>
    <row r="1784" ht="23.1" customHeight="1"/>
    <row r="1785" ht="23.1" customHeight="1"/>
    <row r="1786" ht="23.1" customHeight="1"/>
    <row r="1787" ht="23.1" customHeight="1"/>
    <row r="1788" ht="23.1" customHeight="1"/>
    <row r="1789" ht="23.1" customHeight="1"/>
    <row r="1790" ht="23.1" customHeight="1"/>
    <row r="1791" ht="23.1" customHeight="1"/>
    <row r="1792" ht="23.1" customHeight="1"/>
    <row r="1793" ht="23.1" customHeight="1"/>
    <row r="1794" ht="23.1" customHeight="1"/>
    <row r="1795" ht="23.1" customHeight="1"/>
    <row r="1796" ht="23.1" customHeight="1"/>
    <row r="1797" ht="23.1" customHeight="1"/>
    <row r="1798" ht="23.1" customHeight="1"/>
    <row r="1799" ht="23.1" customHeight="1"/>
    <row r="1800" ht="23.1" customHeight="1"/>
    <row r="1801" ht="23.1" customHeight="1"/>
    <row r="1802" ht="23.1" customHeight="1"/>
    <row r="1803" ht="23.1" customHeight="1"/>
    <row r="1804" ht="23.1" customHeight="1"/>
    <row r="1805" ht="23.1" customHeight="1"/>
    <row r="1806" ht="23.1" customHeight="1"/>
    <row r="1807" ht="23.1" customHeight="1"/>
    <row r="1808" ht="23.1" customHeight="1"/>
    <row r="1809" ht="23.1" customHeight="1"/>
    <row r="1810" ht="23.1" customHeight="1"/>
    <row r="1811" ht="23.1" customHeight="1"/>
    <row r="1812" ht="23.1" customHeight="1"/>
    <row r="1813" ht="23.1" customHeight="1"/>
    <row r="1814" ht="23.1" customHeight="1"/>
    <row r="1815" ht="23.1" customHeight="1"/>
    <row r="1816" ht="23.1" customHeight="1"/>
    <row r="1817" ht="23.1" customHeight="1"/>
    <row r="1818" ht="23.1" customHeight="1"/>
    <row r="1819" ht="23.1" customHeight="1"/>
    <row r="1820" ht="23.1" customHeight="1"/>
    <row r="1821" ht="23.1" customHeight="1"/>
    <row r="1822" ht="23.1" customHeight="1"/>
    <row r="1823" ht="23.1" customHeight="1"/>
    <row r="1824" ht="23.1" customHeight="1"/>
    <row r="1825" ht="23.1" customHeight="1"/>
    <row r="1826" ht="23.1" customHeight="1"/>
    <row r="1827" ht="23.1" customHeight="1"/>
    <row r="1828" ht="23.1" customHeight="1"/>
    <row r="1829" ht="23.1" customHeight="1"/>
    <row r="1830" ht="23.1" customHeight="1"/>
    <row r="1831" ht="23.1" customHeight="1"/>
    <row r="1832" ht="23.1" customHeight="1"/>
    <row r="1833" ht="23.1" customHeight="1"/>
    <row r="1834" ht="23.1" customHeight="1"/>
    <row r="1835" ht="23.1" customHeight="1"/>
    <row r="1836" ht="23.1" customHeight="1"/>
    <row r="1837" ht="23.1" customHeight="1"/>
    <row r="1838" ht="23.1" customHeight="1"/>
    <row r="1839" ht="23.1" customHeight="1"/>
    <row r="1840" ht="23.1" customHeight="1"/>
    <row r="1841" ht="23.1" customHeight="1"/>
    <row r="1842" ht="23.1" customHeight="1"/>
    <row r="1843" ht="23.1" customHeight="1"/>
    <row r="1844" ht="23.1" customHeight="1"/>
    <row r="1845" ht="23.1" customHeight="1"/>
    <row r="1846" ht="23.1" customHeight="1"/>
    <row r="1847" ht="23.1" customHeight="1"/>
    <row r="1848" ht="23.1" customHeight="1"/>
    <row r="1849" ht="23.1" customHeight="1"/>
    <row r="1850" ht="23.1" customHeight="1"/>
    <row r="1851" ht="23.1" customHeight="1"/>
    <row r="1852" ht="23.1" customHeight="1"/>
    <row r="1853" ht="23.1" customHeight="1"/>
    <row r="1854" ht="23.1" customHeight="1"/>
    <row r="1855" ht="23.1" customHeight="1"/>
    <row r="1856" ht="23.1" customHeight="1"/>
    <row r="1857" ht="23.1" customHeight="1"/>
    <row r="1858" ht="23.1" customHeight="1"/>
    <row r="1859" ht="23.1" customHeight="1"/>
    <row r="1860" ht="23.1" customHeight="1"/>
    <row r="1861" ht="23.1" customHeight="1"/>
    <row r="1862" ht="23.1" customHeight="1"/>
    <row r="1863" ht="23.1" customHeight="1"/>
    <row r="1864" ht="23.1" customHeight="1"/>
    <row r="1865" ht="23.1" customHeight="1"/>
    <row r="1866" ht="23.1" customHeight="1"/>
    <row r="1867" ht="23.1" customHeight="1"/>
    <row r="1868" ht="23.1" customHeight="1"/>
    <row r="1869" ht="23.1" customHeight="1"/>
    <row r="1870" ht="23.1" customHeight="1"/>
    <row r="1871" ht="23.1" customHeight="1"/>
    <row r="1872" ht="23.1" customHeight="1"/>
    <row r="1873" ht="23.1" customHeight="1"/>
    <row r="1874" ht="23.1" customHeight="1"/>
    <row r="1875" ht="23.1" customHeight="1"/>
    <row r="1876" ht="23.1" customHeight="1"/>
    <row r="1877" ht="23.1" customHeight="1"/>
    <row r="1878" ht="23.1" customHeight="1"/>
    <row r="1879" ht="23.1" customHeight="1"/>
    <row r="1880" ht="23.1" customHeight="1"/>
    <row r="1881" ht="23.1" customHeight="1"/>
    <row r="1882" ht="23.1" customHeight="1"/>
    <row r="1883" ht="23.1" customHeight="1"/>
    <row r="1884" ht="23.1" customHeight="1"/>
    <row r="1885" ht="23.1" customHeight="1"/>
    <row r="1886" ht="23.1" customHeight="1"/>
    <row r="1887" ht="23.1" customHeight="1"/>
    <row r="1888" ht="23.1" customHeight="1"/>
    <row r="1889" ht="23.1" customHeight="1"/>
    <row r="1890" ht="23.1" customHeight="1"/>
    <row r="1891" ht="23.1" customHeight="1"/>
    <row r="1892" ht="23.1" customHeight="1"/>
    <row r="1893" ht="23.1" customHeight="1"/>
    <row r="1894" ht="23.1" customHeight="1"/>
    <row r="1895" ht="23.1" customHeight="1"/>
    <row r="1896" ht="23.1" customHeight="1"/>
    <row r="1897" ht="23.1" customHeight="1"/>
    <row r="1898" ht="23.1" customHeight="1"/>
    <row r="1899" ht="23.1" customHeight="1"/>
    <row r="1900" ht="23.1" customHeight="1"/>
    <row r="1901" ht="23.1" customHeight="1"/>
    <row r="1902" ht="23.1" customHeight="1"/>
    <row r="1903" ht="23.1" customHeight="1"/>
    <row r="1904" ht="23.1" customHeight="1"/>
    <row r="1905" ht="23.1" customHeight="1"/>
    <row r="1906" ht="23.1" customHeight="1"/>
    <row r="1907" ht="23.1" customHeight="1"/>
    <row r="1908" ht="23.1" customHeight="1"/>
    <row r="1909" ht="23.1" customHeight="1"/>
    <row r="1910" ht="23.1" customHeight="1"/>
    <row r="1911" ht="23.1" customHeight="1"/>
    <row r="1912" ht="23.1" customHeight="1"/>
    <row r="1913" ht="23.1" customHeight="1"/>
    <row r="1914" ht="23.1" customHeight="1"/>
    <row r="1915" ht="23.1" customHeight="1"/>
    <row r="1916" ht="23.1" customHeight="1"/>
    <row r="1917" ht="23.1" customHeight="1"/>
    <row r="1918" ht="23.1" customHeight="1"/>
    <row r="1919" ht="23.1" customHeight="1"/>
    <row r="1920" ht="23.1" customHeight="1"/>
    <row r="1921" ht="23.1" customHeight="1"/>
    <row r="1922" ht="23.1" customHeight="1"/>
    <row r="1923" ht="23.1" customHeight="1"/>
    <row r="1924" ht="23.1" customHeight="1"/>
    <row r="1925" ht="23.1" customHeight="1"/>
    <row r="1926" ht="23.1" customHeight="1"/>
    <row r="1927" ht="23.1" customHeight="1"/>
    <row r="1928" ht="23.1" customHeight="1"/>
    <row r="1929" ht="23.1" customHeight="1"/>
    <row r="1930" ht="23.1" customHeight="1"/>
    <row r="1931" ht="23.1" customHeight="1"/>
    <row r="1932" ht="23.1" customHeight="1"/>
    <row r="1933" ht="23.1" customHeight="1"/>
    <row r="1934" ht="23.1" customHeight="1"/>
    <row r="1935" ht="23.1" customHeight="1"/>
    <row r="1936" ht="23.1" customHeight="1"/>
    <row r="1937" ht="23.1" customHeight="1"/>
    <row r="1938" ht="23.1" customHeight="1"/>
    <row r="1939" ht="23.1" customHeight="1"/>
    <row r="1940" ht="23.1" customHeight="1"/>
    <row r="1941" ht="23.1" customHeight="1"/>
    <row r="1942" ht="23.1" customHeight="1"/>
    <row r="1943" ht="23.1" customHeight="1"/>
    <row r="1944" ht="23.1" customHeight="1"/>
    <row r="1945" ht="23.1" customHeight="1"/>
    <row r="1946" ht="23.1" customHeight="1"/>
    <row r="1947" ht="23.1" customHeight="1"/>
    <row r="1948" ht="23.1" customHeight="1"/>
    <row r="1949" ht="23.1" customHeight="1"/>
    <row r="1950" ht="23.1" customHeight="1"/>
    <row r="1951" ht="23.1" customHeight="1"/>
    <row r="1952" ht="23.1" customHeight="1"/>
    <row r="1953" ht="23.1" customHeight="1"/>
    <row r="1954" ht="23.1" customHeight="1"/>
    <row r="1955" ht="23.1" customHeight="1"/>
    <row r="1956" ht="23.1" customHeight="1"/>
    <row r="1957" ht="23.1" customHeight="1"/>
    <row r="1958" ht="23.1" customHeight="1"/>
    <row r="1959" ht="23.1" customHeight="1"/>
    <row r="1960" ht="23.1" customHeight="1"/>
    <row r="1961" ht="23.1" customHeight="1"/>
    <row r="1962" ht="23.1" customHeight="1"/>
    <row r="1963" ht="23.1" customHeight="1"/>
    <row r="1964" ht="23.1" customHeight="1"/>
    <row r="1965" ht="23.1" customHeight="1"/>
    <row r="1966" ht="23.1" customHeight="1"/>
    <row r="1967" ht="23.1" customHeight="1"/>
    <row r="1968" ht="23.1" customHeight="1"/>
    <row r="1969" ht="23.1" customHeight="1"/>
    <row r="1970" ht="23.1" customHeight="1"/>
    <row r="1971" ht="23.1" customHeight="1"/>
    <row r="1972" ht="23.1" customHeight="1"/>
    <row r="1973" ht="23.1" customHeight="1"/>
    <row r="1974" ht="23.1" customHeight="1"/>
    <row r="1975" ht="23.1" customHeight="1"/>
    <row r="1976" ht="23.1" customHeight="1"/>
    <row r="1977" ht="23.1" customHeight="1"/>
    <row r="1978" ht="23.1" customHeight="1"/>
    <row r="1979" ht="23.1" customHeight="1"/>
    <row r="1980" ht="23.1" customHeight="1"/>
    <row r="1981" ht="23.1" customHeight="1"/>
    <row r="1982" ht="23.1" customHeight="1"/>
    <row r="1983" ht="23.1" customHeight="1"/>
    <row r="1984" ht="23.1" customHeight="1"/>
    <row r="1985" ht="23.1" customHeight="1"/>
    <row r="1986" ht="23.1" customHeight="1"/>
    <row r="1987" ht="23.1" customHeight="1"/>
    <row r="1988" ht="23.1" customHeight="1"/>
    <row r="1989" ht="23.1" customHeight="1"/>
    <row r="1990" ht="23.1" customHeight="1"/>
    <row r="1991" ht="23.1" customHeight="1"/>
    <row r="1992" ht="23.1" customHeight="1"/>
    <row r="1993" ht="23.1" customHeight="1"/>
    <row r="1994" ht="23.1" customHeight="1"/>
    <row r="1995" ht="23.1" customHeight="1"/>
    <row r="1996" ht="23.1" customHeight="1"/>
    <row r="1997" ht="23.1" customHeight="1"/>
    <row r="1998" ht="23.1" customHeight="1"/>
    <row r="1999" ht="23.1" customHeight="1"/>
    <row r="2000" ht="23.1" customHeight="1"/>
    <row r="2001" ht="23.1" customHeight="1"/>
    <row r="2002" ht="23.1" customHeight="1"/>
    <row r="2003" ht="23.1" customHeight="1"/>
    <row r="2004" ht="23.1" customHeight="1"/>
    <row r="2005" ht="23.1" customHeight="1"/>
    <row r="2006" ht="23.1" customHeight="1"/>
    <row r="2007" ht="23.1" customHeight="1"/>
    <row r="2008" ht="23.1" customHeight="1"/>
    <row r="2009" ht="23.1" customHeight="1"/>
    <row r="2010" ht="23.1" customHeight="1"/>
    <row r="2011" ht="23.1" customHeight="1"/>
    <row r="2012" ht="23.1" customHeight="1"/>
    <row r="2013" ht="23.1" customHeight="1"/>
    <row r="2014" ht="23.1" customHeight="1"/>
    <row r="2015" ht="23.1" customHeight="1"/>
    <row r="2016" ht="23.1" customHeight="1"/>
    <row r="2017" ht="23.1" customHeight="1"/>
    <row r="2018" ht="23.1" customHeight="1"/>
    <row r="2019" ht="23.1" customHeight="1"/>
    <row r="2020" ht="23.1" customHeight="1"/>
    <row r="2021" ht="23.1" customHeight="1"/>
    <row r="2022" ht="23.1" customHeight="1"/>
    <row r="2023" ht="23.1" customHeight="1"/>
    <row r="2024" ht="23.1" customHeight="1"/>
    <row r="2025" ht="23.1" customHeight="1"/>
    <row r="2026" ht="23.1" customHeight="1"/>
    <row r="2027" ht="23.1" customHeight="1"/>
    <row r="2028" ht="23.1" customHeight="1"/>
    <row r="2029" ht="23.1" customHeight="1"/>
    <row r="2030" ht="23.1" customHeight="1"/>
    <row r="2031" ht="23.1" customHeight="1"/>
    <row r="2032" ht="23.1" customHeight="1"/>
    <row r="2033" ht="23.1" customHeight="1"/>
    <row r="2034" ht="23.1" customHeight="1"/>
    <row r="2035" ht="23.1" customHeight="1"/>
    <row r="2036" ht="23.1" customHeight="1"/>
    <row r="2037" ht="23.1" customHeight="1"/>
    <row r="2038" ht="23.1" customHeight="1"/>
    <row r="2039" ht="23.1" customHeight="1"/>
    <row r="2040" ht="23.1" customHeight="1"/>
    <row r="2041" ht="23.1" customHeight="1"/>
    <row r="2042" ht="23.1" customHeight="1"/>
    <row r="2043" ht="23.1" customHeight="1"/>
    <row r="2044" ht="23.1" customHeight="1"/>
    <row r="2045" ht="23.1" customHeight="1"/>
    <row r="2046" ht="23.1" customHeight="1"/>
    <row r="2047" ht="23.1" customHeight="1"/>
    <row r="2048" ht="23.1" customHeight="1"/>
    <row r="2049" ht="23.1" customHeight="1"/>
    <row r="2050" ht="23.1" customHeight="1"/>
    <row r="2051" ht="23.1" customHeight="1"/>
    <row r="2052" ht="23.1" customHeight="1"/>
    <row r="2053" ht="23.1" customHeight="1"/>
    <row r="2054" ht="23.1" customHeight="1"/>
    <row r="2055" ht="23.1" customHeight="1"/>
    <row r="2056" ht="23.1" customHeight="1"/>
    <row r="2057" ht="23.1" customHeight="1"/>
    <row r="2058" ht="23.1" customHeight="1"/>
    <row r="2059" ht="23.1" customHeight="1"/>
    <row r="2060" ht="23.1" customHeight="1"/>
    <row r="2061" ht="23.1" customHeight="1"/>
    <row r="2062" ht="23.1" customHeight="1"/>
    <row r="2063" ht="23.1" customHeight="1"/>
    <row r="2064" ht="23.1" customHeight="1"/>
    <row r="2065" ht="23.1" customHeight="1"/>
    <row r="2066" ht="23.1" customHeight="1"/>
    <row r="2067" ht="23.1" customHeight="1"/>
    <row r="2068" ht="23.1" customHeight="1"/>
    <row r="2069" ht="23.1" customHeight="1"/>
    <row r="2070" ht="23.1" customHeight="1"/>
    <row r="2071" ht="23.1" customHeight="1"/>
    <row r="2072" ht="23.1" customHeight="1"/>
    <row r="2073" ht="23.1" customHeight="1"/>
    <row r="2074" ht="23.1" customHeight="1"/>
    <row r="2075" ht="23.1" customHeight="1"/>
    <row r="2076" ht="23.1" customHeight="1"/>
    <row r="2077" ht="23.1" customHeight="1"/>
    <row r="2078" ht="23.1" customHeight="1"/>
    <row r="2079" ht="23.1" customHeight="1"/>
    <row r="2080" ht="23.1" customHeight="1"/>
    <row r="2081" ht="23.1" customHeight="1"/>
    <row r="2082" ht="23.1" customHeight="1"/>
    <row r="2083" ht="23.1" customHeight="1"/>
    <row r="2084" ht="23.1" customHeight="1"/>
    <row r="2085" ht="23.1" customHeight="1"/>
    <row r="2086" ht="23.1" customHeight="1"/>
    <row r="2087" ht="23.1" customHeight="1"/>
    <row r="2088" ht="23.1" customHeight="1"/>
    <row r="2089" ht="23.1" customHeight="1"/>
    <row r="2090" ht="23.1" customHeight="1"/>
    <row r="2091" ht="23.1" customHeight="1"/>
    <row r="2092" ht="23.1" customHeight="1"/>
    <row r="2093" ht="23.1" customHeight="1"/>
    <row r="2094" ht="23.1" customHeight="1"/>
    <row r="2095" ht="23.1" customHeight="1"/>
    <row r="2096" ht="23.1" customHeight="1"/>
    <row r="2097" ht="23.1" customHeight="1"/>
    <row r="2098" ht="23.1" customHeight="1"/>
    <row r="2099" ht="23.1" customHeight="1"/>
    <row r="2100" ht="23.1" customHeight="1"/>
    <row r="2101" ht="23.1" customHeight="1"/>
    <row r="2102" ht="23.1" customHeight="1"/>
    <row r="2103" ht="23.1" customHeight="1"/>
    <row r="2104" ht="23.1" customHeight="1"/>
    <row r="2105" ht="23.1" customHeight="1"/>
    <row r="2106" ht="23.1" customHeight="1"/>
    <row r="2107" ht="23.1" customHeight="1"/>
    <row r="2108" ht="23.1" customHeight="1"/>
    <row r="2109" ht="23.1" customHeight="1"/>
    <row r="2110" ht="23.1" customHeight="1"/>
    <row r="2111" ht="23.1" customHeight="1"/>
    <row r="2112" ht="23.1" customHeight="1"/>
    <row r="2113" ht="23.1" customHeight="1"/>
    <row r="2114" ht="23.1" customHeight="1"/>
    <row r="2115" ht="23.1" customHeight="1"/>
    <row r="2116" ht="23.1" customHeight="1"/>
    <row r="2117" ht="23.1" customHeight="1"/>
    <row r="2118" ht="23.1" customHeight="1"/>
    <row r="2119" ht="23.1" customHeight="1"/>
    <row r="2120" ht="23.1" customHeight="1"/>
    <row r="2121" ht="23.1" customHeight="1"/>
    <row r="2122" ht="23.1" customHeight="1"/>
    <row r="2123" ht="23.1" customHeight="1"/>
    <row r="2124" ht="23.1" customHeight="1"/>
    <row r="2125" ht="23.1" customHeight="1"/>
    <row r="2126" ht="23.1" customHeight="1"/>
    <row r="2127" ht="23.1" customHeight="1"/>
    <row r="2128" ht="23.1" customHeight="1"/>
    <row r="2129" ht="23.1" customHeight="1"/>
    <row r="2130" ht="23.1" customHeight="1"/>
    <row r="2131" ht="23.1" customHeight="1"/>
    <row r="2132" ht="23.1" customHeight="1"/>
    <row r="2133" ht="23.1" customHeight="1"/>
    <row r="2134" ht="23.1" customHeight="1"/>
    <row r="2135" ht="23.1" customHeight="1"/>
    <row r="2136" ht="23.1" customHeight="1"/>
    <row r="2137" ht="23.1" customHeight="1"/>
    <row r="2138" ht="23.1" customHeight="1"/>
    <row r="2139" ht="23.1" customHeight="1"/>
    <row r="2140" ht="23.1" customHeight="1"/>
    <row r="2141" ht="23.1" customHeight="1"/>
    <row r="2142" ht="23.1" customHeight="1"/>
    <row r="2143" ht="23.1" customHeight="1"/>
    <row r="2144" ht="23.1" customHeight="1"/>
    <row r="2145" ht="23.1" customHeight="1"/>
    <row r="2146" ht="23.1" customHeight="1"/>
    <row r="2147" ht="23.1" customHeight="1"/>
    <row r="2148" ht="23.1" customHeight="1"/>
    <row r="2149" ht="23.1" customHeight="1"/>
    <row r="2150" ht="23.1" customHeight="1"/>
    <row r="2151" ht="23.1" customHeight="1"/>
    <row r="2152" ht="23.1" customHeight="1"/>
    <row r="2153" ht="23.1" customHeight="1"/>
    <row r="2154" ht="23.1" customHeight="1"/>
    <row r="2155" ht="23.1" customHeight="1"/>
    <row r="2156" ht="23.1" customHeight="1"/>
    <row r="2157" ht="23.1" customHeight="1"/>
    <row r="2158" ht="23.1" customHeight="1"/>
    <row r="2159" ht="23.1" customHeight="1"/>
    <row r="2160" ht="23.1" customHeight="1"/>
    <row r="2161" ht="23.1" customHeight="1"/>
    <row r="2162" ht="23.1" customHeight="1"/>
    <row r="2163" ht="23.1" customHeight="1"/>
    <row r="2164" ht="23.1" customHeight="1"/>
    <row r="2165" ht="23.1" customHeight="1"/>
    <row r="2166" ht="23.1" customHeight="1"/>
    <row r="2167" ht="23.1" customHeight="1"/>
    <row r="2168" ht="23.1" customHeight="1"/>
    <row r="2169" ht="23.1" customHeight="1"/>
    <row r="2170" ht="23.1" customHeight="1"/>
    <row r="2171" ht="23.1" customHeight="1"/>
    <row r="2172" ht="23.1" customHeight="1"/>
    <row r="2173" ht="23.1" customHeight="1"/>
    <row r="2174" ht="23.1" customHeight="1"/>
    <row r="2175" ht="23.1" customHeight="1"/>
    <row r="2176" ht="23.1" customHeight="1"/>
    <row r="2177" ht="23.1" customHeight="1"/>
    <row r="2178" ht="23.1" customHeight="1"/>
    <row r="2179" ht="23.1" customHeight="1"/>
    <row r="2180" ht="23.1" customHeight="1"/>
    <row r="2181" ht="23.1" customHeight="1"/>
    <row r="2182" ht="23.1" customHeight="1"/>
    <row r="2183" ht="23.1" customHeight="1"/>
    <row r="2184" ht="23.1" customHeight="1"/>
    <row r="2185" ht="23.1" customHeight="1"/>
    <row r="2186" ht="23.1" customHeight="1"/>
    <row r="2187" ht="23.1" customHeight="1"/>
    <row r="2188" ht="23.1" customHeight="1"/>
    <row r="2189" ht="23.1" customHeight="1"/>
    <row r="2190" ht="23.1" customHeight="1"/>
    <row r="2191" ht="23.1" customHeight="1"/>
    <row r="2192" ht="23.1" customHeight="1"/>
    <row r="2193" ht="23.1" customHeight="1"/>
    <row r="2194" ht="23.1" customHeight="1"/>
    <row r="2195" ht="23.1" customHeight="1"/>
    <row r="2196" ht="23.1" customHeight="1"/>
    <row r="2197" ht="23.1" customHeight="1"/>
    <row r="2198" ht="23.1" customHeight="1"/>
    <row r="2199" ht="23.1" customHeight="1"/>
    <row r="2200" ht="23.1" customHeight="1"/>
    <row r="2201" ht="23.1" customHeight="1"/>
    <row r="2202" ht="23.1" customHeight="1"/>
    <row r="2203" ht="23.1" customHeight="1"/>
    <row r="2204" ht="23.1" customHeight="1"/>
    <row r="2205" ht="23.1" customHeight="1"/>
    <row r="2206" ht="23.1" customHeight="1"/>
    <row r="2207" ht="23.1" customHeight="1"/>
    <row r="2208" ht="23.1" customHeight="1"/>
    <row r="2209" ht="23.1" customHeight="1"/>
    <row r="2210" ht="23.1" customHeight="1"/>
    <row r="2211" ht="23.1" customHeight="1"/>
    <row r="2212" ht="23.1" customHeight="1"/>
    <row r="2213" ht="23.1" customHeight="1"/>
    <row r="2214" ht="23.1" customHeight="1"/>
    <row r="2215" ht="23.1" customHeight="1"/>
    <row r="2216" ht="23.1" customHeight="1"/>
    <row r="2217" ht="23.1" customHeight="1"/>
    <row r="2218" ht="23.1" customHeight="1"/>
    <row r="2219" ht="23.1" customHeight="1"/>
    <row r="2220" ht="23.1" customHeight="1"/>
    <row r="2221" ht="23.1" customHeight="1"/>
    <row r="2222" ht="23.1" customHeight="1"/>
    <row r="2223" ht="23.1" customHeight="1"/>
    <row r="2224" ht="23.1" customHeight="1"/>
    <row r="2225" ht="23.1" customHeight="1"/>
    <row r="2226" ht="23.1" customHeight="1"/>
    <row r="2227" ht="23.1" customHeight="1"/>
    <row r="2228" ht="23.1" customHeight="1"/>
    <row r="2229" ht="23.1" customHeight="1"/>
    <row r="2230" ht="23.1" customHeight="1"/>
    <row r="2231" ht="23.1" customHeight="1"/>
    <row r="2232" ht="23.1" customHeight="1"/>
    <row r="2233" ht="23.1" customHeight="1"/>
    <row r="2234" ht="23.1" customHeight="1"/>
    <row r="2235" ht="23.1" customHeight="1"/>
    <row r="2236" ht="23.1" customHeight="1"/>
    <row r="2237" ht="23.1" customHeight="1"/>
    <row r="2238" ht="23.1" customHeight="1"/>
    <row r="2239" ht="23.1" customHeight="1"/>
    <row r="2240" ht="23.1" customHeight="1"/>
    <row r="2241" ht="23.1" customHeight="1"/>
    <row r="2242" ht="23.1" customHeight="1"/>
    <row r="2243" ht="23.1" customHeight="1"/>
    <row r="2244" ht="23.1" customHeight="1"/>
    <row r="2245" ht="23.1" customHeight="1"/>
    <row r="2246" ht="23.1" customHeight="1"/>
    <row r="2247" ht="23.1" customHeight="1"/>
    <row r="2248" ht="23.1" customHeight="1"/>
    <row r="2249" ht="23.1" customHeight="1"/>
    <row r="2250" ht="23.1" customHeight="1"/>
    <row r="2251" ht="23.1" customHeight="1"/>
    <row r="2252" ht="23.1" customHeight="1"/>
    <row r="2253" ht="23.1" customHeight="1"/>
    <row r="2254" ht="23.1" customHeight="1"/>
    <row r="2255" ht="23.1" customHeight="1"/>
    <row r="2256" ht="23.1" customHeight="1"/>
    <row r="2257" ht="23.1" customHeight="1"/>
    <row r="2258" ht="23.1" customHeight="1"/>
    <row r="2259" ht="23.1" customHeight="1"/>
    <row r="2260" ht="23.1" customHeight="1"/>
    <row r="2261" ht="23.1" customHeight="1"/>
    <row r="2262" ht="23.1" customHeight="1"/>
    <row r="2263" ht="23.1" customHeight="1"/>
    <row r="2264" ht="23.1" customHeight="1"/>
    <row r="2265" ht="23.1" customHeight="1"/>
    <row r="2266" ht="23.1" customHeight="1"/>
    <row r="2267" ht="23.1" customHeight="1"/>
    <row r="2268" ht="23.1" customHeight="1"/>
    <row r="2269" ht="23.1" customHeight="1"/>
    <row r="2270" ht="23.1" customHeight="1"/>
    <row r="2271" ht="23.1" customHeight="1"/>
    <row r="2272" ht="23.1" customHeight="1"/>
    <row r="2273" ht="23.1" customHeight="1"/>
    <row r="2274" ht="23.1" customHeight="1"/>
    <row r="2275" ht="23.1" customHeight="1"/>
    <row r="2276" ht="23.1" customHeight="1"/>
    <row r="2277" ht="23.1" customHeight="1"/>
    <row r="2278" ht="23.1" customHeight="1"/>
    <row r="2279" ht="23.1" customHeight="1"/>
    <row r="2280" ht="23.1" customHeight="1"/>
    <row r="2281" ht="23.1" customHeight="1"/>
    <row r="2282" ht="23.1" customHeight="1"/>
    <row r="2283" ht="23.1" customHeight="1"/>
    <row r="2284" ht="23.1" customHeight="1"/>
    <row r="2285" ht="23.1" customHeight="1"/>
    <row r="2286" ht="23.1" customHeight="1"/>
    <row r="2287" ht="23.1" customHeight="1"/>
    <row r="2288" ht="23.1" customHeight="1"/>
    <row r="2289" ht="23.1" customHeight="1"/>
    <row r="2290" ht="23.1" customHeight="1"/>
    <row r="2291" ht="23.1" customHeight="1"/>
    <row r="2292" ht="23.1" customHeight="1"/>
    <row r="2293" ht="23.1" customHeight="1"/>
    <row r="2294" ht="23.1" customHeight="1"/>
    <row r="2295" ht="23.1" customHeight="1"/>
    <row r="2296" ht="23.1" customHeight="1"/>
    <row r="2297" ht="23.1" customHeight="1"/>
    <row r="2298" ht="23.1" customHeight="1"/>
    <row r="2299" ht="23.1" customHeight="1"/>
    <row r="2300" ht="23.1" customHeight="1"/>
    <row r="2301" ht="23.1" customHeight="1"/>
    <row r="2302" ht="23.1" customHeight="1"/>
    <row r="2303" ht="23.1" customHeight="1"/>
    <row r="2304" ht="23.1" customHeight="1"/>
    <row r="2305" ht="23.1" customHeight="1"/>
    <row r="2306" ht="23.1" customHeight="1"/>
    <row r="2307" ht="23.1" customHeight="1"/>
    <row r="2308" ht="23.1" customHeight="1"/>
    <row r="2309" ht="23.1" customHeight="1"/>
    <row r="2310" ht="23.1" customHeight="1"/>
    <row r="2311" ht="23.1" customHeight="1"/>
    <row r="2312" ht="23.1" customHeight="1"/>
    <row r="2313" ht="23.1" customHeight="1"/>
    <row r="2314" ht="23.1" customHeight="1"/>
    <row r="2315" ht="23.1" customHeight="1"/>
    <row r="2316" ht="23.1" customHeight="1"/>
    <row r="2317" ht="23.1" customHeight="1"/>
    <row r="2318" ht="23.1" customHeight="1"/>
    <row r="2319" ht="23.1" customHeight="1"/>
    <row r="2320" ht="23.1" customHeight="1"/>
    <row r="2321" ht="23.1" customHeight="1"/>
    <row r="2322" ht="23.1" customHeight="1"/>
    <row r="2323" ht="23.1" customHeight="1"/>
    <row r="2324" ht="23.1" customHeight="1"/>
    <row r="2325" ht="23.1" customHeight="1"/>
    <row r="2326" ht="23.1" customHeight="1"/>
    <row r="2327" ht="23.1" customHeight="1"/>
    <row r="2328" ht="23.1" customHeight="1"/>
    <row r="2329" ht="23.1" customHeight="1"/>
    <row r="2330" ht="23.1" customHeight="1"/>
    <row r="2331" ht="23.1" customHeight="1"/>
    <row r="2332" ht="23.1" customHeight="1"/>
    <row r="2333" ht="23.1" customHeight="1"/>
    <row r="2334" ht="23.1" customHeight="1"/>
    <row r="2335" ht="23.1" customHeight="1"/>
    <row r="2336" ht="23.1" customHeight="1"/>
    <row r="2337" ht="23.1" customHeight="1"/>
    <row r="2338" ht="23.1" customHeight="1"/>
    <row r="2339" ht="23.1" customHeight="1"/>
    <row r="2340" ht="23.1" customHeight="1"/>
    <row r="2341" ht="23.1" customHeight="1"/>
    <row r="2342" ht="23.1" customHeight="1"/>
    <row r="2343" ht="23.1" customHeight="1"/>
    <row r="2344" ht="23.1" customHeight="1"/>
    <row r="2345" ht="23.1" customHeight="1"/>
    <row r="2346" ht="23.1" customHeight="1"/>
    <row r="2347" ht="23.1" customHeight="1"/>
    <row r="2348" ht="23.1" customHeight="1"/>
    <row r="2349" ht="23.1" customHeight="1"/>
    <row r="2350" ht="23.1" customHeight="1"/>
    <row r="2351" ht="23.1" customHeight="1"/>
    <row r="2352" ht="23.1" customHeight="1"/>
    <row r="2353" ht="23.1" customHeight="1"/>
    <row r="2354" ht="23.1" customHeight="1"/>
    <row r="2355" ht="23.1" customHeight="1"/>
    <row r="2356" ht="23.1" customHeight="1"/>
    <row r="2357" ht="23.1" customHeight="1"/>
    <row r="2358" ht="23.1" customHeight="1"/>
    <row r="2359" ht="23.1" customHeight="1"/>
    <row r="2360" ht="23.1" customHeight="1"/>
    <row r="2361" ht="23.1" customHeight="1"/>
    <row r="2362" ht="23.1" customHeight="1"/>
    <row r="2363" ht="23.1" customHeight="1"/>
    <row r="2364" ht="23.1" customHeight="1"/>
    <row r="2365" ht="23.1" customHeight="1"/>
    <row r="2366" ht="23.1" customHeight="1"/>
    <row r="2367" ht="23.1" customHeight="1"/>
    <row r="2368" ht="23.1" customHeight="1"/>
    <row r="2369" ht="23.1" customHeight="1"/>
    <row r="2370" ht="23.1" customHeight="1"/>
    <row r="2371" ht="23.1" customHeight="1"/>
    <row r="2372" ht="23.1" customHeight="1"/>
    <row r="2373" ht="23.1" customHeight="1"/>
    <row r="2374" ht="23.1" customHeight="1"/>
    <row r="2375" ht="23.1" customHeight="1"/>
    <row r="2376" ht="23.1" customHeight="1"/>
    <row r="2377" ht="23.1" customHeight="1"/>
    <row r="2378" ht="23.1" customHeight="1"/>
    <row r="2379" ht="23.1" customHeight="1"/>
    <row r="2380" ht="23.1" customHeight="1"/>
    <row r="2381" ht="23.1" customHeight="1"/>
    <row r="2382" ht="23.1" customHeight="1"/>
    <row r="2383" ht="23.1" customHeight="1"/>
    <row r="2384" ht="23.1" customHeight="1"/>
    <row r="2385" ht="23.1" customHeight="1"/>
    <row r="2386" ht="23.1" customHeight="1"/>
    <row r="2387" ht="23.1" customHeight="1"/>
    <row r="2388" ht="23.1" customHeight="1"/>
    <row r="2389" ht="23.1" customHeight="1"/>
    <row r="2390" ht="23.1" customHeight="1"/>
    <row r="2391" ht="23.1" customHeight="1"/>
    <row r="2392" ht="23.1" customHeight="1"/>
    <row r="2393" ht="23.1" customHeight="1"/>
    <row r="2394" ht="23.1" customHeight="1"/>
    <row r="2395" ht="23.1" customHeight="1"/>
    <row r="2396" ht="23.1" customHeight="1"/>
    <row r="2397" ht="23.1" customHeight="1"/>
    <row r="2398" ht="23.1" customHeight="1"/>
    <row r="2399" ht="23.1" customHeight="1"/>
    <row r="2400" ht="23.1" customHeight="1"/>
    <row r="2401" ht="23.1" customHeight="1"/>
    <row r="2402" ht="23.1" customHeight="1"/>
    <row r="2403" ht="23.1" customHeight="1"/>
    <row r="2404" ht="23.1" customHeight="1"/>
    <row r="2405" ht="23.1" customHeight="1"/>
    <row r="2406" ht="23.1" customHeight="1"/>
    <row r="2407" ht="23.1" customHeight="1"/>
    <row r="2408" ht="23.1" customHeight="1"/>
    <row r="2409" ht="23.1" customHeight="1"/>
    <row r="2410" ht="23.1" customHeight="1"/>
    <row r="2411" ht="23.1" customHeight="1"/>
    <row r="2412" ht="23.1" customHeight="1"/>
    <row r="2413" ht="23.1" customHeight="1"/>
    <row r="2414" ht="23.1" customHeight="1"/>
    <row r="2415" ht="23.1" customHeight="1"/>
    <row r="2416" ht="23.1" customHeight="1"/>
    <row r="2417" ht="23.1" customHeight="1"/>
    <row r="2418" ht="23.1" customHeight="1"/>
    <row r="2419" ht="23.1" customHeight="1"/>
    <row r="2420" ht="23.1" customHeight="1"/>
    <row r="2421" ht="23.1" customHeight="1"/>
    <row r="2422" ht="23.1" customHeight="1"/>
    <row r="2423" ht="23.1" customHeight="1"/>
    <row r="2424" ht="23.1" customHeight="1"/>
    <row r="2425" ht="23.1" customHeight="1"/>
    <row r="2426" ht="23.1" customHeight="1"/>
    <row r="2427" ht="23.1" customHeight="1"/>
    <row r="2428" ht="23.1" customHeight="1"/>
    <row r="2429" ht="23.1" customHeight="1"/>
    <row r="2430" ht="23.1" customHeight="1"/>
    <row r="2431" ht="23.1" customHeight="1"/>
    <row r="2432" ht="23.1" customHeight="1"/>
    <row r="2433" ht="23.1" customHeight="1"/>
    <row r="2434" ht="23.1" customHeight="1"/>
    <row r="2435" ht="23.1" customHeight="1"/>
    <row r="2436" ht="23.1" customHeight="1"/>
    <row r="2437" ht="23.1" customHeight="1"/>
    <row r="2438" ht="23.1" customHeight="1"/>
    <row r="2439" ht="23.1" customHeight="1"/>
    <row r="2440" ht="23.1" customHeight="1"/>
    <row r="2441" ht="23.1" customHeight="1"/>
    <row r="2442" ht="23.1" customHeight="1"/>
    <row r="2443" ht="23.1" customHeight="1"/>
    <row r="2444" ht="23.1" customHeight="1"/>
    <row r="2445" ht="23.1" customHeight="1"/>
    <row r="2446" ht="23.1" customHeight="1"/>
    <row r="2447" ht="23.1" customHeight="1"/>
    <row r="2448" ht="23.1" customHeight="1"/>
    <row r="2449" ht="23.1" customHeight="1"/>
    <row r="2450" ht="23.1" customHeight="1"/>
    <row r="2451" ht="23.1" customHeight="1"/>
    <row r="2452" ht="23.1" customHeight="1"/>
    <row r="2453" ht="23.1" customHeight="1"/>
    <row r="2454" ht="23.1" customHeight="1"/>
    <row r="2455" ht="23.1" customHeight="1"/>
    <row r="2456" ht="23.1" customHeight="1"/>
    <row r="2457" ht="23.1" customHeight="1"/>
    <row r="2458" ht="23.1" customHeight="1"/>
    <row r="2459" ht="23.1" customHeight="1"/>
    <row r="2460" ht="23.1" customHeight="1"/>
    <row r="2461" ht="23.1" customHeight="1"/>
    <row r="2462" ht="23.1" customHeight="1"/>
    <row r="2463" ht="23.1" customHeight="1"/>
    <row r="2464" ht="23.1" customHeight="1"/>
    <row r="2465" ht="23.1" customHeight="1"/>
    <row r="2466" ht="23.1" customHeight="1"/>
    <row r="2467" ht="23.1" customHeight="1"/>
    <row r="2468" ht="23.1" customHeight="1"/>
    <row r="2469" ht="23.1" customHeight="1"/>
    <row r="2470" ht="23.1" customHeight="1"/>
    <row r="2471" ht="23.1" customHeight="1"/>
    <row r="2472" ht="23.1" customHeight="1"/>
    <row r="2473" ht="23.1" customHeight="1"/>
    <row r="2474" ht="23.1" customHeight="1"/>
    <row r="2475" ht="23.1" customHeight="1"/>
    <row r="2476" ht="23.1" customHeight="1"/>
    <row r="2477" ht="23.1" customHeight="1"/>
    <row r="2478" ht="23.1" customHeight="1"/>
    <row r="2479" ht="23.1" customHeight="1"/>
    <row r="2480" ht="23.1" customHeight="1"/>
    <row r="2481" ht="23.1" customHeight="1"/>
    <row r="2482" ht="23.1" customHeight="1"/>
    <row r="2483" ht="23.1" customHeight="1"/>
    <row r="2484" ht="23.1" customHeight="1"/>
    <row r="2485" ht="23.1" customHeight="1"/>
    <row r="2486" ht="23.1" customHeight="1"/>
    <row r="2487" ht="23.1" customHeight="1"/>
    <row r="2488" ht="23.1" customHeight="1"/>
    <row r="2489" ht="23.1" customHeight="1"/>
    <row r="2490" ht="23.1" customHeight="1"/>
    <row r="2491" ht="23.1" customHeight="1"/>
    <row r="2492" ht="23.1" customHeight="1"/>
    <row r="2493" ht="23.1" customHeight="1"/>
    <row r="2494" ht="23.1" customHeight="1"/>
    <row r="2495" ht="23.1" customHeight="1"/>
    <row r="2496" ht="23.1" customHeight="1"/>
    <row r="2497" ht="23.1" customHeight="1"/>
    <row r="2498" ht="23.1" customHeight="1"/>
    <row r="2499" ht="23.1" customHeight="1"/>
    <row r="2500" ht="23.1" customHeight="1"/>
    <row r="2501" ht="23.1" customHeight="1"/>
    <row r="2502" ht="23.1" customHeight="1"/>
    <row r="2503" ht="23.1" customHeight="1"/>
    <row r="2504" ht="23.1" customHeight="1"/>
    <row r="2505" ht="23.1" customHeight="1"/>
    <row r="2506" ht="23.1" customHeight="1"/>
    <row r="2507" ht="23.1" customHeight="1"/>
    <row r="2508" ht="23.1" customHeight="1"/>
    <row r="2509" ht="23.1" customHeight="1"/>
    <row r="2510" ht="23.1" customHeight="1"/>
    <row r="2511" ht="23.1" customHeight="1"/>
    <row r="2512" ht="23.1" customHeight="1"/>
    <row r="2513" ht="23.1" customHeight="1"/>
    <row r="2514" ht="23.1" customHeight="1"/>
    <row r="2515" ht="23.1" customHeight="1"/>
    <row r="2516" ht="23.1" customHeight="1"/>
    <row r="2517" ht="23.1" customHeight="1"/>
    <row r="2518" ht="23.1" customHeight="1"/>
    <row r="2519" ht="23.1" customHeight="1"/>
    <row r="2520" ht="23.1" customHeight="1"/>
    <row r="2521" ht="23.1" customHeight="1"/>
    <row r="2522" ht="23.1" customHeight="1"/>
    <row r="2523" ht="23.1" customHeight="1"/>
    <row r="2524" ht="23.1" customHeight="1"/>
    <row r="2525" ht="23.1" customHeight="1"/>
    <row r="2526" ht="23.1" customHeight="1"/>
    <row r="2527" ht="23.1" customHeight="1"/>
    <row r="2528" ht="23.1" customHeight="1"/>
    <row r="2529" ht="23.1" customHeight="1"/>
    <row r="2530" ht="23.1" customHeight="1"/>
    <row r="2531" ht="23.1" customHeight="1"/>
    <row r="2532" ht="23.1" customHeight="1"/>
    <row r="2533" ht="23.1" customHeight="1"/>
    <row r="2534" ht="23.1" customHeight="1"/>
    <row r="2535" ht="23.1" customHeight="1"/>
    <row r="2536" ht="23.1" customHeight="1"/>
    <row r="2537" ht="23.1" customHeight="1"/>
    <row r="2538" ht="23.1" customHeight="1"/>
    <row r="2539" ht="23.1" customHeight="1"/>
    <row r="2540" ht="23.1" customHeight="1"/>
    <row r="2541" ht="23.1" customHeight="1"/>
    <row r="2542" ht="23.1" customHeight="1"/>
    <row r="2543" ht="23.1" customHeight="1"/>
    <row r="2544" ht="23.1" customHeight="1"/>
    <row r="2545" ht="23.1" customHeight="1"/>
    <row r="2546" ht="23.1" customHeight="1"/>
    <row r="2547" ht="23.1" customHeight="1"/>
    <row r="2548" ht="23.1" customHeight="1"/>
    <row r="2549" ht="23.1" customHeight="1"/>
    <row r="2550" ht="23.1" customHeight="1"/>
    <row r="2551" ht="23.1" customHeight="1"/>
    <row r="2552" ht="23.1" customHeight="1"/>
    <row r="2553" ht="23.1" customHeight="1"/>
    <row r="2554" ht="23.1" customHeight="1"/>
    <row r="2555" ht="23.1" customHeight="1"/>
    <row r="2556" ht="23.1" customHeight="1"/>
    <row r="2557" ht="23.1" customHeight="1"/>
    <row r="2558" ht="23.1" customHeight="1"/>
    <row r="2559" ht="23.1" customHeight="1"/>
    <row r="2560" ht="23.1" customHeight="1"/>
    <row r="2561" ht="23.1" customHeight="1"/>
    <row r="2562" ht="23.1" customHeight="1"/>
    <row r="2563" ht="23.1" customHeight="1"/>
    <row r="2564" ht="23.1" customHeight="1"/>
    <row r="2565" ht="23.1" customHeight="1"/>
    <row r="2566" ht="23.1" customHeight="1"/>
    <row r="2567" ht="23.1" customHeight="1"/>
    <row r="2568" ht="23.1" customHeight="1"/>
    <row r="2569" ht="23.1" customHeight="1"/>
    <row r="2570" ht="23.1" customHeight="1"/>
    <row r="2571" ht="23.1" customHeight="1"/>
    <row r="2572" ht="23.1" customHeight="1"/>
    <row r="2573" ht="23.1" customHeight="1"/>
    <row r="2574" ht="23.1" customHeight="1"/>
    <row r="2575" ht="23.1" customHeight="1"/>
    <row r="2576" ht="23.1" customHeight="1"/>
    <row r="2577" ht="23.1" customHeight="1"/>
    <row r="2578" ht="23.1" customHeight="1"/>
    <row r="2579" ht="23.1" customHeight="1"/>
    <row r="2580" ht="23.1" customHeight="1"/>
    <row r="2581" ht="23.1" customHeight="1"/>
    <row r="2582" ht="23.1" customHeight="1"/>
    <row r="2583" ht="23.1" customHeight="1"/>
    <row r="2584" ht="23.1" customHeight="1"/>
    <row r="2585" ht="23.1" customHeight="1"/>
    <row r="2586" ht="23.1" customHeight="1"/>
    <row r="2587" ht="23.1" customHeight="1"/>
    <row r="2588" ht="23.1" customHeight="1"/>
    <row r="2589" ht="23.1" customHeight="1"/>
    <row r="2590" ht="23.1" customHeight="1"/>
    <row r="2591" ht="23.1" customHeight="1"/>
    <row r="2592" ht="23.1" customHeight="1"/>
    <row r="2593" ht="23.1" customHeight="1"/>
    <row r="2594" ht="23.1" customHeight="1"/>
    <row r="2595" ht="23.1" customHeight="1"/>
    <row r="2596" ht="23.1" customHeight="1"/>
    <row r="2597" ht="23.1" customHeight="1"/>
    <row r="2598" ht="23.1" customHeight="1"/>
    <row r="2599" ht="23.1" customHeight="1"/>
    <row r="2600" ht="23.1" customHeight="1"/>
    <row r="2601" ht="23.1" customHeight="1"/>
    <row r="2602" ht="23.1" customHeight="1"/>
    <row r="2603" ht="23.1" customHeight="1"/>
    <row r="2604" ht="23.1" customHeight="1"/>
    <row r="2605" ht="23.1" customHeight="1"/>
    <row r="2606" ht="23.1" customHeight="1"/>
    <row r="2607" ht="23.1" customHeight="1"/>
    <row r="2608" ht="23.1" customHeight="1"/>
    <row r="2609" ht="23.1" customHeight="1"/>
    <row r="2610" ht="23.1" customHeight="1"/>
    <row r="2611" ht="23.1" customHeight="1"/>
    <row r="2612" ht="23.1" customHeight="1"/>
    <row r="2613" ht="23.1" customHeight="1"/>
    <row r="2614" ht="23.1" customHeight="1"/>
    <row r="2615" ht="23.1" customHeight="1"/>
    <row r="2616" ht="23.1" customHeight="1"/>
    <row r="2617" ht="23.1" customHeight="1"/>
    <row r="2618" ht="23.1" customHeight="1"/>
    <row r="2619" ht="23.1" customHeight="1"/>
    <row r="2620" ht="23.1" customHeight="1"/>
    <row r="2621" ht="23.1" customHeight="1"/>
    <row r="2622" ht="23.1" customHeight="1"/>
    <row r="2623" ht="23.1" customHeight="1"/>
    <row r="2624" ht="23.1" customHeight="1"/>
    <row r="2625" ht="23.1" customHeight="1"/>
    <row r="2626" ht="23.1" customHeight="1"/>
    <row r="2627" ht="23.1" customHeight="1"/>
    <row r="2628" ht="23.1" customHeight="1"/>
    <row r="2629" ht="23.1" customHeight="1"/>
    <row r="2630" ht="23.1" customHeight="1"/>
    <row r="2631" ht="23.1" customHeight="1"/>
    <row r="2632" ht="23.1" customHeight="1"/>
    <row r="2633" ht="23.1" customHeight="1"/>
    <row r="2634" ht="23.1" customHeight="1"/>
    <row r="2635" ht="23.1" customHeight="1"/>
    <row r="2636" ht="23.1" customHeight="1"/>
    <row r="2637" ht="23.1" customHeight="1"/>
    <row r="2638" ht="23.1" customHeight="1"/>
    <row r="2639" ht="23.1" customHeight="1"/>
    <row r="2640" ht="23.1" customHeight="1"/>
    <row r="2641" ht="23.1" customHeight="1"/>
    <row r="2642" ht="23.1" customHeight="1"/>
    <row r="2643" ht="23.1" customHeight="1"/>
    <row r="2644" ht="23.1" customHeight="1"/>
    <row r="2645" ht="23.1" customHeight="1"/>
    <row r="2646" ht="23.1" customHeight="1"/>
    <row r="2647" ht="23.1" customHeight="1"/>
    <row r="2648" ht="23.1" customHeight="1"/>
    <row r="2649" ht="23.1" customHeight="1"/>
    <row r="2650" ht="23.1" customHeight="1"/>
    <row r="2651" ht="23.1" customHeight="1"/>
    <row r="2652" ht="23.1" customHeight="1"/>
    <row r="2653" ht="23.1" customHeight="1"/>
    <row r="2654" ht="23.1" customHeight="1"/>
    <row r="2655" ht="23.1" customHeight="1"/>
    <row r="2656" ht="23.1" customHeight="1"/>
    <row r="2657" ht="23.1" customHeight="1"/>
    <row r="2658" ht="23.1" customHeight="1"/>
    <row r="2659" ht="23.1" customHeight="1"/>
    <row r="2660" ht="23.1" customHeight="1"/>
    <row r="2661" ht="23.1" customHeight="1"/>
    <row r="2662" ht="23.1" customHeight="1"/>
    <row r="2663" ht="23.1" customHeight="1"/>
    <row r="2664" ht="23.1" customHeight="1"/>
    <row r="2665" ht="23.1" customHeight="1"/>
    <row r="2666" ht="23.1" customHeight="1"/>
    <row r="2667" ht="23.1" customHeight="1"/>
    <row r="2668" ht="23.1" customHeight="1"/>
    <row r="2669" ht="23.1" customHeight="1"/>
    <row r="2670" ht="23.1" customHeight="1"/>
    <row r="2671" ht="23.1" customHeight="1"/>
    <row r="2672" ht="23.1" customHeight="1"/>
    <row r="2673" ht="23.1" customHeight="1"/>
    <row r="2674" ht="23.1" customHeight="1"/>
    <row r="2675" ht="23.1" customHeight="1"/>
    <row r="2676" ht="23.1" customHeight="1"/>
    <row r="2677" ht="23.1" customHeight="1"/>
    <row r="2678" ht="23.1" customHeight="1"/>
    <row r="2679" ht="23.1" customHeight="1"/>
    <row r="2680" ht="23.1" customHeight="1"/>
    <row r="2681" ht="23.1" customHeight="1"/>
    <row r="2682" ht="23.1" customHeight="1"/>
    <row r="2683" ht="23.1" customHeight="1"/>
    <row r="2684" ht="23.1" customHeight="1"/>
    <row r="2685" ht="23.1" customHeight="1"/>
    <row r="2686" ht="23.1" customHeight="1"/>
    <row r="2687" ht="23.1" customHeight="1"/>
    <row r="2688" ht="23.1" customHeight="1"/>
    <row r="2689" ht="23.1" customHeight="1"/>
    <row r="2690" ht="23.1" customHeight="1"/>
    <row r="2691" ht="23.1" customHeight="1"/>
    <row r="2692" ht="23.1" customHeight="1"/>
    <row r="2693" ht="23.1" customHeight="1"/>
    <row r="2694" ht="23.1" customHeight="1"/>
    <row r="2695" ht="23.1" customHeight="1"/>
    <row r="2696" ht="23.1" customHeight="1"/>
    <row r="2697" ht="23.1" customHeight="1"/>
    <row r="2698" ht="23.1" customHeight="1"/>
    <row r="2699" ht="23.1" customHeight="1"/>
    <row r="2700" ht="23.1" customHeight="1"/>
    <row r="2701" ht="23.1" customHeight="1"/>
    <row r="2702" ht="23.1" customHeight="1"/>
    <row r="2703" ht="23.1" customHeight="1"/>
    <row r="2704" ht="23.1" customHeight="1"/>
    <row r="2705" ht="23.1" customHeight="1"/>
    <row r="2706" ht="23.1" customHeight="1"/>
    <row r="2707" ht="23.1" customHeight="1"/>
    <row r="2708" ht="23.1" customHeight="1"/>
    <row r="2709" ht="23.1" customHeight="1"/>
    <row r="2710" ht="23.1" customHeight="1"/>
    <row r="2711" ht="23.1" customHeight="1"/>
    <row r="2712" ht="23.1" customHeight="1"/>
    <row r="2713" ht="23.1" customHeight="1"/>
    <row r="2714" ht="23.1" customHeight="1"/>
    <row r="2715" ht="23.1" customHeight="1"/>
    <row r="2716" ht="23.1" customHeight="1"/>
    <row r="2717" ht="23.1" customHeight="1"/>
    <row r="2718" ht="23.1" customHeight="1"/>
    <row r="2719" ht="23.1" customHeight="1"/>
    <row r="2720" ht="23.1" customHeight="1"/>
    <row r="2721" ht="23.1" customHeight="1"/>
    <row r="2722" ht="23.1" customHeight="1"/>
    <row r="2723" ht="23.1" customHeight="1"/>
    <row r="2724" ht="23.1" customHeight="1"/>
    <row r="2725" ht="23.1" customHeight="1"/>
    <row r="2726" ht="23.1" customHeight="1"/>
    <row r="2727" ht="23.1" customHeight="1"/>
    <row r="2728" ht="23.1" customHeight="1"/>
    <row r="2729" ht="23.1" customHeight="1"/>
    <row r="2730" ht="23.1" customHeight="1"/>
    <row r="2731" ht="23.1" customHeight="1"/>
    <row r="2732" ht="23.1" customHeight="1"/>
    <row r="2733" ht="23.1" customHeight="1"/>
    <row r="2734" ht="23.1" customHeight="1"/>
    <row r="2735" ht="23.1" customHeight="1"/>
    <row r="2736" ht="23.1" customHeight="1"/>
    <row r="2737" ht="23.1" customHeight="1"/>
    <row r="2738" ht="23.1" customHeight="1"/>
    <row r="2739" ht="23.1" customHeight="1"/>
    <row r="2740" ht="23.1" customHeight="1"/>
    <row r="2741" ht="23.1" customHeight="1"/>
    <row r="2742" ht="23.1" customHeight="1"/>
    <row r="2743" ht="23.1" customHeight="1"/>
    <row r="2744" ht="23.1" customHeight="1"/>
    <row r="2745" ht="23.1" customHeight="1"/>
    <row r="2746" ht="23.1" customHeight="1"/>
    <row r="2747" ht="23.1" customHeight="1"/>
    <row r="2748" ht="23.1" customHeight="1"/>
    <row r="2749" ht="23.1" customHeight="1"/>
    <row r="2750" ht="23.1" customHeight="1"/>
    <row r="2751" ht="23.1" customHeight="1"/>
    <row r="2752" ht="23.1" customHeight="1"/>
    <row r="2753" ht="23.1" customHeight="1"/>
    <row r="2754" ht="23.1" customHeight="1"/>
    <row r="2755" ht="23.1" customHeight="1"/>
    <row r="2756" ht="23.1" customHeight="1"/>
    <row r="2757" ht="23.1" customHeight="1"/>
    <row r="2758" ht="23.1" customHeight="1"/>
    <row r="2759" ht="23.1" customHeight="1"/>
    <row r="2760" ht="23.1" customHeight="1"/>
    <row r="2761" ht="23.1" customHeight="1"/>
    <row r="2762" ht="23.1" customHeight="1"/>
    <row r="2763" ht="23.1" customHeight="1"/>
    <row r="2764" ht="23.1" customHeight="1"/>
    <row r="2765" ht="23.1" customHeight="1"/>
    <row r="2766" ht="23.1" customHeight="1"/>
    <row r="2767" ht="23.1" customHeight="1"/>
    <row r="2768" ht="23.1" customHeight="1"/>
    <row r="2769" ht="23.1" customHeight="1"/>
    <row r="2770" ht="23.1" customHeight="1"/>
    <row r="2771" ht="23.1" customHeight="1"/>
    <row r="2772" ht="23.1" customHeight="1"/>
    <row r="2773" ht="23.1" customHeight="1"/>
    <row r="2774" ht="23.1" customHeight="1"/>
    <row r="2775" ht="23.1" customHeight="1"/>
    <row r="2776" ht="23.1" customHeight="1"/>
    <row r="2777" ht="23.1" customHeight="1"/>
    <row r="2778" ht="23.1" customHeight="1"/>
    <row r="2779" ht="23.1" customHeight="1"/>
    <row r="2780" ht="23.1" customHeight="1"/>
    <row r="2781" ht="23.1" customHeight="1"/>
    <row r="2782" ht="23.1" customHeight="1"/>
    <row r="2783" ht="23.1" customHeight="1"/>
    <row r="2784" ht="23.1" customHeight="1"/>
    <row r="2785" ht="23.1" customHeight="1"/>
    <row r="2786" ht="23.1" customHeight="1"/>
    <row r="2787" ht="23.1" customHeight="1"/>
    <row r="2788" ht="23.1" customHeight="1"/>
    <row r="2789" ht="23.1" customHeight="1"/>
    <row r="2790" ht="23.1" customHeight="1"/>
    <row r="2791" ht="23.1" customHeight="1"/>
    <row r="2792" ht="23.1" customHeight="1"/>
    <row r="2793" ht="23.1" customHeight="1"/>
    <row r="2794" ht="23.1" customHeight="1"/>
    <row r="2795" ht="23.1" customHeight="1"/>
    <row r="2796" ht="23.1" customHeight="1"/>
    <row r="2797" ht="23.1" customHeight="1"/>
    <row r="2798" ht="23.1" customHeight="1"/>
    <row r="2799" ht="23.1" customHeight="1"/>
    <row r="2800" ht="23.1" customHeight="1"/>
    <row r="2801" ht="23.1" customHeight="1"/>
    <row r="2802" ht="23.1" customHeight="1"/>
    <row r="2803" ht="23.1" customHeight="1"/>
    <row r="2804" ht="23.1" customHeight="1"/>
    <row r="2805" ht="23.1" customHeight="1"/>
    <row r="2806" ht="23.1" customHeight="1"/>
    <row r="2807" ht="23.1" customHeight="1"/>
    <row r="2808" ht="23.1" customHeight="1"/>
    <row r="2809" ht="23.1" customHeight="1"/>
    <row r="2810" ht="23.1" customHeight="1"/>
    <row r="2811" ht="23.1" customHeight="1"/>
    <row r="2812" ht="23.1" customHeight="1"/>
    <row r="2813" ht="23.1" customHeight="1"/>
    <row r="2814" ht="23.1" customHeight="1"/>
    <row r="2815" ht="23.1" customHeight="1"/>
    <row r="2816" ht="23.1" customHeight="1"/>
    <row r="2817" ht="23.1" customHeight="1"/>
    <row r="2818" ht="23.1" customHeight="1"/>
    <row r="2819" ht="23.1" customHeight="1"/>
    <row r="2820" ht="23.1" customHeight="1"/>
    <row r="2821" ht="23.1" customHeight="1"/>
    <row r="2822" ht="23.1" customHeight="1"/>
    <row r="2823" ht="23.1" customHeight="1"/>
    <row r="2824" ht="23.1" customHeight="1"/>
    <row r="2825" ht="23.1" customHeight="1"/>
    <row r="2826" ht="23.1" customHeight="1"/>
    <row r="2827" ht="23.1" customHeight="1"/>
    <row r="2828" ht="23.1" customHeight="1"/>
    <row r="2829" ht="23.1" customHeight="1"/>
    <row r="2830" ht="23.1" customHeight="1"/>
    <row r="2831" ht="23.1" customHeight="1"/>
    <row r="2832" ht="23.1" customHeight="1"/>
    <row r="2833" ht="23.1" customHeight="1"/>
    <row r="2834" ht="23.1" customHeight="1"/>
    <row r="2835" ht="23.1" customHeight="1"/>
    <row r="2836" ht="23.1" customHeight="1"/>
    <row r="2837" ht="23.1" customHeight="1"/>
    <row r="2838" ht="23.1" customHeight="1"/>
    <row r="2839" ht="23.1" customHeight="1"/>
    <row r="2840" ht="23.1" customHeight="1"/>
    <row r="2841" ht="23.1" customHeight="1"/>
    <row r="2842" ht="23.1" customHeight="1"/>
    <row r="2843" ht="23.1" customHeight="1"/>
    <row r="2844" ht="23.1" customHeight="1"/>
    <row r="2845" ht="23.1" customHeight="1"/>
    <row r="2846" ht="23.1" customHeight="1"/>
    <row r="2847" ht="23.1" customHeight="1"/>
    <row r="2848" ht="23.1" customHeight="1"/>
    <row r="2849" ht="23.1" customHeight="1"/>
    <row r="2850" ht="23.1" customHeight="1"/>
    <row r="2851" ht="23.1" customHeight="1"/>
    <row r="2852" ht="23.1" customHeight="1"/>
    <row r="2853" ht="23.1" customHeight="1"/>
    <row r="2854" ht="23.1" customHeight="1"/>
    <row r="2855" ht="23.1" customHeight="1"/>
    <row r="2856" ht="23.1" customHeight="1"/>
    <row r="2857" ht="23.1" customHeight="1"/>
    <row r="2858" ht="23.1" customHeight="1"/>
    <row r="2859" ht="23.1" customHeight="1"/>
    <row r="2860" ht="23.1" customHeight="1"/>
    <row r="2861" ht="23.1" customHeight="1"/>
    <row r="2862" ht="23.1" customHeight="1"/>
    <row r="2863" ht="23.1" customHeight="1"/>
    <row r="2864" ht="23.1" customHeight="1"/>
    <row r="2865" ht="23.1" customHeight="1"/>
    <row r="2866" ht="23.1" customHeight="1"/>
    <row r="2867" ht="23.1" customHeight="1"/>
    <row r="2868" ht="23.1" customHeight="1"/>
    <row r="2869" ht="23.1" customHeight="1"/>
    <row r="2870" ht="23.1" customHeight="1"/>
    <row r="2871" ht="23.1" customHeight="1"/>
    <row r="2872" ht="23.1" customHeight="1"/>
    <row r="2873" ht="23.1" customHeight="1"/>
    <row r="2874" ht="23.1" customHeight="1"/>
    <row r="2875" ht="23.1" customHeight="1"/>
    <row r="2876" ht="23.1" customHeight="1"/>
    <row r="2877" ht="23.1" customHeight="1"/>
    <row r="2878" ht="23.1" customHeight="1"/>
    <row r="2879" ht="23.1" customHeight="1"/>
    <row r="2880" ht="23.1" customHeight="1"/>
    <row r="2881" ht="23.1" customHeight="1"/>
    <row r="2882" ht="23.1" customHeight="1"/>
    <row r="2883" ht="23.1" customHeight="1"/>
    <row r="2884" ht="23.1" customHeight="1"/>
    <row r="2885" ht="23.1" customHeight="1"/>
    <row r="2886" ht="23.1" customHeight="1"/>
    <row r="2887" ht="23.1" customHeight="1"/>
    <row r="2888" ht="23.1" customHeight="1"/>
    <row r="2889" ht="23.1" customHeight="1"/>
    <row r="2890" ht="23.1" customHeight="1"/>
    <row r="2891" ht="23.1" customHeight="1"/>
    <row r="2892" ht="23.1" customHeight="1"/>
    <row r="2893" ht="23.1" customHeight="1"/>
    <row r="2894" ht="23.1" customHeight="1"/>
    <row r="2895" ht="23.1" customHeight="1"/>
    <row r="2896" ht="23.1" customHeight="1"/>
    <row r="2897" ht="23.1" customHeight="1"/>
    <row r="2898" ht="23.1" customHeight="1"/>
    <row r="2899" ht="23.1" customHeight="1"/>
    <row r="2900" ht="23.1" customHeight="1"/>
    <row r="2901" ht="23.1" customHeight="1"/>
    <row r="2902" ht="23.1" customHeight="1"/>
    <row r="2903" ht="23.1" customHeight="1"/>
    <row r="2904" ht="23.1" customHeight="1"/>
    <row r="2905" ht="23.1" customHeight="1"/>
    <row r="2906" ht="23.1" customHeight="1"/>
    <row r="2907" ht="23.1" customHeight="1"/>
    <row r="2908" ht="23.1" customHeight="1"/>
    <row r="2909" ht="23.1" customHeight="1"/>
    <row r="2910" ht="23.1" customHeight="1"/>
    <row r="2911" ht="23.1" customHeight="1"/>
    <row r="2912" ht="23.1" customHeight="1"/>
    <row r="2913" ht="23.1" customHeight="1"/>
    <row r="2914" ht="23.1" customHeight="1"/>
    <row r="2915" ht="23.1" customHeight="1"/>
    <row r="2916" ht="23.1" customHeight="1"/>
    <row r="2917" ht="23.1" customHeight="1"/>
    <row r="2918" ht="23.1" customHeight="1"/>
    <row r="2919" ht="23.1" customHeight="1"/>
    <row r="2920" ht="23.1" customHeight="1"/>
    <row r="2921" ht="23.1" customHeight="1"/>
    <row r="2922" ht="23.1" customHeight="1"/>
    <row r="2923" ht="23.1" customHeight="1"/>
    <row r="2924" ht="23.1" customHeight="1"/>
    <row r="2925" ht="23.1" customHeight="1"/>
    <row r="2926" ht="23.1" customHeight="1"/>
    <row r="2927" ht="23.1" customHeight="1"/>
    <row r="2928" ht="23.1" customHeight="1"/>
    <row r="2929" ht="23.1" customHeight="1"/>
    <row r="2930" ht="23.1" customHeight="1"/>
    <row r="2931" ht="23.1" customHeight="1"/>
    <row r="2932" ht="23.1" customHeight="1"/>
    <row r="2933" ht="23.1" customHeight="1"/>
    <row r="2934" ht="23.1" customHeight="1"/>
    <row r="2935" ht="23.1" customHeight="1"/>
    <row r="2936" ht="23.1" customHeight="1"/>
    <row r="2937" ht="23.1" customHeight="1"/>
    <row r="2938" ht="23.1" customHeight="1"/>
    <row r="2939" ht="23.1" customHeight="1"/>
    <row r="2940" ht="23.1" customHeight="1"/>
    <row r="2941" ht="23.1" customHeight="1"/>
    <row r="2942" ht="23.1" customHeight="1"/>
    <row r="2943" ht="23.1" customHeight="1"/>
    <row r="2944" ht="23.1" customHeight="1"/>
    <row r="2945" ht="23.1" customHeight="1"/>
    <row r="2946" ht="23.1" customHeight="1"/>
    <row r="2947" ht="23.1" customHeight="1"/>
    <row r="2948" ht="23.1" customHeight="1"/>
    <row r="2949" ht="23.1" customHeight="1"/>
    <row r="2950" ht="23.1" customHeight="1"/>
    <row r="2951" ht="23.1" customHeight="1"/>
    <row r="2952" ht="23.1" customHeight="1"/>
    <row r="2953" ht="23.1" customHeight="1"/>
    <row r="2954" ht="23.1" customHeight="1"/>
    <row r="2955" ht="23.1" customHeight="1"/>
    <row r="2956" ht="23.1" customHeight="1"/>
    <row r="2957" ht="23.1" customHeight="1"/>
    <row r="2958" ht="23.1" customHeight="1"/>
    <row r="2959" ht="23.1" customHeight="1"/>
    <row r="2960" ht="23.1" customHeight="1"/>
    <row r="2961" ht="23.1" customHeight="1"/>
    <row r="2962" ht="23.1" customHeight="1"/>
    <row r="2963" ht="23.1" customHeight="1"/>
    <row r="2964" ht="23.1" customHeight="1"/>
    <row r="2965" ht="23.1" customHeight="1"/>
    <row r="2966" ht="23.1" customHeight="1"/>
    <row r="2967" ht="23.1" customHeight="1"/>
    <row r="2968" ht="23.1" customHeight="1"/>
    <row r="2969" ht="23.1" customHeight="1"/>
    <row r="2970" ht="23.1" customHeight="1"/>
    <row r="2971" ht="23.1" customHeight="1"/>
    <row r="2972" ht="23.1" customHeight="1"/>
    <row r="2973" ht="23.1" customHeight="1"/>
    <row r="2974" ht="23.1" customHeight="1"/>
    <row r="2975" ht="23.1" customHeight="1"/>
    <row r="2976" ht="23.1" customHeight="1"/>
    <row r="2977" ht="23.1" customHeight="1"/>
    <row r="2978" ht="23.1" customHeight="1"/>
    <row r="2979" ht="23.1" customHeight="1"/>
    <row r="2980" ht="23.1" customHeight="1"/>
    <row r="2981" ht="23.1" customHeight="1"/>
    <row r="2982" ht="23.1" customHeight="1"/>
    <row r="2983" ht="23.1" customHeight="1"/>
    <row r="2984" ht="23.1" customHeight="1"/>
    <row r="2985" ht="23.1" customHeight="1"/>
    <row r="2986" ht="23.1" customHeight="1"/>
    <row r="2987" ht="23.1" customHeight="1"/>
    <row r="2988" ht="23.1" customHeight="1"/>
    <row r="2989" ht="23.1" customHeight="1"/>
    <row r="2990" ht="23.25" customHeight="1"/>
    <row r="2991" ht="23.25" customHeight="1"/>
    <row r="2992" ht="23.25" customHeight="1"/>
  </sheetData>
  <sheetProtection formatCells="0" formatColumns="0" formatRows="0"/>
  <mergeCells count="21">
    <mergeCell ref="A1:X1"/>
    <mergeCell ref="A2:G2"/>
    <mergeCell ref="W2:X2"/>
    <mergeCell ref="G3:Q3"/>
    <mergeCell ref="T3:U3"/>
    <mergeCell ref="I4:Q4"/>
    <mergeCell ref="A4:A5"/>
    <mergeCell ref="B4:B5"/>
    <mergeCell ref="C4:C5"/>
    <mergeCell ref="D3:D5"/>
    <mergeCell ref="E3:E5"/>
    <mergeCell ref="F3:F5"/>
    <mergeCell ref="G4:G5"/>
    <mergeCell ref="H4:H5"/>
    <mergeCell ref="R3:R5"/>
    <mergeCell ref="S3:S5"/>
    <mergeCell ref="T4:T5"/>
    <mergeCell ref="U4:U5"/>
    <mergeCell ref="V3:V5"/>
    <mergeCell ref="W3:W5"/>
    <mergeCell ref="X3:X5"/>
  </mergeCells>
  <printOptions horizontalCentered="1"/>
  <pageMargins left="0.393055555555556" right="0.393055555555556" top="0.984027777777778" bottom="0.984027777777778" header="0.471527777777778" footer="0.471527777777778"/>
  <pageSetup paperSize="9" scale="72" fitToHeight="0" orientation="landscape" horizontalDpi="600" verticalDpi="600"/>
  <headerFooter alignWithMargins="0" scaleWithDoc="0">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2021"/>
  <sheetViews>
    <sheetView showGridLines="0" showZeros="0" workbookViewId="0">
      <selection activeCell="A1" sqref="A1:U1"/>
    </sheetView>
  </sheetViews>
  <sheetFormatPr defaultColWidth="6.875" defaultRowHeight="11.25"/>
  <cols>
    <col min="1" max="3" width="3.75" style="166" customWidth="1"/>
    <col min="4" max="4" width="11.25" style="166" customWidth="1"/>
    <col min="5" max="5" width="32.5" style="166" customWidth="1"/>
    <col min="6" max="6" width="9.25" style="166" customWidth="1"/>
    <col min="7" max="10" width="8.125" style="166" customWidth="1"/>
    <col min="11" max="11" width="9.125" style="166" customWidth="1"/>
    <col min="12" max="21" width="8.125" style="166" customWidth="1"/>
    <col min="22" max="256" width="6.875" style="166" customWidth="1"/>
    <col min="257" max="16384" width="6.875" style="166"/>
  </cols>
  <sheetData>
    <row r="1" ht="24.75" customHeight="1" spans="1:22">
      <c r="A1" s="167" t="s">
        <v>2812</v>
      </c>
      <c r="B1" s="167"/>
      <c r="C1" s="167"/>
      <c r="D1" s="167"/>
      <c r="E1" s="167"/>
      <c r="F1" s="167"/>
      <c r="G1" s="167"/>
      <c r="H1" s="167"/>
      <c r="I1" s="167"/>
      <c r="J1" s="167"/>
      <c r="K1" s="167"/>
      <c r="L1" s="167"/>
      <c r="M1" s="167"/>
      <c r="N1" s="167"/>
      <c r="O1" s="167"/>
      <c r="P1" s="167"/>
      <c r="Q1" s="167"/>
      <c r="R1" s="167"/>
      <c r="S1" s="167"/>
      <c r="T1" s="167"/>
      <c r="U1" s="167"/>
      <c r="V1" s="228"/>
    </row>
    <row r="2" ht="20.25" customHeight="1" spans="1:22">
      <c r="A2" s="168"/>
      <c r="B2" s="168"/>
      <c r="C2" s="168"/>
      <c r="D2" s="168"/>
      <c r="E2" s="168"/>
      <c r="F2" s="168"/>
      <c r="G2" s="168"/>
      <c r="H2" s="168"/>
      <c r="I2" s="168"/>
      <c r="J2" s="186"/>
      <c r="K2" s="186"/>
      <c r="L2" s="186"/>
      <c r="M2" s="186"/>
      <c r="N2" s="186"/>
      <c r="O2" s="186"/>
      <c r="P2" s="186"/>
      <c r="Q2" s="186"/>
      <c r="R2" s="186"/>
      <c r="S2" s="186"/>
      <c r="T2" s="186"/>
      <c r="U2" s="208" t="s">
        <v>1</v>
      </c>
      <c r="V2" s="228"/>
    </row>
    <row r="3" ht="19.5" customHeight="1" spans="1:22">
      <c r="A3" s="171" t="s">
        <v>2285</v>
      </c>
      <c r="B3" s="171"/>
      <c r="C3" s="171"/>
      <c r="D3" s="170" t="s">
        <v>2086</v>
      </c>
      <c r="E3" s="171" t="s">
        <v>2286</v>
      </c>
      <c r="F3" s="173" t="s">
        <v>2813</v>
      </c>
      <c r="G3" s="213" t="s">
        <v>2814</v>
      </c>
      <c r="H3" s="315"/>
      <c r="I3" s="213"/>
      <c r="J3" s="195"/>
      <c r="K3" s="174" t="s">
        <v>2815</v>
      </c>
      <c r="L3" s="174"/>
      <c r="M3" s="174"/>
      <c r="N3" s="174"/>
      <c r="O3" s="174"/>
      <c r="P3" s="174"/>
      <c r="Q3" s="174"/>
      <c r="R3" s="174"/>
      <c r="S3" s="174"/>
      <c r="T3" s="174"/>
      <c r="U3" s="174" t="s">
        <v>2816</v>
      </c>
      <c r="V3" s="229"/>
    </row>
    <row r="4" ht="19.5" customHeight="1" spans="1:22">
      <c r="A4" s="174" t="s">
        <v>1893</v>
      </c>
      <c r="B4" s="175" t="s">
        <v>1894</v>
      </c>
      <c r="C4" s="175" t="s">
        <v>2287</v>
      </c>
      <c r="D4" s="176"/>
      <c r="E4" s="177"/>
      <c r="F4" s="174"/>
      <c r="G4" s="174" t="s">
        <v>17</v>
      </c>
      <c r="H4" s="174" t="s">
        <v>1982</v>
      </c>
      <c r="I4" s="174" t="s">
        <v>2817</v>
      </c>
      <c r="J4" s="174" t="s">
        <v>1950</v>
      </c>
      <c r="K4" s="174" t="s">
        <v>17</v>
      </c>
      <c r="L4" s="174" t="s">
        <v>2001</v>
      </c>
      <c r="M4" s="219" t="s">
        <v>1950</v>
      </c>
      <c r="N4" s="219" t="s">
        <v>1960</v>
      </c>
      <c r="O4" s="219" t="s">
        <v>2818</v>
      </c>
      <c r="P4" s="174" t="s">
        <v>2819</v>
      </c>
      <c r="Q4" s="174" t="s">
        <v>2820</v>
      </c>
      <c r="R4" s="174" t="s">
        <v>1943</v>
      </c>
      <c r="S4" s="174" t="s">
        <v>1957</v>
      </c>
      <c r="T4" s="174" t="s">
        <v>1872</v>
      </c>
      <c r="U4" s="174"/>
      <c r="V4" s="229"/>
    </row>
    <row r="5" ht="22.5" customHeight="1" spans="1:22">
      <c r="A5" s="174"/>
      <c r="B5" s="175"/>
      <c r="C5" s="175"/>
      <c r="D5" s="176"/>
      <c r="E5" s="177"/>
      <c r="F5" s="174"/>
      <c r="G5" s="174"/>
      <c r="H5" s="174"/>
      <c r="I5" s="174"/>
      <c r="J5" s="174"/>
      <c r="K5" s="174"/>
      <c r="L5" s="174"/>
      <c r="M5" s="219"/>
      <c r="N5" s="219"/>
      <c r="O5" s="219"/>
      <c r="P5" s="174"/>
      <c r="Q5" s="174"/>
      <c r="R5" s="174"/>
      <c r="S5" s="174"/>
      <c r="T5" s="174"/>
      <c r="U5" s="174"/>
      <c r="V5" s="229"/>
    </row>
    <row r="6" s="165" customFormat="1" ht="23.1" customHeight="1" spans="1:22">
      <c r="A6" s="179"/>
      <c r="B6" s="179"/>
      <c r="C6" s="180"/>
      <c r="D6" s="215"/>
      <c r="E6" s="182" t="s">
        <v>17</v>
      </c>
      <c r="F6" s="183">
        <v>194999.999999999</v>
      </c>
      <c r="G6" s="184">
        <v>82110.9999999999</v>
      </c>
      <c r="H6" s="184">
        <v>68016.8299999999</v>
      </c>
      <c r="I6" s="184">
        <v>11129.29</v>
      </c>
      <c r="J6" s="184">
        <v>2964.88</v>
      </c>
      <c r="K6" s="184">
        <v>112889</v>
      </c>
      <c r="L6" s="184">
        <v>43195</v>
      </c>
      <c r="M6" s="184">
        <v>8004</v>
      </c>
      <c r="N6" s="184">
        <v>5300</v>
      </c>
      <c r="O6" s="184">
        <v>0</v>
      </c>
      <c r="P6" s="188">
        <v>48080</v>
      </c>
      <c r="Q6" s="183">
        <v>0</v>
      </c>
      <c r="R6" s="184">
        <v>0</v>
      </c>
      <c r="S6" s="184">
        <v>0</v>
      </c>
      <c r="T6" s="184">
        <v>8310</v>
      </c>
      <c r="U6" s="184">
        <v>0</v>
      </c>
      <c r="V6" s="229"/>
    </row>
    <row r="7" ht="23.1" customHeight="1" spans="1:22">
      <c r="A7" s="179"/>
      <c r="B7" s="179"/>
      <c r="C7" s="180"/>
      <c r="D7" s="215" t="s">
        <v>2289</v>
      </c>
      <c r="E7" s="182" t="s">
        <v>354</v>
      </c>
      <c r="F7" s="183">
        <v>3358.78</v>
      </c>
      <c r="G7" s="184">
        <v>2303.78</v>
      </c>
      <c r="H7" s="184">
        <v>1852.59</v>
      </c>
      <c r="I7" s="184">
        <v>380.56</v>
      </c>
      <c r="J7" s="184">
        <v>70.63</v>
      </c>
      <c r="K7" s="184">
        <v>1055</v>
      </c>
      <c r="L7" s="184">
        <v>1055</v>
      </c>
      <c r="M7" s="184">
        <v>0</v>
      </c>
      <c r="N7" s="184">
        <v>0</v>
      </c>
      <c r="O7" s="184">
        <v>0</v>
      </c>
      <c r="P7" s="188">
        <v>0</v>
      </c>
      <c r="Q7" s="183">
        <v>0</v>
      </c>
      <c r="R7" s="184">
        <v>0</v>
      </c>
      <c r="S7" s="184">
        <v>0</v>
      </c>
      <c r="T7" s="184">
        <v>0</v>
      </c>
      <c r="U7" s="184">
        <v>0</v>
      </c>
      <c r="V7" s="228"/>
    </row>
    <row r="8" ht="23.1" customHeight="1" spans="1:22">
      <c r="A8" s="179"/>
      <c r="B8" s="179"/>
      <c r="C8" s="180"/>
      <c r="D8" s="215" t="s">
        <v>2290</v>
      </c>
      <c r="E8" s="182" t="s">
        <v>2291</v>
      </c>
      <c r="F8" s="183">
        <v>677.77</v>
      </c>
      <c r="G8" s="184">
        <v>561.77</v>
      </c>
      <c r="H8" s="184">
        <v>422.96</v>
      </c>
      <c r="I8" s="184">
        <v>106.49</v>
      </c>
      <c r="J8" s="184">
        <v>32.32</v>
      </c>
      <c r="K8" s="184">
        <v>116</v>
      </c>
      <c r="L8" s="184">
        <v>116</v>
      </c>
      <c r="M8" s="184">
        <v>0</v>
      </c>
      <c r="N8" s="184">
        <v>0</v>
      </c>
      <c r="O8" s="184">
        <v>0</v>
      </c>
      <c r="P8" s="188">
        <v>0</v>
      </c>
      <c r="Q8" s="183">
        <v>0</v>
      </c>
      <c r="R8" s="184">
        <v>0</v>
      </c>
      <c r="S8" s="184">
        <v>0</v>
      </c>
      <c r="T8" s="184">
        <v>0</v>
      </c>
      <c r="U8" s="184">
        <v>0</v>
      </c>
      <c r="V8" s="228"/>
    </row>
    <row r="9" ht="23.1" customHeight="1" spans="1:22">
      <c r="A9" s="179"/>
      <c r="B9" s="179"/>
      <c r="C9" s="180"/>
      <c r="D9" s="215" t="s">
        <v>2292</v>
      </c>
      <c r="E9" s="182" t="s">
        <v>2293</v>
      </c>
      <c r="F9" s="183">
        <v>133.49</v>
      </c>
      <c r="G9" s="184">
        <v>73.49</v>
      </c>
      <c r="H9" s="184">
        <v>66.55</v>
      </c>
      <c r="I9" s="184">
        <v>6.43</v>
      </c>
      <c r="J9" s="184">
        <v>0.51</v>
      </c>
      <c r="K9" s="184">
        <v>60</v>
      </c>
      <c r="L9" s="184">
        <v>60</v>
      </c>
      <c r="M9" s="184">
        <v>0</v>
      </c>
      <c r="N9" s="184">
        <v>0</v>
      </c>
      <c r="O9" s="184">
        <v>0</v>
      </c>
      <c r="P9" s="188">
        <v>0</v>
      </c>
      <c r="Q9" s="183">
        <v>0</v>
      </c>
      <c r="R9" s="184">
        <v>0</v>
      </c>
      <c r="S9" s="184">
        <v>0</v>
      </c>
      <c r="T9" s="184">
        <v>0</v>
      </c>
      <c r="U9" s="184">
        <v>0</v>
      </c>
      <c r="V9" s="228"/>
    </row>
    <row r="10" ht="23.1" customHeight="1" spans="1:22">
      <c r="A10" s="179"/>
      <c r="B10" s="179"/>
      <c r="C10" s="180"/>
      <c r="D10" s="215" t="s">
        <v>2294</v>
      </c>
      <c r="E10" s="182" t="s">
        <v>2295</v>
      </c>
      <c r="F10" s="183">
        <v>889.23</v>
      </c>
      <c r="G10" s="184">
        <v>488.23</v>
      </c>
      <c r="H10" s="184">
        <v>414.18</v>
      </c>
      <c r="I10" s="184">
        <v>73.04</v>
      </c>
      <c r="J10" s="184">
        <v>1.01</v>
      </c>
      <c r="K10" s="184">
        <v>401</v>
      </c>
      <c r="L10" s="184">
        <v>401</v>
      </c>
      <c r="M10" s="184">
        <v>0</v>
      </c>
      <c r="N10" s="184">
        <v>0</v>
      </c>
      <c r="O10" s="184">
        <v>0</v>
      </c>
      <c r="P10" s="188">
        <v>0</v>
      </c>
      <c r="Q10" s="183">
        <v>0</v>
      </c>
      <c r="R10" s="184">
        <v>0</v>
      </c>
      <c r="S10" s="184">
        <v>0</v>
      </c>
      <c r="T10" s="184">
        <v>0</v>
      </c>
      <c r="U10" s="184">
        <v>0</v>
      </c>
      <c r="V10" s="228"/>
    </row>
    <row r="11" ht="23.1" customHeight="1" spans="1:22">
      <c r="A11" s="179"/>
      <c r="B11" s="179"/>
      <c r="C11" s="180"/>
      <c r="D11" s="215" t="s">
        <v>2296</v>
      </c>
      <c r="E11" s="182" t="s">
        <v>2297</v>
      </c>
      <c r="F11" s="183">
        <v>231.29</v>
      </c>
      <c r="G11" s="184">
        <v>188.29</v>
      </c>
      <c r="H11" s="184">
        <v>152.48</v>
      </c>
      <c r="I11" s="184">
        <v>28.49</v>
      </c>
      <c r="J11" s="184">
        <v>7.32</v>
      </c>
      <c r="K11" s="184">
        <v>43</v>
      </c>
      <c r="L11" s="184">
        <v>43</v>
      </c>
      <c r="M11" s="184">
        <v>0</v>
      </c>
      <c r="N11" s="184">
        <v>0</v>
      </c>
      <c r="O11" s="184">
        <v>0</v>
      </c>
      <c r="P11" s="188">
        <v>0</v>
      </c>
      <c r="Q11" s="183">
        <v>0</v>
      </c>
      <c r="R11" s="184">
        <v>0</v>
      </c>
      <c r="S11" s="184">
        <v>0</v>
      </c>
      <c r="T11" s="184">
        <v>0</v>
      </c>
      <c r="U11" s="184">
        <v>0</v>
      </c>
      <c r="V11" s="228"/>
    </row>
    <row r="12" ht="23.1" customHeight="1" spans="1:22">
      <c r="A12" s="179"/>
      <c r="B12" s="179"/>
      <c r="C12" s="180"/>
      <c r="D12" s="215" t="s">
        <v>2298</v>
      </c>
      <c r="E12" s="182" t="s">
        <v>2299</v>
      </c>
      <c r="F12" s="183">
        <v>96.53</v>
      </c>
      <c r="G12" s="184">
        <v>83.53</v>
      </c>
      <c r="H12" s="184">
        <v>68.18</v>
      </c>
      <c r="I12" s="184">
        <v>14.38</v>
      </c>
      <c r="J12" s="184">
        <v>0.97</v>
      </c>
      <c r="K12" s="184">
        <v>13</v>
      </c>
      <c r="L12" s="184">
        <v>13</v>
      </c>
      <c r="M12" s="184">
        <v>0</v>
      </c>
      <c r="N12" s="184">
        <v>0</v>
      </c>
      <c r="O12" s="184">
        <v>0</v>
      </c>
      <c r="P12" s="188">
        <v>0</v>
      </c>
      <c r="Q12" s="183">
        <v>0</v>
      </c>
      <c r="R12" s="184">
        <v>0</v>
      </c>
      <c r="S12" s="184">
        <v>0</v>
      </c>
      <c r="T12" s="184">
        <v>0</v>
      </c>
      <c r="U12" s="184">
        <v>0</v>
      </c>
      <c r="V12" s="228"/>
    </row>
    <row r="13" ht="23.1" customHeight="1" spans="1:22">
      <c r="A13" s="179"/>
      <c r="B13" s="179"/>
      <c r="C13" s="180"/>
      <c r="D13" s="215" t="s">
        <v>2300</v>
      </c>
      <c r="E13" s="182" t="s">
        <v>2301</v>
      </c>
      <c r="F13" s="183">
        <v>83.8299999999999</v>
      </c>
      <c r="G13" s="184">
        <v>77.83</v>
      </c>
      <c r="H13" s="184">
        <v>61.06</v>
      </c>
      <c r="I13" s="184">
        <v>13.07</v>
      </c>
      <c r="J13" s="184">
        <v>3.7</v>
      </c>
      <c r="K13" s="184">
        <v>6</v>
      </c>
      <c r="L13" s="184">
        <v>6</v>
      </c>
      <c r="M13" s="184">
        <v>0</v>
      </c>
      <c r="N13" s="184">
        <v>0</v>
      </c>
      <c r="O13" s="184">
        <v>0</v>
      </c>
      <c r="P13" s="188">
        <v>0</v>
      </c>
      <c r="Q13" s="183">
        <v>0</v>
      </c>
      <c r="R13" s="184">
        <v>0</v>
      </c>
      <c r="S13" s="184">
        <v>0</v>
      </c>
      <c r="T13" s="184">
        <v>0</v>
      </c>
      <c r="U13" s="184">
        <v>0</v>
      </c>
      <c r="V13" s="228"/>
    </row>
    <row r="14" ht="23.1" customHeight="1" spans="1:22">
      <c r="A14" s="179"/>
      <c r="B14" s="179"/>
      <c r="C14" s="180"/>
      <c r="D14" s="215" t="s">
        <v>2302</v>
      </c>
      <c r="E14" s="182" t="s">
        <v>2303</v>
      </c>
      <c r="F14" s="183">
        <v>179.42</v>
      </c>
      <c r="G14" s="184">
        <v>130.42</v>
      </c>
      <c r="H14" s="184">
        <v>100.31</v>
      </c>
      <c r="I14" s="184">
        <v>22.74</v>
      </c>
      <c r="J14" s="184">
        <v>7.37</v>
      </c>
      <c r="K14" s="184">
        <v>49</v>
      </c>
      <c r="L14" s="184">
        <v>49</v>
      </c>
      <c r="M14" s="184">
        <v>0</v>
      </c>
      <c r="N14" s="184">
        <v>0</v>
      </c>
      <c r="O14" s="184">
        <v>0</v>
      </c>
      <c r="P14" s="188">
        <v>0</v>
      </c>
      <c r="Q14" s="183">
        <v>0</v>
      </c>
      <c r="R14" s="184">
        <v>0</v>
      </c>
      <c r="S14" s="184">
        <v>0</v>
      </c>
      <c r="T14" s="184">
        <v>0</v>
      </c>
      <c r="U14" s="184">
        <v>0</v>
      </c>
      <c r="V14" s="228"/>
    </row>
    <row r="15" ht="23.1" customHeight="1" spans="1:22">
      <c r="A15" s="179"/>
      <c r="B15" s="179"/>
      <c r="C15" s="180"/>
      <c r="D15" s="215" t="s">
        <v>2304</v>
      </c>
      <c r="E15" s="182" t="s">
        <v>2305</v>
      </c>
      <c r="F15" s="183">
        <v>73.91</v>
      </c>
      <c r="G15" s="184">
        <v>46.91</v>
      </c>
      <c r="H15" s="184">
        <v>38.03</v>
      </c>
      <c r="I15" s="184">
        <v>8.88</v>
      </c>
      <c r="J15" s="184">
        <v>0</v>
      </c>
      <c r="K15" s="184">
        <v>27</v>
      </c>
      <c r="L15" s="184">
        <v>27</v>
      </c>
      <c r="M15" s="184">
        <v>0</v>
      </c>
      <c r="N15" s="184">
        <v>0</v>
      </c>
      <c r="O15" s="184">
        <v>0</v>
      </c>
      <c r="P15" s="188">
        <v>0</v>
      </c>
      <c r="Q15" s="183">
        <v>0</v>
      </c>
      <c r="R15" s="184">
        <v>0</v>
      </c>
      <c r="S15" s="184">
        <v>0</v>
      </c>
      <c r="T15" s="184">
        <v>0</v>
      </c>
      <c r="U15" s="184">
        <v>0</v>
      </c>
      <c r="V15" s="228"/>
    </row>
    <row r="16" ht="23.1" customHeight="1" spans="1:22">
      <c r="A16" s="179"/>
      <c r="B16" s="179"/>
      <c r="C16" s="180"/>
      <c r="D16" s="215" t="s">
        <v>2306</v>
      </c>
      <c r="E16" s="182" t="s">
        <v>2307</v>
      </c>
      <c r="F16" s="183">
        <v>76.63</v>
      </c>
      <c r="G16" s="184">
        <v>45.63</v>
      </c>
      <c r="H16" s="184">
        <v>36.64</v>
      </c>
      <c r="I16" s="184">
        <v>8.99</v>
      </c>
      <c r="J16" s="184">
        <v>0</v>
      </c>
      <c r="K16" s="184">
        <v>31</v>
      </c>
      <c r="L16" s="184">
        <v>31</v>
      </c>
      <c r="M16" s="184">
        <v>0</v>
      </c>
      <c r="N16" s="184">
        <v>0</v>
      </c>
      <c r="O16" s="184">
        <v>0</v>
      </c>
      <c r="P16" s="188">
        <v>0</v>
      </c>
      <c r="Q16" s="183">
        <v>0</v>
      </c>
      <c r="R16" s="184">
        <v>0</v>
      </c>
      <c r="S16" s="184">
        <v>0</v>
      </c>
      <c r="T16" s="184">
        <v>0</v>
      </c>
      <c r="U16" s="184">
        <v>0</v>
      </c>
      <c r="V16" s="228"/>
    </row>
    <row r="17" ht="23.1" customHeight="1" spans="1:22">
      <c r="A17" s="179"/>
      <c r="B17" s="179"/>
      <c r="C17" s="180"/>
      <c r="D17" s="215" t="s">
        <v>2308</v>
      </c>
      <c r="E17" s="182" t="s">
        <v>2309</v>
      </c>
      <c r="F17" s="183">
        <v>98.99</v>
      </c>
      <c r="G17" s="184">
        <v>92.99</v>
      </c>
      <c r="H17" s="184">
        <v>79.01</v>
      </c>
      <c r="I17" s="184">
        <v>13.98</v>
      </c>
      <c r="J17" s="184">
        <v>0</v>
      </c>
      <c r="K17" s="184">
        <v>6</v>
      </c>
      <c r="L17" s="184">
        <v>6</v>
      </c>
      <c r="M17" s="184">
        <v>0</v>
      </c>
      <c r="N17" s="184">
        <v>0</v>
      </c>
      <c r="O17" s="184">
        <v>0</v>
      </c>
      <c r="P17" s="188">
        <v>0</v>
      </c>
      <c r="Q17" s="183">
        <v>0</v>
      </c>
      <c r="R17" s="184">
        <v>0</v>
      </c>
      <c r="S17" s="184">
        <v>0</v>
      </c>
      <c r="T17" s="184">
        <v>0</v>
      </c>
      <c r="U17" s="184">
        <v>0</v>
      </c>
      <c r="V17" s="228"/>
    </row>
    <row r="18" ht="23.1" customHeight="1" spans="1:22">
      <c r="A18" s="179"/>
      <c r="B18" s="179"/>
      <c r="C18" s="180"/>
      <c r="D18" s="215" t="s">
        <v>2310</v>
      </c>
      <c r="E18" s="182" t="s">
        <v>2311</v>
      </c>
      <c r="F18" s="183">
        <v>5</v>
      </c>
      <c r="G18" s="184">
        <v>0</v>
      </c>
      <c r="H18" s="184">
        <v>0</v>
      </c>
      <c r="I18" s="184">
        <v>0</v>
      </c>
      <c r="J18" s="184">
        <v>0</v>
      </c>
      <c r="K18" s="184">
        <v>5</v>
      </c>
      <c r="L18" s="184">
        <v>5</v>
      </c>
      <c r="M18" s="184">
        <v>0</v>
      </c>
      <c r="N18" s="184">
        <v>0</v>
      </c>
      <c r="O18" s="184">
        <v>0</v>
      </c>
      <c r="P18" s="188">
        <v>0</v>
      </c>
      <c r="Q18" s="183">
        <v>0</v>
      </c>
      <c r="R18" s="184">
        <v>0</v>
      </c>
      <c r="S18" s="184">
        <v>0</v>
      </c>
      <c r="T18" s="184">
        <v>0</v>
      </c>
      <c r="U18" s="184">
        <v>0</v>
      </c>
      <c r="V18" s="228"/>
    </row>
    <row r="19" ht="23.1" customHeight="1" spans="1:22">
      <c r="A19" s="179"/>
      <c r="B19" s="179"/>
      <c r="C19" s="180"/>
      <c r="D19" s="215" t="s">
        <v>2312</v>
      </c>
      <c r="E19" s="182" t="s">
        <v>2313</v>
      </c>
      <c r="F19" s="183">
        <v>192.29</v>
      </c>
      <c r="G19" s="184">
        <v>112.29</v>
      </c>
      <c r="H19" s="184">
        <v>94.64</v>
      </c>
      <c r="I19" s="184">
        <v>17.65</v>
      </c>
      <c r="J19" s="184">
        <v>0</v>
      </c>
      <c r="K19" s="184">
        <v>80</v>
      </c>
      <c r="L19" s="184">
        <v>80</v>
      </c>
      <c r="M19" s="184">
        <v>0</v>
      </c>
      <c r="N19" s="184">
        <v>0</v>
      </c>
      <c r="O19" s="184">
        <v>0</v>
      </c>
      <c r="P19" s="188">
        <v>0</v>
      </c>
      <c r="Q19" s="183">
        <v>0</v>
      </c>
      <c r="R19" s="184">
        <v>0</v>
      </c>
      <c r="S19" s="184">
        <v>0</v>
      </c>
      <c r="T19" s="184">
        <v>0</v>
      </c>
      <c r="U19" s="184">
        <v>0</v>
      </c>
      <c r="V19" s="228"/>
    </row>
    <row r="20" ht="23.1" customHeight="1" spans="1:22">
      <c r="A20" s="179"/>
      <c r="B20" s="179"/>
      <c r="C20" s="180"/>
      <c r="D20" s="215" t="s">
        <v>2314</v>
      </c>
      <c r="E20" s="182" t="s">
        <v>2315</v>
      </c>
      <c r="F20" s="183">
        <v>170.27</v>
      </c>
      <c r="G20" s="184">
        <v>121.27</v>
      </c>
      <c r="H20" s="184">
        <v>90.46</v>
      </c>
      <c r="I20" s="184">
        <v>20.58</v>
      </c>
      <c r="J20" s="184">
        <v>10.23</v>
      </c>
      <c r="K20" s="184">
        <v>49</v>
      </c>
      <c r="L20" s="184">
        <v>49</v>
      </c>
      <c r="M20" s="184">
        <v>0</v>
      </c>
      <c r="N20" s="184">
        <v>0</v>
      </c>
      <c r="O20" s="184">
        <v>0</v>
      </c>
      <c r="P20" s="188">
        <v>0</v>
      </c>
      <c r="Q20" s="183">
        <v>0</v>
      </c>
      <c r="R20" s="184">
        <v>0</v>
      </c>
      <c r="S20" s="184">
        <v>0</v>
      </c>
      <c r="T20" s="184">
        <v>0</v>
      </c>
      <c r="U20" s="184">
        <v>0</v>
      </c>
      <c r="V20" s="228"/>
    </row>
    <row r="21" ht="23.1" customHeight="1" spans="1:22">
      <c r="A21" s="179"/>
      <c r="B21" s="179"/>
      <c r="C21" s="180"/>
      <c r="D21" s="215" t="s">
        <v>2316</v>
      </c>
      <c r="E21" s="182" t="s">
        <v>2317</v>
      </c>
      <c r="F21" s="183">
        <v>62.01</v>
      </c>
      <c r="G21" s="184">
        <v>44.01</v>
      </c>
      <c r="H21" s="184">
        <v>35.75</v>
      </c>
      <c r="I21" s="184">
        <v>8.26</v>
      </c>
      <c r="J21" s="184">
        <v>0</v>
      </c>
      <c r="K21" s="184">
        <v>18</v>
      </c>
      <c r="L21" s="184">
        <v>18</v>
      </c>
      <c r="M21" s="184">
        <v>0</v>
      </c>
      <c r="N21" s="184">
        <v>0</v>
      </c>
      <c r="O21" s="184">
        <v>0</v>
      </c>
      <c r="P21" s="188">
        <v>0</v>
      </c>
      <c r="Q21" s="183">
        <v>0</v>
      </c>
      <c r="R21" s="184">
        <v>0</v>
      </c>
      <c r="S21" s="184">
        <v>0</v>
      </c>
      <c r="T21" s="184">
        <v>0</v>
      </c>
      <c r="U21" s="184">
        <v>0</v>
      </c>
      <c r="V21" s="228"/>
    </row>
    <row r="22" ht="23.1" customHeight="1" spans="1:22">
      <c r="A22" s="179"/>
      <c r="B22" s="179"/>
      <c r="C22" s="180"/>
      <c r="D22" s="215" t="s">
        <v>2318</v>
      </c>
      <c r="E22" s="182" t="s">
        <v>2319</v>
      </c>
      <c r="F22" s="183">
        <v>103.97</v>
      </c>
      <c r="G22" s="184">
        <v>81.97</v>
      </c>
      <c r="H22" s="184">
        <v>62.01</v>
      </c>
      <c r="I22" s="184">
        <v>12.76</v>
      </c>
      <c r="J22" s="184">
        <v>7.2</v>
      </c>
      <c r="K22" s="184">
        <v>22</v>
      </c>
      <c r="L22" s="184">
        <v>22</v>
      </c>
      <c r="M22" s="184">
        <v>0</v>
      </c>
      <c r="N22" s="184">
        <v>0</v>
      </c>
      <c r="O22" s="184">
        <v>0</v>
      </c>
      <c r="P22" s="188">
        <v>0</v>
      </c>
      <c r="Q22" s="183">
        <v>0</v>
      </c>
      <c r="R22" s="184">
        <v>0</v>
      </c>
      <c r="S22" s="184">
        <v>0</v>
      </c>
      <c r="T22" s="184">
        <v>0</v>
      </c>
      <c r="U22" s="184">
        <v>0</v>
      </c>
      <c r="V22" s="228"/>
    </row>
    <row r="23" ht="23.1" customHeight="1" spans="1:21">
      <c r="A23" s="179"/>
      <c r="B23" s="179"/>
      <c r="C23" s="180"/>
      <c r="D23" s="215" t="s">
        <v>2320</v>
      </c>
      <c r="E23" s="182" t="s">
        <v>2321</v>
      </c>
      <c r="F23" s="183">
        <v>66.85</v>
      </c>
      <c r="G23" s="184">
        <v>51.85</v>
      </c>
      <c r="H23" s="184">
        <v>42.56</v>
      </c>
      <c r="I23" s="184">
        <v>9.29</v>
      </c>
      <c r="J23" s="184">
        <v>0</v>
      </c>
      <c r="K23" s="184">
        <v>15</v>
      </c>
      <c r="L23" s="184">
        <v>15</v>
      </c>
      <c r="M23" s="184">
        <v>0</v>
      </c>
      <c r="N23" s="184">
        <v>0</v>
      </c>
      <c r="O23" s="184">
        <v>0</v>
      </c>
      <c r="P23" s="188">
        <v>0</v>
      </c>
      <c r="Q23" s="183">
        <v>0</v>
      </c>
      <c r="R23" s="184">
        <v>0</v>
      </c>
      <c r="S23" s="184">
        <v>0</v>
      </c>
      <c r="T23" s="184">
        <v>0</v>
      </c>
      <c r="U23" s="184">
        <v>0</v>
      </c>
    </row>
    <row r="24" ht="23.1" customHeight="1" spans="1:21">
      <c r="A24" s="179"/>
      <c r="B24" s="179"/>
      <c r="C24" s="180"/>
      <c r="D24" s="215" t="s">
        <v>2322</v>
      </c>
      <c r="E24" s="182" t="s">
        <v>2323</v>
      </c>
      <c r="F24" s="183">
        <v>122.93</v>
      </c>
      <c r="G24" s="184">
        <v>72.93</v>
      </c>
      <c r="H24" s="184">
        <v>62.05</v>
      </c>
      <c r="I24" s="184">
        <v>10.88</v>
      </c>
      <c r="J24" s="184">
        <v>0</v>
      </c>
      <c r="K24" s="184">
        <v>50</v>
      </c>
      <c r="L24" s="184">
        <v>50</v>
      </c>
      <c r="M24" s="184">
        <v>0</v>
      </c>
      <c r="N24" s="184">
        <v>0</v>
      </c>
      <c r="O24" s="184">
        <v>0</v>
      </c>
      <c r="P24" s="188">
        <v>0</v>
      </c>
      <c r="Q24" s="183">
        <v>0</v>
      </c>
      <c r="R24" s="184">
        <v>0</v>
      </c>
      <c r="S24" s="184">
        <v>0</v>
      </c>
      <c r="T24" s="184">
        <v>0</v>
      </c>
      <c r="U24" s="184">
        <v>0</v>
      </c>
    </row>
    <row r="25" ht="23.1" customHeight="1" spans="1:21">
      <c r="A25" s="179"/>
      <c r="B25" s="179"/>
      <c r="C25" s="180"/>
      <c r="D25" s="215" t="s">
        <v>2324</v>
      </c>
      <c r="E25" s="182" t="s">
        <v>2325</v>
      </c>
      <c r="F25" s="183">
        <v>76.37</v>
      </c>
      <c r="G25" s="184">
        <v>30.37</v>
      </c>
      <c r="H25" s="184">
        <v>25.72</v>
      </c>
      <c r="I25" s="184">
        <v>4.65</v>
      </c>
      <c r="J25" s="184">
        <v>0</v>
      </c>
      <c r="K25" s="184">
        <v>46</v>
      </c>
      <c r="L25" s="184">
        <v>46</v>
      </c>
      <c r="M25" s="184">
        <v>0</v>
      </c>
      <c r="N25" s="184">
        <v>0</v>
      </c>
      <c r="O25" s="184">
        <v>0</v>
      </c>
      <c r="P25" s="188">
        <v>0</v>
      </c>
      <c r="Q25" s="183">
        <v>0</v>
      </c>
      <c r="R25" s="184">
        <v>0</v>
      </c>
      <c r="S25" s="184">
        <v>0</v>
      </c>
      <c r="T25" s="184">
        <v>0</v>
      </c>
      <c r="U25" s="184">
        <v>0</v>
      </c>
    </row>
    <row r="26" ht="23.1" customHeight="1" spans="1:21">
      <c r="A26" s="179"/>
      <c r="B26" s="179"/>
      <c r="C26" s="180"/>
      <c r="D26" s="215" t="s">
        <v>2326</v>
      </c>
      <c r="E26" s="182" t="s">
        <v>2327</v>
      </c>
      <c r="F26" s="183">
        <v>18</v>
      </c>
      <c r="G26" s="184">
        <v>0</v>
      </c>
      <c r="H26" s="184">
        <v>0</v>
      </c>
      <c r="I26" s="184">
        <v>0</v>
      </c>
      <c r="J26" s="184">
        <v>0</v>
      </c>
      <c r="K26" s="184">
        <v>18</v>
      </c>
      <c r="L26" s="184">
        <v>18</v>
      </c>
      <c r="M26" s="184">
        <v>0</v>
      </c>
      <c r="N26" s="184">
        <v>0</v>
      </c>
      <c r="O26" s="184">
        <v>0</v>
      </c>
      <c r="P26" s="188">
        <v>0</v>
      </c>
      <c r="Q26" s="183">
        <v>0</v>
      </c>
      <c r="R26" s="184">
        <v>0</v>
      </c>
      <c r="S26" s="184">
        <v>0</v>
      </c>
      <c r="T26" s="184">
        <v>0</v>
      </c>
      <c r="U26" s="184">
        <v>0</v>
      </c>
    </row>
    <row r="27" ht="23.1" customHeight="1" spans="1:21">
      <c r="A27" s="179"/>
      <c r="B27" s="179"/>
      <c r="C27" s="180"/>
      <c r="D27" s="215" t="s">
        <v>2328</v>
      </c>
      <c r="E27" s="182" t="s">
        <v>479</v>
      </c>
      <c r="F27" s="183">
        <v>16916.6</v>
      </c>
      <c r="G27" s="184">
        <v>991.599999999999</v>
      </c>
      <c r="H27" s="184">
        <v>800.049999999999</v>
      </c>
      <c r="I27" s="184">
        <v>170.99</v>
      </c>
      <c r="J27" s="184">
        <v>20.56</v>
      </c>
      <c r="K27" s="184">
        <v>15925</v>
      </c>
      <c r="L27" s="184">
        <v>725</v>
      </c>
      <c r="M27" s="184">
        <v>0</v>
      </c>
      <c r="N27" s="184">
        <v>0</v>
      </c>
      <c r="O27" s="184">
        <v>0</v>
      </c>
      <c r="P27" s="188">
        <v>15200</v>
      </c>
      <c r="Q27" s="183">
        <v>0</v>
      </c>
      <c r="R27" s="184">
        <v>0</v>
      </c>
      <c r="S27" s="184">
        <v>0</v>
      </c>
      <c r="T27" s="184">
        <v>0</v>
      </c>
      <c r="U27" s="184">
        <v>0</v>
      </c>
    </row>
    <row r="28" ht="23.1" customHeight="1" spans="1:21">
      <c r="A28" s="179"/>
      <c r="B28" s="179"/>
      <c r="C28" s="180"/>
      <c r="D28" s="215" t="s">
        <v>2329</v>
      </c>
      <c r="E28" s="182" t="s">
        <v>2330</v>
      </c>
      <c r="F28" s="183">
        <v>826.949999999999</v>
      </c>
      <c r="G28" s="184">
        <v>642.95</v>
      </c>
      <c r="H28" s="184">
        <v>510.15</v>
      </c>
      <c r="I28" s="184">
        <v>112.24</v>
      </c>
      <c r="J28" s="184">
        <v>20.56</v>
      </c>
      <c r="K28" s="184">
        <v>184</v>
      </c>
      <c r="L28" s="184">
        <v>184</v>
      </c>
      <c r="M28" s="184">
        <v>0</v>
      </c>
      <c r="N28" s="184">
        <v>0</v>
      </c>
      <c r="O28" s="184">
        <v>0</v>
      </c>
      <c r="P28" s="188">
        <v>0</v>
      </c>
      <c r="Q28" s="183">
        <v>0</v>
      </c>
      <c r="R28" s="184">
        <v>0</v>
      </c>
      <c r="S28" s="184">
        <v>0</v>
      </c>
      <c r="T28" s="184">
        <v>0</v>
      </c>
      <c r="U28" s="184">
        <v>0</v>
      </c>
    </row>
    <row r="29" ht="23.1" customHeight="1" spans="1:21">
      <c r="A29" s="179"/>
      <c r="B29" s="179"/>
      <c r="C29" s="180"/>
      <c r="D29" s="215" t="s">
        <v>2331</v>
      </c>
      <c r="E29" s="182" t="s">
        <v>2332</v>
      </c>
      <c r="F29" s="183">
        <v>78.27</v>
      </c>
      <c r="G29" s="184">
        <v>73.27</v>
      </c>
      <c r="H29" s="184">
        <v>61.88</v>
      </c>
      <c r="I29" s="184">
        <v>11.39</v>
      </c>
      <c r="J29" s="184">
        <v>0</v>
      </c>
      <c r="K29" s="184">
        <v>5</v>
      </c>
      <c r="L29" s="184">
        <v>5</v>
      </c>
      <c r="M29" s="184">
        <v>0</v>
      </c>
      <c r="N29" s="184">
        <v>0</v>
      </c>
      <c r="O29" s="184">
        <v>0</v>
      </c>
      <c r="P29" s="188">
        <v>0</v>
      </c>
      <c r="Q29" s="183">
        <v>0</v>
      </c>
      <c r="R29" s="184">
        <v>0</v>
      </c>
      <c r="S29" s="184">
        <v>0</v>
      </c>
      <c r="T29" s="184">
        <v>0</v>
      </c>
      <c r="U29" s="184">
        <v>0</v>
      </c>
    </row>
    <row r="30" ht="23.1" customHeight="1" spans="1:21">
      <c r="A30" s="179"/>
      <c r="B30" s="179"/>
      <c r="C30" s="180"/>
      <c r="D30" s="215" t="s">
        <v>2333</v>
      </c>
      <c r="E30" s="182" t="s">
        <v>2334</v>
      </c>
      <c r="F30" s="183">
        <v>577.89</v>
      </c>
      <c r="G30" s="184">
        <v>59.89</v>
      </c>
      <c r="H30" s="184">
        <v>48.65</v>
      </c>
      <c r="I30" s="184">
        <v>11.24</v>
      </c>
      <c r="J30" s="184">
        <v>0</v>
      </c>
      <c r="K30" s="184">
        <v>518</v>
      </c>
      <c r="L30" s="184">
        <v>518</v>
      </c>
      <c r="M30" s="184">
        <v>0</v>
      </c>
      <c r="N30" s="184">
        <v>0</v>
      </c>
      <c r="O30" s="184">
        <v>0</v>
      </c>
      <c r="P30" s="188">
        <v>0</v>
      </c>
      <c r="Q30" s="183">
        <v>0</v>
      </c>
      <c r="R30" s="184">
        <v>0</v>
      </c>
      <c r="S30" s="184">
        <v>0</v>
      </c>
      <c r="T30" s="184">
        <v>0</v>
      </c>
      <c r="U30" s="184">
        <v>0</v>
      </c>
    </row>
    <row r="31" ht="23.1" customHeight="1" spans="1:21">
      <c r="A31" s="179"/>
      <c r="B31" s="179"/>
      <c r="C31" s="180"/>
      <c r="D31" s="215" t="s">
        <v>2335</v>
      </c>
      <c r="E31" s="182" t="s">
        <v>2336</v>
      </c>
      <c r="F31" s="183">
        <v>85.19</v>
      </c>
      <c r="G31" s="184">
        <v>80.19</v>
      </c>
      <c r="H31" s="184">
        <v>68.64</v>
      </c>
      <c r="I31" s="184">
        <v>11.55</v>
      </c>
      <c r="J31" s="184">
        <v>0</v>
      </c>
      <c r="K31" s="184">
        <v>5</v>
      </c>
      <c r="L31" s="184">
        <v>5</v>
      </c>
      <c r="M31" s="184">
        <v>0</v>
      </c>
      <c r="N31" s="184">
        <v>0</v>
      </c>
      <c r="O31" s="184">
        <v>0</v>
      </c>
      <c r="P31" s="188">
        <v>0</v>
      </c>
      <c r="Q31" s="183">
        <v>0</v>
      </c>
      <c r="R31" s="184">
        <v>0</v>
      </c>
      <c r="S31" s="184">
        <v>0</v>
      </c>
      <c r="T31" s="184">
        <v>0</v>
      </c>
      <c r="U31" s="184">
        <v>0</v>
      </c>
    </row>
    <row r="32" ht="23.1" customHeight="1" spans="1:21">
      <c r="A32" s="179"/>
      <c r="B32" s="179"/>
      <c r="C32" s="180"/>
      <c r="D32" s="215" t="s">
        <v>2337</v>
      </c>
      <c r="E32" s="182" t="s">
        <v>2338</v>
      </c>
      <c r="F32" s="183">
        <v>15239.61</v>
      </c>
      <c r="G32" s="184">
        <v>34.61</v>
      </c>
      <c r="H32" s="184">
        <v>27.89</v>
      </c>
      <c r="I32" s="184">
        <v>6.72</v>
      </c>
      <c r="J32" s="184">
        <v>0</v>
      </c>
      <c r="K32" s="184">
        <v>15205</v>
      </c>
      <c r="L32" s="184">
        <v>5</v>
      </c>
      <c r="M32" s="184">
        <v>0</v>
      </c>
      <c r="N32" s="184">
        <v>0</v>
      </c>
      <c r="O32" s="184">
        <v>0</v>
      </c>
      <c r="P32" s="188">
        <v>15200</v>
      </c>
      <c r="Q32" s="183">
        <v>0</v>
      </c>
      <c r="R32" s="184">
        <v>0</v>
      </c>
      <c r="S32" s="184">
        <v>0</v>
      </c>
      <c r="T32" s="184">
        <v>0</v>
      </c>
      <c r="U32" s="184">
        <v>0</v>
      </c>
    </row>
    <row r="33" ht="23.1" customHeight="1" spans="1:21">
      <c r="A33" s="179"/>
      <c r="B33" s="179"/>
      <c r="C33" s="180"/>
      <c r="D33" s="215" t="s">
        <v>2339</v>
      </c>
      <c r="E33" s="182" t="s">
        <v>2340</v>
      </c>
      <c r="F33" s="183">
        <v>41.79</v>
      </c>
      <c r="G33" s="184">
        <v>36.79</v>
      </c>
      <c r="H33" s="184">
        <v>30.11</v>
      </c>
      <c r="I33" s="184">
        <v>6.68</v>
      </c>
      <c r="J33" s="184">
        <v>0</v>
      </c>
      <c r="K33" s="184">
        <v>5</v>
      </c>
      <c r="L33" s="184">
        <v>5</v>
      </c>
      <c r="M33" s="184">
        <v>0</v>
      </c>
      <c r="N33" s="184">
        <v>0</v>
      </c>
      <c r="O33" s="184">
        <v>0</v>
      </c>
      <c r="P33" s="188">
        <v>0</v>
      </c>
      <c r="Q33" s="183">
        <v>0</v>
      </c>
      <c r="R33" s="184">
        <v>0</v>
      </c>
      <c r="S33" s="184">
        <v>0</v>
      </c>
      <c r="T33" s="184">
        <v>0</v>
      </c>
      <c r="U33" s="184">
        <v>0</v>
      </c>
    </row>
    <row r="34" ht="23.1" customHeight="1" spans="1:21">
      <c r="A34" s="179"/>
      <c r="B34" s="179"/>
      <c r="C34" s="180"/>
      <c r="D34" s="215" t="s">
        <v>2341</v>
      </c>
      <c r="E34" s="182" t="s">
        <v>2342</v>
      </c>
      <c r="F34" s="183">
        <v>66.9</v>
      </c>
      <c r="G34" s="184">
        <v>63.9</v>
      </c>
      <c r="H34" s="184">
        <v>52.73</v>
      </c>
      <c r="I34" s="184">
        <v>11.17</v>
      </c>
      <c r="J34" s="184">
        <v>0</v>
      </c>
      <c r="K34" s="184">
        <v>3</v>
      </c>
      <c r="L34" s="184">
        <v>3</v>
      </c>
      <c r="M34" s="184">
        <v>0</v>
      </c>
      <c r="N34" s="184">
        <v>0</v>
      </c>
      <c r="O34" s="184">
        <v>0</v>
      </c>
      <c r="P34" s="188">
        <v>0</v>
      </c>
      <c r="Q34" s="183">
        <v>0</v>
      </c>
      <c r="R34" s="184">
        <v>0</v>
      </c>
      <c r="S34" s="184">
        <v>0</v>
      </c>
      <c r="T34" s="184">
        <v>0</v>
      </c>
      <c r="U34" s="184">
        <v>0</v>
      </c>
    </row>
    <row r="35" ht="23.1" customHeight="1" spans="1:21">
      <c r="A35" s="179"/>
      <c r="B35" s="179"/>
      <c r="C35" s="180"/>
      <c r="D35" s="215" t="s">
        <v>2343</v>
      </c>
      <c r="E35" s="182" t="s">
        <v>512</v>
      </c>
      <c r="F35" s="183">
        <v>840.83</v>
      </c>
      <c r="G35" s="184">
        <v>583.83</v>
      </c>
      <c r="H35" s="184">
        <v>427.9</v>
      </c>
      <c r="I35" s="184">
        <v>105.04</v>
      </c>
      <c r="J35" s="184">
        <v>50.89</v>
      </c>
      <c r="K35" s="184">
        <v>257</v>
      </c>
      <c r="L35" s="184">
        <v>257</v>
      </c>
      <c r="M35" s="184">
        <v>0</v>
      </c>
      <c r="N35" s="184">
        <v>0</v>
      </c>
      <c r="O35" s="184">
        <v>0</v>
      </c>
      <c r="P35" s="188">
        <v>0</v>
      </c>
      <c r="Q35" s="183">
        <v>0</v>
      </c>
      <c r="R35" s="184">
        <v>0</v>
      </c>
      <c r="S35" s="184">
        <v>0</v>
      </c>
      <c r="T35" s="184">
        <v>0</v>
      </c>
      <c r="U35" s="184">
        <v>0</v>
      </c>
    </row>
    <row r="36" ht="23.1" customHeight="1" spans="1:21">
      <c r="A36" s="179"/>
      <c r="B36" s="179"/>
      <c r="C36" s="180"/>
      <c r="D36" s="215" t="s">
        <v>2344</v>
      </c>
      <c r="E36" s="182" t="s">
        <v>2345</v>
      </c>
      <c r="F36" s="183">
        <v>840.83</v>
      </c>
      <c r="G36" s="184">
        <v>583.83</v>
      </c>
      <c r="H36" s="184">
        <v>427.9</v>
      </c>
      <c r="I36" s="184">
        <v>105.04</v>
      </c>
      <c r="J36" s="184">
        <v>50.89</v>
      </c>
      <c r="K36" s="184">
        <v>257</v>
      </c>
      <c r="L36" s="184">
        <v>257</v>
      </c>
      <c r="M36" s="184">
        <v>0</v>
      </c>
      <c r="N36" s="184">
        <v>0</v>
      </c>
      <c r="O36" s="184">
        <v>0</v>
      </c>
      <c r="P36" s="188">
        <v>0</v>
      </c>
      <c r="Q36" s="183">
        <v>0</v>
      </c>
      <c r="R36" s="184">
        <v>0</v>
      </c>
      <c r="S36" s="184">
        <v>0</v>
      </c>
      <c r="T36" s="184">
        <v>0</v>
      </c>
      <c r="U36" s="184">
        <v>0</v>
      </c>
    </row>
    <row r="37" ht="23.1" customHeight="1" spans="1:21">
      <c r="A37" s="179"/>
      <c r="B37" s="179"/>
      <c r="C37" s="180"/>
      <c r="D37" s="215" t="s">
        <v>2346</v>
      </c>
      <c r="E37" s="182" t="s">
        <v>2347</v>
      </c>
      <c r="F37" s="183">
        <v>612.3</v>
      </c>
      <c r="G37" s="184">
        <v>422.3</v>
      </c>
      <c r="H37" s="184">
        <v>319.31</v>
      </c>
      <c r="I37" s="184">
        <v>78.48</v>
      </c>
      <c r="J37" s="184">
        <v>24.51</v>
      </c>
      <c r="K37" s="184">
        <v>190</v>
      </c>
      <c r="L37" s="184">
        <v>190</v>
      </c>
      <c r="M37" s="184">
        <v>0</v>
      </c>
      <c r="N37" s="184">
        <v>0</v>
      </c>
      <c r="O37" s="184">
        <v>0</v>
      </c>
      <c r="P37" s="188">
        <v>0</v>
      </c>
      <c r="Q37" s="183">
        <v>0</v>
      </c>
      <c r="R37" s="184">
        <v>0</v>
      </c>
      <c r="S37" s="184">
        <v>0</v>
      </c>
      <c r="T37" s="184">
        <v>0</v>
      </c>
      <c r="U37" s="184">
        <v>0</v>
      </c>
    </row>
    <row r="38" ht="23.1" customHeight="1" spans="1:21">
      <c r="A38" s="179"/>
      <c r="B38" s="179"/>
      <c r="C38" s="180"/>
      <c r="D38" s="215" t="s">
        <v>2348</v>
      </c>
      <c r="E38" s="182" t="s">
        <v>2349</v>
      </c>
      <c r="F38" s="183">
        <v>612.3</v>
      </c>
      <c r="G38" s="184">
        <v>422.3</v>
      </c>
      <c r="H38" s="184">
        <v>319.31</v>
      </c>
      <c r="I38" s="184">
        <v>78.48</v>
      </c>
      <c r="J38" s="184">
        <v>24.51</v>
      </c>
      <c r="K38" s="184">
        <v>190</v>
      </c>
      <c r="L38" s="184">
        <v>190</v>
      </c>
      <c r="M38" s="184">
        <v>0</v>
      </c>
      <c r="N38" s="184">
        <v>0</v>
      </c>
      <c r="O38" s="184">
        <v>0</v>
      </c>
      <c r="P38" s="188">
        <v>0</v>
      </c>
      <c r="Q38" s="183">
        <v>0</v>
      </c>
      <c r="R38" s="184">
        <v>0</v>
      </c>
      <c r="S38" s="184">
        <v>0</v>
      </c>
      <c r="T38" s="184">
        <v>0</v>
      </c>
      <c r="U38" s="184">
        <v>0</v>
      </c>
    </row>
    <row r="39" ht="23.1" customHeight="1" spans="1:21">
      <c r="A39" s="179"/>
      <c r="B39" s="179"/>
      <c r="C39" s="180"/>
      <c r="D39" s="215" t="s">
        <v>2350</v>
      </c>
      <c r="E39" s="182" t="s">
        <v>556</v>
      </c>
      <c r="F39" s="183">
        <v>1128.5</v>
      </c>
      <c r="G39" s="184">
        <v>869.5</v>
      </c>
      <c r="H39" s="184">
        <v>613.08</v>
      </c>
      <c r="I39" s="184">
        <v>226.77</v>
      </c>
      <c r="J39" s="184">
        <v>29.65</v>
      </c>
      <c r="K39" s="184">
        <v>259</v>
      </c>
      <c r="L39" s="184">
        <v>259</v>
      </c>
      <c r="M39" s="184">
        <v>0</v>
      </c>
      <c r="N39" s="184">
        <v>0</v>
      </c>
      <c r="O39" s="184">
        <v>0</v>
      </c>
      <c r="P39" s="188">
        <v>0</v>
      </c>
      <c r="Q39" s="183">
        <v>0</v>
      </c>
      <c r="R39" s="184">
        <v>0</v>
      </c>
      <c r="S39" s="184">
        <v>0</v>
      </c>
      <c r="T39" s="184">
        <v>0</v>
      </c>
      <c r="U39" s="184">
        <v>0</v>
      </c>
    </row>
    <row r="40" ht="23.1" customHeight="1" spans="1:21">
      <c r="A40" s="179"/>
      <c r="B40" s="179"/>
      <c r="C40" s="180"/>
      <c r="D40" s="215" t="s">
        <v>2351</v>
      </c>
      <c r="E40" s="182" t="s">
        <v>2352</v>
      </c>
      <c r="F40" s="183">
        <v>1128.5</v>
      </c>
      <c r="G40" s="184">
        <v>869.5</v>
      </c>
      <c r="H40" s="184">
        <v>613.08</v>
      </c>
      <c r="I40" s="184">
        <v>226.77</v>
      </c>
      <c r="J40" s="184">
        <v>29.65</v>
      </c>
      <c r="K40" s="184">
        <v>259</v>
      </c>
      <c r="L40" s="184">
        <v>259</v>
      </c>
      <c r="M40" s="184">
        <v>0</v>
      </c>
      <c r="N40" s="184">
        <v>0</v>
      </c>
      <c r="O40" s="184">
        <v>0</v>
      </c>
      <c r="P40" s="188">
        <v>0</v>
      </c>
      <c r="Q40" s="183">
        <v>0</v>
      </c>
      <c r="R40" s="184">
        <v>0</v>
      </c>
      <c r="S40" s="184">
        <v>0</v>
      </c>
      <c r="T40" s="184">
        <v>0</v>
      </c>
      <c r="U40" s="184">
        <v>0</v>
      </c>
    </row>
    <row r="41" ht="23.1" customHeight="1" spans="1:21">
      <c r="A41" s="179"/>
      <c r="B41" s="179"/>
      <c r="C41" s="180"/>
      <c r="D41" s="215" t="s">
        <v>2353</v>
      </c>
      <c r="E41" s="182" t="s">
        <v>107</v>
      </c>
      <c r="F41" s="183">
        <v>525.26</v>
      </c>
      <c r="G41" s="184">
        <v>353.26</v>
      </c>
      <c r="H41" s="184">
        <v>287.84</v>
      </c>
      <c r="I41" s="184">
        <v>54.78</v>
      </c>
      <c r="J41" s="184">
        <v>10.64</v>
      </c>
      <c r="K41" s="184">
        <v>172</v>
      </c>
      <c r="L41" s="184">
        <v>172</v>
      </c>
      <c r="M41" s="184">
        <v>0</v>
      </c>
      <c r="N41" s="184">
        <v>0</v>
      </c>
      <c r="O41" s="184">
        <v>0</v>
      </c>
      <c r="P41" s="188">
        <v>0</v>
      </c>
      <c r="Q41" s="183">
        <v>0</v>
      </c>
      <c r="R41" s="184">
        <v>0</v>
      </c>
      <c r="S41" s="184">
        <v>0</v>
      </c>
      <c r="T41" s="184">
        <v>0</v>
      </c>
      <c r="U41" s="184">
        <v>0</v>
      </c>
    </row>
    <row r="42" ht="23.1" customHeight="1" spans="1:21">
      <c r="A42" s="179"/>
      <c r="B42" s="179"/>
      <c r="C42" s="180"/>
      <c r="D42" s="215" t="s">
        <v>2354</v>
      </c>
      <c r="E42" s="182" t="s">
        <v>2355</v>
      </c>
      <c r="F42" s="183">
        <v>525.26</v>
      </c>
      <c r="G42" s="184">
        <v>353.26</v>
      </c>
      <c r="H42" s="184">
        <v>287.84</v>
      </c>
      <c r="I42" s="184">
        <v>54.78</v>
      </c>
      <c r="J42" s="184">
        <v>10.64</v>
      </c>
      <c r="K42" s="184">
        <v>172</v>
      </c>
      <c r="L42" s="184">
        <v>172</v>
      </c>
      <c r="M42" s="184">
        <v>0</v>
      </c>
      <c r="N42" s="184">
        <v>0</v>
      </c>
      <c r="O42" s="184">
        <v>0</v>
      </c>
      <c r="P42" s="188">
        <v>0</v>
      </c>
      <c r="Q42" s="183">
        <v>0</v>
      </c>
      <c r="R42" s="184">
        <v>0</v>
      </c>
      <c r="S42" s="184">
        <v>0</v>
      </c>
      <c r="T42" s="184">
        <v>0</v>
      </c>
      <c r="U42" s="184">
        <v>0</v>
      </c>
    </row>
    <row r="43" ht="23.1" customHeight="1" spans="1:21">
      <c r="A43" s="179"/>
      <c r="B43" s="179"/>
      <c r="C43" s="180"/>
      <c r="D43" s="215" t="s">
        <v>2356</v>
      </c>
      <c r="E43" s="182" t="s">
        <v>109</v>
      </c>
      <c r="F43" s="183">
        <v>1819.05</v>
      </c>
      <c r="G43" s="184">
        <v>1679.05</v>
      </c>
      <c r="H43" s="184">
        <v>1267.91</v>
      </c>
      <c r="I43" s="184">
        <v>384.43</v>
      </c>
      <c r="J43" s="184">
        <v>26.71</v>
      </c>
      <c r="K43" s="184">
        <v>140</v>
      </c>
      <c r="L43" s="184">
        <v>140</v>
      </c>
      <c r="M43" s="184">
        <v>0</v>
      </c>
      <c r="N43" s="184">
        <v>0</v>
      </c>
      <c r="O43" s="184">
        <v>0</v>
      </c>
      <c r="P43" s="188">
        <v>0</v>
      </c>
      <c r="Q43" s="183">
        <v>0</v>
      </c>
      <c r="R43" s="184">
        <v>0</v>
      </c>
      <c r="S43" s="184">
        <v>0</v>
      </c>
      <c r="T43" s="184">
        <v>0</v>
      </c>
      <c r="U43" s="184">
        <v>0</v>
      </c>
    </row>
    <row r="44" ht="23.1" customHeight="1" spans="1:21">
      <c r="A44" s="179"/>
      <c r="B44" s="179"/>
      <c r="C44" s="180"/>
      <c r="D44" s="215" t="s">
        <v>2357</v>
      </c>
      <c r="E44" s="182" t="s">
        <v>2358</v>
      </c>
      <c r="F44" s="183">
        <v>1819.05</v>
      </c>
      <c r="G44" s="184">
        <v>1679.05</v>
      </c>
      <c r="H44" s="184">
        <v>1267.91</v>
      </c>
      <c r="I44" s="184">
        <v>384.43</v>
      </c>
      <c r="J44" s="184">
        <v>26.71</v>
      </c>
      <c r="K44" s="184">
        <v>140</v>
      </c>
      <c r="L44" s="184">
        <v>140</v>
      </c>
      <c r="M44" s="184">
        <v>0</v>
      </c>
      <c r="N44" s="184">
        <v>0</v>
      </c>
      <c r="O44" s="184">
        <v>0</v>
      </c>
      <c r="P44" s="188">
        <v>0</v>
      </c>
      <c r="Q44" s="183">
        <v>0</v>
      </c>
      <c r="R44" s="184">
        <v>0</v>
      </c>
      <c r="S44" s="184">
        <v>0</v>
      </c>
      <c r="T44" s="184">
        <v>0</v>
      </c>
      <c r="U44" s="184">
        <v>0</v>
      </c>
    </row>
    <row r="45" ht="23.1" customHeight="1" spans="1:21">
      <c r="A45" s="179"/>
      <c r="B45" s="179"/>
      <c r="C45" s="180"/>
      <c r="D45" s="215" t="s">
        <v>2359</v>
      </c>
      <c r="E45" s="182" t="s">
        <v>111</v>
      </c>
      <c r="F45" s="183">
        <v>3219.9</v>
      </c>
      <c r="G45" s="184">
        <v>1859.9</v>
      </c>
      <c r="H45" s="184">
        <v>1382.74</v>
      </c>
      <c r="I45" s="184">
        <v>432.5</v>
      </c>
      <c r="J45" s="184">
        <v>44.66</v>
      </c>
      <c r="K45" s="184">
        <v>1360</v>
      </c>
      <c r="L45" s="184">
        <v>1360</v>
      </c>
      <c r="M45" s="184">
        <v>0</v>
      </c>
      <c r="N45" s="184">
        <v>0</v>
      </c>
      <c r="O45" s="184">
        <v>0</v>
      </c>
      <c r="P45" s="188">
        <v>0</v>
      </c>
      <c r="Q45" s="183">
        <v>0</v>
      </c>
      <c r="R45" s="184">
        <v>0</v>
      </c>
      <c r="S45" s="184">
        <v>0</v>
      </c>
      <c r="T45" s="184">
        <v>0</v>
      </c>
      <c r="U45" s="184">
        <v>0</v>
      </c>
    </row>
    <row r="46" ht="23.1" customHeight="1" spans="1:21">
      <c r="A46" s="179"/>
      <c r="B46" s="179"/>
      <c r="C46" s="180"/>
      <c r="D46" s="215" t="s">
        <v>2360</v>
      </c>
      <c r="E46" s="182" t="s">
        <v>2361</v>
      </c>
      <c r="F46" s="183">
        <v>3219.9</v>
      </c>
      <c r="G46" s="184">
        <v>1859.9</v>
      </c>
      <c r="H46" s="184">
        <v>1382.74</v>
      </c>
      <c r="I46" s="184">
        <v>432.5</v>
      </c>
      <c r="J46" s="184">
        <v>44.66</v>
      </c>
      <c r="K46" s="184">
        <v>1360</v>
      </c>
      <c r="L46" s="184">
        <v>1360</v>
      </c>
      <c r="M46" s="184">
        <v>0</v>
      </c>
      <c r="N46" s="184">
        <v>0</v>
      </c>
      <c r="O46" s="184">
        <v>0</v>
      </c>
      <c r="P46" s="188">
        <v>0</v>
      </c>
      <c r="Q46" s="183">
        <v>0</v>
      </c>
      <c r="R46" s="184">
        <v>0</v>
      </c>
      <c r="S46" s="184">
        <v>0</v>
      </c>
      <c r="T46" s="184">
        <v>0</v>
      </c>
      <c r="U46" s="184">
        <v>0</v>
      </c>
    </row>
    <row r="47" ht="23.1" customHeight="1" spans="1:21">
      <c r="A47" s="179"/>
      <c r="B47" s="179"/>
      <c r="C47" s="180"/>
      <c r="D47" s="215" t="s">
        <v>2362</v>
      </c>
      <c r="E47" s="182" t="s">
        <v>575</v>
      </c>
      <c r="F47" s="183">
        <v>946.89</v>
      </c>
      <c r="G47" s="184">
        <v>594.89</v>
      </c>
      <c r="H47" s="184">
        <v>459.79</v>
      </c>
      <c r="I47" s="184">
        <v>118.9</v>
      </c>
      <c r="J47" s="184">
        <v>16.2</v>
      </c>
      <c r="K47" s="184">
        <v>352</v>
      </c>
      <c r="L47" s="184">
        <v>352</v>
      </c>
      <c r="M47" s="184">
        <v>0</v>
      </c>
      <c r="N47" s="184">
        <v>0</v>
      </c>
      <c r="O47" s="184">
        <v>0</v>
      </c>
      <c r="P47" s="188">
        <v>0</v>
      </c>
      <c r="Q47" s="183">
        <v>0</v>
      </c>
      <c r="R47" s="184">
        <v>0</v>
      </c>
      <c r="S47" s="184">
        <v>0</v>
      </c>
      <c r="T47" s="184">
        <v>0</v>
      </c>
      <c r="U47" s="184">
        <v>0</v>
      </c>
    </row>
    <row r="48" ht="23.1" customHeight="1" spans="1:21">
      <c r="A48" s="179"/>
      <c r="B48" s="179"/>
      <c r="C48" s="180"/>
      <c r="D48" s="215" t="s">
        <v>2363</v>
      </c>
      <c r="E48" s="182" t="s">
        <v>2364</v>
      </c>
      <c r="F48" s="183">
        <v>568.41</v>
      </c>
      <c r="G48" s="184">
        <v>419.41</v>
      </c>
      <c r="H48" s="184">
        <v>314.17</v>
      </c>
      <c r="I48" s="184">
        <v>89.04</v>
      </c>
      <c r="J48" s="184">
        <v>16.2</v>
      </c>
      <c r="K48" s="184">
        <v>149</v>
      </c>
      <c r="L48" s="184">
        <v>149</v>
      </c>
      <c r="M48" s="184">
        <v>0</v>
      </c>
      <c r="N48" s="184">
        <v>0</v>
      </c>
      <c r="O48" s="184">
        <v>0</v>
      </c>
      <c r="P48" s="188">
        <v>0</v>
      </c>
      <c r="Q48" s="183">
        <v>0</v>
      </c>
      <c r="R48" s="184">
        <v>0</v>
      </c>
      <c r="S48" s="184">
        <v>0</v>
      </c>
      <c r="T48" s="184">
        <v>0</v>
      </c>
      <c r="U48" s="184">
        <v>0</v>
      </c>
    </row>
    <row r="49" ht="23.1" customHeight="1" spans="1:21">
      <c r="A49" s="179"/>
      <c r="B49" s="179"/>
      <c r="C49" s="180"/>
      <c r="D49" s="215" t="s">
        <v>2365</v>
      </c>
      <c r="E49" s="182" t="s">
        <v>2366</v>
      </c>
      <c r="F49" s="183">
        <v>56.65</v>
      </c>
      <c r="G49" s="184">
        <v>53.65</v>
      </c>
      <c r="H49" s="184">
        <v>42.4</v>
      </c>
      <c r="I49" s="184">
        <v>11.25</v>
      </c>
      <c r="J49" s="184">
        <v>0</v>
      </c>
      <c r="K49" s="184">
        <v>3</v>
      </c>
      <c r="L49" s="184">
        <v>3</v>
      </c>
      <c r="M49" s="184">
        <v>0</v>
      </c>
      <c r="N49" s="184">
        <v>0</v>
      </c>
      <c r="O49" s="184">
        <v>0</v>
      </c>
      <c r="P49" s="188">
        <v>0</v>
      </c>
      <c r="Q49" s="183">
        <v>0</v>
      </c>
      <c r="R49" s="184">
        <v>0</v>
      </c>
      <c r="S49" s="184">
        <v>0</v>
      </c>
      <c r="T49" s="184">
        <v>0</v>
      </c>
      <c r="U49" s="184">
        <v>0</v>
      </c>
    </row>
    <row r="50" ht="23.1" customHeight="1" spans="1:21">
      <c r="A50" s="179"/>
      <c r="B50" s="179"/>
      <c r="C50" s="180"/>
      <c r="D50" s="215" t="s">
        <v>2367</v>
      </c>
      <c r="E50" s="182" t="s">
        <v>2368</v>
      </c>
      <c r="F50" s="183">
        <v>321.83</v>
      </c>
      <c r="G50" s="184">
        <v>121.83</v>
      </c>
      <c r="H50" s="184">
        <v>103.22</v>
      </c>
      <c r="I50" s="184">
        <v>18.61</v>
      </c>
      <c r="J50" s="184">
        <v>0</v>
      </c>
      <c r="K50" s="184">
        <v>200</v>
      </c>
      <c r="L50" s="184">
        <v>200</v>
      </c>
      <c r="M50" s="184">
        <v>0</v>
      </c>
      <c r="N50" s="184">
        <v>0</v>
      </c>
      <c r="O50" s="184">
        <v>0</v>
      </c>
      <c r="P50" s="188">
        <v>0</v>
      </c>
      <c r="Q50" s="183">
        <v>0</v>
      </c>
      <c r="R50" s="184">
        <v>0</v>
      </c>
      <c r="S50" s="184">
        <v>0</v>
      </c>
      <c r="T50" s="184">
        <v>0</v>
      </c>
      <c r="U50" s="184">
        <v>0</v>
      </c>
    </row>
    <row r="51" ht="23.1" customHeight="1" spans="1:21">
      <c r="A51" s="179"/>
      <c r="B51" s="179"/>
      <c r="C51" s="180"/>
      <c r="D51" s="215" t="s">
        <v>2369</v>
      </c>
      <c r="E51" s="182" t="s">
        <v>113</v>
      </c>
      <c r="F51" s="183">
        <v>37221.19</v>
      </c>
      <c r="G51" s="184">
        <v>35024.19</v>
      </c>
      <c r="H51" s="184">
        <v>30403.81</v>
      </c>
      <c r="I51" s="184">
        <v>3227.14</v>
      </c>
      <c r="J51" s="184">
        <v>1393.24</v>
      </c>
      <c r="K51" s="184">
        <v>2197</v>
      </c>
      <c r="L51" s="184">
        <v>1957</v>
      </c>
      <c r="M51" s="184">
        <v>240</v>
      </c>
      <c r="N51" s="184">
        <v>0</v>
      </c>
      <c r="O51" s="184">
        <v>0</v>
      </c>
      <c r="P51" s="188">
        <v>0</v>
      </c>
      <c r="Q51" s="183">
        <v>0</v>
      </c>
      <c r="R51" s="184">
        <v>0</v>
      </c>
      <c r="S51" s="184">
        <v>0</v>
      </c>
      <c r="T51" s="184">
        <v>0</v>
      </c>
      <c r="U51" s="184">
        <v>0</v>
      </c>
    </row>
    <row r="52" ht="23.1" customHeight="1" spans="1:21">
      <c r="A52" s="179"/>
      <c r="B52" s="179"/>
      <c r="C52" s="180"/>
      <c r="D52" s="215" t="s">
        <v>2370</v>
      </c>
      <c r="E52" s="182" t="s">
        <v>2371</v>
      </c>
      <c r="F52" s="183">
        <v>1332.64</v>
      </c>
      <c r="G52" s="184">
        <v>1202.64</v>
      </c>
      <c r="H52" s="184">
        <v>993.719999999999</v>
      </c>
      <c r="I52" s="184">
        <v>149.91</v>
      </c>
      <c r="J52" s="184">
        <v>59.01</v>
      </c>
      <c r="K52" s="184">
        <v>130</v>
      </c>
      <c r="L52" s="184">
        <v>130</v>
      </c>
      <c r="M52" s="184">
        <v>0</v>
      </c>
      <c r="N52" s="184">
        <v>0</v>
      </c>
      <c r="O52" s="184">
        <v>0</v>
      </c>
      <c r="P52" s="188">
        <v>0</v>
      </c>
      <c r="Q52" s="183">
        <v>0</v>
      </c>
      <c r="R52" s="184">
        <v>0</v>
      </c>
      <c r="S52" s="184">
        <v>0</v>
      </c>
      <c r="T52" s="184">
        <v>0</v>
      </c>
      <c r="U52" s="184">
        <v>0</v>
      </c>
    </row>
    <row r="53" ht="23.1" customHeight="1" spans="1:21">
      <c r="A53" s="179"/>
      <c r="B53" s="179"/>
      <c r="C53" s="180"/>
      <c r="D53" s="215" t="s">
        <v>2372</v>
      </c>
      <c r="E53" s="182" t="s">
        <v>2373</v>
      </c>
      <c r="F53" s="183">
        <v>33.83</v>
      </c>
      <c r="G53" s="184">
        <v>33.83</v>
      </c>
      <c r="H53" s="184">
        <v>33.6</v>
      </c>
      <c r="I53" s="184">
        <v>0.23</v>
      </c>
      <c r="J53" s="184">
        <v>0</v>
      </c>
      <c r="K53" s="184">
        <v>0</v>
      </c>
      <c r="L53" s="184">
        <v>0</v>
      </c>
      <c r="M53" s="184">
        <v>0</v>
      </c>
      <c r="N53" s="184">
        <v>0</v>
      </c>
      <c r="O53" s="184">
        <v>0</v>
      </c>
      <c r="P53" s="188">
        <v>0</v>
      </c>
      <c r="Q53" s="183">
        <v>0</v>
      </c>
      <c r="R53" s="184">
        <v>0</v>
      </c>
      <c r="S53" s="184">
        <v>0</v>
      </c>
      <c r="T53" s="184">
        <v>0</v>
      </c>
      <c r="U53" s="184">
        <v>0</v>
      </c>
    </row>
    <row r="54" ht="23.1" customHeight="1" spans="1:21">
      <c r="A54" s="179"/>
      <c r="B54" s="179"/>
      <c r="C54" s="180"/>
      <c r="D54" s="215" t="s">
        <v>2374</v>
      </c>
      <c r="E54" s="182" t="s">
        <v>2375</v>
      </c>
      <c r="F54" s="183">
        <v>210.38</v>
      </c>
      <c r="G54" s="184">
        <v>210.38</v>
      </c>
      <c r="H54" s="184">
        <v>188.92</v>
      </c>
      <c r="I54" s="184">
        <v>8.87</v>
      </c>
      <c r="J54" s="184">
        <v>12.59</v>
      </c>
      <c r="K54" s="184">
        <v>0</v>
      </c>
      <c r="L54" s="184">
        <v>0</v>
      </c>
      <c r="M54" s="184">
        <v>0</v>
      </c>
      <c r="N54" s="184">
        <v>0</v>
      </c>
      <c r="O54" s="184">
        <v>0</v>
      </c>
      <c r="P54" s="188">
        <v>0</v>
      </c>
      <c r="Q54" s="183">
        <v>0</v>
      </c>
      <c r="R54" s="184">
        <v>0</v>
      </c>
      <c r="S54" s="184">
        <v>0</v>
      </c>
      <c r="T54" s="184">
        <v>0</v>
      </c>
      <c r="U54" s="184">
        <v>0</v>
      </c>
    </row>
    <row r="55" ht="23.1" customHeight="1" spans="1:21">
      <c r="A55" s="179"/>
      <c r="B55" s="179"/>
      <c r="C55" s="180"/>
      <c r="D55" s="215" t="s">
        <v>2376</v>
      </c>
      <c r="E55" s="182" t="s">
        <v>2377</v>
      </c>
      <c r="F55" s="183">
        <v>332.38</v>
      </c>
      <c r="G55" s="184">
        <v>332.38</v>
      </c>
      <c r="H55" s="184">
        <v>289.34</v>
      </c>
      <c r="I55" s="184">
        <v>38.2</v>
      </c>
      <c r="J55" s="184">
        <v>4.84</v>
      </c>
      <c r="K55" s="184">
        <v>0</v>
      </c>
      <c r="L55" s="184">
        <v>0</v>
      </c>
      <c r="M55" s="184">
        <v>0</v>
      </c>
      <c r="N55" s="184">
        <v>0</v>
      </c>
      <c r="O55" s="184">
        <v>0</v>
      </c>
      <c r="P55" s="188">
        <v>0</v>
      </c>
      <c r="Q55" s="183">
        <v>0</v>
      </c>
      <c r="R55" s="184">
        <v>0</v>
      </c>
      <c r="S55" s="184">
        <v>0</v>
      </c>
      <c r="T55" s="184">
        <v>0</v>
      </c>
      <c r="U55" s="184">
        <v>0</v>
      </c>
    </row>
    <row r="56" ht="23.1" customHeight="1" spans="1:21">
      <c r="A56" s="179"/>
      <c r="B56" s="179"/>
      <c r="C56" s="180"/>
      <c r="D56" s="215" t="s">
        <v>2378</v>
      </c>
      <c r="E56" s="182" t="s">
        <v>2379</v>
      </c>
      <c r="F56" s="183">
        <v>173.09</v>
      </c>
      <c r="G56" s="184">
        <v>173.09</v>
      </c>
      <c r="H56" s="184">
        <v>163.19</v>
      </c>
      <c r="I56" s="184">
        <v>7.01</v>
      </c>
      <c r="J56" s="184">
        <v>2.89</v>
      </c>
      <c r="K56" s="184">
        <v>0</v>
      </c>
      <c r="L56" s="184">
        <v>0</v>
      </c>
      <c r="M56" s="184">
        <v>0</v>
      </c>
      <c r="N56" s="184">
        <v>0</v>
      </c>
      <c r="O56" s="184">
        <v>0</v>
      </c>
      <c r="P56" s="188">
        <v>0</v>
      </c>
      <c r="Q56" s="183">
        <v>0</v>
      </c>
      <c r="R56" s="184">
        <v>0</v>
      </c>
      <c r="S56" s="184">
        <v>0</v>
      </c>
      <c r="T56" s="184">
        <v>0</v>
      </c>
      <c r="U56" s="184">
        <v>0</v>
      </c>
    </row>
    <row r="57" ht="23.1" customHeight="1" spans="1:21">
      <c r="A57" s="179"/>
      <c r="B57" s="179"/>
      <c r="C57" s="180"/>
      <c r="D57" s="215" t="s">
        <v>2380</v>
      </c>
      <c r="E57" s="182" t="s">
        <v>2381</v>
      </c>
      <c r="F57" s="183">
        <v>458.33</v>
      </c>
      <c r="G57" s="184">
        <v>458.33</v>
      </c>
      <c r="H57" s="184">
        <v>378.71</v>
      </c>
      <c r="I57" s="184">
        <v>40.82</v>
      </c>
      <c r="J57" s="184">
        <v>38.8</v>
      </c>
      <c r="K57" s="184">
        <v>0</v>
      </c>
      <c r="L57" s="184">
        <v>0</v>
      </c>
      <c r="M57" s="184">
        <v>0</v>
      </c>
      <c r="N57" s="184">
        <v>0</v>
      </c>
      <c r="O57" s="184">
        <v>0</v>
      </c>
      <c r="P57" s="188">
        <v>0</v>
      </c>
      <c r="Q57" s="183">
        <v>0</v>
      </c>
      <c r="R57" s="184">
        <v>0</v>
      </c>
      <c r="S57" s="184">
        <v>0</v>
      </c>
      <c r="T57" s="184">
        <v>0</v>
      </c>
      <c r="U57" s="184">
        <v>0</v>
      </c>
    </row>
    <row r="58" ht="23.1" customHeight="1" spans="1:21">
      <c r="A58" s="179"/>
      <c r="B58" s="179"/>
      <c r="C58" s="180"/>
      <c r="D58" s="215" t="s">
        <v>2382</v>
      </c>
      <c r="E58" s="182" t="s">
        <v>2383</v>
      </c>
      <c r="F58" s="183">
        <v>2743.54</v>
      </c>
      <c r="G58" s="184">
        <v>2743.54</v>
      </c>
      <c r="H58" s="184">
        <v>2425.59</v>
      </c>
      <c r="I58" s="184">
        <v>283.91</v>
      </c>
      <c r="J58" s="184">
        <v>34.04</v>
      </c>
      <c r="K58" s="184">
        <v>0</v>
      </c>
      <c r="L58" s="184">
        <v>0</v>
      </c>
      <c r="M58" s="184">
        <v>0</v>
      </c>
      <c r="N58" s="184">
        <v>0</v>
      </c>
      <c r="O58" s="184">
        <v>0</v>
      </c>
      <c r="P58" s="188">
        <v>0</v>
      </c>
      <c r="Q58" s="183">
        <v>0</v>
      </c>
      <c r="R58" s="184">
        <v>0</v>
      </c>
      <c r="S58" s="184">
        <v>0</v>
      </c>
      <c r="T58" s="184">
        <v>0</v>
      </c>
      <c r="U58" s="184">
        <v>0</v>
      </c>
    </row>
    <row r="59" ht="23.1" customHeight="1" spans="1:21">
      <c r="A59" s="179"/>
      <c r="B59" s="179"/>
      <c r="C59" s="180"/>
      <c r="D59" s="215" t="s">
        <v>2384</v>
      </c>
      <c r="E59" s="182" t="s">
        <v>2385</v>
      </c>
      <c r="F59" s="183">
        <v>427.04</v>
      </c>
      <c r="G59" s="184">
        <v>427.04</v>
      </c>
      <c r="H59" s="184">
        <v>380.5</v>
      </c>
      <c r="I59" s="184">
        <v>27.15</v>
      </c>
      <c r="J59" s="184">
        <v>19.39</v>
      </c>
      <c r="K59" s="184">
        <v>0</v>
      </c>
      <c r="L59" s="184">
        <v>0</v>
      </c>
      <c r="M59" s="184">
        <v>0</v>
      </c>
      <c r="N59" s="184">
        <v>0</v>
      </c>
      <c r="O59" s="184">
        <v>0</v>
      </c>
      <c r="P59" s="188">
        <v>0</v>
      </c>
      <c r="Q59" s="183">
        <v>0</v>
      </c>
      <c r="R59" s="184">
        <v>0</v>
      </c>
      <c r="S59" s="184">
        <v>0</v>
      </c>
      <c r="T59" s="184">
        <v>0</v>
      </c>
      <c r="U59" s="184">
        <v>0</v>
      </c>
    </row>
    <row r="60" ht="23.1" customHeight="1" spans="1:21">
      <c r="A60" s="179"/>
      <c r="B60" s="179"/>
      <c r="C60" s="180"/>
      <c r="D60" s="215" t="s">
        <v>2386</v>
      </c>
      <c r="E60" s="182" t="s">
        <v>2387</v>
      </c>
      <c r="F60" s="183">
        <v>2607.89</v>
      </c>
      <c r="G60" s="184">
        <v>2607.89</v>
      </c>
      <c r="H60" s="184">
        <v>2256.27</v>
      </c>
      <c r="I60" s="184">
        <v>263.9</v>
      </c>
      <c r="J60" s="184">
        <v>87.72</v>
      </c>
      <c r="K60" s="184">
        <v>0</v>
      </c>
      <c r="L60" s="184">
        <v>0</v>
      </c>
      <c r="M60" s="184">
        <v>0</v>
      </c>
      <c r="N60" s="184">
        <v>0</v>
      </c>
      <c r="O60" s="184">
        <v>0</v>
      </c>
      <c r="P60" s="188">
        <v>0</v>
      </c>
      <c r="Q60" s="183">
        <v>0</v>
      </c>
      <c r="R60" s="184">
        <v>0</v>
      </c>
      <c r="S60" s="184">
        <v>0</v>
      </c>
      <c r="T60" s="184">
        <v>0</v>
      </c>
      <c r="U60" s="184">
        <v>0</v>
      </c>
    </row>
    <row r="61" ht="23.1" customHeight="1" spans="1:21">
      <c r="A61" s="179"/>
      <c r="B61" s="179"/>
      <c r="C61" s="180"/>
      <c r="D61" s="215" t="s">
        <v>2388</v>
      </c>
      <c r="E61" s="182" t="s">
        <v>2389</v>
      </c>
      <c r="F61" s="183">
        <v>312.6</v>
      </c>
      <c r="G61" s="184">
        <v>312.6</v>
      </c>
      <c r="H61" s="184">
        <v>278.64</v>
      </c>
      <c r="I61" s="184">
        <v>10.63</v>
      </c>
      <c r="J61" s="184">
        <v>23.33</v>
      </c>
      <c r="K61" s="184">
        <v>0</v>
      </c>
      <c r="L61" s="184">
        <v>0</v>
      </c>
      <c r="M61" s="184">
        <v>0</v>
      </c>
      <c r="N61" s="184">
        <v>0</v>
      </c>
      <c r="O61" s="184">
        <v>0</v>
      </c>
      <c r="P61" s="188">
        <v>0</v>
      </c>
      <c r="Q61" s="183">
        <v>0</v>
      </c>
      <c r="R61" s="184">
        <v>0</v>
      </c>
      <c r="S61" s="184">
        <v>0</v>
      </c>
      <c r="T61" s="184">
        <v>0</v>
      </c>
      <c r="U61" s="184">
        <v>0</v>
      </c>
    </row>
    <row r="62" ht="23.1" customHeight="1" spans="1:21">
      <c r="A62" s="179"/>
      <c r="B62" s="179"/>
      <c r="C62" s="180"/>
      <c r="D62" s="215" t="s">
        <v>2390</v>
      </c>
      <c r="E62" s="182" t="s">
        <v>2391</v>
      </c>
      <c r="F62" s="183">
        <v>2352.32</v>
      </c>
      <c r="G62" s="184">
        <v>2352.32</v>
      </c>
      <c r="H62" s="184">
        <v>2051.14</v>
      </c>
      <c r="I62" s="184">
        <v>275.98</v>
      </c>
      <c r="J62" s="184">
        <v>25.2</v>
      </c>
      <c r="K62" s="184">
        <v>0</v>
      </c>
      <c r="L62" s="184">
        <v>0</v>
      </c>
      <c r="M62" s="184">
        <v>0</v>
      </c>
      <c r="N62" s="184">
        <v>0</v>
      </c>
      <c r="O62" s="184">
        <v>0</v>
      </c>
      <c r="P62" s="188">
        <v>0</v>
      </c>
      <c r="Q62" s="183">
        <v>0</v>
      </c>
      <c r="R62" s="184">
        <v>0</v>
      </c>
      <c r="S62" s="184">
        <v>0</v>
      </c>
      <c r="T62" s="184">
        <v>0</v>
      </c>
      <c r="U62" s="184">
        <v>0</v>
      </c>
    </row>
    <row r="63" ht="23.1" customHeight="1" spans="1:21">
      <c r="A63" s="179"/>
      <c r="B63" s="179"/>
      <c r="C63" s="180"/>
      <c r="D63" s="215" t="s">
        <v>2392</v>
      </c>
      <c r="E63" s="182" t="s">
        <v>2393</v>
      </c>
      <c r="F63" s="183">
        <v>485.33</v>
      </c>
      <c r="G63" s="184">
        <v>485.33</v>
      </c>
      <c r="H63" s="184">
        <v>416.89</v>
      </c>
      <c r="I63" s="184">
        <v>37.17</v>
      </c>
      <c r="J63" s="184">
        <v>31.27</v>
      </c>
      <c r="K63" s="184">
        <v>0</v>
      </c>
      <c r="L63" s="184">
        <v>0</v>
      </c>
      <c r="M63" s="184">
        <v>0</v>
      </c>
      <c r="N63" s="184">
        <v>0</v>
      </c>
      <c r="O63" s="184">
        <v>0</v>
      </c>
      <c r="P63" s="188">
        <v>0</v>
      </c>
      <c r="Q63" s="183">
        <v>0</v>
      </c>
      <c r="R63" s="184">
        <v>0</v>
      </c>
      <c r="S63" s="184">
        <v>0</v>
      </c>
      <c r="T63" s="184">
        <v>0</v>
      </c>
      <c r="U63" s="184">
        <v>0</v>
      </c>
    </row>
    <row r="64" ht="23.1" customHeight="1" spans="1:21">
      <c r="A64" s="179"/>
      <c r="B64" s="179"/>
      <c r="C64" s="180"/>
      <c r="D64" s="215" t="s">
        <v>2394</v>
      </c>
      <c r="E64" s="182" t="s">
        <v>2395</v>
      </c>
      <c r="F64" s="183">
        <v>380.11</v>
      </c>
      <c r="G64" s="184">
        <v>380.11</v>
      </c>
      <c r="H64" s="184">
        <v>335.11</v>
      </c>
      <c r="I64" s="184">
        <v>25.6</v>
      </c>
      <c r="J64" s="184">
        <v>19.4</v>
      </c>
      <c r="K64" s="184">
        <v>0</v>
      </c>
      <c r="L64" s="184">
        <v>0</v>
      </c>
      <c r="M64" s="184">
        <v>0</v>
      </c>
      <c r="N64" s="184">
        <v>0</v>
      </c>
      <c r="O64" s="184">
        <v>0</v>
      </c>
      <c r="P64" s="188">
        <v>0</v>
      </c>
      <c r="Q64" s="183">
        <v>0</v>
      </c>
      <c r="R64" s="184">
        <v>0</v>
      </c>
      <c r="S64" s="184">
        <v>0</v>
      </c>
      <c r="T64" s="184">
        <v>0</v>
      </c>
      <c r="U64" s="184">
        <v>0</v>
      </c>
    </row>
    <row r="65" ht="23.1" customHeight="1" spans="1:21">
      <c r="A65" s="179"/>
      <c r="B65" s="179"/>
      <c r="C65" s="180"/>
      <c r="D65" s="215" t="s">
        <v>2396</v>
      </c>
      <c r="E65" s="182" t="s">
        <v>2397</v>
      </c>
      <c r="F65" s="183">
        <v>1007.9</v>
      </c>
      <c r="G65" s="184">
        <v>1007.9</v>
      </c>
      <c r="H65" s="184">
        <v>875.39</v>
      </c>
      <c r="I65" s="184">
        <v>106.1</v>
      </c>
      <c r="J65" s="184">
        <v>26.41</v>
      </c>
      <c r="K65" s="184">
        <v>0</v>
      </c>
      <c r="L65" s="184">
        <v>0</v>
      </c>
      <c r="M65" s="184">
        <v>0</v>
      </c>
      <c r="N65" s="184">
        <v>0</v>
      </c>
      <c r="O65" s="184">
        <v>0</v>
      </c>
      <c r="P65" s="188">
        <v>0</v>
      </c>
      <c r="Q65" s="183">
        <v>0</v>
      </c>
      <c r="R65" s="184">
        <v>0</v>
      </c>
      <c r="S65" s="184">
        <v>0</v>
      </c>
      <c r="T65" s="184">
        <v>0</v>
      </c>
      <c r="U65" s="184">
        <v>0</v>
      </c>
    </row>
    <row r="66" ht="23.1" customHeight="1" spans="1:21">
      <c r="A66" s="179"/>
      <c r="B66" s="179"/>
      <c r="C66" s="180"/>
      <c r="D66" s="215" t="s">
        <v>2398</v>
      </c>
      <c r="E66" s="182" t="s">
        <v>2399</v>
      </c>
      <c r="F66" s="183">
        <v>314.03</v>
      </c>
      <c r="G66" s="184">
        <v>314.03</v>
      </c>
      <c r="H66" s="184">
        <v>252.58</v>
      </c>
      <c r="I66" s="184">
        <v>12.6</v>
      </c>
      <c r="J66" s="184">
        <v>48.85</v>
      </c>
      <c r="K66" s="184">
        <v>0</v>
      </c>
      <c r="L66" s="184">
        <v>0</v>
      </c>
      <c r="M66" s="184">
        <v>0</v>
      </c>
      <c r="N66" s="184">
        <v>0</v>
      </c>
      <c r="O66" s="184">
        <v>0</v>
      </c>
      <c r="P66" s="188">
        <v>0</v>
      </c>
      <c r="Q66" s="183">
        <v>0</v>
      </c>
      <c r="R66" s="184">
        <v>0</v>
      </c>
      <c r="S66" s="184">
        <v>0</v>
      </c>
      <c r="T66" s="184">
        <v>0</v>
      </c>
      <c r="U66" s="184">
        <v>0</v>
      </c>
    </row>
    <row r="67" ht="23.1" customHeight="1" spans="1:21">
      <c r="A67" s="179"/>
      <c r="B67" s="179"/>
      <c r="C67" s="180"/>
      <c r="D67" s="215" t="s">
        <v>2400</v>
      </c>
      <c r="E67" s="182" t="s">
        <v>2401</v>
      </c>
      <c r="F67" s="183">
        <v>278.74</v>
      </c>
      <c r="G67" s="184">
        <v>278.74</v>
      </c>
      <c r="H67" s="184">
        <v>246.29</v>
      </c>
      <c r="I67" s="184">
        <v>7.63</v>
      </c>
      <c r="J67" s="184">
        <v>24.82</v>
      </c>
      <c r="K67" s="184">
        <v>0</v>
      </c>
      <c r="L67" s="184">
        <v>0</v>
      </c>
      <c r="M67" s="184">
        <v>0</v>
      </c>
      <c r="N67" s="184">
        <v>0</v>
      </c>
      <c r="O67" s="184">
        <v>0</v>
      </c>
      <c r="P67" s="188">
        <v>0</v>
      </c>
      <c r="Q67" s="183">
        <v>0</v>
      </c>
      <c r="R67" s="184">
        <v>0</v>
      </c>
      <c r="S67" s="184">
        <v>0</v>
      </c>
      <c r="T67" s="184">
        <v>0</v>
      </c>
      <c r="U67" s="184">
        <v>0</v>
      </c>
    </row>
    <row r="68" ht="23.1" customHeight="1" spans="1:21">
      <c r="A68" s="179"/>
      <c r="B68" s="179"/>
      <c r="C68" s="180"/>
      <c r="D68" s="215" t="s">
        <v>2402</v>
      </c>
      <c r="E68" s="182" t="s">
        <v>2403</v>
      </c>
      <c r="F68" s="183">
        <v>388.37</v>
      </c>
      <c r="G68" s="184">
        <v>388.37</v>
      </c>
      <c r="H68" s="184">
        <v>343.21</v>
      </c>
      <c r="I68" s="184">
        <v>38.36</v>
      </c>
      <c r="J68" s="184">
        <v>6.8</v>
      </c>
      <c r="K68" s="184">
        <v>0</v>
      </c>
      <c r="L68" s="184">
        <v>0</v>
      </c>
      <c r="M68" s="184">
        <v>0</v>
      </c>
      <c r="N68" s="184">
        <v>0</v>
      </c>
      <c r="O68" s="184">
        <v>0</v>
      </c>
      <c r="P68" s="188">
        <v>0</v>
      </c>
      <c r="Q68" s="183">
        <v>0</v>
      </c>
      <c r="R68" s="184">
        <v>0</v>
      </c>
      <c r="S68" s="184">
        <v>0</v>
      </c>
      <c r="T68" s="184">
        <v>0</v>
      </c>
      <c r="U68" s="184">
        <v>0</v>
      </c>
    </row>
    <row r="69" ht="23.1" customHeight="1" spans="1:21">
      <c r="A69" s="179"/>
      <c r="B69" s="179"/>
      <c r="C69" s="180"/>
      <c r="D69" s="215" t="s">
        <v>2404</v>
      </c>
      <c r="E69" s="182" t="s">
        <v>2405</v>
      </c>
      <c r="F69" s="183">
        <v>732.31</v>
      </c>
      <c r="G69" s="184">
        <v>732.31</v>
      </c>
      <c r="H69" s="184">
        <v>635.57</v>
      </c>
      <c r="I69" s="184">
        <v>48.48</v>
      </c>
      <c r="J69" s="184">
        <v>48.26</v>
      </c>
      <c r="K69" s="184">
        <v>0</v>
      </c>
      <c r="L69" s="184">
        <v>0</v>
      </c>
      <c r="M69" s="184">
        <v>0</v>
      </c>
      <c r="N69" s="184">
        <v>0</v>
      </c>
      <c r="O69" s="184">
        <v>0</v>
      </c>
      <c r="P69" s="188">
        <v>0</v>
      </c>
      <c r="Q69" s="183">
        <v>0</v>
      </c>
      <c r="R69" s="184">
        <v>0</v>
      </c>
      <c r="S69" s="184">
        <v>0</v>
      </c>
      <c r="T69" s="184">
        <v>0</v>
      </c>
      <c r="U69" s="184">
        <v>0</v>
      </c>
    </row>
    <row r="70" ht="23.1" customHeight="1" spans="1:21">
      <c r="A70" s="179"/>
      <c r="B70" s="179"/>
      <c r="C70" s="180"/>
      <c r="D70" s="215" t="s">
        <v>2406</v>
      </c>
      <c r="E70" s="182" t="s">
        <v>2407</v>
      </c>
      <c r="F70" s="183">
        <v>1615.76</v>
      </c>
      <c r="G70" s="184">
        <v>1615.76</v>
      </c>
      <c r="H70" s="184">
        <v>1399.32</v>
      </c>
      <c r="I70" s="184">
        <v>150.1</v>
      </c>
      <c r="J70" s="184">
        <v>66.34</v>
      </c>
      <c r="K70" s="184">
        <v>0</v>
      </c>
      <c r="L70" s="184">
        <v>0</v>
      </c>
      <c r="M70" s="184">
        <v>0</v>
      </c>
      <c r="N70" s="184">
        <v>0</v>
      </c>
      <c r="O70" s="184">
        <v>0</v>
      </c>
      <c r="P70" s="188">
        <v>0</v>
      </c>
      <c r="Q70" s="183">
        <v>0</v>
      </c>
      <c r="R70" s="184">
        <v>0</v>
      </c>
      <c r="S70" s="184">
        <v>0</v>
      </c>
      <c r="T70" s="184">
        <v>0</v>
      </c>
      <c r="U70" s="184">
        <v>0</v>
      </c>
    </row>
    <row r="71" ht="23.1" customHeight="1" spans="1:21">
      <c r="A71" s="179"/>
      <c r="B71" s="179"/>
      <c r="C71" s="180"/>
      <c r="D71" s="215" t="s">
        <v>2408</v>
      </c>
      <c r="E71" s="182" t="s">
        <v>2409</v>
      </c>
      <c r="F71" s="183">
        <v>550.52</v>
      </c>
      <c r="G71" s="184">
        <v>550.52</v>
      </c>
      <c r="H71" s="184">
        <v>489.5</v>
      </c>
      <c r="I71" s="184">
        <v>50.27</v>
      </c>
      <c r="J71" s="184">
        <v>10.75</v>
      </c>
      <c r="K71" s="184">
        <v>0</v>
      </c>
      <c r="L71" s="184">
        <v>0</v>
      </c>
      <c r="M71" s="184">
        <v>0</v>
      </c>
      <c r="N71" s="184">
        <v>0</v>
      </c>
      <c r="O71" s="184">
        <v>0</v>
      </c>
      <c r="P71" s="188">
        <v>0</v>
      </c>
      <c r="Q71" s="183">
        <v>0</v>
      </c>
      <c r="R71" s="184">
        <v>0</v>
      </c>
      <c r="S71" s="184">
        <v>0</v>
      </c>
      <c r="T71" s="184">
        <v>0</v>
      </c>
      <c r="U71" s="184">
        <v>0</v>
      </c>
    </row>
    <row r="72" ht="23.1" customHeight="1" spans="1:21">
      <c r="A72" s="179"/>
      <c r="B72" s="179"/>
      <c r="C72" s="180"/>
      <c r="D72" s="215" t="s">
        <v>2410</v>
      </c>
      <c r="E72" s="182" t="s">
        <v>2411</v>
      </c>
      <c r="F72" s="183">
        <v>361.71</v>
      </c>
      <c r="G72" s="184">
        <v>361.71</v>
      </c>
      <c r="H72" s="184">
        <v>316.26</v>
      </c>
      <c r="I72" s="184">
        <v>23.95</v>
      </c>
      <c r="J72" s="184">
        <v>21.5</v>
      </c>
      <c r="K72" s="184">
        <v>0</v>
      </c>
      <c r="L72" s="184">
        <v>0</v>
      </c>
      <c r="M72" s="184">
        <v>0</v>
      </c>
      <c r="N72" s="184">
        <v>0</v>
      </c>
      <c r="O72" s="184">
        <v>0</v>
      </c>
      <c r="P72" s="188">
        <v>0</v>
      </c>
      <c r="Q72" s="183">
        <v>0</v>
      </c>
      <c r="R72" s="184">
        <v>0</v>
      </c>
      <c r="S72" s="184">
        <v>0</v>
      </c>
      <c r="T72" s="184">
        <v>0</v>
      </c>
      <c r="U72" s="184">
        <v>0</v>
      </c>
    </row>
    <row r="73" ht="23.1" customHeight="1" spans="1:21">
      <c r="A73" s="179"/>
      <c r="B73" s="179"/>
      <c r="C73" s="180"/>
      <c r="D73" s="215" t="s">
        <v>2412</v>
      </c>
      <c r="E73" s="182" t="s">
        <v>2413</v>
      </c>
      <c r="F73" s="183">
        <v>332.16</v>
      </c>
      <c r="G73" s="184">
        <v>332.16</v>
      </c>
      <c r="H73" s="184">
        <v>284.92</v>
      </c>
      <c r="I73" s="184">
        <v>16.21</v>
      </c>
      <c r="J73" s="184">
        <v>31.03</v>
      </c>
      <c r="K73" s="184">
        <v>0</v>
      </c>
      <c r="L73" s="184">
        <v>0</v>
      </c>
      <c r="M73" s="184">
        <v>0</v>
      </c>
      <c r="N73" s="184">
        <v>0</v>
      </c>
      <c r="O73" s="184">
        <v>0</v>
      </c>
      <c r="P73" s="188">
        <v>0</v>
      </c>
      <c r="Q73" s="183">
        <v>0</v>
      </c>
      <c r="R73" s="184">
        <v>0</v>
      </c>
      <c r="S73" s="184">
        <v>0</v>
      </c>
      <c r="T73" s="184">
        <v>0</v>
      </c>
      <c r="U73" s="184">
        <v>0</v>
      </c>
    </row>
    <row r="74" ht="23.1" customHeight="1" spans="1:21">
      <c r="A74" s="179"/>
      <c r="B74" s="179"/>
      <c r="C74" s="180"/>
      <c r="D74" s="215" t="s">
        <v>2414</v>
      </c>
      <c r="E74" s="182" t="s">
        <v>2415</v>
      </c>
      <c r="F74" s="183">
        <v>452.36</v>
      </c>
      <c r="G74" s="184">
        <v>452.36</v>
      </c>
      <c r="H74" s="184">
        <v>389.79</v>
      </c>
      <c r="I74" s="184">
        <v>47.14</v>
      </c>
      <c r="J74" s="184">
        <v>15.43</v>
      </c>
      <c r="K74" s="184">
        <v>0</v>
      </c>
      <c r="L74" s="184">
        <v>0</v>
      </c>
      <c r="M74" s="184">
        <v>0</v>
      </c>
      <c r="N74" s="184">
        <v>0</v>
      </c>
      <c r="O74" s="184">
        <v>0</v>
      </c>
      <c r="P74" s="188">
        <v>0</v>
      </c>
      <c r="Q74" s="183">
        <v>0</v>
      </c>
      <c r="R74" s="184">
        <v>0</v>
      </c>
      <c r="S74" s="184">
        <v>0</v>
      </c>
      <c r="T74" s="184">
        <v>0</v>
      </c>
      <c r="U74" s="184">
        <v>0</v>
      </c>
    </row>
    <row r="75" ht="23.1" customHeight="1" spans="1:21">
      <c r="A75" s="179"/>
      <c r="B75" s="179"/>
      <c r="C75" s="180"/>
      <c r="D75" s="215" t="s">
        <v>2416</v>
      </c>
      <c r="E75" s="182" t="s">
        <v>2417</v>
      </c>
      <c r="F75" s="183">
        <v>262.99</v>
      </c>
      <c r="G75" s="184">
        <v>262.99</v>
      </c>
      <c r="H75" s="184">
        <v>235.3</v>
      </c>
      <c r="I75" s="184">
        <v>13.99</v>
      </c>
      <c r="J75" s="184">
        <v>13.7</v>
      </c>
      <c r="K75" s="184">
        <v>0</v>
      </c>
      <c r="L75" s="184">
        <v>0</v>
      </c>
      <c r="M75" s="184">
        <v>0</v>
      </c>
      <c r="N75" s="184">
        <v>0</v>
      </c>
      <c r="O75" s="184">
        <v>0</v>
      </c>
      <c r="P75" s="188">
        <v>0</v>
      </c>
      <c r="Q75" s="183">
        <v>0</v>
      </c>
      <c r="R75" s="184">
        <v>0</v>
      </c>
      <c r="S75" s="184">
        <v>0</v>
      </c>
      <c r="T75" s="184">
        <v>0</v>
      </c>
      <c r="U75" s="184">
        <v>0</v>
      </c>
    </row>
    <row r="76" ht="23.1" customHeight="1" spans="1:21">
      <c r="A76" s="179"/>
      <c r="B76" s="179"/>
      <c r="C76" s="180"/>
      <c r="D76" s="215" t="s">
        <v>2418</v>
      </c>
      <c r="E76" s="182" t="s">
        <v>2419</v>
      </c>
      <c r="F76" s="183">
        <v>753.8</v>
      </c>
      <c r="G76" s="184">
        <v>753.8</v>
      </c>
      <c r="H76" s="184">
        <v>639.55</v>
      </c>
      <c r="I76" s="184">
        <v>91.63</v>
      </c>
      <c r="J76" s="184">
        <v>22.62</v>
      </c>
      <c r="K76" s="184">
        <v>0</v>
      </c>
      <c r="L76" s="184">
        <v>0</v>
      </c>
      <c r="M76" s="184">
        <v>0</v>
      </c>
      <c r="N76" s="184">
        <v>0</v>
      </c>
      <c r="O76" s="184">
        <v>0</v>
      </c>
      <c r="P76" s="188">
        <v>0</v>
      </c>
      <c r="Q76" s="183">
        <v>0</v>
      </c>
      <c r="R76" s="184">
        <v>0</v>
      </c>
      <c r="S76" s="184">
        <v>0</v>
      </c>
      <c r="T76" s="184">
        <v>0</v>
      </c>
      <c r="U76" s="184">
        <v>0</v>
      </c>
    </row>
    <row r="77" ht="23.1" customHeight="1" spans="1:21">
      <c r="A77" s="179"/>
      <c r="B77" s="179"/>
      <c r="C77" s="180"/>
      <c r="D77" s="215" t="s">
        <v>2420</v>
      </c>
      <c r="E77" s="182" t="s">
        <v>2421</v>
      </c>
      <c r="F77" s="183">
        <v>139.99</v>
      </c>
      <c r="G77" s="184">
        <v>139.99</v>
      </c>
      <c r="H77" s="184">
        <v>132.13</v>
      </c>
      <c r="I77" s="184">
        <v>6.85</v>
      </c>
      <c r="J77" s="184">
        <v>1.01</v>
      </c>
      <c r="K77" s="184">
        <v>0</v>
      </c>
      <c r="L77" s="184">
        <v>0</v>
      </c>
      <c r="M77" s="184">
        <v>0</v>
      </c>
      <c r="N77" s="184">
        <v>0</v>
      </c>
      <c r="O77" s="184">
        <v>0</v>
      </c>
      <c r="P77" s="188">
        <v>0</v>
      </c>
      <c r="Q77" s="183">
        <v>0</v>
      </c>
      <c r="R77" s="184">
        <v>0</v>
      </c>
      <c r="S77" s="184">
        <v>0</v>
      </c>
      <c r="T77" s="184">
        <v>0</v>
      </c>
      <c r="U77" s="184">
        <v>0</v>
      </c>
    </row>
    <row r="78" ht="23.1" customHeight="1" spans="1:21">
      <c r="A78" s="179"/>
      <c r="B78" s="179"/>
      <c r="C78" s="180"/>
      <c r="D78" s="215" t="s">
        <v>2422</v>
      </c>
      <c r="E78" s="182" t="s">
        <v>2423</v>
      </c>
      <c r="F78" s="183">
        <v>329.81</v>
      </c>
      <c r="G78" s="184">
        <v>329.81</v>
      </c>
      <c r="H78" s="184">
        <v>289.21</v>
      </c>
      <c r="I78" s="184">
        <v>12.81</v>
      </c>
      <c r="J78" s="184">
        <v>27.79</v>
      </c>
      <c r="K78" s="184">
        <v>0</v>
      </c>
      <c r="L78" s="184">
        <v>0</v>
      </c>
      <c r="M78" s="184">
        <v>0</v>
      </c>
      <c r="N78" s="184">
        <v>0</v>
      </c>
      <c r="O78" s="184">
        <v>0</v>
      </c>
      <c r="P78" s="188">
        <v>0</v>
      </c>
      <c r="Q78" s="183">
        <v>0</v>
      </c>
      <c r="R78" s="184">
        <v>0</v>
      </c>
      <c r="S78" s="184">
        <v>0</v>
      </c>
      <c r="T78" s="184">
        <v>0</v>
      </c>
      <c r="U78" s="184">
        <v>0</v>
      </c>
    </row>
    <row r="79" ht="23.1" customHeight="1" spans="1:21">
      <c r="A79" s="179"/>
      <c r="B79" s="179"/>
      <c r="C79" s="180"/>
      <c r="D79" s="215" t="s">
        <v>2424</v>
      </c>
      <c r="E79" s="182" t="s">
        <v>2425</v>
      </c>
      <c r="F79" s="183">
        <v>432.42</v>
      </c>
      <c r="G79" s="184">
        <v>432.42</v>
      </c>
      <c r="H79" s="184">
        <v>393.03</v>
      </c>
      <c r="I79" s="184">
        <v>35.52</v>
      </c>
      <c r="J79" s="184">
        <v>3.87</v>
      </c>
      <c r="K79" s="184">
        <v>0</v>
      </c>
      <c r="L79" s="184">
        <v>0</v>
      </c>
      <c r="M79" s="184">
        <v>0</v>
      </c>
      <c r="N79" s="184">
        <v>0</v>
      </c>
      <c r="O79" s="184">
        <v>0</v>
      </c>
      <c r="P79" s="188">
        <v>0</v>
      </c>
      <c r="Q79" s="183">
        <v>0</v>
      </c>
      <c r="R79" s="184">
        <v>0</v>
      </c>
      <c r="S79" s="184">
        <v>0</v>
      </c>
      <c r="T79" s="184">
        <v>0</v>
      </c>
      <c r="U79" s="184">
        <v>0</v>
      </c>
    </row>
    <row r="80" ht="23.1" customHeight="1" spans="1:21">
      <c r="A80" s="179"/>
      <c r="B80" s="179"/>
      <c r="C80" s="180"/>
      <c r="D80" s="215" t="s">
        <v>2426</v>
      </c>
      <c r="E80" s="182" t="s">
        <v>2427</v>
      </c>
      <c r="F80" s="183">
        <v>363.95</v>
      </c>
      <c r="G80" s="184">
        <v>363.95</v>
      </c>
      <c r="H80" s="184">
        <v>301.06</v>
      </c>
      <c r="I80" s="184">
        <v>22.25</v>
      </c>
      <c r="J80" s="184">
        <v>40.64</v>
      </c>
      <c r="K80" s="184">
        <v>0</v>
      </c>
      <c r="L80" s="184">
        <v>0</v>
      </c>
      <c r="M80" s="184">
        <v>0</v>
      </c>
      <c r="N80" s="184">
        <v>0</v>
      </c>
      <c r="O80" s="184">
        <v>0</v>
      </c>
      <c r="P80" s="188">
        <v>0</v>
      </c>
      <c r="Q80" s="183">
        <v>0</v>
      </c>
      <c r="R80" s="184">
        <v>0</v>
      </c>
      <c r="S80" s="184">
        <v>0</v>
      </c>
      <c r="T80" s="184">
        <v>0</v>
      </c>
      <c r="U80" s="184">
        <v>0</v>
      </c>
    </row>
    <row r="81" ht="23.1" customHeight="1" spans="1:21">
      <c r="A81" s="179"/>
      <c r="B81" s="179"/>
      <c r="C81" s="180"/>
      <c r="D81" s="215" t="s">
        <v>2428</v>
      </c>
      <c r="E81" s="182" t="s">
        <v>2429</v>
      </c>
      <c r="F81" s="183">
        <v>753.14</v>
      </c>
      <c r="G81" s="184">
        <v>753.14</v>
      </c>
      <c r="H81" s="184">
        <v>640.15</v>
      </c>
      <c r="I81" s="184">
        <v>64.79</v>
      </c>
      <c r="J81" s="184">
        <v>48.2</v>
      </c>
      <c r="K81" s="184">
        <v>0</v>
      </c>
      <c r="L81" s="184">
        <v>0</v>
      </c>
      <c r="M81" s="184">
        <v>0</v>
      </c>
      <c r="N81" s="184">
        <v>0</v>
      </c>
      <c r="O81" s="184">
        <v>0</v>
      </c>
      <c r="P81" s="188">
        <v>0</v>
      </c>
      <c r="Q81" s="183">
        <v>0</v>
      </c>
      <c r="R81" s="184">
        <v>0</v>
      </c>
      <c r="S81" s="184">
        <v>0</v>
      </c>
      <c r="T81" s="184">
        <v>0</v>
      </c>
      <c r="U81" s="184">
        <v>0</v>
      </c>
    </row>
    <row r="82" ht="23.1" customHeight="1" spans="1:21">
      <c r="A82" s="179"/>
      <c r="B82" s="179"/>
      <c r="C82" s="180"/>
      <c r="D82" s="215" t="s">
        <v>2430</v>
      </c>
      <c r="E82" s="182" t="s">
        <v>2431</v>
      </c>
      <c r="F82" s="183">
        <v>528.42</v>
      </c>
      <c r="G82" s="184">
        <v>528.42</v>
      </c>
      <c r="H82" s="184">
        <v>437.15</v>
      </c>
      <c r="I82" s="184">
        <v>37.21</v>
      </c>
      <c r="J82" s="184">
        <v>54.06</v>
      </c>
      <c r="K82" s="184">
        <v>0</v>
      </c>
      <c r="L82" s="184">
        <v>0</v>
      </c>
      <c r="M82" s="184">
        <v>0</v>
      </c>
      <c r="N82" s="184">
        <v>0</v>
      </c>
      <c r="O82" s="184">
        <v>0</v>
      </c>
      <c r="P82" s="188">
        <v>0</v>
      </c>
      <c r="Q82" s="183">
        <v>0</v>
      </c>
      <c r="R82" s="184">
        <v>0</v>
      </c>
      <c r="S82" s="184">
        <v>0</v>
      </c>
      <c r="T82" s="184">
        <v>0</v>
      </c>
      <c r="U82" s="184">
        <v>0</v>
      </c>
    </row>
    <row r="83" ht="23.1" customHeight="1" spans="1:21">
      <c r="A83" s="179"/>
      <c r="B83" s="179"/>
      <c r="C83" s="180"/>
      <c r="D83" s="215" t="s">
        <v>2432</v>
      </c>
      <c r="E83" s="182" t="s">
        <v>2433</v>
      </c>
      <c r="F83" s="183">
        <v>426.2</v>
      </c>
      <c r="G83" s="184">
        <v>426.2</v>
      </c>
      <c r="H83" s="184">
        <v>369.41</v>
      </c>
      <c r="I83" s="184">
        <v>39.29</v>
      </c>
      <c r="J83" s="184">
        <v>17.5</v>
      </c>
      <c r="K83" s="184">
        <v>0</v>
      </c>
      <c r="L83" s="184">
        <v>0</v>
      </c>
      <c r="M83" s="184">
        <v>0</v>
      </c>
      <c r="N83" s="184">
        <v>0</v>
      </c>
      <c r="O83" s="184">
        <v>0</v>
      </c>
      <c r="P83" s="188">
        <v>0</v>
      </c>
      <c r="Q83" s="183">
        <v>0</v>
      </c>
      <c r="R83" s="184">
        <v>0</v>
      </c>
      <c r="S83" s="184">
        <v>0</v>
      </c>
      <c r="T83" s="184">
        <v>0</v>
      </c>
      <c r="U83" s="184">
        <v>0</v>
      </c>
    </row>
    <row r="84" ht="23.1" customHeight="1" spans="1:21">
      <c r="A84" s="179"/>
      <c r="B84" s="179"/>
      <c r="C84" s="180"/>
      <c r="D84" s="215" t="s">
        <v>2434</v>
      </c>
      <c r="E84" s="182" t="s">
        <v>2435</v>
      </c>
      <c r="F84" s="183">
        <v>351.45</v>
      </c>
      <c r="G84" s="184">
        <v>351.45</v>
      </c>
      <c r="H84" s="184">
        <v>281.5</v>
      </c>
      <c r="I84" s="184">
        <v>32.39</v>
      </c>
      <c r="J84" s="184">
        <v>37.56</v>
      </c>
      <c r="K84" s="184">
        <v>0</v>
      </c>
      <c r="L84" s="184">
        <v>0</v>
      </c>
      <c r="M84" s="184">
        <v>0</v>
      </c>
      <c r="N84" s="184">
        <v>0</v>
      </c>
      <c r="O84" s="184">
        <v>0</v>
      </c>
      <c r="P84" s="188">
        <v>0</v>
      </c>
      <c r="Q84" s="183">
        <v>0</v>
      </c>
      <c r="R84" s="184">
        <v>0</v>
      </c>
      <c r="S84" s="184">
        <v>0</v>
      </c>
      <c r="T84" s="184">
        <v>0</v>
      </c>
      <c r="U84" s="184">
        <v>0</v>
      </c>
    </row>
    <row r="85" ht="23.1" customHeight="1" spans="1:21">
      <c r="A85" s="179"/>
      <c r="B85" s="179"/>
      <c r="C85" s="180"/>
      <c r="D85" s="215" t="s">
        <v>2436</v>
      </c>
      <c r="E85" s="182" t="s">
        <v>2437</v>
      </c>
      <c r="F85" s="183">
        <v>237.21</v>
      </c>
      <c r="G85" s="184">
        <v>237.21</v>
      </c>
      <c r="H85" s="184">
        <v>189.24</v>
      </c>
      <c r="I85" s="184">
        <v>7.39</v>
      </c>
      <c r="J85" s="184">
        <v>40.58</v>
      </c>
      <c r="K85" s="184">
        <v>0</v>
      </c>
      <c r="L85" s="184">
        <v>0</v>
      </c>
      <c r="M85" s="184">
        <v>0</v>
      </c>
      <c r="N85" s="184">
        <v>0</v>
      </c>
      <c r="O85" s="184">
        <v>0</v>
      </c>
      <c r="P85" s="188">
        <v>0</v>
      </c>
      <c r="Q85" s="183">
        <v>0</v>
      </c>
      <c r="R85" s="184">
        <v>0</v>
      </c>
      <c r="S85" s="184">
        <v>0</v>
      </c>
      <c r="T85" s="184">
        <v>0</v>
      </c>
      <c r="U85" s="184">
        <v>0</v>
      </c>
    </row>
    <row r="86" ht="23.1" customHeight="1" spans="1:21">
      <c r="A86" s="179"/>
      <c r="B86" s="179"/>
      <c r="C86" s="180"/>
      <c r="D86" s="215" t="s">
        <v>2438</v>
      </c>
      <c r="E86" s="182" t="s">
        <v>2439</v>
      </c>
      <c r="F86" s="183">
        <v>489.3</v>
      </c>
      <c r="G86" s="184">
        <v>489.3</v>
      </c>
      <c r="H86" s="184">
        <v>411.2</v>
      </c>
      <c r="I86" s="184">
        <v>46.27</v>
      </c>
      <c r="J86" s="184">
        <v>31.83</v>
      </c>
      <c r="K86" s="184">
        <v>0</v>
      </c>
      <c r="L86" s="184">
        <v>0</v>
      </c>
      <c r="M86" s="184">
        <v>0</v>
      </c>
      <c r="N86" s="184">
        <v>0</v>
      </c>
      <c r="O86" s="184">
        <v>0</v>
      </c>
      <c r="P86" s="188">
        <v>0</v>
      </c>
      <c r="Q86" s="183">
        <v>0</v>
      </c>
      <c r="R86" s="184">
        <v>0</v>
      </c>
      <c r="S86" s="184">
        <v>0</v>
      </c>
      <c r="T86" s="184">
        <v>0</v>
      </c>
      <c r="U86" s="184">
        <v>0</v>
      </c>
    </row>
    <row r="87" ht="23.1" customHeight="1" spans="1:21">
      <c r="A87" s="179"/>
      <c r="B87" s="179"/>
      <c r="C87" s="180"/>
      <c r="D87" s="215" t="s">
        <v>2440</v>
      </c>
      <c r="E87" s="182" t="s">
        <v>2441</v>
      </c>
      <c r="F87" s="183">
        <v>340.27</v>
      </c>
      <c r="G87" s="184">
        <v>340.27</v>
      </c>
      <c r="H87" s="184">
        <v>304.63</v>
      </c>
      <c r="I87" s="184">
        <v>23.94</v>
      </c>
      <c r="J87" s="184">
        <v>11.7</v>
      </c>
      <c r="K87" s="184">
        <v>0</v>
      </c>
      <c r="L87" s="184">
        <v>0</v>
      </c>
      <c r="M87" s="184">
        <v>0</v>
      </c>
      <c r="N87" s="184">
        <v>0</v>
      </c>
      <c r="O87" s="184">
        <v>0</v>
      </c>
      <c r="P87" s="188">
        <v>0</v>
      </c>
      <c r="Q87" s="183">
        <v>0</v>
      </c>
      <c r="R87" s="184">
        <v>0</v>
      </c>
      <c r="S87" s="184">
        <v>0</v>
      </c>
      <c r="T87" s="184">
        <v>0</v>
      </c>
      <c r="U87" s="184">
        <v>0</v>
      </c>
    </row>
    <row r="88" ht="23.1" customHeight="1" spans="1:21">
      <c r="A88" s="179"/>
      <c r="B88" s="179"/>
      <c r="C88" s="180"/>
      <c r="D88" s="215" t="s">
        <v>2442</v>
      </c>
      <c r="E88" s="182" t="s">
        <v>2443</v>
      </c>
      <c r="F88" s="183">
        <v>557.61</v>
      </c>
      <c r="G88" s="184">
        <v>557.61</v>
      </c>
      <c r="H88" s="184">
        <v>450.74</v>
      </c>
      <c r="I88" s="184">
        <v>28.58</v>
      </c>
      <c r="J88" s="184">
        <v>78.29</v>
      </c>
      <c r="K88" s="184">
        <v>0</v>
      </c>
      <c r="L88" s="184">
        <v>0</v>
      </c>
      <c r="M88" s="184">
        <v>0</v>
      </c>
      <c r="N88" s="184">
        <v>0</v>
      </c>
      <c r="O88" s="184">
        <v>0</v>
      </c>
      <c r="P88" s="188">
        <v>0</v>
      </c>
      <c r="Q88" s="183">
        <v>0</v>
      </c>
      <c r="R88" s="184">
        <v>0</v>
      </c>
      <c r="S88" s="184">
        <v>0</v>
      </c>
      <c r="T88" s="184">
        <v>0</v>
      </c>
      <c r="U88" s="184">
        <v>0</v>
      </c>
    </row>
    <row r="89" ht="23.1" customHeight="1" spans="1:21">
      <c r="A89" s="179"/>
      <c r="B89" s="179"/>
      <c r="C89" s="180"/>
      <c r="D89" s="215" t="s">
        <v>2444</v>
      </c>
      <c r="E89" s="182" t="s">
        <v>2445</v>
      </c>
      <c r="F89" s="183">
        <v>685.57</v>
      </c>
      <c r="G89" s="184">
        <v>685.57</v>
      </c>
      <c r="H89" s="184">
        <v>590</v>
      </c>
      <c r="I89" s="184">
        <v>76.46</v>
      </c>
      <c r="J89" s="184">
        <v>19.11</v>
      </c>
      <c r="K89" s="184">
        <v>0</v>
      </c>
      <c r="L89" s="184">
        <v>0</v>
      </c>
      <c r="M89" s="184">
        <v>0</v>
      </c>
      <c r="N89" s="184">
        <v>0</v>
      </c>
      <c r="O89" s="184">
        <v>0</v>
      </c>
      <c r="P89" s="188">
        <v>0</v>
      </c>
      <c r="Q89" s="183">
        <v>0</v>
      </c>
      <c r="R89" s="184">
        <v>0</v>
      </c>
      <c r="S89" s="184">
        <v>0</v>
      </c>
      <c r="T89" s="184">
        <v>0</v>
      </c>
      <c r="U89" s="184">
        <v>0</v>
      </c>
    </row>
    <row r="90" ht="23.1" customHeight="1" spans="1:21">
      <c r="A90" s="179"/>
      <c r="B90" s="179"/>
      <c r="C90" s="180"/>
      <c r="D90" s="215" t="s">
        <v>2446</v>
      </c>
      <c r="E90" s="182" t="s">
        <v>2447</v>
      </c>
      <c r="F90" s="183">
        <v>255.54</v>
      </c>
      <c r="G90" s="184">
        <v>255.54</v>
      </c>
      <c r="H90" s="184">
        <v>226.58</v>
      </c>
      <c r="I90" s="184">
        <v>20.13</v>
      </c>
      <c r="J90" s="184">
        <v>8.83</v>
      </c>
      <c r="K90" s="184">
        <v>0</v>
      </c>
      <c r="L90" s="184">
        <v>0</v>
      </c>
      <c r="M90" s="184">
        <v>0</v>
      </c>
      <c r="N90" s="184">
        <v>0</v>
      </c>
      <c r="O90" s="184">
        <v>0</v>
      </c>
      <c r="P90" s="188">
        <v>0</v>
      </c>
      <c r="Q90" s="183">
        <v>0</v>
      </c>
      <c r="R90" s="184">
        <v>0</v>
      </c>
      <c r="S90" s="184">
        <v>0</v>
      </c>
      <c r="T90" s="184">
        <v>0</v>
      </c>
      <c r="U90" s="184">
        <v>0</v>
      </c>
    </row>
    <row r="91" ht="23.1" customHeight="1" spans="1:21">
      <c r="A91" s="179"/>
      <c r="B91" s="179"/>
      <c r="C91" s="180"/>
      <c r="D91" s="215" t="s">
        <v>2448</v>
      </c>
      <c r="E91" s="182" t="s">
        <v>2449</v>
      </c>
      <c r="F91" s="183">
        <v>174.39</v>
      </c>
      <c r="G91" s="184">
        <v>174.39</v>
      </c>
      <c r="H91" s="184">
        <v>150.15</v>
      </c>
      <c r="I91" s="184">
        <v>6.95</v>
      </c>
      <c r="J91" s="184">
        <v>17.29</v>
      </c>
      <c r="K91" s="184">
        <v>0</v>
      </c>
      <c r="L91" s="184">
        <v>0</v>
      </c>
      <c r="M91" s="184">
        <v>0</v>
      </c>
      <c r="N91" s="184">
        <v>0</v>
      </c>
      <c r="O91" s="184">
        <v>0</v>
      </c>
      <c r="P91" s="188">
        <v>0</v>
      </c>
      <c r="Q91" s="183">
        <v>0</v>
      </c>
      <c r="R91" s="184">
        <v>0</v>
      </c>
      <c r="S91" s="184">
        <v>0</v>
      </c>
      <c r="T91" s="184">
        <v>0</v>
      </c>
      <c r="U91" s="184">
        <v>0</v>
      </c>
    </row>
    <row r="92" ht="23.1" customHeight="1" spans="1:21">
      <c r="A92" s="179"/>
      <c r="B92" s="179"/>
      <c r="C92" s="180"/>
      <c r="D92" s="215" t="s">
        <v>2450</v>
      </c>
      <c r="E92" s="182" t="s">
        <v>2451</v>
      </c>
      <c r="F92" s="183">
        <v>571.59</v>
      </c>
      <c r="G92" s="184">
        <v>571.59</v>
      </c>
      <c r="H92" s="184">
        <v>482.24</v>
      </c>
      <c r="I92" s="184">
        <v>65.86</v>
      </c>
      <c r="J92" s="184">
        <v>23.49</v>
      </c>
      <c r="K92" s="184">
        <v>0</v>
      </c>
      <c r="L92" s="184">
        <v>0</v>
      </c>
      <c r="M92" s="184">
        <v>0</v>
      </c>
      <c r="N92" s="184">
        <v>0</v>
      </c>
      <c r="O92" s="184">
        <v>0</v>
      </c>
      <c r="P92" s="188">
        <v>0</v>
      </c>
      <c r="Q92" s="183">
        <v>0</v>
      </c>
      <c r="R92" s="184">
        <v>0</v>
      </c>
      <c r="S92" s="184">
        <v>0</v>
      </c>
      <c r="T92" s="184">
        <v>0</v>
      </c>
      <c r="U92" s="184">
        <v>0</v>
      </c>
    </row>
    <row r="93" ht="23.1" customHeight="1" spans="1:21">
      <c r="A93" s="179"/>
      <c r="B93" s="179"/>
      <c r="C93" s="180"/>
      <c r="D93" s="215" t="s">
        <v>2452</v>
      </c>
      <c r="E93" s="182" t="s">
        <v>2453</v>
      </c>
      <c r="F93" s="183">
        <v>1290.4</v>
      </c>
      <c r="G93" s="184">
        <v>1290.4</v>
      </c>
      <c r="H93" s="184">
        <v>1113.1</v>
      </c>
      <c r="I93" s="184">
        <v>130.53</v>
      </c>
      <c r="J93" s="184">
        <v>46.77</v>
      </c>
      <c r="K93" s="184">
        <v>0</v>
      </c>
      <c r="L93" s="184">
        <v>0</v>
      </c>
      <c r="M93" s="184">
        <v>0</v>
      </c>
      <c r="N93" s="184">
        <v>0</v>
      </c>
      <c r="O93" s="184">
        <v>0</v>
      </c>
      <c r="P93" s="188">
        <v>0</v>
      </c>
      <c r="Q93" s="183">
        <v>0</v>
      </c>
      <c r="R93" s="184">
        <v>0</v>
      </c>
      <c r="S93" s="184">
        <v>0</v>
      </c>
      <c r="T93" s="184">
        <v>0</v>
      </c>
      <c r="U93" s="184">
        <v>0</v>
      </c>
    </row>
    <row r="94" ht="23.1" customHeight="1" spans="1:21">
      <c r="A94" s="179"/>
      <c r="B94" s="179"/>
      <c r="C94" s="180"/>
      <c r="D94" s="215" t="s">
        <v>2454</v>
      </c>
      <c r="E94" s="182" t="s">
        <v>2455</v>
      </c>
      <c r="F94" s="183">
        <v>680.85</v>
      </c>
      <c r="G94" s="184">
        <v>680.85</v>
      </c>
      <c r="H94" s="184">
        <v>588.72</v>
      </c>
      <c r="I94" s="184">
        <v>63.38</v>
      </c>
      <c r="J94" s="184">
        <v>28.75</v>
      </c>
      <c r="K94" s="184">
        <v>0</v>
      </c>
      <c r="L94" s="184">
        <v>0</v>
      </c>
      <c r="M94" s="184">
        <v>0</v>
      </c>
      <c r="N94" s="184">
        <v>0</v>
      </c>
      <c r="O94" s="184">
        <v>0</v>
      </c>
      <c r="P94" s="188">
        <v>0</v>
      </c>
      <c r="Q94" s="183">
        <v>0</v>
      </c>
      <c r="R94" s="184">
        <v>0</v>
      </c>
      <c r="S94" s="184">
        <v>0</v>
      </c>
      <c r="T94" s="184">
        <v>0</v>
      </c>
      <c r="U94" s="184">
        <v>0</v>
      </c>
    </row>
    <row r="95" ht="23.1" customHeight="1" spans="1:21">
      <c r="A95" s="179"/>
      <c r="B95" s="179"/>
      <c r="C95" s="180"/>
      <c r="D95" s="215" t="s">
        <v>2456</v>
      </c>
      <c r="E95" s="182" t="s">
        <v>2457</v>
      </c>
      <c r="F95" s="183">
        <v>1397.95</v>
      </c>
      <c r="G95" s="184">
        <v>1397.95</v>
      </c>
      <c r="H95" s="184">
        <v>1218.84</v>
      </c>
      <c r="I95" s="184">
        <v>138.42</v>
      </c>
      <c r="J95" s="184">
        <v>40.69</v>
      </c>
      <c r="K95" s="184">
        <v>0</v>
      </c>
      <c r="L95" s="184">
        <v>0</v>
      </c>
      <c r="M95" s="184">
        <v>0</v>
      </c>
      <c r="N95" s="184">
        <v>0</v>
      </c>
      <c r="O95" s="184">
        <v>0</v>
      </c>
      <c r="P95" s="188">
        <v>0</v>
      </c>
      <c r="Q95" s="183">
        <v>0</v>
      </c>
      <c r="R95" s="184">
        <v>0</v>
      </c>
      <c r="S95" s="184">
        <v>0</v>
      </c>
      <c r="T95" s="184">
        <v>0</v>
      </c>
      <c r="U95" s="184">
        <v>0</v>
      </c>
    </row>
    <row r="96" ht="23.1" customHeight="1" spans="1:21">
      <c r="A96" s="179"/>
      <c r="B96" s="179"/>
      <c r="C96" s="180"/>
      <c r="D96" s="215" t="s">
        <v>2458</v>
      </c>
      <c r="E96" s="182" t="s">
        <v>2459</v>
      </c>
      <c r="F96" s="183">
        <v>842.96</v>
      </c>
      <c r="G96" s="184">
        <v>842.96</v>
      </c>
      <c r="H96" s="184">
        <v>761.57</v>
      </c>
      <c r="I96" s="184">
        <v>46.8</v>
      </c>
      <c r="J96" s="184">
        <v>34.59</v>
      </c>
      <c r="K96" s="184">
        <v>0</v>
      </c>
      <c r="L96" s="184">
        <v>0</v>
      </c>
      <c r="M96" s="184">
        <v>0</v>
      </c>
      <c r="N96" s="184">
        <v>0</v>
      </c>
      <c r="O96" s="184">
        <v>0</v>
      </c>
      <c r="P96" s="188">
        <v>0</v>
      </c>
      <c r="Q96" s="183">
        <v>0</v>
      </c>
      <c r="R96" s="184">
        <v>0</v>
      </c>
      <c r="S96" s="184">
        <v>0</v>
      </c>
      <c r="T96" s="184">
        <v>0</v>
      </c>
      <c r="U96" s="184">
        <v>0</v>
      </c>
    </row>
    <row r="97" ht="23.1" customHeight="1" spans="1:21">
      <c r="A97" s="179"/>
      <c r="B97" s="179"/>
      <c r="C97" s="180"/>
      <c r="D97" s="215" t="s">
        <v>2460</v>
      </c>
      <c r="E97" s="182" t="s">
        <v>2461</v>
      </c>
      <c r="F97" s="183">
        <v>497.28</v>
      </c>
      <c r="G97" s="184">
        <v>497.28</v>
      </c>
      <c r="H97" s="184">
        <v>440.28</v>
      </c>
      <c r="I97" s="184">
        <v>38.41</v>
      </c>
      <c r="J97" s="184">
        <v>18.59</v>
      </c>
      <c r="K97" s="184">
        <v>0</v>
      </c>
      <c r="L97" s="184">
        <v>0</v>
      </c>
      <c r="M97" s="184">
        <v>0</v>
      </c>
      <c r="N97" s="184">
        <v>0</v>
      </c>
      <c r="O97" s="184">
        <v>0</v>
      </c>
      <c r="P97" s="188">
        <v>0</v>
      </c>
      <c r="Q97" s="183">
        <v>0</v>
      </c>
      <c r="R97" s="184">
        <v>0</v>
      </c>
      <c r="S97" s="184">
        <v>0</v>
      </c>
      <c r="T97" s="184">
        <v>0</v>
      </c>
      <c r="U97" s="184">
        <v>0</v>
      </c>
    </row>
    <row r="98" ht="23.1" customHeight="1" spans="1:21">
      <c r="A98" s="179"/>
      <c r="B98" s="179"/>
      <c r="C98" s="180"/>
      <c r="D98" s="215" t="s">
        <v>2462</v>
      </c>
      <c r="E98" s="182" t="s">
        <v>2463</v>
      </c>
      <c r="F98" s="183">
        <v>827.03</v>
      </c>
      <c r="G98" s="184">
        <v>827.03</v>
      </c>
      <c r="H98" s="184">
        <v>743.88</v>
      </c>
      <c r="I98" s="184">
        <v>72.27</v>
      </c>
      <c r="J98" s="184">
        <v>10.88</v>
      </c>
      <c r="K98" s="184">
        <v>0</v>
      </c>
      <c r="L98" s="184">
        <v>0</v>
      </c>
      <c r="M98" s="184">
        <v>0</v>
      </c>
      <c r="N98" s="184">
        <v>0</v>
      </c>
      <c r="O98" s="184">
        <v>0</v>
      </c>
      <c r="P98" s="188">
        <v>0</v>
      </c>
      <c r="Q98" s="183">
        <v>0</v>
      </c>
      <c r="R98" s="184">
        <v>0</v>
      </c>
      <c r="S98" s="184">
        <v>0</v>
      </c>
      <c r="T98" s="184">
        <v>0</v>
      </c>
      <c r="U98" s="184">
        <v>0</v>
      </c>
    </row>
    <row r="99" ht="23.1" customHeight="1" spans="1:21">
      <c r="A99" s="179"/>
      <c r="B99" s="179"/>
      <c r="C99" s="180"/>
      <c r="D99" s="215" t="s">
        <v>2464</v>
      </c>
      <c r="E99" s="182" t="s">
        <v>2465</v>
      </c>
      <c r="F99" s="183">
        <v>954.73</v>
      </c>
      <c r="G99" s="184">
        <v>954.73</v>
      </c>
      <c r="H99" s="184">
        <v>861.97</v>
      </c>
      <c r="I99" s="184">
        <v>75.01</v>
      </c>
      <c r="J99" s="184">
        <v>17.75</v>
      </c>
      <c r="K99" s="184">
        <v>0</v>
      </c>
      <c r="L99" s="184">
        <v>0</v>
      </c>
      <c r="M99" s="184">
        <v>0</v>
      </c>
      <c r="N99" s="184">
        <v>0</v>
      </c>
      <c r="O99" s="184">
        <v>0</v>
      </c>
      <c r="P99" s="188">
        <v>0</v>
      </c>
      <c r="Q99" s="183">
        <v>0</v>
      </c>
      <c r="R99" s="184">
        <v>0</v>
      </c>
      <c r="S99" s="184">
        <v>0</v>
      </c>
      <c r="T99" s="184">
        <v>0</v>
      </c>
      <c r="U99" s="184">
        <v>0</v>
      </c>
    </row>
    <row r="100" ht="23.1" customHeight="1" spans="1:21">
      <c r="A100" s="179"/>
      <c r="B100" s="179"/>
      <c r="C100" s="180"/>
      <c r="D100" s="215" t="s">
        <v>2466</v>
      </c>
      <c r="E100" s="182" t="s">
        <v>2467</v>
      </c>
      <c r="F100" s="183">
        <v>2006.65</v>
      </c>
      <c r="G100" s="184">
        <v>2006.65</v>
      </c>
      <c r="H100" s="184">
        <v>1842.31</v>
      </c>
      <c r="I100" s="184">
        <v>132.95</v>
      </c>
      <c r="J100" s="184">
        <v>31.39</v>
      </c>
      <c r="K100" s="184">
        <v>0</v>
      </c>
      <c r="L100" s="184">
        <v>0</v>
      </c>
      <c r="M100" s="184">
        <v>0</v>
      </c>
      <c r="N100" s="184">
        <v>0</v>
      </c>
      <c r="O100" s="184">
        <v>0</v>
      </c>
      <c r="P100" s="188">
        <v>0</v>
      </c>
      <c r="Q100" s="183">
        <v>0</v>
      </c>
      <c r="R100" s="184">
        <v>0</v>
      </c>
      <c r="S100" s="184">
        <v>0</v>
      </c>
      <c r="T100" s="184">
        <v>0</v>
      </c>
      <c r="U100" s="184">
        <v>0</v>
      </c>
    </row>
    <row r="101" ht="23.1" customHeight="1" spans="1:21">
      <c r="A101" s="179"/>
      <c r="B101" s="179"/>
      <c r="C101" s="180"/>
      <c r="D101" s="215" t="s">
        <v>2468</v>
      </c>
      <c r="E101" s="182" t="s">
        <v>2469</v>
      </c>
      <c r="F101" s="183">
        <v>852.72</v>
      </c>
      <c r="G101" s="184">
        <v>852.72</v>
      </c>
      <c r="H101" s="184">
        <v>762.62</v>
      </c>
      <c r="I101" s="184">
        <v>83.01</v>
      </c>
      <c r="J101" s="184">
        <v>7.09</v>
      </c>
      <c r="K101" s="184">
        <v>0</v>
      </c>
      <c r="L101" s="184">
        <v>0</v>
      </c>
      <c r="M101" s="184">
        <v>0</v>
      </c>
      <c r="N101" s="184">
        <v>0</v>
      </c>
      <c r="O101" s="184">
        <v>0</v>
      </c>
      <c r="P101" s="188">
        <v>0</v>
      </c>
      <c r="Q101" s="183">
        <v>0</v>
      </c>
      <c r="R101" s="184">
        <v>0</v>
      </c>
      <c r="S101" s="184">
        <v>0</v>
      </c>
      <c r="T101" s="184">
        <v>0</v>
      </c>
      <c r="U101" s="184">
        <v>0</v>
      </c>
    </row>
    <row r="102" ht="23.1" customHeight="1" spans="1:21">
      <c r="A102" s="179"/>
      <c r="B102" s="179"/>
      <c r="C102" s="180"/>
      <c r="D102" s="215" t="s">
        <v>2470</v>
      </c>
      <c r="E102" s="182" t="s">
        <v>2471</v>
      </c>
      <c r="F102" s="183">
        <v>70.14</v>
      </c>
      <c r="G102" s="184">
        <v>70.14</v>
      </c>
      <c r="H102" s="184">
        <v>0</v>
      </c>
      <c r="I102" s="184">
        <v>70.14</v>
      </c>
      <c r="J102" s="184">
        <v>0</v>
      </c>
      <c r="K102" s="184">
        <v>0</v>
      </c>
      <c r="L102" s="184">
        <v>0</v>
      </c>
      <c r="M102" s="184">
        <v>0</v>
      </c>
      <c r="N102" s="184">
        <v>0</v>
      </c>
      <c r="O102" s="184">
        <v>0</v>
      </c>
      <c r="P102" s="188">
        <v>0</v>
      </c>
      <c r="Q102" s="183">
        <v>0</v>
      </c>
      <c r="R102" s="184">
        <v>0</v>
      </c>
      <c r="S102" s="184">
        <v>0</v>
      </c>
      <c r="T102" s="184">
        <v>0</v>
      </c>
      <c r="U102" s="184">
        <v>0</v>
      </c>
    </row>
    <row r="103" ht="23.1" customHeight="1" spans="1:21">
      <c r="A103" s="179"/>
      <c r="B103" s="179"/>
      <c r="C103" s="180"/>
      <c r="D103" s="215" t="s">
        <v>2472</v>
      </c>
      <c r="E103" s="182" t="s">
        <v>2473</v>
      </c>
      <c r="F103" s="183">
        <v>32.16</v>
      </c>
      <c r="G103" s="184">
        <v>32.16</v>
      </c>
      <c r="H103" s="184">
        <v>0</v>
      </c>
      <c r="I103" s="184">
        <v>32.16</v>
      </c>
      <c r="J103" s="184">
        <v>0</v>
      </c>
      <c r="K103" s="184">
        <v>0</v>
      </c>
      <c r="L103" s="184">
        <v>0</v>
      </c>
      <c r="M103" s="184">
        <v>0</v>
      </c>
      <c r="N103" s="184">
        <v>0</v>
      </c>
      <c r="O103" s="184">
        <v>0</v>
      </c>
      <c r="P103" s="188">
        <v>0</v>
      </c>
      <c r="Q103" s="183">
        <v>0</v>
      </c>
      <c r="R103" s="184">
        <v>0</v>
      </c>
      <c r="S103" s="184">
        <v>0</v>
      </c>
      <c r="T103" s="184">
        <v>0</v>
      </c>
      <c r="U103" s="184">
        <v>0</v>
      </c>
    </row>
    <row r="104" ht="23.1" customHeight="1" spans="1:21">
      <c r="A104" s="179"/>
      <c r="B104" s="179"/>
      <c r="C104" s="180"/>
      <c r="D104" s="215" t="s">
        <v>2474</v>
      </c>
      <c r="E104" s="182" t="s">
        <v>2475</v>
      </c>
      <c r="F104" s="183">
        <v>24.18</v>
      </c>
      <c r="G104" s="184">
        <v>24.18</v>
      </c>
      <c r="H104" s="184">
        <v>0</v>
      </c>
      <c r="I104" s="184">
        <v>24.18</v>
      </c>
      <c r="J104" s="184">
        <v>0</v>
      </c>
      <c r="K104" s="184">
        <v>0</v>
      </c>
      <c r="L104" s="184">
        <v>0</v>
      </c>
      <c r="M104" s="184">
        <v>0</v>
      </c>
      <c r="N104" s="184">
        <v>0</v>
      </c>
      <c r="O104" s="184">
        <v>0</v>
      </c>
      <c r="P104" s="188">
        <v>0</v>
      </c>
      <c r="Q104" s="183">
        <v>0</v>
      </c>
      <c r="R104" s="184">
        <v>0</v>
      </c>
      <c r="S104" s="184">
        <v>0</v>
      </c>
      <c r="T104" s="184">
        <v>0</v>
      </c>
      <c r="U104" s="184">
        <v>0</v>
      </c>
    </row>
    <row r="105" ht="23.1" customHeight="1" spans="1:21">
      <c r="A105" s="179"/>
      <c r="B105" s="179"/>
      <c r="C105" s="180"/>
      <c r="D105" s="215" t="s">
        <v>2476</v>
      </c>
      <c r="E105" s="182" t="s">
        <v>2477</v>
      </c>
      <c r="F105" s="183">
        <v>1550</v>
      </c>
      <c r="G105" s="184">
        <v>0</v>
      </c>
      <c r="H105" s="184">
        <v>0</v>
      </c>
      <c r="I105" s="184">
        <v>0</v>
      </c>
      <c r="J105" s="184">
        <v>0</v>
      </c>
      <c r="K105" s="184">
        <v>1550</v>
      </c>
      <c r="L105" s="184">
        <v>1310</v>
      </c>
      <c r="M105" s="184">
        <v>240</v>
      </c>
      <c r="N105" s="184">
        <v>0</v>
      </c>
      <c r="O105" s="184">
        <v>0</v>
      </c>
      <c r="P105" s="188">
        <v>0</v>
      </c>
      <c r="Q105" s="183">
        <v>0</v>
      </c>
      <c r="R105" s="184">
        <v>0</v>
      </c>
      <c r="S105" s="184">
        <v>0</v>
      </c>
      <c r="T105" s="184">
        <v>0</v>
      </c>
      <c r="U105" s="184">
        <v>0</v>
      </c>
    </row>
    <row r="106" ht="23.1" customHeight="1" spans="1:21">
      <c r="A106" s="179"/>
      <c r="B106" s="179"/>
      <c r="C106" s="180"/>
      <c r="D106" s="215" t="s">
        <v>2478</v>
      </c>
      <c r="E106" s="182" t="s">
        <v>2479</v>
      </c>
      <c r="F106" s="183">
        <v>657.15</v>
      </c>
      <c r="G106" s="184">
        <v>140.15</v>
      </c>
      <c r="H106" s="184">
        <v>122.8</v>
      </c>
      <c r="I106" s="184">
        <v>17.35</v>
      </c>
      <c r="J106" s="184">
        <v>0</v>
      </c>
      <c r="K106" s="184">
        <v>517</v>
      </c>
      <c r="L106" s="184">
        <v>517</v>
      </c>
      <c r="M106" s="184">
        <v>0</v>
      </c>
      <c r="N106" s="184">
        <v>0</v>
      </c>
      <c r="O106" s="184">
        <v>0</v>
      </c>
      <c r="P106" s="188">
        <v>0</v>
      </c>
      <c r="Q106" s="183">
        <v>0</v>
      </c>
      <c r="R106" s="184">
        <v>0</v>
      </c>
      <c r="S106" s="184">
        <v>0</v>
      </c>
      <c r="T106" s="184">
        <v>0</v>
      </c>
      <c r="U106" s="184">
        <v>0</v>
      </c>
    </row>
    <row r="107" ht="23.1" customHeight="1" spans="1:21">
      <c r="A107" s="179"/>
      <c r="B107" s="179"/>
      <c r="C107" s="180"/>
      <c r="D107" s="215" t="s">
        <v>2480</v>
      </c>
      <c r="E107" s="182" t="s">
        <v>117</v>
      </c>
      <c r="F107" s="183">
        <v>547.95</v>
      </c>
      <c r="G107" s="184">
        <v>521.95</v>
      </c>
      <c r="H107" s="184">
        <v>427.27</v>
      </c>
      <c r="I107" s="184">
        <v>91.97</v>
      </c>
      <c r="J107" s="184">
        <v>2.71</v>
      </c>
      <c r="K107" s="184">
        <v>26</v>
      </c>
      <c r="L107" s="184">
        <v>26</v>
      </c>
      <c r="M107" s="184">
        <v>0</v>
      </c>
      <c r="N107" s="184">
        <v>0</v>
      </c>
      <c r="O107" s="184">
        <v>0</v>
      </c>
      <c r="P107" s="188">
        <v>0</v>
      </c>
      <c r="Q107" s="183">
        <v>0</v>
      </c>
      <c r="R107" s="184">
        <v>0</v>
      </c>
      <c r="S107" s="184">
        <v>0</v>
      </c>
      <c r="T107" s="184">
        <v>0</v>
      </c>
      <c r="U107" s="184">
        <v>0</v>
      </c>
    </row>
    <row r="108" ht="23.1" customHeight="1" spans="1:21">
      <c r="A108" s="179"/>
      <c r="B108" s="179"/>
      <c r="C108" s="180"/>
      <c r="D108" s="215" t="s">
        <v>2481</v>
      </c>
      <c r="E108" s="182" t="s">
        <v>2482</v>
      </c>
      <c r="F108" s="183">
        <v>547.95</v>
      </c>
      <c r="G108" s="184">
        <v>521.95</v>
      </c>
      <c r="H108" s="184">
        <v>427.27</v>
      </c>
      <c r="I108" s="184">
        <v>91.97</v>
      </c>
      <c r="J108" s="184">
        <v>2.71</v>
      </c>
      <c r="K108" s="184">
        <v>26</v>
      </c>
      <c r="L108" s="184">
        <v>26</v>
      </c>
      <c r="M108" s="184">
        <v>0</v>
      </c>
      <c r="N108" s="184">
        <v>0</v>
      </c>
      <c r="O108" s="184">
        <v>0</v>
      </c>
      <c r="P108" s="188">
        <v>0</v>
      </c>
      <c r="Q108" s="183">
        <v>0</v>
      </c>
      <c r="R108" s="184">
        <v>0</v>
      </c>
      <c r="S108" s="184">
        <v>0</v>
      </c>
      <c r="T108" s="184">
        <v>0</v>
      </c>
      <c r="U108" s="184">
        <v>0</v>
      </c>
    </row>
    <row r="109" ht="23.1" customHeight="1" spans="1:21">
      <c r="A109" s="179"/>
      <c r="B109" s="179"/>
      <c r="C109" s="180"/>
      <c r="D109" s="215" t="s">
        <v>2483</v>
      </c>
      <c r="E109" s="182" t="s">
        <v>641</v>
      </c>
      <c r="F109" s="183">
        <v>78.56</v>
      </c>
      <c r="G109" s="184">
        <v>73.56</v>
      </c>
      <c r="H109" s="184">
        <v>62.88</v>
      </c>
      <c r="I109" s="184">
        <v>10.68</v>
      </c>
      <c r="J109" s="184">
        <v>0</v>
      </c>
      <c r="K109" s="184">
        <v>5</v>
      </c>
      <c r="L109" s="184">
        <v>5</v>
      </c>
      <c r="M109" s="184">
        <v>0</v>
      </c>
      <c r="N109" s="184">
        <v>0</v>
      </c>
      <c r="O109" s="184">
        <v>0</v>
      </c>
      <c r="P109" s="188">
        <v>0</v>
      </c>
      <c r="Q109" s="183">
        <v>0</v>
      </c>
      <c r="R109" s="184">
        <v>0</v>
      </c>
      <c r="S109" s="184">
        <v>0</v>
      </c>
      <c r="T109" s="184">
        <v>0</v>
      </c>
      <c r="U109" s="184">
        <v>0</v>
      </c>
    </row>
    <row r="110" ht="23.1" customHeight="1" spans="1:21">
      <c r="A110" s="179"/>
      <c r="B110" s="179"/>
      <c r="C110" s="180"/>
      <c r="D110" s="215" t="s">
        <v>2484</v>
      </c>
      <c r="E110" s="182" t="s">
        <v>2485</v>
      </c>
      <c r="F110" s="183">
        <v>78.56</v>
      </c>
      <c r="G110" s="184">
        <v>73.56</v>
      </c>
      <c r="H110" s="184">
        <v>62.88</v>
      </c>
      <c r="I110" s="184">
        <v>10.68</v>
      </c>
      <c r="J110" s="184">
        <v>0</v>
      </c>
      <c r="K110" s="184">
        <v>5</v>
      </c>
      <c r="L110" s="184">
        <v>5</v>
      </c>
      <c r="M110" s="184">
        <v>0</v>
      </c>
      <c r="N110" s="184">
        <v>0</v>
      </c>
      <c r="O110" s="184">
        <v>0</v>
      </c>
      <c r="P110" s="188">
        <v>0</v>
      </c>
      <c r="Q110" s="183">
        <v>0</v>
      </c>
      <c r="R110" s="184">
        <v>0</v>
      </c>
      <c r="S110" s="184">
        <v>0</v>
      </c>
      <c r="T110" s="184">
        <v>0</v>
      </c>
      <c r="U110" s="184">
        <v>0</v>
      </c>
    </row>
    <row r="111" ht="23.1" customHeight="1" spans="1:21">
      <c r="A111" s="179"/>
      <c r="B111" s="179"/>
      <c r="C111" s="180"/>
      <c r="D111" s="215" t="s">
        <v>2486</v>
      </c>
      <c r="E111" s="182" t="s">
        <v>2206</v>
      </c>
      <c r="F111" s="183">
        <v>4551.39</v>
      </c>
      <c r="G111" s="184">
        <v>2844.38999999999</v>
      </c>
      <c r="H111" s="184">
        <v>2155.44</v>
      </c>
      <c r="I111" s="184">
        <v>603.87</v>
      </c>
      <c r="J111" s="184">
        <v>85.08</v>
      </c>
      <c r="K111" s="184">
        <v>1707</v>
      </c>
      <c r="L111" s="184">
        <v>1707</v>
      </c>
      <c r="M111" s="184">
        <v>0</v>
      </c>
      <c r="N111" s="184">
        <v>0</v>
      </c>
      <c r="O111" s="184">
        <v>0</v>
      </c>
      <c r="P111" s="188">
        <v>0</v>
      </c>
      <c r="Q111" s="183">
        <v>0</v>
      </c>
      <c r="R111" s="184">
        <v>0</v>
      </c>
      <c r="S111" s="184">
        <v>0</v>
      </c>
      <c r="T111" s="184">
        <v>0</v>
      </c>
      <c r="U111" s="184">
        <v>0</v>
      </c>
    </row>
    <row r="112" ht="23.1" customHeight="1" spans="1:21">
      <c r="A112" s="179"/>
      <c r="B112" s="179"/>
      <c r="C112" s="180"/>
      <c r="D112" s="215" t="s">
        <v>2487</v>
      </c>
      <c r="E112" s="182" t="s">
        <v>2488</v>
      </c>
      <c r="F112" s="183">
        <v>389.39</v>
      </c>
      <c r="G112" s="184">
        <v>249.39</v>
      </c>
      <c r="H112" s="184">
        <v>190.54</v>
      </c>
      <c r="I112" s="184">
        <v>47.73</v>
      </c>
      <c r="J112" s="184">
        <v>11.12</v>
      </c>
      <c r="K112" s="184">
        <v>140</v>
      </c>
      <c r="L112" s="184">
        <v>140</v>
      </c>
      <c r="M112" s="184">
        <v>0</v>
      </c>
      <c r="N112" s="184">
        <v>0</v>
      </c>
      <c r="O112" s="184">
        <v>0</v>
      </c>
      <c r="P112" s="188">
        <v>0</v>
      </c>
      <c r="Q112" s="183">
        <v>0</v>
      </c>
      <c r="R112" s="184">
        <v>0</v>
      </c>
      <c r="S112" s="184">
        <v>0</v>
      </c>
      <c r="T112" s="184">
        <v>0</v>
      </c>
      <c r="U112" s="184">
        <v>0</v>
      </c>
    </row>
    <row r="113" ht="23.1" customHeight="1" spans="1:21">
      <c r="A113" s="179"/>
      <c r="B113" s="179"/>
      <c r="C113" s="180"/>
      <c r="D113" s="215" t="s">
        <v>2489</v>
      </c>
      <c r="E113" s="182" t="s">
        <v>2490</v>
      </c>
      <c r="F113" s="183">
        <v>555.5</v>
      </c>
      <c r="G113" s="184">
        <v>235.5</v>
      </c>
      <c r="H113" s="184">
        <v>189.8</v>
      </c>
      <c r="I113" s="184">
        <v>41.77</v>
      </c>
      <c r="J113" s="184">
        <v>3.93</v>
      </c>
      <c r="K113" s="184">
        <v>320</v>
      </c>
      <c r="L113" s="184">
        <v>320</v>
      </c>
      <c r="M113" s="184">
        <v>0</v>
      </c>
      <c r="N113" s="184">
        <v>0</v>
      </c>
      <c r="O113" s="184">
        <v>0</v>
      </c>
      <c r="P113" s="188">
        <v>0</v>
      </c>
      <c r="Q113" s="183">
        <v>0</v>
      </c>
      <c r="R113" s="184">
        <v>0</v>
      </c>
      <c r="S113" s="184">
        <v>0</v>
      </c>
      <c r="T113" s="184">
        <v>0</v>
      </c>
      <c r="U113" s="184">
        <v>0</v>
      </c>
    </row>
    <row r="114" ht="23.1" customHeight="1" spans="1:21">
      <c r="A114" s="179"/>
      <c r="B114" s="179"/>
      <c r="C114" s="180"/>
      <c r="D114" s="215" t="s">
        <v>2491</v>
      </c>
      <c r="E114" s="182" t="s">
        <v>2492</v>
      </c>
      <c r="F114" s="183">
        <v>385.9</v>
      </c>
      <c r="G114" s="184">
        <v>287.9</v>
      </c>
      <c r="H114" s="184">
        <v>233.13</v>
      </c>
      <c r="I114" s="184">
        <v>47.92</v>
      </c>
      <c r="J114" s="184">
        <v>6.85</v>
      </c>
      <c r="K114" s="184">
        <v>98</v>
      </c>
      <c r="L114" s="184">
        <v>98</v>
      </c>
      <c r="M114" s="184">
        <v>0</v>
      </c>
      <c r="N114" s="184">
        <v>0</v>
      </c>
      <c r="O114" s="184">
        <v>0</v>
      </c>
      <c r="P114" s="188">
        <v>0</v>
      </c>
      <c r="Q114" s="183">
        <v>0</v>
      </c>
      <c r="R114" s="184">
        <v>0</v>
      </c>
      <c r="S114" s="184">
        <v>0</v>
      </c>
      <c r="T114" s="184">
        <v>0</v>
      </c>
      <c r="U114" s="184">
        <v>0</v>
      </c>
    </row>
    <row r="115" ht="23.1" customHeight="1" spans="1:21">
      <c r="A115" s="179"/>
      <c r="B115" s="179"/>
      <c r="C115" s="180"/>
      <c r="D115" s="215" t="s">
        <v>2493</v>
      </c>
      <c r="E115" s="182" t="s">
        <v>2494</v>
      </c>
      <c r="F115" s="183">
        <v>80.61</v>
      </c>
      <c r="G115" s="184">
        <v>30.61</v>
      </c>
      <c r="H115" s="184">
        <v>23.32</v>
      </c>
      <c r="I115" s="184">
        <v>4.5</v>
      </c>
      <c r="J115" s="184">
        <v>2.79</v>
      </c>
      <c r="K115" s="184">
        <v>50</v>
      </c>
      <c r="L115" s="184">
        <v>50</v>
      </c>
      <c r="M115" s="184">
        <v>0</v>
      </c>
      <c r="N115" s="184">
        <v>0</v>
      </c>
      <c r="O115" s="184">
        <v>0</v>
      </c>
      <c r="P115" s="188">
        <v>0</v>
      </c>
      <c r="Q115" s="183">
        <v>0</v>
      </c>
      <c r="R115" s="184">
        <v>0</v>
      </c>
      <c r="S115" s="184">
        <v>0</v>
      </c>
      <c r="T115" s="184">
        <v>0</v>
      </c>
      <c r="U115" s="184">
        <v>0</v>
      </c>
    </row>
    <row r="116" ht="23.1" customHeight="1" spans="1:21">
      <c r="A116" s="179"/>
      <c r="B116" s="179"/>
      <c r="C116" s="180"/>
      <c r="D116" s="215" t="s">
        <v>2495</v>
      </c>
      <c r="E116" s="182" t="s">
        <v>2496</v>
      </c>
      <c r="F116" s="183">
        <v>136.35</v>
      </c>
      <c r="G116" s="184">
        <v>88.35</v>
      </c>
      <c r="H116" s="184">
        <v>67.51</v>
      </c>
      <c r="I116" s="184">
        <v>12.17</v>
      </c>
      <c r="J116" s="184">
        <v>8.67</v>
      </c>
      <c r="K116" s="184">
        <v>48</v>
      </c>
      <c r="L116" s="184">
        <v>48</v>
      </c>
      <c r="M116" s="184">
        <v>0</v>
      </c>
      <c r="N116" s="184">
        <v>0</v>
      </c>
      <c r="O116" s="184">
        <v>0</v>
      </c>
      <c r="P116" s="188">
        <v>0</v>
      </c>
      <c r="Q116" s="183">
        <v>0</v>
      </c>
      <c r="R116" s="184">
        <v>0</v>
      </c>
      <c r="S116" s="184">
        <v>0</v>
      </c>
      <c r="T116" s="184">
        <v>0</v>
      </c>
      <c r="U116" s="184">
        <v>0</v>
      </c>
    </row>
    <row r="117" ht="23.1" customHeight="1" spans="1:21">
      <c r="A117" s="179"/>
      <c r="B117" s="179"/>
      <c r="C117" s="180"/>
      <c r="D117" s="215" t="s">
        <v>2497</v>
      </c>
      <c r="E117" s="182" t="s">
        <v>2498</v>
      </c>
      <c r="F117" s="183">
        <v>72.45</v>
      </c>
      <c r="G117" s="184">
        <v>44.45</v>
      </c>
      <c r="H117" s="184">
        <v>36.04</v>
      </c>
      <c r="I117" s="184">
        <v>7.46</v>
      </c>
      <c r="J117" s="184">
        <v>0.95</v>
      </c>
      <c r="K117" s="184">
        <v>28</v>
      </c>
      <c r="L117" s="184">
        <v>28</v>
      </c>
      <c r="M117" s="184">
        <v>0</v>
      </c>
      <c r="N117" s="184">
        <v>0</v>
      </c>
      <c r="O117" s="184">
        <v>0</v>
      </c>
      <c r="P117" s="188">
        <v>0</v>
      </c>
      <c r="Q117" s="183">
        <v>0</v>
      </c>
      <c r="R117" s="184">
        <v>0</v>
      </c>
      <c r="S117" s="184">
        <v>0</v>
      </c>
      <c r="T117" s="184">
        <v>0</v>
      </c>
      <c r="U117" s="184">
        <v>0</v>
      </c>
    </row>
    <row r="118" ht="23.1" customHeight="1" spans="1:21">
      <c r="A118" s="179"/>
      <c r="B118" s="179"/>
      <c r="C118" s="180"/>
      <c r="D118" s="215" t="s">
        <v>2499</v>
      </c>
      <c r="E118" s="182" t="s">
        <v>2500</v>
      </c>
      <c r="F118" s="183">
        <v>66.03</v>
      </c>
      <c r="G118" s="184">
        <v>54.03</v>
      </c>
      <c r="H118" s="184">
        <v>45.47</v>
      </c>
      <c r="I118" s="184">
        <v>8.56</v>
      </c>
      <c r="J118" s="184">
        <v>0</v>
      </c>
      <c r="K118" s="184">
        <v>12</v>
      </c>
      <c r="L118" s="184">
        <v>12</v>
      </c>
      <c r="M118" s="184">
        <v>0</v>
      </c>
      <c r="N118" s="184">
        <v>0</v>
      </c>
      <c r="O118" s="184">
        <v>0</v>
      </c>
      <c r="P118" s="188">
        <v>0</v>
      </c>
      <c r="Q118" s="183">
        <v>0</v>
      </c>
      <c r="R118" s="184">
        <v>0</v>
      </c>
      <c r="S118" s="184">
        <v>0</v>
      </c>
      <c r="T118" s="184">
        <v>0</v>
      </c>
      <c r="U118" s="184">
        <v>0</v>
      </c>
    </row>
    <row r="119" ht="23.1" customHeight="1" spans="1:21">
      <c r="A119" s="179"/>
      <c r="B119" s="179"/>
      <c r="C119" s="180"/>
      <c r="D119" s="215" t="s">
        <v>2501</v>
      </c>
      <c r="E119" s="182" t="s">
        <v>2502</v>
      </c>
      <c r="F119" s="183">
        <v>43.01</v>
      </c>
      <c r="G119" s="184">
        <v>29.01</v>
      </c>
      <c r="H119" s="184">
        <v>22.55</v>
      </c>
      <c r="I119" s="184">
        <v>4.6</v>
      </c>
      <c r="J119" s="184">
        <v>1.86</v>
      </c>
      <c r="K119" s="184">
        <v>14</v>
      </c>
      <c r="L119" s="184">
        <v>14</v>
      </c>
      <c r="M119" s="184">
        <v>0</v>
      </c>
      <c r="N119" s="184">
        <v>0</v>
      </c>
      <c r="O119" s="184">
        <v>0</v>
      </c>
      <c r="P119" s="188">
        <v>0</v>
      </c>
      <c r="Q119" s="183">
        <v>0</v>
      </c>
      <c r="R119" s="184">
        <v>0</v>
      </c>
      <c r="S119" s="184">
        <v>0</v>
      </c>
      <c r="T119" s="184">
        <v>0</v>
      </c>
      <c r="U119" s="184">
        <v>0</v>
      </c>
    </row>
    <row r="120" ht="23.1" customHeight="1" spans="1:21">
      <c r="A120" s="179"/>
      <c r="B120" s="179"/>
      <c r="C120" s="180"/>
      <c r="D120" s="215" t="s">
        <v>2503</v>
      </c>
      <c r="E120" s="182" t="s">
        <v>2504</v>
      </c>
      <c r="F120" s="183">
        <v>479.72</v>
      </c>
      <c r="G120" s="184">
        <v>311.72</v>
      </c>
      <c r="H120" s="184">
        <v>254.8</v>
      </c>
      <c r="I120" s="184">
        <v>45.31</v>
      </c>
      <c r="J120" s="184">
        <v>11.61</v>
      </c>
      <c r="K120" s="184">
        <v>168</v>
      </c>
      <c r="L120" s="184">
        <v>168</v>
      </c>
      <c r="M120" s="184">
        <v>0</v>
      </c>
      <c r="N120" s="184">
        <v>0</v>
      </c>
      <c r="O120" s="184">
        <v>0</v>
      </c>
      <c r="P120" s="188">
        <v>0</v>
      </c>
      <c r="Q120" s="183">
        <v>0</v>
      </c>
      <c r="R120" s="184">
        <v>0</v>
      </c>
      <c r="S120" s="184">
        <v>0</v>
      </c>
      <c r="T120" s="184">
        <v>0</v>
      </c>
      <c r="U120" s="184">
        <v>0</v>
      </c>
    </row>
    <row r="121" ht="23.1" customHeight="1" spans="1:21">
      <c r="A121" s="179"/>
      <c r="B121" s="179"/>
      <c r="C121" s="180"/>
      <c r="D121" s="215" t="s">
        <v>2505</v>
      </c>
      <c r="E121" s="182" t="s">
        <v>2506</v>
      </c>
      <c r="F121" s="183">
        <v>1493.49</v>
      </c>
      <c r="G121" s="184">
        <v>876.49</v>
      </c>
      <c r="H121" s="184">
        <v>590.44</v>
      </c>
      <c r="I121" s="184">
        <v>271</v>
      </c>
      <c r="J121" s="184">
        <v>15.05</v>
      </c>
      <c r="K121" s="184">
        <v>617</v>
      </c>
      <c r="L121" s="184">
        <v>617</v>
      </c>
      <c r="M121" s="184">
        <v>0</v>
      </c>
      <c r="N121" s="184">
        <v>0</v>
      </c>
      <c r="O121" s="184">
        <v>0</v>
      </c>
      <c r="P121" s="188">
        <v>0</v>
      </c>
      <c r="Q121" s="183">
        <v>0</v>
      </c>
      <c r="R121" s="184">
        <v>0</v>
      </c>
      <c r="S121" s="184">
        <v>0</v>
      </c>
      <c r="T121" s="184">
        <v>0</v>
      </c>
      <c r="U121" s="184">
        <v>0</v>
      </c>
    </row>
    <row r="122" ht="23.1" customHeight="1" spans="1:21">
      <c r="A122" s="179"/>
      <c r="B122" s="179"/>
      <c r="C122" s="180"/>
      <c r="D122" s="215" t="s">
        <v>2507</v>
      </c>
      <c r="E122" s="182" t="s">
        <v>2508</v>
      </c>
      <c r="F122" s="183">
        <v>96.38</v>
      </c>
      <c r="G122" s="184">
        <v>69.38</v>
      </c>
      <c r="H122" s="184">
        <v>55.02</v>
      </c>
      <c r="I122" s="184">
        <v>11.54</v>
      </c>
      <c r="J122" s="184">
        <v>2.82</v>
      </c>
      <c r="K122" s="184">
        <v>27</v>
      </c>
      <c r="L122" s="184">
        <v>27</v>
      </c>
      <c r="M122" s="184">
        <v>0</v>
      </c>
      <c r="N122" s="184">
        <v>0</v>
      </c>
      <c r="O122" s="184">
        <v>0</v>
      </c>
      <c r="P122" s="188">
        <v>0</v>
      </c>
      <c r="Q122" s="183">
        <v>0</v>
      </c>
      <c r="R122" s="184">
        <v>0</v>
      </c>
      <c r="S122" s="184">
        <v>0</v>
      </c>
      <c r="T122" s="184">
        <v>0</v>
      </c>
      <c r="U122" s="184">
        <v>0</v>
      </c>
    </row>
    <row r="123" ht="23.1" customHeight="1" spans="1:21">
      <c r="A123" s="179"/>
      <c r="B123" s="179"/>
      <c r="C123" s="180"/>
      <c r="D123" s="215" t="s">
        <v>2509</v>
      </c>
      <c r="E123" s="182" t="s">
        <v>2510</v>
      </c>
      <c r="F123" s="183">
        <v>45.98</v>
      </c>
      <c r="G123" s="184">
        <v>32.98</v>
      </c>
      <c r="H123" s="184">
        <v>26.17</v>
      </c>
      <c r="I123" s="184">
        <v>6.81</v>
      </c>
      <c r="J123" s="184">
        <v>0</v>
      </c>
      <c r="K123" s="184">
        <v>13</v>
      </c>
      <c r="L123" s="184">
        <v>13</v>
      </c>
      <c r="M123" s="184">
        <v>0</v>
      </c>
      <c r="N123" s="184">
        <v>0</v>
      </c>
      <c r="O123" s="184">
        <v>0</v>
      </c>
      <c r="P123" s="188">
        <v>0</v>
      </c>
      <c r="Q123" s="183">
        <v>0</v>
      </c>
      <c r="R123" s="184">
        <v>0</v>
      </c>
      <c r="S123" s="184">
        <v>0</v>
      </c>
      <c r="T123" s="184">
        <v>0</v>
      </c>
      <c r="U123" s="184">
        <v>0</v>
      </c>
    </row>
    <row r="124" ht="23.1" customHeight="1" spans="1:21">
      <c r="A124" s="179"/>
      <c r="B124" s="179"/>
      <c r="C124" s="180"/>
      <c r="D124" s="215" t="s">
        <v>2511</v>
      </c>
      <c r="E124" s="182" t="s">
        <v>2512</v>
      </c>
      <c r="F124" s="183">
        <v>112.6</v>
      </c>
      <c r="G124" s="184">
        <v>101.6</v>
      </c>
      <c r="H124" s="184">
        <v>77.61</v>
      </c>
      <c r="I124" s="184">
        <v>16.2</v>
      </c>
      <c r="J124" s="184">
        <v>7.79</v>
      </c>
      <c r="K124" s="184">
        <v>11</v>
      </c>
      <c r="L124" s="184">
        <v>11</v>
      </c>
      <c r="M124" s="184">
        <v>0</v>
      </c>
      <c r="N124" s="184">
        <v>0</v>
      </c>
      <c r="O124" s="184">
        <v>0</v>
      </c>
      <c r="P124" s="188">
        <v>0</v>
      </c>
      <c r="Q124" s="183">
        <v>0</v>
      </c>
      <c r="R124" s="184">
        <v>0</v>
      </c>
      <c r="S124" s="184">
        <v>0</v>
      </c>
      <c r="T124" s="184">
        <v>0</v>
      </c>
      <c r="U124" s="184">
        <v>0</v>
      </c>
    </row>
    <row r="125" ht="23.1" customHeight="1" spans="1:21">
      <c r="A125" s="179"/>
      <c r="B125" s="179"/>
      <c r="C125" s="180"/>
      <c r="D125" s="215" t="s">
        <v>2513</v>
      </c>
      <c r="E125" s="182" t="s">
        <v>2514</v>
      </c>
      <c r="F125" s="183">
        <v>141.77</v>
      </c>
      <c r="G125" s="184">
        <v>109.77</v>
      </c>
      <c r="H125" s="184">
        <v>87.16</v>
      </c>
      <c r="I125" s="184">
        <v>20.24</v>
      </c>
      <c r="J125" s="184">
        <v>2.37</v>
      </c>
      <c r="K125" s="184">
        <v>32</v>
      </c>
      <c r="L125" s="184">
        <v>32</v>
      </c>
      <c r="M125" s="184">
        <v>0</v>
      </c>
      <c r="N125" s="184">
        <v>0</v>
      </c>
      <c r="O125" s="184">
        <v>0</v>
      </c>
      <c r="P125" s="188">
        <v>0</v>
      </c>
      <c r="Q125" s="183">
        <v>0</v>
      </c>
      <c r="R125" s="184">
        <v>0</v>
      </c>
      <c r="S125" s="184">
        <v>0</v>
      </c>
      <c r="T125" s="184">
        <v>0</v>
      </c>
      <c r="U125" s="184">
        <v>0</v>
      </c>
    </row>
    <row r="126" ht="23.1" customHeight="1" spans="1:21">
      <c r="A126" s="179"/>
      <c r="B126" s="179"/>
      <c r="C126" s="180"/>
      <c r="D126" s="215" t="s">
        <v>2515</v>
      </c>
      <c r="E126" s="182" t="s">
        <v>2516</v>
      </c>
      <c r="F126" s="183">
        <v>47.01</v>
      </c>
      <c r="G126" s="184">
        <v>37.01</v>
      </c>
      <c r="H126" s="184">
        <v>30.2</v>
      </c>
      <c r="I126" s="184">
        <v>6.81</v>
      </c>
      <c r="J126" s="184">
        <v>0</v>
      </c>
      <c r="K126" s="184">
        <v>10</v>
      </c>
      <c r="L126" s="184">
        <v>10</v>
      </c>
      <c r="M126" s="184">
        <v>0</v>
      </c>
      <c r="N126" s="184">
        <v>0</v>
      </c>
      <c r="O126" s="184">
        <v>0</v>
      </c>
      <c r="P126" s="188">
        <v>0</v>
      </c>
      <c r="Q126" s="183">
        <v>0</v>
      </c>
      <c r="R126" s="184">
        <v>0</v>
      </c>
      <c r="S126" s="184">
        <v>0</v>
      </c>
      <c r="T126" s="184">
        <v>0</v>
      </c>
      <c r="U126" s="184">
        <v>0</v>
      </c>
    </row>
    <row r="127" ht="23.1" customHeight="1" spans="1:21">
      <c r="A127" s="179"/>
      <c r="B127" s="179"/>
      <c r="C127" s="180"/>
      <c r="D127" s="215" t="s">
        <v>2517</v>
      </c>
      <c r="E127" s="182" t="s">
        <v>2518</v>
      </c>
      <c r="F127" s="183">
        <v>178.23</v>
      </c>
      <c r="G127" s="184">
        <v>106.23</v>
      </c>
      <c r="H127" s="184">
        <v>87.68</v>
      </c>
      <c r="I127" s="184">
        <v>12.09</v>
      </c>
      <c r="J127" s="184">
        <v>6.46</v>
      </c>
      <c r="K127" s="184">
        <v>72</v>
      </c>
      <c r="L127" s="184">
        <v>72</v>
      </c>
      <c r="M127" s="184">
        <v>0</v>
      </c>
      <c r="N127" s="184">
        <v>0</v>
      </c>
      <c r="O127" s="184">
        <v>0</v>
      </c>
      <c r="P127" s="188">
        <v>0</v>
      </c>
      <c r="Q127" s="183">
        <v>0</v>
      </c>
      <c r="R127" s="184">
        <v>0</v>
      </c>
      <c r="S127" s="184">
        <v>0</v>
      </c>
      <c r="T127" s="184">
        <v>0</v>
      </c>
      <c r="U127" s="184">
        <v>0</v>
      </c>
    </row>
    <row r="128" ht="23.1" customHeight="1" spans="1:21">
      <c r="A128" s="179"/>
      <c r="B128" s="179"/>
      <c r="C128" s="180"/>
      <c r="D128" s="215" t="s">
        <v>2519</v>
      </c>
      <c r="E128" s="182" t="s">
        <v>2520</v>
      </c>
      <c r="F128" s="183">
        <v>90.56</v>
      </c>
      <c r="G128" s="184">
        <v>67.56</v>
      </c>
      <c r="H128" s="184">
        <v>53.17</v>
      </c>
      <c r="I128" s="184">
        <v>11.58</v>
      </c>
      <c r="J128" s="184">
        <v>2.81</v>
      </c>
      <c r="K128" s="184">
        <v>23</v>
      </c>
      <c r="L128" s="184">
        <v>23</v>
      </c>
      <c r="M128" s="184">
        <v>0</v>
      </c>
      <c r="N128" s="184">
        <v>0</v>
      </c>
      <c r="O128" s="184">
        <v>0</v>
      </c>
      <c r="P128" s="188">
        <v>0</v>
      </c>
      <c r="Q128" s="183">
        <v>0</v>
      </c>
      <c r="R128" s="184">
        <v>0</v>
      </c>
      <c r="S128" s="184">
        <v>0</v>
      </c>
      <c r="T128" s="184">
        <v>0</v>
      </c>
      <c r="U128" s="184">
        <v>0</v>
      </c>
    </row>
    <row r="129" ht="23.1" customHeight="1" spans="1:21">
      <c r="A129" s="179"/>
      <c r="B129" s="179"/>
      <c r="C129" s="180"/>
      <c r="D129" s="215" t="s">
        <v>2521</v>
      </c>
      <c r="E129" s="182" t="s">
        <v>2522</v>
      </c>
      <c r="F129" s="183">
        <v>97.15</v>
      </c>
      <c r="G129" s="184">
        <v>87.15</v>
      </c>
      <c r="H129" s="184">
        <v>64.21</v>
      </c>
      <c r="I129" s="184">
        <v>22.94</v>
      </c>
      <c r="J129" s="184">
        <v>0</v>
      </c>
      <c r="K129" s="184">
        <v>10</v>
      </c>
      <c r="L129" s="184">
        <v>10</v>
      </c>
      <c r="M129" s="184">
        <v>0</v>
      </c>
      <c r="N129" s="184">
        <v>0</v>
      </c>
      <c r="O129" s="184">
        <v>0</v>
      </c>
      <c r="P129" s="188">
        <v>0</v>
      </c>
      <c r="Q129" s="183">
        <v>0</v>
      </c>
      <c r="R129" s="184">
        <v>0</v>
      </c>
      <c r="S129" s="184">
        <v>0</v>
      </c>
      <c r="T129" s="184">
        <v>0</v>
      </c>
      <c r="U129" s="184">
        <v>0</v>
      </c>
    </row>
    <row r="130" ht="23.1" customHeight="1" spans="1:21">
      <c r="A130" s="179"/>
      <c r="B130" s="179"/>
      <c r="C130" s="180"/>
      <c r="D130" s="215" t="s">
        <v>2523</v>
      </c>
      <c r="E130" s="182" t="s">
        <v>2524</v>
      </c>
      <c r="F130" s="183">
        <v>39.2599999999999</v>
      </c>
      <c r="G130" s="184">
        <v>25.26</v>
      </c>
      <c r="H130" s="184">
        <v>20.62</v>
      </c>
      <c r="I130" s="184">
        <v>4.64</v>
      </c>
      <c r="J130" s="184">
        <v>0</v>
      </c>
      <c r="K130" s="184">
        <v>14</v>
      </c>
      <c r="L130" s="184">
        <v>14</v>
      </c>
      <c r="M130" s="184">
        <v>0</v>
      </c>
      <c r="N130" s="184">
        <v>0</v>
      </c>
      <c r="O130" s="184">
        <v>0</v>
      </c>
      <c r="P130" s="188">
        <v>0</v>
      </c>
      <c r="Q130" s="183">
        <v>0</v>
      </c>
      <c r="R130" s="184">
        <v>0</v>
      </c>
      <c r="S130" s="184">
        <v>0</v>
      </c>
      <c r="T130" s="184">
        <v>0</v>
      </c>
      <c r="U130" s="184">
        <v>0</v>
      </c>
    </row>
    <row r="131" ht="23.1" customHeight="1" spans="1:21">
      <c r="A131" s="179"/>
      <c r="B131" s="179"/>
      <c r="C131" s="180"/>
      <c r="D131" s="215" t="s">
        <v>2525</v>
      </c>
      <c r="E131" s="182" t="s">
        <v>771</v>
      </c>
      <c r="F131" s="183">
        <v>846.739999999999</v>
      </c>
      <c r="G131" s="184">
        <v>687.74</v>
      </c>
      <c r="H131" s="184">
        <v>552.88</v>
      </c>
      <c r="I131" s="184">
        <v>101.34</v>
      </c>
      <c r="J131" s="184">
        <v>33.52</v>
      </c>
      <c r="K131" s="184">
        <v>159</v>
      </c>
      <c r="L131" s="184">
        <v>159</v>
      </c>
      <c r="M131" s="184">
        <v>0</v>
      </c>
      <c r="N131" s="184">
        <v>0</v>
      </c>
      <c r="O131" s="184">
        <v>0</v>
      </c>
      <c r="P131" s="188">
        <v>0</v>
      </c>
      <c r="Q131" s="183">
        <v>0</v>
      </c>
      <c r="R131" s="184">
        <v>0</v>
      </c>
      <c r="S131" s="184">
        <v>0</v>
      </c>
      <c r="T131" s="184">
        <v>0</v>
      </c>
      <c r="U131" s="184">
        <v>0</v>
      </c>
    </row>
    <row r="132" ht="23.1" customHeight="1" spans="1:21">
      <c r="A132" s="179"/>
      <c r="B132" s="179"/>
      <c r="C132" s="180"/>
      <c r="D132" s="215" t="s">
        <v>2526</v>
      </c>
      <c r="E132" s="182" t="s">
        <v>2527</v>
      </c>
      <c r="F132" s="183">
        <v>328.99</v>
      </c>
      <c r="G132" s="184">
        <v>202.99</v>
      </c>
      <c r="H132" s="184">
        <v>156.63</v>
      </c>
      <c r="I132" s="184">
        <v>34.07</v>
      </c>
      <c r="J132" s="184">
        <v>12.29</v>
      </c>
      <c r="K132" s="184">
        <v>126</v>
      </c>
      <c r="L132" s="184">
        <v>126</v>
      </c>
      <c r="M132" s="184">
        <v>0</v>
      </c>
      <c r="N132" s="184">
        <v>0</v>
      </c>
      <c r="O132" s="184">
        <v>0</v>
      </c>
      <c r="P132" s="188">
        <v>0</v>
      </c>
      <c r="Q132" s="183">
        <v>0</v>
      </c>
      <c r="R132" s="184">
        <v>0</v>
      </c>
      <c r="S132" s="184">
        <v>0</v>
      </c>
      <c r="T132" s="184">
        <v>0</v>
      </c>
      <c r="U132" s="184">
        <v>0</v>
      </c>
    </row>
    <row r="133" ht="23.1" customHeight="1" spans="1:21">
      <c r="A133" s="179"/>
      <c r="B133" s="179"/>
      <c r="C133" s="180"/>
      <c r="D133" s="215" t="s">
        <v>2528</v>
      </c>
      <c r="E133" s="182" t="s">
        <v>2529</v>
      </c>
      <c r="F133" s="183">
        <v>191.94</v>
      </c>
      <c r="G133" s="184">
        <v>186.94</v>
      </c>
      <c r="H133" s="184">
        <v>155.86</v>
      </c>
      <c r="I133" s="184">
        <v>23.57</v>
      </c>
      <c r="J133" s="184">
        <v>7.51</v>
      </c>
      <c r="K133" s="184">
        <v>5</v>
      </c>
      <c r="L133" s="184">
        <v>5</v>
      </c>
      <c r="M133" s="184">
        <v>0</v>
      </c>
      <c r="N133" s="184">
        <v>0</v>
      </c>
      <c r="O133" s="184">
        <v>0</v>
      </c>
      <c r="P133" s="188">
        <v>0</v>
      </c>
      <c r="Q133" s="183">
        <v>0</v>
      </c>
      <c r="R133" s="184">
        <v>0</v>
      </c>
      <c r="S133" s="184">
        <v>0</v>
      </c>
      <c r="T133" s="184">
        <v>0</v>
      </c>
      <c r="U133" s="184">
        <v>0</v>
      </c>
    </row>
    <row r="134" ht="23.1" customHeight="1" spans="1:21">
      <c r="A134" s="179"/>
      <c r="B134" s="179"/>
      <c r="C134" s="180"/>
      <c r="D134" s="215" t="s">
        <v>2530</v>
      </c>
      <c r="E134" s="182" t="s">
        <v>2531</v>
      </c>
      <c r="F134" s="183">
        <v>103.94</v>
      </c>
      <c r="G134" s="184">
        <v>96.94</v>
      </c>
      <c r="H134" s="184">
        <v>77.03</v>
      </c>
      <c r="I134" s="184">
        <v>17.12</v>
      </c>
      <c r="J134" s="184">
        <v>2.79</v>
      </c>
      <c r="K134" s="184">
        <v>7</v>
      </c>
      <c r="L134" s="184">
        <v>7</v>
      </c>
      <c r="M134" s="184">
        <v>0</v>
      </c>
      <c r="N134" s="184">
        <v>0</v>
      </c>
      <c r="O134" s="184">
        <v>0</v>
      </c>
      <c r="P134" s="188">
        <v>0</v>
      </c>
      <c r="Q134" s="183">
        <v>0</v>
      </c>
      <c r="R134" s="184">
        <v>0</v>
      </c>
      <c r="S134" s="184">
        <v>0</v>
      </c>
      <c r="T134" s="184">
        <v>0</v>
      </c>
      <c r="U134" s="184">
        <v>0</v>
      </c>
    </row>
    <row r="135" ht="23.1" customHeight="1" spans="1:21">
      <c r="A135" s="179"/>
      <c r="B135" s="179"/>
      <c r="C135" s="180"/>
      <c r="D135" s="215" t="s">
        <v>2532</v>
      </c>
      <c r="E135" s="182" t="s">
        <v>2533</v>
      </c>
      <c r="F135" s="183">
        <v>152.85</v>
      </c>
      <c r="G135" s="184">
        <v>144.85</v>
      </c>
      <c r="H135" s="184">
        <v>121.79</v>
      </c>
      <c r="I135" s="184">
        <v>20.29</v>
      </c>
      <c r="J135" s="184">
        <v>2.77</v>
      </c>
      <c r="K135" s="184">
        <v>8</v>
      </c>
      <c r="L135" s="184">
        <v>8</v>
      </c>
      <c r="M135" s="184">
        <v>0</v>
      </c>
      <c r="N135" s="184">
        <v>0</v>
      </c>
      <c r="O135" s="184">
        <v>0</v>
      </c>
      <c r="P135" s="188">
        <v>0</v>
      </c>
      <c r="Q135" s="183">
        <v>0</v>
      </c>
      <c r="R135" s="184">
        <v>0</v>
      </c>
      <c r="S135" s="184">
        <v>0</v>
      </c>
      <c r="T135" s="184">
        <v>0</v>
      </c>
      <c r="U135" s="184">
        <v>0</v>
      </c>
    </row>
    <row r="136" ht="23.1" customHeight="1" spans="1:21">
      <c r="A136" s="179"/>
      <c r="B136" s="179"/>
      <c r="C136" s="180"/>
      <c r="D136" s="215" t="s">
        <v>2534</v>
      </c>
      <c r="E136" s="182" t="s">
        <v>2535</v>
      </c>
      <c r="F136" s="183">
        <v>69.02</v>
      </c>
      <c r="G136" s="184">
        <v>56.02</v>
      </c>
      <c r="H136" s="184">
        <v>41.57</v>
      </c>
      <c r="I136" s="184">
        <v>6.29</v>
      </c>
      <c r="J136" s="184">
        <v>8.16</v>
      </c>
      <c r="K136" s="184">
        <v>13</v>
      </c>
      <c r="L136" s="184">
        <v>13</v>
      </c>
      <c r="M136" s="184">
        <v>0</v>
      </c>
      <c r="N136" s="184">
        <v>0</v>
      </c>
      <c r="O136" s="184">
        <v>0</v>
      </c>
      <c r="P136" s="188">
        <v>0</v>
      </c>
      <c r="Q136" s="183">
        <v>0</v>
      </c>
      <c r="R136" s="184">
        <v>0</v>
      </c>
      <c r="S136" s="184">
        <v>0</v>
      </c>
      <c r="T136" s="184">
        <v>0</v>
      </c>
      <c r="U136" s="184">
        <v>0</v>
      </c>
    </row>
    <row r="137" ht="23.1" customHeight="1" spans="1:21">
      <c r="A137" s="179"/>
      <c r="B137" s="179"/>
      <c r="C137" s="180"/>
      <c r="D137" s="215" t="s">
        <v>2536</v>
      </c>
      <c r="E137" s="182" t="s">
        <v>805</v>
      </c>
      <c r="F137" s="183">
        <v>698.36</v>
      </c>
      <c r="G137" s="184">
        <v>689.36</v>
      </c>
      <c r="H137" s="184">
        <v>558.46</v>
      </c>
      <c r="I137" s="184">
        <v>121.51</v>
      </c>
      <c r="J137" s="184">
        <v>9.39</v>
      </c>
      <c r="K137" s="184">
        <v>9</v>
      </c>
      <c r="L137" s="184">
        <v>9</v>
      </c>
      <c r="M137" s="184">
        <v>0</v>
      </c>
      <c r="N137" s="184">
        <v>0</v>
      </c>
      <c r="O137" s="184">
        <v>0</v>
      </c>
      <c r="P137" s="188">
        <v>0</v>
      </c>
      <c r="Q137" s="183">
        <v>0</v>
      </c>
      <c r="R137" s="184">
        <v>0</v>
      </c>
      <c r="S137" s="184">
        <v>0</v>
      </c>
      <c r="T137" s="184">
        <v>0</v>
      </c>
      <c r="U137" s="184">
        <v>0</v>
      </c>
    </row>
    <row r="138" ht="23.1" customHeight="1" spans="1:21">
      <c r="A138" s="179"/>
      <c r="B138" s="179"/>
      <c r="C138" s="180"/>
      <c r="D138" s="215" t="s">
        <v>2537</v>
      </c>
      <c r="E138" s="182" t="s">
        <v>2538</v>
      </c>
      <c r="F138" s="183">
        <v>70.12</v>
      </c>
      <c r="G138" s="184">
        <v>61.12</v>
      </c>
      <c r="H138" s="184">
        <v>50.46</v>
      </c>
      <c r="I138" s="184">
        <v>10.66</v>
      </c>
      <c r="J138" s="184">
        <v>0</v>
      </c>
      <c r="K138" s="184">
        <v>9</v>
      </c>
      <c r="L138" s="184">
        <v>9</v>
      </c>
      <c r="M138" s="184">
        <v>0</v>
      </c>
      <c r="N138" s="184">
        <v>0</v>
      </c>
      <c r="O138" s="184">
        <v>0</v>
      </c>
      <c r="P138" s="188">
        <v>0</v>
      </c>
      <c r="Q138" s="183">
        <v>0</v>
      </c>
      <c r="R138" s="184">
        <v>0</v>
      </c>
      <c r="S138" s="184">
        <v>0</v>
      </c>
      <c r="T138" s="184">
        <v>0</v>
      </c>
      <c r="U138" s="184">
        <v>0</v>
      </c>
    </row>
    <row r="139" ht="23.1" customHeight="1" spans="1:21">
      <c r="A139" s="179"/>
      <c r="B139" s="179"/>
      <c r="C139" s="180"/>
      <c r="D139" s="215" t="s">
        <v>2539</v>
      </c>
      <c r="E139" s="182" t="s">
        <v>2540</v>
      </c>
      <c r="F139" s="183">
        <v>35.01</v>
      </c>
      <c r="G139" s="184">
        <v>35.01</v>
      </c>
      <c r="H139" s="184">
        <v>29</v>
      </c>
      <c r="I139" s="184">
        <v>6.01</v>
      </c>
      <c r="J139" s="184">
        <v>0</v>
      </c>
      <c r="K139" s="184">
        <v>0</v>
      </c>
      <c r="L139" s="184">
        <v>0</v>
      </c>
      <c r="M139" s="184">
        <v>0</v>
      </c>
      <c r="N139" s="184">
        <v>0</v>
      </c>
      <c r="O139" s="184">
        <v>0</v>
      </c>
      <c r="P139" s="188">
        <v>0</v>
      </c>
      <c r="Q139" s="183">
        <v>0</v>
      </c>
      <c r="R139" s="184">
        <v>0</v>
      </c>
      <c r="S139" s="184">
        <v>0</v>
      </c>
      <c r="T139" s="184">
        <v>0</v>
      </c>
      <c r="U139" s="184">
        <v>0</v>
      </c>
    </row>
    <row r="140" ht="23.1" customHeight="1" spans="1:21">
      <c r="A140" s="179"/>
      <c r="B140" s="179"/>
      <c r="C140" s="180"/>
      <c r="D140" s="215" t="s">
        <v>2541</v>
      </c>
      <c r="E140" s="182" t="s">
        <v>2542</v>
      </c>
      <c r="F140" s="183">
        <v>24.57</v>
      </c>
      <c r="G140" s="184">
        <v>24.57</v>
      </c>
      <c r="H140" s="184">
        <v>20.06</v>
      </c>
      <c r="I140" s="184">
        <v>4.51</v>
      </c>
      <c r="J140" s="184">
        <v>0</v>
      </c>
      <c r="K140" s="184">
        <v>0</v>
      </c>
      <c r="L140" s="184">
        <v>0</v>
      </c>
      <c r="M140" s="184">
        <v>0</v>
      </c>
      <c r="N140" s="184">
        <v>0</v>
      </c>
      <c r="O140" s="184">
        <v>0</v>
      </c>
      <c r="P140" s="188">
        <v>0</v>
      </c>
      <c r="Q140" s="183">
        <v>0</v>
      </c>
      <c r="R140" s="184">
        <v>0</v>
      </c>
      <c r="S140" s="184">
        <v>0</v>
      </c>
      <c r="T140" s="184">
        <v>0</v>
      </c>
      <c r="U140" s="184">
        <v>0</v>
      </c>
    </row>
    <row r="141" ht="23.1" customHeight="1" spans="1:21">
      <c r="A141" s="179"/>
      <c r="B141" s="179"/>
      <c r="C141" s="180"/>
      <c r="D141" s="215" t="s">
        <v>2543</v>
      </c>
      <c r="E141" s="182" t="s">
        <v>2544</v>
      </c>
      <c r="F141" s="183">
        <v>45.11</v>
      </c>
      <c r="G141" s="184">
        <v>45.11</v>
      </c>
      <c r="H141" s="184">
        <v>36.25</v>
      </c>
      <c r="I141" s="184">
        <v>8.86</v>
      </c>
      <c r="J141" s="184">
        <v>0</v>
      </c>
      <c r="K141" s="184">
        <v>0</v>
      </c>
      <c r="L141" s="184">
        <v>0</v>
      </c>
      <c r="M141" s="184">
        <v>0</v>
      </c>
      <c r="N141" s="184">
        <v>0</v>
      </c>
      <c r="O141" s="184">
        <v>0</v>
      </c>
      <c r="P141" s="188">
        <v>0</v>
      </c>
      <c r="Q141" s="183">
        <v>0</v>
      </c>
      <c r="R141" s="184">
        <v>0</v>
      </c>
      <c r="S141" s="184">
        <v>0</v>
      </c>
      <c r="T141" s="184">
        <v>0</v>
      </c>
      <c r="U141" s="184">
        <v>0</v>
      </c>
    </row>
    <row r="142" ht="23.1" customHeight="1" spans="1:21">
      <c r="A142" s="179"/>
      <c r="B142" s="179"/>
      <c r="C142" s="180"/>
      <c r="D142" s="215" t="s">
        <v>2545</v>
      </c>
      <c r="E142" s="182" t="s">
        <v>2546</v>
      </c>
      <c r="F142" s="183">
        <v>36.77</v>
      </c>
      <c r="G142" s="184">
        <v>36.77</v>
      </c>
      <c r="H142" s="184">
        <v>29.16</v>
      </c>
      <c r="I142" s="184">
        <v>6.67</v>
      </c>
      <c r="J142" s="184">
        <v>0.94</v>
      </c>
      <c r="K142" s="184">
        <v>0</v>
      </c>
      <c r="L142" s="184">
        <v>0</v>
      </c>
      <c r="M142" s="184">
        <v>0</v>
      </c>
      <c r="N142" s="184">
        <v>0</v>
      </c>
      <c r="O142" s="184">
        <v>0</v>
      </c>
      <c r="P142" s="188">
        <v>0</v>
      </c>
      <c r="Q142" s="183">
        <v>0</v>
      </c>
      <c r="R142" s="184">
        <v>0</v>
      </c>
      <c r="S142" s="184">
        <v>0</v>
      </c>
      <c r="T142" s="184">
        <v>0</v>
      </c>
      <c r="U142" s="184">
        <v>0</v>
      </c>
    </row>
    <row r="143" ht="23.1" customHeight="1" spans="1:21">
      <c r="A143" s="179"/>
      <c r="B143" s="179"/>
      <c r="C143" s="180"/>
      <c r="D143" s="215" t="s">
        <v>2547</v>
      </c>
      <c r="E143" s="182" t="s">
        <v>2548</v>
      </c>
      <c r="F143" s="183">
        <v>42.19</v>
      </c>
      <c r="G143" s="184">
        <v>42.19</v>
      </c>
      <c r="H143" s="184">
        <v>34.66</v>
      </c>
      <c r="I143" s="184">
        <v>7.53</v>
      </c>
      <c r="J143" s="184">
        <v>0</v>
      </c>
      <c r="K143" s="184">
        <v>0</v>
      </c>
      <c r="L143" s="184">
        <v>0</v>
      </c>
      <c r="M143" s="184">
        <v>0</v>
      </c>
      <c r="N143" s="184">
        <v>0</v>
      </c>
      <c r="O143" s="184">
        <v>0</v>
      </c>
      <c r="P143" s="188">
        <v>0</v>
      </c>
      <c r="Q143" s="183">
        <v>0</v>
      </c>
      <c r="R143" s="184">
        <v>0</v>
      </c>
      <c r="S143" s="184">
        <v>0</v>
      </c>
      <c r="T143" s="184">
        <v>0</v>
      </c>
      <c r="U143" s="184">
        <v>0</v>
      </c>
    </row>
    <row r="144" ht="23.1" customHeight="1" spans="1:21">
      <c r="A144" s="179"/>
      <c r="B144" s="179"/>
      <c r="C144" s="180"/>
      <c r="D144" s="215" t="s">
        <v>2549</v>
      </c>
      <c r="E144" s="182" t="s">
        <v>2550</v>
      </c>
      <c r="F144" s="183">
        <v>44.18</v>
      </c>
      <c r="G144" s="184">
        <v>44.18</v>
      </c>
      <c r="H144" s="184">
        <v>36.63</v>
      </c>
      <c r="I144" s="184">
        <v>7.55</v>
      </c>
      <c r="J144" s="184">
        <v>0</v>
      </c>
      <c r="K144" s="184">
        <v>0</v>
      </c>
      <c r="L144" s="184">
        <v>0</v>
      </c>
      <c r="M144" s="184">
        <v>0</v>
      </c>
      <c r="N144" s="184">
        <v>0</v>
      </c>
      <c r="O144" s="184">
        <v>0</v>
      </c>
      <c r="P144" s="188">
        <v>0</v>
      </c>
      <c r="Q144" s="183">
        <v>0</v>
      </c>
      <c r="R144" s="184">
        <v>0</v>
      </c>
      <c r="S144" s="184">
        <v>0</v>
      </c>
      <c r="T144" s="184">
        <v>0</v>
      </c>
      <c r="U144" s="184">
        <v>0</v>
      </c>
    </row>
    <row r="145" ht="23.1" customHeight="1" spans="1:21">
      <c r="A145" s="179"/>
      <c r="B145" s="179"/>
      <c r="C145" s="180"/>
      <c r="D145" s="215" t="s">
        <v>2551</v>
      </c>
      <c r="E145" s="182" t="s">
        <v>2552</v>
      </c>
      <c r="F145" s="183">
        <v>35.82</v>
      </c>
      <c r="G145" s="184">
        <v>35.82</v>
      </c>
      <c r="H145" s="184">
        <v>29.15</v>
      </c>
      <c r="I145" s="184">
        <v>6.67</v>
      </c>
      <c r="J145" s="184">
        <v>0</v>
      </c>
      <c r="K145" s="184">
        <v>0</v>
      </c>
      <c r="L145" s="184">
        <v>0</v>
      </c>
      <c r="M145" s="184">
        <v>0</v>
      </c>
      <c r="N145" s="184">
        <v>0</v>
      </c>
      <c r="O145" s="184">
        <v>0</v>
      </c>
      <c r="P145" s="188">
        <v>0</v>
      </c>
      <c r="Q145" s="183">
        <v>0</v>
      </c>
      <c r="R145" s="184">
        <v>0</v>
      </c>
      <c r="S145" s="184">
        <v>0</v>
      </c>
      <c r="T145" s="184">
        <v>0</v>
      </c>
      <c r="U145" s="184">
        <v>0</v>
      </c>
    </row>
    <row r="146" ht="23.1" customHeight="1" spans="1:21">
      <c r="A146" s="179"/>
      <c r="B146" s="179"/>
      <c r="C146" s="180"/>
      <c r="D146" s="215" t="s">
        <v>2553</v>
      </c>
      <c r="E146" s="182" t="s">
        <v>2554</v>
      </c>
      <c r="F146" s="183">
        <v>45.43</v>
      </c>
      <c r="G146" s="184">
        <v>45.43</v>
      </c>
      <c r="H146" s="184">
        <v>37.86</v>
      </c>
      <c r="I146" s="184">
        <v>7.57</v>
      </c>
      <c r="J146" s="184">
        <v>0</v>
      </c>
      <c r="K146" s="184">
        <v>0</v>
      </c>
      <c r="L146" s="184">
        <v>0</v>
      </c>
      <c r="M146" s="184">
        <v>0</v>
      </c>
      <c r="N146" s="184">
        <v>0</v>
      </c>
      <c r="O146" s="184">
        <v>0</v>
      </c>
      <c r="P146" s="188">
        <v>0</v>
      </c>
      <c r="Q146" s="183">
        <v>0</v>
      </c>
      <c r="R146" s="184">
        <v>0</v>
      </c>
      <c r="S146" s="184">
        <v>0</v>
      </c>
      <c r="T146" s="184">
        <v>0</v>
      </c>
      <c r="U146" s="184">
        <v>0</v>
      </c>
    </row>
    <row r="147" ht="23.1" customHeight="1" spans="1:21">
      <c r="A147" s="179"/>
      <c r="B147" s="179"/>
      <c r="C147" s="180"/>
      <c r="D147" s="215" t="s">
        <v>2555</v>
      </c>
      <c r="E147" s="182" t="s">
        <v>2556</v>
      </c>
      <c r="F147" s="183">
        <v>45.74</v>
      </c>
      <c r="G147" s="184">
        <v>45.74</v>
      </c>
      <c r="H147" s="184">
        <v>37.24</v>
      </c>
      <c r="I147" s="184">
        <v>7.56</v>
      </c>
      <c r="J147" s="184">
        <v>0.94</v>
      </c>
      <c r="K147" s="184">
        <v>0</v>
      </c>
      <c r="L147" s="184">
        <v>0</v>
      </c>
      <c r="M147" s="184">
        <v>0</v>
      </c>
      <c r="N147" s="184">
        <v>0</v>
      </c>
      <c r="O147" s="184">
        <v>0</v>
      </c>
      <c r="P147" s="188">
        <v>0</v>
      </c>
      <c r="Q147" s="183">
        <v>0</v>
      </c>
      <c r="R147" s="184">
        <v>0</v>
      </c>
      <c r="S147" s="184">
        <v>0</v>
      </c>
      <c r="T147" s="184">
        <v>0</v>
      </c>
      <c r="U147" s="184">
        <v>0</v>
      </c>
    </row>
    <row r="148" ht="23.1" customHeight="1" spans="1:21">
      <c r="A148" s="179"/>
      <c r="B148" s="179"/>
      <c r="C148" s="180"/>
      <c r="D148" s="215" t="s">
        <v>2557</v>
      </c>
      <c r="E148" s="182" t="s">
        <v>2558</v>
      </c>
      <c r="F148" s="183">
        <v>34.94</v>
      </c>
      <c r="G148" s="184">
        <v>34.94</v>
      </c>
      <c r="H148" s="184">
        <v>28.28</v>
      </c>
      <c r="I148" s="184">
        <v>6.66</v>
      </c>
      <c r="J148" s="184">
        <v>0</v>
      </c>
      <c r="K148" s="184">
        <v>0</v>
      </c>
      <c r="L148" s="184">
        <v>0</v>
      </c>
      <c r="M148" s="184">
        <v>0</v>
      </c>
      <c r="N148" s="184">
        <v>0</v>
      </c>
      <c r="O148" s="184">
        <v>0</v>
      </c>
      <c r="P148" s="188">
        <v>0</v>
      </c>
      <c r="Q148" s="183">
        <v>0</v>
      </c>
      <c r="R148" s="184">
        <v>0</v>
      </c>
      <c r="S148" s="184">
        <v>0</v>
      </c>
      <c r="T148" s="184">
        <v>0</v>
      </c>
      <c r="U148" s="184">
        <v>0</v>
      </c>
    </row>
    <row r="149" ht="23.1" customHeight="1" spans="1:21">
      <c r="A149" s="179"/>
      <c r="B149" s="179"/>
      <c r="C149" s="180"/>
      <c r="D149" s="215" t="s">
        <v>2559</v>
      </c>
      <c r="E149" s="182" t="s">
        <v>2560</v>
      </c>
      <c r="F149" s="183">
        <v>39.21</v>
      </c>
      <c r="G149" s="184">
        <v>39.21</v>
      </c>
      <c r="H149" s="184">
        <v>29.66</v>
      </c>
      <c r="I149" s="184">
        <v>6.74</v>
      </c>
      <c r="J149" s="184">
        <v>2.81</v>
      </c>
      <c r="K149" s="184">
        <v>0</v>
      </c>
      <c r="L149" s="184">
        <v>0</v>
      </c>
      <c r="M149" s="184">
        <v>0</v>
      </c>
      <c r="N149" s="184">
        <v>0</v>
      </c>
      <c r="O149" s="184">
        <v>0</v>
      </c>
      <c r="P149" s="188">
        <v>0</v>
      </c>
      <c r="Q149" s="183">
        <v>0</v>
      </c>
      <c r="R149" s="184">
        <v>0</v>
      </c>
      <c r="S149" s="184">
        <v>0</v>
      </c>
      <c r="T149" s="184">
        <v>0</v>
      </c>
      <c r="U149" s="184">
        <v>0</v>
      </c>
    </row>
    <row r="150" ht="23.1" customHeight="1" spans="1:21">
      <c r="A150" s="179"/>
      <c r="B150" s="179"/>
      <c r="C150" s="180"/>
      <c r="D150" s="215" t="s">
        <v>2561</v>
      </c>
      <c r="E150" s="182" t="s">
        <v>2562</v>
      </c>
      <c r="F150" s="183">
        <v>43.8</v>
      </c>
      <c r="G150" s="184">
        <v>43.8</v>
      </c>
      <c r="H150" s="184">
        <v>35.6</v>
      </c>
      <c r="I150" s="184">
        <v>8.2</v>
      </c>
      <c r="J150" s="184">
        <v>0</v>
      </c>
      <c r="K150" s="184">
        <v>0</v>
      </c>
      <c r="L150" s="184">
        <v>0</v>
      </c>
      <c r="M150" s="184">
        <v>0</v>
      </c>
      <c r="N150" s="184">
        <v>0</v>
      </c>
      <c r="O150" s="184">
        <v>0</v>
      </c>
      <c r="P150" s="188">
        <v>0</v>
      </c>
      <c r="Q150" s="183">
        <v>0</v>
      </c>
      <c r="R150" s="184">
        <v>0</v>
      </c>
      <c r="S150" s="184">
        <v>0</v>
      </c>
      <c r="T150" s="184">
        <v>0</v>
      </c>
      <c r="U150" s="184">
        <v>0</v>
      </c>
    </row>
    <row r="151" ht="23.1" customHeight="1" spans="1:21">
      <c r="A151" s="179"/>
      <c r="B151" s="179"/>
      <c r="C151" s="180"/>
      <c r="D151" s="215" t="s">
        <v>2563</v>
      </c>
      <c r="E151" s="182" t="s">
        <v>2564</v>
      </c>
      <c r="F151" s="183">
        <v>48.29</v>
      </c>
      <c r="G151" s="184">
        <v>48.29</v>
      </c>
      <c r="H151" s="184">
        <v>39.39</v>
      </c>
      <c r="I151" s="184">
        <v>8.9</v>
      </c>
      <c r="J151" s="184">
        <v>0</v>
      </c>
      <c r="K151" s="184">
        <v>0</v>
      </c>
      <c r="L151" s="184">
        <v>0</v>
      </c>
      <c r="M151" s="184">
        <v>0</v>
      </c>
      <c r="N151" s="184">
        <v>0</v>
      </c>
      <c r="O151" s="184">
        <v>0</v>
      </c>
      <c r="P151" s="188">
        <v>0</v>
      </c>
      <c r="Q151" s="183">
        <v>0</v>
      </c>
      <c r="R151" s="184">
        <v>0</v>
      </c>
      <c r="S151" s="184">
        <v>0</v>
      </c>
      <c r="T151" s="184">
        <v>0</v>
      </c>
      <c r="U151" s="184">
        <v>0</v>
      </c>
    </row>
    <row r="152" ht="23.1" customHeight="1" spans="1:21">
      <c r="A152" s="179"/>
      <c r="B152" s="179"/>
      <c r="C152" s="180"/>
      <c r="D152" s="215" t="s">
        <v>2565</v>
      </c>
      <c r="E152" s="182" t="s">
        <v>2566</v>
      </c>
      <c r="F152" s="183">
        <v>31.17</v>
      </c>
      <c r="G152" s="184">
        <v>31.17</v>
      </c>
      <c r="H152" s="184">
        <v>25.85</v>
      </c>
      <c r="I152" s="184">
        <v>5.32</v>
      </c>
      <c r="J152" s="184">
        <v>0</v>
      </c>
      <c r="K152" s="184">
        <v>0</v>
      </c>
      <c r="L152" s="184">
        <v>0</v>
      </c>
      <c r="M152" s="184">
        <v>0</v>
      </c>
      <c r="N152" s="184">
        <v>0</v>
      </c>
      <c r="O152" s="184">
        <v>0</v>
      </c>
      <c r="P152" s="188">
        <v>0</v>
      </c>
      <c r="Q152" s="183">
        <v>0</v>
      </c>
      <c r="R152" s="184">
        <v>0</v>
      </c>
      <c r="S152" s="184">
        <v>0</v>
      </c>
      <c r="T152" s="184">
        <v>0</v>
      </c>
      <c r="U152" s="184">
        <v>0</v>
      </c>
    </row>
    <row r="153" ht="23.1" customHeight="1" spans="1:21">
      <c r="A153" s="179"/>
      <c r="B153" s="179"/>
      <c r="C153" s="180"/>
      <c r="D153" s="215" t="s">
        <v>2567</v>
      </c>
      <c r="E153" s="182" t="s">
        <v>2568</v>
      </c>
      <c r="F153" s="183">
        <v>26.08</v>
      </c>
      <c r="G153" s="184">
        <v>26.08</v>
      </c>
      <c r="H153" s="184">
        <v>19.49</v>
      </c>
      <c r="I153" s="184">
        <v>3.79</v>
      </c>
      <c r="J153" s="184">
        <v>2.8</v>
      </c>
      <c r="K153" s="184">
        <v>0</v>
      </c>
      <c r="L153" s="184">
        <v>0</v>
      </c>
      <c r="M153" s="184">
        <v>0</v>
      </c>
      <c r="N153" s="184">
        <v>0</v>
      </c>
      <c r="O153" s="184">
        <v>0</v>
      </c>
      <c r="P153" s="188">
        <v>0</v>
      </c>
      <c r="Q153" s="183">
        <v>0</v>
      </c>
      <c r="R153" s="184">
        <v>0</v>
      </c>
      <c r="S153" s="184">
        <v>0</v>
      </c>
      <c r="T153" s="184">
        <v>0</v>
      </c>
      <c r="U153" s="184">
        <v>0</v>
      </c>
    </row>
    <row r="154" ht="23.1" customHeight="1" spans="1:21">
      <c r="A154" s="179"/>
      <c r="B154" s="179"/>
      <c r="C154" s="180"/>
      <c r="D154" s="215" t="s">
        <v>2569</v>
      </c>
      <c r="E154" s="182" t="s">
        <v>2570</v>
      </c>
      <c r="F154" s="183">
        <v>49.93</v>
      </c>
      <c r="G154" s="184">
        <v>49.93</v>
      </c>
      <c r="H154" s="184">
        <v>39.72</v>
      </c>
      <c r="I154" s="184">
        <v>8.31</v>
      </c>
      <c r="J154" s="184">
        <v>1.9</v>
      </c>
      <c r="K154" s="184">
        <v>0</v>
      </c>
      <c r="L154" s="184">
        <v>0</v>
      </c>
      <c r="M154" s="184">
        <v>0</v>
      </c>
      <c r="N154" s="184">
        <v>0</v>
      </c>
      <c r="O154" s="184">
        <v>0</v>
      </c>
      <c r="P154" s="188">
        <v>0</v>
      </c>
      <c r="Q154" s="183">
        <v>0</v>
      </c>
      <c r="R154" s="184">
        <v>0</v>
      </c>
      <c r="S154" s="184">
        <v>0</v>
      </c>
      <c r="T154" s="184">
        <v>0</v>
      </c>
      <c r="U154" s="184">
        <v>0</v>
      </c>
    </row>
    <row r="155" ht="23.1" customHeight="1" spans="1:21">
      <c r="A155" s="179"/>
      <c r="B155" s="179"/>
      <c r="C155" s="180"/>
      <c r="D155" s="215" t="s">
        <v>1414</v>
      </c>
      <c r="E155" s="182" t="s">
        <v>809</v>
      </c>
      <c r="F155" s="183">
        <v>1977.65</v>
      </c>
      <c r="G155" s="184">
        <v>1811.65</v>
      </c>
      <c r="H155" s="184">
        <v>1452.02</v>
      </c>
      <c r="I155" s="184">
        <v>271.21</v>
      </c>
      <c r="J155" s="184">
        <v>88.42</v>
      </c>
      <c r="K155" s="184">
        <v>166</v>
      </c>
      <c r="L155" s="184">
        <v>166</v>
      </c>
      <c r="M155" s="184">
        <v>0</v>
      </c>
      <c r="N155" s="184">
        <v>0</v>
      </c>
      <c r="O155" s="184">
        <v>0</v>
      </c>
      <c r="P155" s="188">
        <v>0</v>
      </c>
      <c r="Q155" s="183">
        <v>0</v>
      </c>
      <c r="R155" s="184">
        <v>0</v>
      </c>
      <c r="S155" s="184">
        <v>0</v>
      </c>
      <c r="T155" s="184">
        <v>0</v>
      </c>
      <c r="U155" s="184">
        <v>0</v>
      </c>
    </row>
    <row r="156" ht="23.1" customHeight="1" spans="1:21">
      <c r="A156" s="179"/>
      <c r="B156" s="179"/>
      <c r="C156" s="180"/>
      <c r="D156" s="215" t="s">
        <v>2571</v>
      </c>
      <c r="E156" s="182" t="s">
        <v>2572</v>
      </c>
      <c r="F156" s="183">
        <v>1211.93</v>
      </c>
      <c r="G156" s="184">
        <v>1118.93</v>
      </c>
      <c r="H156" s="184">
        <v>884.66</v>
      </c>
      <c r="I156" s="184">
        <v>178.69</v>
      </c>
      <c r="J156" s="184">
        <v>55.58</v>
      </c>
      <c r="K156" s="184">
        <v>93</v>
      </c>
      <c r="L156" s="184">
        <v>93</v>
      </c>
      <c r="M156" s="184">
        <v>0</v>
      </c>
      <c r="N156" s="184">
        <v>0</v>
      </c>
      <c r="O156" s="184">
        <v>0</v>
      </c>
      <c r="P156" s="188">
        <v>0</v>
      </c>
      <c r="Q156" s="183">
        <v>0</v>
      </c>
      <c r="R156" s="184">
        <v>0</v>
      </c>
      <c r="S156" s="184">
        <v>0</v>
      </c>
      <c r="T156" s="184">
        <v>0</v>
      </c>
      <c r="U156" s="184">
        <v>0</v>
      </c>
    </row>
    <row r="157" ht="23.1" customHeight="1" spans="1:21">
      <c r="A157" s="179"/>
      <c r="B157" s="179"/>
      <c r="C157" s="180"/>
      <c r="D157" s="215" t="s">
        <v>2573</v>
      </c>
      <c r="E157" s="182" t="s">
        <v>2574</v>
      </c>
      <c r="F157" s="183">
        <v>557.77</v>
      </c>
      <c r="G157" s="184">
        <v>506.77</v>
      </c>
      <c r="H157" s="184">
        <v>408.22</v>
      </c>
      <c r="I157" s="184">
        <v>70.3</v>
      </c>
      <c r="J157" s="184">
        <v>28.25</v>
      </c>
      <c r="K157" s="184">
        <v>51</v>
      </c>
      <c r="L157" s="184">
        <v>51</v>
      </c>
      <c r="M157" s="184">
        <v>0</v>
      </c>
      <c r="N157" s="184">
        <v>0</v>
      </c>
      <c r="O157" s="184">
        <v>0</v>
      </c>
      <c r="P157" s="188">
        <v>0</v>
      </c>
      <c r="Q157" s="183">
        <v>0</v>
      </c>
      <c r="R157" s="184">
        <v>0</v>
      </c>
      <c r="S157" s="184">
        <v>0</v>
      </c>
      <c r="T157" s="184">
        <v>0</v>
      </c>
      <c r="U157" s="184">
        <v>0</v>
      </c>
    </row>
    <row r="158" ht="23.1" customHeight="1" spans="1:21">
      <c r="A158" s="179"/>
      <c r="B158" s="179"/>
      <c r="C158" s="180"/>
      <c r="D158" s="215" t="s">
        <v>2575</v>
      </c>
      <c r="E158" s="182" t="s">
        <v>2576</v>
      </c>
      <c r="F158" s="183">
        <v>143.49</v>
      </c>
      <c r="G158" s="184">
        <v>132.49</v>
      </c>
      <c r="H158" s="184">
        <v>113.47</v>
      </c>
      <c r="I158" s="184">
        <v>14.43</v>
      </c>
      <c r="J158" s="184">
        <v>4.59</v>
      </c>
      <c r="K158" s="184">
        <v>11</v>
      </c>
      <c r="L158" s="184">
        <v>11</v>
      </c>
      <c r="M158" s="184">
        <v>0</v>
      </c>
      <c r="N158" s="184">
        <v>0</v>
      </c>
      <c r="O158" s="184">
        <v>0</v>
      </c>
      <c r="P158" s="188">
        <v>0</v>
      </c>
      <c r="Q158" s="183">
        <v>0</v>
      </c>
      <c r="R158" s="184">
        <v>0</v>
      </c>
      <c r="S158" s="184">
        <v>0</v>
      </c>
      <c r="T158" s="184">
        <v>0</v>
      </c>
      <c r="U158" s="184">
        <v>0</v>
      </c>
    </row>
    <row r="159" ht="23.1" customHeight="1" spans="1:21">
      <c r="A159" s="179"/>
      <c r="B159" s="179"/>
      <c r="C159" s="180"/>
      <c r="D159" s="215" t="s">
        <v>2577</v>
      </c>
      <c r="E159" s="182" t="s">
        <v>2578</v>
      </c>
      <c r="F159" s="183">
        <v>64.46</v>
      </c>
      <c r="G159" s="184">
        <v>53.46</v>
      </c>
      <c r="H159" s="184">
        <v>45.67</v>
      </c>
      <c r="I159" s="184">
        <v>7.79</v>
      </c>
      <c r="J159" s="184">
        <v>0</v>
      </c>
      <c r="K159" s="184">
        <v>11</v>
      </c>
      <c r="L159" s="184">
        <v>11</v>
      </c>
      <c r="M159" s="184">
        <v>0</v>
      </c>
      <c r="N159" s="184">
        <v>0</v>
      </c>
      <c r="O159" s="184">
        <v>0</v>
      </c>
      <c r="P159" s="188">
        <v>0</v>
      </c>
      <c r="Q159" s="183">
        <v>0</v>
      </c>
      <c r="R159" s="184">
        <v>0</v>
      </c>
      <c r="S159" s="184">
        <v>0</v>
      </c>
      <c r="T159" s="184">
        <v>0</v>
      </c>
      <c r="U159" s="184">
        <v>0</v>
      </c>
    </row>
    <row r="160" ht="23.1" customHeight="1" spans="1:21">
      <c r="A160" s="179"/>
      <c r="B160" s="179"/>
      <c r="C160" s="180"/>
      <c r="D160" s="215" t="s">
        <v>1554</v>
      </c>
      <c r="E160" s="182" t="s">
        <v>853</v>
      </c>
      <c r="F160" s="183">
        <v>205.01</v>
      </c>
      <c r="G160" s="184">
        <v>189.01</v>
      </c>
      <c r="H160" s="184">
        <v>153.52</v>
      </c>
      <c r="I160" s="184">
        <v>32.77</v>
      </c>
      <c r="J160" s="184">
        <v>2.72</v>
      </c>
      <c r="K160" s="184">
        <v>16</v>
      </c>
      <c r="L160" s="184">
        <v>16</v>
      </c>
      <c r="M160" s="184">
        <v>0</v>
      </c>
      <c r="N160" s="184">
        <v>0</v>
      </c>
      <c r="O160" s="184">
        <v>0</v>
      </c>
      <c r="P160" s="188">
        <v>0</v>
      </c>
      <c r="Q160" s="183">
        <v>0</v>
      </c>
      <c r="R160" s="184">
        <v>0</v>
      </c>
      <c r="S160" s="184">
        <v>0</v>
      </c>
      <c r="T160" s="184">
        <v>0</v>
      </c>
      <c r="U160" s="184">
        <v>0</v>
      </c>
    </row>
    <row r="161" ht="23.1" customHeight="1" spans="1:21">
      <c r="A161" s="179"/>
      <c r="B161" s="179"/>
      <c r="C161" s="180"/>
      <c r="D161" s="215" t="s">
        <v>2579</v>
      </c>
      <c r="E161" s="182" t="s">
        <v>2580</v>
      </c>
      <c r="F161" s="183">
        <v>205.01</v>
      </c>
      <c r="G161" s="184">
        <v>189.01</v>
      </c>
      <c r="H161" s="184">
        <v>153.52</v>
      </c>
      <c r="I161" s="184">
        <v>32.77</v>
      </c>
      <c r="J161" s="184">
        <v>2.72</v>
      </c>
      <c r="K161" s="184">
        <v>16</v>
      </c>
      <c r="L161" s="184">
        <v>16</v>
      </c>
      <c r="M161" s="184">
        <v>0</v>
      </c>
      <c r="N161" s="184">
        <v>0</v>
      </c>
      <c r="O161" s="184">
        <v>0</v>
      </c>
      <c r="P161" s="188">
        <v>0</v>
      </c>
      <c r="Q161" s="183">
        <v>0</v>
      </c>
      <c r="R161" s="184">
        <v>0</v>
      </c>
      <c r="S161" s="184">
        <v>0</v>
      </c>
      <c r="T161" s="184">
        <v>0</v>
      </c>
      <c r="U161" s="184">
        <v>0</v>
      </c>
    </row>
    <row r="162" ht="23.1" customHeight="1" spans="1:21">
      <c r="A162" s="179"/>
      <c r="B162" s="179"/>
      <c r="C162" s="180"/>
      <c r="D162" s="215" t="s">
        <v>1583</v>
      </c>
      <c r="E162" s="182" t="s">
        <v>859</v>
      </c>
      <c r="F162" s="183">
        <v>198.41</v>
      </c>
      <c r="G162" s="184">
        <v>137.41</v>
      </c>
      <c r="H162" s="184">
        <v>107.33</v>
      </c>
      <c r="I162" s="184">
        <v>24.76</v>
      </c>
      <c r="J162" s="184">
        <v>5.32</v>
      </c>
      <c r="K162" s="184">
        <v>61</v>
      </c>
      <c r="L162" s="184">
        <v>61</v>
      </c>
      <c r="M162" s="184">
        <v>0</v>
      </c>
      <c r="N162" s="184">
        <v>0</v>
      </c>
      <c r="O162" s="184">
        <v>0</v>
      </c>
      <c r="P162" s="188">
        <v>0</v>
      </c>
      <c r="Q162" s="183">
        <v>0</v>
      </c>
      <c r="R162" s="184">
        <v>0</v>
      </c>
      <c r="S162" s="184">
        <v>0</v>
      </c>
      <c r="T162" s="184">
        <v>0</v>
      </c>
      <c r="U162" s="184">
        <v>0</v>
      </c>
    </row>
    <row r="163" ht="23.1" customHeight="1" spans="1:21">
      <c r="A163" s="179"/>
      <c r="B163" s="179"/>
      <c r="C163" s="180"/>
      <c r="D163" s="215" t="s">
        <v>2581</v>
      </c>
      <c r="E163" s="182" t="s">
        <v>2582</v>
      </c>
      <c r="F163" s="183">
        <v>198.41</v>
      </c>
      <c r="G163" s="184">
        <v>137.41</v>
      </c>
      <c r="H163" s="184">
        <v>107.33</v>
      </c>
      <c r="I163" s="184">
        <v>24.76</v>
      </c>
      <c r="J163" s="184">
        <v>5.32</v>
      </c>
      <c r="K163" s="184">
        <v>61</v>
      </c>
      <c r="L163" s="184">
        <v>61</v>
      </c>
      <c r="M163" s="184">
        <v>0</v>
      </c>
      <c r="N163" s="184">
        <v>0</v>
      </c>
      <c r="O163" s="184">
        <v>0</v>
      </c>
      <c r="P163" s="188">
        <v>0</v>
      </c>
      <c r="Q163" s="183">
        <v>0</v>
      </c>
      <c r="R163" s="184">
        <v>0</v>
      </c>
      <c r="S163" s="184">
        <v>0</v>
      </c>
      <c r="T163" s="184">
        <v>0</v>
      </c>
      <c r="U163" s="184">
        <v>0</v>
      </c>
    </row>
    <row r="164" ht="23.1" customHeight="1" spans="1:21">
      <c r="A164" s="179"/>
      <c r="B164" s="179"/>
      <c r="C164" s="180"/>
      <c r="D164" s="215" t="s">
        <v>1598</v>
      </c>
      <c r="E164" s="182" t="s">
        <v>121</v>
      </c>
      <c r="F164" s="183">
        <v>375.74</v>
      </c>
      <c r="G164" s="184">
        <v>314.74</v>
      </c>
      <c r="H164" s="184">
        <v>252.27</v>
      </c>
      <c r="I164" s="184">
        <v>60.61</v>
      </c>
      <c r="J164" s="184">
        <v>1.86</v>
      </c>
      <c r="K164" s="184">
        <v>61</v>
      </c>
      <c r="L164" s="184">
        <v>61</v>
      </c>
      <c r="M164" s="184">
        <v>0</v>
      </c>
      <c r="N164" s="184">
        <v>0</v>
      </c>
      <c r="O164" s="184">
        <v>0</v>
      </c>
      <c r="P164" s="188">
        <v>0</v>
      </c>
      <c r="Q164" s="183">
        <v>0</v>
      </c>
      <c r="R164" s="184">
        <v>0</v>
      </c>
      <c r="S164" s="184">
        <v>0</v>
      </c>
      <c r="T164" s="184">
        <v>0</v>
      </c>
      <c r="U164" s="184">
        <v>0</v>
      </c>
    </row>
    <row r="165" ht="23.1" customHeight="1" spans="1:21">
      <c r="A165" s="179"/>
      <c r="B165" s="179"/>
      <c r="C165" s="180"/>
      <c r="D165" s="215" t="s">
        <v>2583</v>
      </c>
      <c r="E165" s="182" t="s">
        <v>2584</v>
      </c>
      <c r="F165" s="183">
        <v>375.74</v>
      </c>
      <c r="G165" s="184">
        <v>314.74</v>
      </c>
      <c r="H165" s="184">
        <v>252.27</v>
      </c>
      <c r="I165" s="184">
        <v>60.61</v>
      </c>
      <c r="J165" s="184">
        <v>1.86</v>
      </c>
      <c r="K165" s="184">
        <v>61</v>
      </c>
      <c r="L165" s="184">
        <v>61</v>
      </c>
      <c r="M165" s="184">
        <v>0</v>
      </c>
      <c r="N165" s="184">
        <v>0</v>
      </c>
      <c r="O165" s="184">
        <v>0</v>
      </c>
      <c r="P165" s="188">
        <v>0</v>
      </c>
      <c r="Q165" s="183">
        <v>0</v>
      </c>
      <c r="R165" s="184">
        <v>0</v>
      </c>
      <c r="S165" s="184">
        <v>0</v>
      </c>
      <c r="T165" s="184">
        <v>0</v>
      </c>
      <c r="U165" s="184">
        <v>0</v>
      </c>
    </row>
    <row r="166" ht="23.1" customHeight="1" spans="1:21">
      <c r="A166" s="179"/>
      <c r="B166" s="179"/>
      <c r="C166" s="180"/>
      <c r="D166" s="215" t="s">
        <v>1981</v>
      </c>
      <c r="E166" s="182" t="s">
        <v>865</v>
      </c>
      <c r="F166" s="183">
        <v>652.5</v>
      </c>
      <c r="G166" s="184">
        <v>609.5</v>
      </c>
      <c r="H166" s="184">
        <v>460.64</v>
      </c>
      <c r="I166" s="184">
        <v>87.74</v>
      </c>
      <c r="J166" s="184">
        <v>61.12</v>
      </c>
      <c r="K166" s="184">
        <v>43</v>
      </c>
      <c r="L166" s="184">
        <v>43</v>
      </c>
      <c r="M166" s="184">
        <v>0</v>
      </c>
      <c r="N166" s="184">
        <v>0</v>
      </c>
      <c r="O166" s="184">
        <v>0</v>
      </c>
      <c r="P166" s="188">
        <v>0</v>
      </c>
      <c r="Q166" s="183">
        <v>0</v>
      </c>
      <c r="R166" s="184">
        <v>0</v>
      </c>
      <c r="S166" s="184">
        <v>0</v>
      </c>
      <c r="T166" s="184">
        <v>0</v>
      </c>
      <c r="U166" s="184">
        <v>0</v>
      </c>
    </row>
    <row r="167" ht="23.1" customHeight="1" spans="1:21">
      <c r="A167" s="179"/>
      <c r="B167" s="179"/>
      <c r="C167" s="180"/>
      <c r="D167" s="215" t="s">
        <v>2585</v>
      </c>
      <c r="E167" s="182" t="s">
        <v>2586</v>
      </c>
      <c r="F167" s="183">
        <v>652.5</v>
      </c>
      <c r="G167" s="184">
        <v>609.5</v>
      </c>
      <c r="H167" s="184">
        <v>460.64</v>
      </c>
      <c r="I167" s="184">
        <v>87.74</v>
      </c>
      <c r="J167" s="184">
        <v>61.12</v>
      </c>
      <c r="K167" s="184">
        <v>43</v>
      </c>
      <c r="L167" s="184">
        <v>43</v>
      </c>
      <c r="M167" s="184">
        <v>0</v>
      </c>
      <c r="N167" s="184">
        <v>0</v>
      </c>
      <c r="O167" s="184">
        <v>0</v>
      </c>
      <c r="P167" s="188">
        <v>0</v>
      </c>
      <c r="Q167" s="183">
        <v>0</v>
      </c>
      <c r="R167" s="184">
        <v>0</v>
      </c>
      <c r="S167" s="184">
        <v>0</v>
      </c>
      <c r="T167" s="184">
        <v>0</v>
      </c>
      <c r="U167" s="184">
        <v>0</v>
      </c>
    </row>
    <row r="168" ht="23.1" customHeight="1" spans="1:21">
      <c r="A168" s="179"/>
      <c r="B168" s="179"/>
      <c r="C168" s="180"/>
      <c r="D168" s="215" t="s">
        <v>2587</v>
      </c>
      <c r="E168" s="182" t="s">
        <v>870</v>
      </c>
      <c r="F168" s="183">
        <v>1974.12</v>
      </c>
      <c r="G168" s="184">
        <v>1728.12</v>
      </c>
      <c r="H168" s="184">
        <v>1418.73</v>
      </c>
      <c r="I168" s="184">
        <v>269.5</v>
      </c>
      <c r="J168" s="184">
        <v>39.89</v>
      </c>
      <c r="K168" s="184">
        <v>246</v>
      </c>
      <c r="L168" s="184">
        <v>246</v>
      </c>
      <c r="M168" s="184">
        <v>0</v>
      </c>
      <c r="N168" s="184">
        <v>0</v>
      </c>
      <c r="O168" s="184">
        <v>0</v>
      </c>
      <c r="P168" s="188">
        <v>0</v>
      </c>
      <c r="Q168" s="183">
        <v>0</v>
      </c>
      <c r="R168" s="184">
        <v>0</v>
      </c>
      <c r="S168" s="184">
        <v>0</v>
      </c>
      <c r="T168" s="184">
        <v>0</v>
      </c>
      <c r="U168" s="184">
        <v>0</v>
      </c>
    </row>
    <row r="169" ht="23.1" customHeight="1" spans="1:21">
      <c r="A169" s="179"/>
      <c r="B169" s="179"/>
      <c r="C169" s="180"/>
      <c r="D169" s="215" t="s">
        <v>2588</v>
      </c>
      <c r="E169" s="182" t="s">
        <v>2589</v>
      </c>
      <c r="F169" s="183">
        <v>1645.66</v>
      </c>
      <c r="G169" s="184">
        <v>1489.66</v>
      </c>
      <c r="H169" s="184">
        <v>1228.34</v>
      </c>
      <c r="I169" s="184">
        <v>236.77</v>
      </c>
      <c r="J169" s="184">
        <v>24.55</v>
      </c>
      <c r="K169" s="184">
        <v>156</v>
      </c>
      <c r="L169" s="184">
        <v>156</v>
      </c>
      <c r="M169" s="184">
        <v>0</v>
      </c>
      <c r="N169" s="184">
        <v>0</v>
      </c>
      <c r="O169" s="184">
        <v>0</v>
      </c>
      <c r="P169" s="188">
        <v>0</v>
      </c>
      <c r="Q169" s="183">
        <v>0</v>
      </c>
      <c r="R169" s="184">
        <v>0</v>
      </c>
      <c r="S169" s="184">
        <v>0</v>
      </c>
      <c r="T169" s="184">
        <v>0</v>
      </c>
      <c r="U169" s="184">
        <v>0</v>
      </c>
    </row>
    <row r="170" ht="23.1" customHeight="1" spans="1:21">
      <c r="A170" s="179"/>
      <c r="B170" s="179"/>
      <c r="C170" s="180"/>
      <c r="D170" s="215" t="s">
        <v>2590</v>
      </c>
      <c r="E170" s="182" t="s">
        <v>2591</v>
      </c>
      <c r="F170" s="183">
        <v>108.84</v>
      </c>
      <c r="G170" s="184">
        <v>78.84</v>
      </c>
      <c r="H170" s="184">
        <v>60.75</v>
      </c>
      <c r="I170" s="184">
        <v>10.88</v>
      </c>
      <c r="J170" s="184">
        <v>7.21</v>
      </c>
      <c r="K170" s="184">
        <v>30</v>
      </c>
      <c r="L170" s="184">
        <v>30</v>
      </c>
      <c r="M170" s="184">
        <v>0</v>
      </c>
      <c r="N170" s="184">
        <v>0</v>
      </c>
      <c r="O170" s="184">
        <v>0</v>
      </c>
      <c r="P170" s="188">
        <v>0</v>
      </c>
      <c r="Q170" s="183">
        <v>0</v>
      </c>
      <c r="R170" s="184">
        <v>0</v>
      </c>
      <c r="S170" s="184">
        <v>0</v>
      </c>
      <c r="T170" s="184">
        <v>0</v>
      </c>
      <c r="U170" s="184">
        <v>0</v>
      </c>
    </row>
    <row r="171" ht="23.1" customHeight="1" spans="1:21">
      <c r="A171" s="179"/>
      <c r="B171" s="179"/>
      <c r="C171" s="180"/>
      <c r="D171" s="215" t="s">
        <v>2592</v>
      </c>
      <c r="E171" s="182" t="s">
        <v>2593</v>
      </c>
      <c r="F171" s="183">
        <v>99.83</v>
      </c>
      <c r="G171" s="184">
        <v>69.83</v>
      </c>
      <c r="H171" s="184">
        <v>56.84</v>
      </c>
      <c r="I171" s="184">
        <v>9.38</v>
      </c>
      <c r="J171" s="184">
        <v>3.61</v>
      </c>
      <c r="K171" s="184">
        <v>30</v>
      </c>
      <c r="L171" s="184">
        <v>30</v>
      </c>
      <c r="M171" s="184">
        <v>0</v>
      </c>
      <c r="N171" s="184">
        <v>0</v>
      </c>
      <c r="O171" s="184">
        <v>0</v>
      </c>
      <c r="P171" s="188">
        <v>0</v>
      </c>
      <c r="Q171" s="183">
        <v>0</v>
      </c>
      <c r="R171" s="184">
        <v>0</v>
      </c>
      <c r="S171" s="184">
        <v>0</v>
      </c>
      <c r="T171" s="184">
        <v>0</v>
      </c>
      <c r="U171" s="184">
        <v>0</v>
      </c>
    </row>
    <row r="172" ht="23.1" customHeight="1" spans="1:21">
      <c r="A172" s="179"/>
      <c r="B172" s="179"/>
      <c r="C172" s="180"/>
      <c r="D172" s="215" t="s">
        <v>2594</v>
      </c>
      <c r="E172" s="182" t="s">
        <v>2595</v>
      </c>
      <c r="F172" s="183">
        <v>119.79</v>
      </c>
      <c r="G172" s="184">
        <v>89.79</v>
      </c>
      <c r="H172" s="184">
        <v>72.7999999999999</v>
      </c>
      <c r="I172" s="184">
        <v>12.47</v>
      </c>
      <c r="J172" s="184">
        <v>4.52</v>
      </c>
      <c r="K172" s="184">
        <v>30</v>
      </c>
      <c r="L172" s="184">
        <v>30</v>
      </c>
      <c r="M172" s="184">
        <v>0</v>
      </c>
      <c r="N172" s="184">
        <v>0</v>
      </c>
      <c r="O172" s="184">
        <v>0</v>
      </c>
      <c r="P172" s="188">
        <v>0</v>
      </c>
      <c r="Q172" s="183">
        <v>0</v>
      </c>
      <c r="R172" s="184">
        <v>0</v>
      </c>
      <c r="S172" s="184">
        <v>0</v>
      </c>
      <c r="T172" s="184">
        <v>0</v>
      </c>
      <c r="U172" s="184">
        <v>0</v>
      </c>
    </row>
    <row r="173" ht="23.1" customHeight="1" spans="1:21">
      <c r="A173" s="179"/>
      <c r="B173" s="179"/>
      <c r="C173" s="180"/>
      <c r="D173" s="215" t="s">
        <v>2596</v>
      </c>
      <c r="E173" s="182" t="s">
        <v>123</v>
      </c>
      <c r="F173" s="183">
        <v>849.24</v>
      </c>
      <c r="G173" s="184">
        <v>334.24</v>
      </c>
      <c r="H173" s="184">
        <v>274.67</v>
      </c>
      <c r="I173" s="184">
        <v>50.27</v>
      </c>
      <c r="J173" s="184">
        <v>9.3</v>
      </c>
      <c r="K173" s="184">
        <v>515</v>
      </c>
      <c r="L173" s="184">
        <v>515</v>
      </c>
      <c r="M173" s="184">
        <v>0</v>
      </c>
      <c r="N173" s="184">
        <v>0</v>
      </c>
      <c r="O173" s="184">
        <v>0</v>
      </c>
      <c r="P173" s="188">
        <v>0</v>
      </c>
      <c r="Q173" s="183">
        <v>0</v>
      </c>
      <c r="R173" s="184">
        <v>0</v>
      </c>
      <c r="S173" s="184">
        <v>0</v>
      </c>
      <c r="T173" s="184">
        <v>0</v>
      </c>
      <c r="U173" s="184">
        <v>0</v>
      </c>
    </row>
    <row r="174" ht="23.1" customHeight="1" spans="1:21">
      <c r="A174" s="179"/>
      <c r="B174" s="179"/>
      <c r="C174" s="180"/>
      <c r="D174" s="215" t="s">
        <v>2597</v>
      </c>
      <c r="E174" s="182" t="s">
        <v>2598</v>
      </c>
      <c r="F174" s="183">
        <v>737.58</v>
      </c>
      <c r="G174" s="184">
        <v>230.58</v>
      </c>
      <c r="H174" s="184">
        <v>190.6</v>
      </c>
      <c r="I174" s="184">
        <v>36.22</v>
      </c>
      <c r="J174" s="184">
        <v>3.76</v>
      </c>
      <c r="K174" s="184">
        <v>507</v>
      </c>
      <c r="L174" s="184">
        <v>507</v>
      </c>
      <c r="M174" s="184">
        <v>0</v>
      </c>
      <c r="N174" s="184">
        <v>0</v>
      </c>
      <c r="O174" s="184">
        <v>0</v>
      </c>
      <c r="P174" s="188">
        <v>0</v>
      </c>
      <c r="Q174" s="183">
        <v>0</v>
      </c>
      <c r="R174" s="184">
        <v>0</v>
      </c>
      <c r="S174" s="184">
        <v>0</v>
      </c>
      <c r="T174" s="184">
        <v>0</v>
      </c>
      <c r="U174" s="184">
        <v>0</v>
      </c>
    </row>
    <row r="175" ht="23.1" customHeight="1" spans="1:21">
      <c r="A175" s="179"/>
      <c r="B175" s="179"/>
      <c r="C175" s="180"/>
      <c r="D175" s="215" t="s">
        <v>2599</v>
      </c>
      <c r="E175" s="182" t="s">
        <v>2600</v>
      </c>
      <c r="F175" s="183">
        <v>111.66</v>
      </c>
      <c r="G175" s="184">
        <v>103.66</v>
      </c>
      <c r="H175" s="184">
        <v>84.0699999999999</v>
      </c>
      <c r="I175" s="184">
        <v>14.05</v>
      </c>
      <c r="J175" s="184">
        <v>5.54</v>
      </c>
      <c r="K175" s="184">
        <v>8</v>
      </c>
      <c r="L175" s="184">
        <v>8</v>
      </c>
      <c r="M175" s="184">
        <v>0</v>
      </c>
      <c r="N175" s="184">
        <v>0</v>
      </c>
      <c r="O175" s="184">
        <v>0</v>
      </c>
      <c r="P175" s="188">
        <v>0</v>
      </c>
      <c r="Q175" s="183">
        <v>0</v>
      </c>
      <c r="R175" s="184">
        <v>0</v>
      </c>
      <c r="S175" s="184">
        <v>0</v>
      </c>
      <c r="T175" s="184">
        <v>0</v>
      </c>
      <c r="U175" s="184">
        <v>0</v>
      </c>
    </row>
    <row r="176" ht="23.1" customHeight="1" spans="1:21">
      <c r="A176" s="179"/>
      <c r="B176" s="179"/>
      <c r="C176" s="180"/>
      <c r="D176" s="215" t="s">
        <v>2601</v>
      </c>
      <c r="E176" s="182" t="s">
        <v>125</v>
      </c>
      <c r="F176" s="183">
        <v>2937.67</v>
      </c>
      <c r="G176" s="184">
        <v>2353.67</v>
      </c>
      <c r="H176" s="184">
        <v>1907.72</v>
      </c>
      <c r="I176" s="184">
        <v>400.84</v>
      </c>
      <c r="J176" s="184">
        <v>45.11</v>
      </c>
      <c r="K176" s="184">
        <v>584</v>
      </c>
      <c r="L176" s="184">
        <v>515</v>
      </c>
      <c r="M176" s="184">
        <v>69</v>
      </c>
      <c r="N176" s="184">
        <v>0</v>
      </c>
      <c r="O176" s="184">
        <v>0</v>
      </c>
      <c r="P176" s="188">
        <v>0</v>
      </c>
      <c r="Q176" s="183">
        <v>0</v>
      </c>
      <c r="R176" s="184">
        <v>0</v>
      </c>
      <c r="S176" s="184">
        <v>0</v>
      </c>
      <c r="T176" s="184">
        <v>0</v>
      </c>
      <c r="U176" s="184">
        <v>0</v>
      </c>
    </row>
    <row r="177" ht="23.1" customHeight="1" spans="1:21">
      <c r="A177" s="179"/>
      <c r="B177" s="179"/>
      <c r="C177" s="180"/>
      <c r="D177" s="215" t="s">
        <v>2602</v>
      </c>
      <c r="E177" s="182" t="s">
        <v>2603</v>
      </c>
      <c r="F177" s="183">
        <v>376.27</v>
      </c>
      <c r="G177" s="184">
        <v>274.27</v>
      </c>
      <c r="H177" s="184">
        <v>213.98</v>
      </c>
      <c r="I177" s="184">
        <v>43.93</v>
      </c>
      <c r="J177" s="184">
        <v>16.36</v>
      </c>
      <c r="K177" s="184">
        <v>102</v>
      </c>
      <c r="L177" s="184">
        <v>102</v>
      </c>
      <c r="M177" s="184">
        <v>0</v>
      </c>
      <c r="N177" s="184">
        <v>0</v>
      </c>
      <c r="O177" s="184">
        <v>0</v>
      </c>
      <c r="P177" s="188">
        <v>0</v>
      </c>
      <c r="Q177" s="183">
        <v>0</v>
      </c>
      <c r="R177" s="184">
        <v>0</v>
      </c>
      <c r="S177" s="184">
        <v>0</v>
      </c>
      <c r="T177" s="184">
        <v>0</v>
      </c>
      <c r="U177" s="184">
        <v>0</v>
      </c>
    </row>
    <row r="178" ht="23.1" customHeight="1" spans="1:21">
      <c r="A178" s="179"/>
      <c r="B178" s="179"/>
      <c r="C178" s="180"/>
      <c r="D178" s="215" t="s">
        <v>2604</v>
      </c>
      <c r="E178" s="182" t="s">
        <v>2605</v>
      </c>
      <c r="F178" s="183">
        <v>220.71</v>
      </c>
      <c r="G178" s="184">
        <v>189.71</v>
      </c>
      <c r="H178" s="184">
        <v>151.18</v>
      </c>
      <c r="I178" s="184">
        <v>37.59</v>
      </c>
      <c r="J178" s="184">
        <v>0.94</v>
      </c>
      <c r="K178" s="184">
        <v>31</v>
      </c>
      <c r="L178" s="184">
        <v>31</v>
      </c>
      <c r="M178" s="184">
        <v>0</v>
      </c>
      <c r="N178" s="184">
        <v>0</v>
      </c>
      <c r="O178" s="184">
        <v>0</v>
      </c>
      <c r="P178" s="188">
        <v>0</v>
      </c>
      <c r="Q178" s="183">
        <v>0</v>
      </c>
      <c r="R178" s="184">
        <v>0</v>
      </c>
      <c r="S178" s="184">
        <v>0</v>
      </c>
      <c r="T178" s="184">
        <v>0</v>
      </c>
      <c r="U178" s="184">
        <v>0</v>
      </c>
    </row>
    <row r="179" ht="23.1" customHeight="1" spans="1:21">
      <c r="A179" s="179"/>
      <c r="B179" s="179"/>
      <c r="C179" s="180"/>
      <c r="D179" s="215" t="s">
        <v>2606</v>
      </c>
      <c r="E179" s="182" t="s">
        <v>2607</v>
      </c>
      <c r="F179" s="183">
        <v>100.79</v>
      </c>
      <c r="G179" s="184">
        <v>65.79</v>
      </c>
      <c r="H179" s="184">
        <v>53.69</v>
      </c>
      <c r="I179" s="184">
        <v>9.33</v>
      </c>
      <c r="J179" s="184">
        <v>2.77</v>
      </c>
      <c r="K179" s="184">
        <v>35</v>
      </c>
      <c r="L179" s="184">
        <v>35</v>
      </c>
      <c r="M179" s="184">
        <v>0</v>
      </c>
      <c r="N179" s="184">
        <v>0</v>
      </c>
      <c r="O179" s="184">
        <v>0</v>
      </c>
      <c r="P179" s="188">
        <v>0</v>
      </c>
      <c r="Q179" s="183">
        <v>0</v>
      </c>
      <c r="R179" s="184">
        <v>0</v>
      </c>
      <c r="S179" s="184">
        <v>0</v>
      </c>
      <c r="T179" s="184">
        <v>0</v>
      </c>
      <c r="U179" s="184">
        <v>0</v>
      </c>
    </row>
    <row r="180" ht="23.1" customHeight="1" spans="1:21">
      <c r="A180" s="179"/>
      <c r="B180" s="179"/>
      <c r="C180" s="180"/>
      <c r="D180" s="215" t="s">
        <v>2608</v>
      </c>
      <c r="E180" s="182" t="s">
        <v>2609</v>
      </c>
      <c r="F180" s="183">
        <v>587.66</v>
      </c>
      <c r="G180" s="184">
        <v>535.66</v>
      </c>
      <c r="H180" s="184">
        <v>426.96</v>
      </c>
      <c r="I180" s="184">
        <v>93.91</v>
      </c>
      <c r="J180" s="184">
        <v>14.79</v>
      </c>
      <c r="K180" s="184">
        <v>52</v>
      </c>
      <c r="L180" s="184">
        <v>52</v>
      </c>
      <c r="M180" s="184">
        <v>0</v>
      </c>
      <c r="N180" s="184">
        <v>0</v>
      </c>
      <c r="O180" s="184">
        <v>0</v>
      </c>
      <c r="P180" s="188">
        <v>0</v>
      </c>
      <c r="Q180" s="183">
        <v>0</v>
      </c>
      <c r="R180" s="184">
        <v>0</v>
      </c>
      <c r="S180" s="184">
        <v>0</v>
      </c>
      <c r="T180" s="184">
        <v>0</v>
      </c>
      <c r="U180" s="184">
        <v>0</v>
      </c>
    </row>
    <row r="181" ht="23.1" customHeight="1" spans="1:21">
      <c r="A181" s="179"/>
      <c r="B181" s="179"/>
      <c r="C181" s="180"/>
      <c r="D181" s="215" t="s">
        <v>2610</v>
      </c>
      <c r="E181" s="182" t="s">
        <v>2611</v>
      </c>
      <c r="F181" s="183">
        <v>408.47</v>
      </c>
      <c r="G181" s="184">
        <v>361.47</v>
      </c>
      <c r="H181" s="184">
        <v>290.98</v>
      </c>
      <c r="I181" s="184">
        <v>66.77</v>
      </c>
      <c r="J181" s="184">
        <v>3.72</v>
      </c>
      <c r="K181" s="184">
        <v>47</v>
      </c>
      <c r="L181" s="184">
        <v>47</v>
      </c>
      <c r="M181" s="184">
        <v>0</v>
      </c>
      <c r="N181" s="184">
        <v>0</v>
      </c>
      <c r="O181" s="184">
        <v>0</v>
      </c>
      <c r="P181" s="188">
        <v>0</v>
      </c>
      <c r="Q181" s="183">
        <v>0</v>
      </c>
      <c r="R181" s="184">
        <v>0</v>
      </c>
      <c r="S181" s="184">
        <v>0</v>
      </c>
      <c r="T181" s="184">
        <v>0</v>
      </c>
      <c r="U181" s="184">
        <v>0</v>
      </c>
    </row>
    <row r="182" ht="23.1" customHeight="1" spans="1:21">
      <c r="A182" s="179"/>
      <c r="B182" s="179"/>
      <c r="C182" s="180"/>
      <c r="D182" s="215" t="s">
        <v>2612</v>
      </c>
      <c r="E182" s="182" t="s">
        <v>2613</v>
      </c>
      <c r="F182" s="183">
        <v>103.01</v>
      </c>
      <c r="G182" s="184">
        <v>95.01</v>
      </c>
      <c r="H182" s="184">
        <v>77.17</v>
      </c>
      <c r="I182" s="184">
        <v>17.84</v>
      </c>
      <c r="J182" s="184">
        <v>0</v>
      </c>
      <c r="K182" s="184">
        <v>8</v>
      </c>
      <c r="L182" s="184">
        <v>8</v>
      </c>
      <c r="M182" s="184">
        <v>0</v>
      </c>
      <c r="N182" s="184">
        <v>0</v>
      </c>
      <c r="O182" s="184">
        <v>0</v>
      </c>
      <c r="P182" s="188">
        <v>0</v>
      </c>
      <c r="Q182" s="183">
        <v>0</v>
      </c>
      <c r="R182" s="184">
        <v>0</v>
      </c>
      <c r="S182" s="184">
        <v>0</v>
      </c>
      <c r="T182" s="184">
        <v>0</v>
      </c>
      <c r="U182" s="184">
        <v>0</v>
      </c>
    </row>
    <row r="183" ht="23.1" customHeight="1" spans="1:21">
      <c r="A183" s="179"/>
      <c r="B183" s="179"/>
      <c r="C183" s="180"/>
      <c r="D183" s="215" t="s">
        <v>2614</v>
      </c>
      <c r="E183" s="182" t="s">
        <v>2615</v>
      </c>
      <c r="F183" s="183">
        <v>102.32</v>
      </c>
      <c r="G183" s="184">
        <v>92.32</v>
      </c>
      <c r="H183" s="184">
        <v>78.35</v>
      </c>
      <c r="I183" s="184">
        <v>13.97</v>
      </c>
      <c r="J183" s="184">
        <v>0</v>
      </c>
      <c r="K183" s="184">
        <v>10</v>
      </c>
      <c r="L183" s="184">
        <v>10</v>
      </c>
      <c r="M183" s="184">
        <v>0</v>
      </c>
      <c r="N183" s="184">
        <v>0</v>
      </c>
      <c r="O183" s="184">
        <v>0</v>
      </c>
      <c r="P183" s="188">
        <v>0</v>
      </c>
      <c r="Q183" s="183">
        <v>0</v>
      </c>
      <c r="R183" s="184">
        <v>0</v>
      </c>
      <c r="S183" s="184">
        <v>0</v>
      </c>
      <c r="T183" s="184">
        <v>0</v>
      </c>
      <c r="U183" s="184">
        <v>0</v>
      </c>
    </row>
    <row r="184" ht="23.1" customHeight="1" spans="1:21">
      <c r="A184" s="179"/>
      <c r="B184" s="179"/>
      <c r="C184" s="180"/>
      <c r="D184" s="215" t="s">
        <v>2616</v>
      </c>
      <c r="E184" s="182" t="s">
        <v>2617</v>
      </c>
      <c r="F184" s="183">
        <v>128.29</v>
      </c>
      <c r="G184" s="184">
        <v>108.29</v>
      </c>
      <c r="H184" s="184">
        <v>92.7</v>
      </c>
      <c r="I184" s="184">
        <v>15.59</v>
      </c>
      <c r="J184" s="184">
        <v>0</v>
      </c>
      <c r="K184" s="184">
        <v>20</v>
      </c>
      <c r="L184" s="184">
        <v>20</v>
      </c>
      <c r="M184" s="184">
        <v>0</v>
      </c>
      <c r="N184" s="184">
        <v>0</v>
      </c>
      <c r="O184" s="184">
        <v>0</v>
      </c>
      <c r="P184" s="188">
        <v>0</v>
      </c>
      <c r="Q184" s="183">
        <v>0</v>
      </c>
      <c r="R184" s="184">
        <v>0</v>
      </c>
      <c r="S184" s="184">
        <v>0</v>
      </c>
      <c r="T184" s="184">
        <v>0</v>
      </c>
      <c r="U184" s="184">
        <v>0</v>
      </c>
    </row>
    <row r="185" ht="23.1" customHeight="1" spans="1:21">
      <c r="A185" s="179"/>
      <c r="B185" s="179"/>
      <c r="C185" s="180"/>
      <c r="D185" s="215" t="s">
        <v>2618</v>
      </c>
      <c r="E185" s="182" t="s">
        <v>2619</v>
      </c>
      <c r="F185" s="183">
        <v>155.64</v>
      </c>
      <c r="G185" s="184">
        <v>21.64</v>
      </c>
      <c r="H185" s="184">
        <v>18.52</v>
      </c>
      <c r="I185" s="184">
        <v>3.12</v>
      </c>
      <c r="J185" s="184">
        <v>0</v>
      </c>
      <c r="K185" s="184">
        <v>134</v>
      </c>
      <c r="L185" s="184">
        <v>65</v>
      </c>
      <c r="M185" s="184">
        <v>69</v>
      </c>
      <c r="N185" s="184">
        <v>0</v>
      </c>
      <c r="O185" s="184">
        <v>0</v>
      </c>
      <c r="P185" s="188">
        <v>0</v>
      </c>
      <c r="Q185" s="183">
        <v>0</v>
      </c>
      <c r="R185" s="184">
        <v>0</v>
      </c>
      <c r="S185" s="184">
        <v>0</v>
      </c>
      <c r="T185" s="184">
        <v>0</v>
      </c>
      <c r="U185" s="184">
        <v>0</v>
      </c>
    </row>
    <row r="186" ht="23.1" customHeight="1" spans="1:21">
      <c r="A186" s="179"/>
      <c r="B186" s="179"/>
      <c r="C186" s="180"/>
      <c r="D186" s="215" t="s">
        <v>2620</v>
      </c>
      <c r="E186" s="182" t="s">
        <v>2621</v>
      </c>
      <c r="F186" s="183">
        <v>116.62</v>
      </c>
      <c r="G186" s="184">
        <v>97.62</v>
      </c>
      <c r="H186" s="184">
        <v>83.64</v>
      </c>
      <c r="I186" s="184">
        <v>13.98</v>
      </c>
      <c r="J186" s="184">
        <v>0</v>
      </c>
      <c r="K186" s="184">
        <v>19</v>
      </c>
      <c r="L186" s="184">
        <v>19</v>
      </c>
      <c r="M186" s="184">
        <v>0</v>
      </c>
      <c r="N186" s="184">
        <v>0</v>
      </c>
      <c r="O186" s="184">
        <v>0</v>
      </c>
      <c r="P186" s="188">
        <v>0</v>
      </c>
      <c r="Q186" s="183">
        <v>0</v>
      </c>
      <c r="R186" s="184">
        <v>0</v>
      </c>
      <c r="S186" s="184">
        <v>0</v>
      </c>
      <c r="T186" s="184">
        <v>0</v>
      </c>
      <c r="U186" s="184">
        <v>0</v>
      </c>
    </row>
    <row r="187" ht="23.1" customHeight="1" spans="1:21">
      <c r="A187" s="179"/>
      <c r="B187" s="179"/>
      <c r="C187" s="180"/>
      <c r="D187" s="215" t="s">
        <v>2622</v>
      </c>
      <c r="E187" s="182" t="s">
        <v>2623</v>
      </c>
      <c r="F187" s="183">
        <v>335.41</v>
      </c>
      <c r="G187" s="184">
        <v>225.41</v>
      </c>
      <c r="H187" s="184">
        <v>190.41</v>
      </c>
      <c r="I187" s="184">
        <v>31.24</v>
      </c>
      <c r="J187" s="184">
        <v>3.76</v>
      </c>
      <c r="K187" s="184">
        <v>110</v>
      </c>
      <c r="L187" s="184">
        <v>110</v>
      </c>
      <c r="M187" s="184">
        <v>0</v>
      </c>
      <c r="N187" s="184">
        <v>0</v>
      </c>
      <c r="O187" s="184">
        <v>0</v>
      </c>
      <c r="P187" s="188">
        <v>0</v>
      </c>
      <c r="Q187" s="183">
        <v>0</v>
      </c>
      <c r="R187" s="184">
        <v>0</v>
      </c>
      <c r="S187" s="184">
        <v>0</v>
      </c>
      <c r="T187" s="184">
        <v>0</v>
      </c>
      <c r="U187" s="184">
        <v>0</v>
      </c>
    </row>
    <row r="188" ht="23.1" customHeight="1" spans="1:21">
      <c r="A188" s="179"/>
      <c r="B188" s="179"/>
      <c r="C188" s="180"/>
      <c r="D188" s="215" t="s">
        <v>2624</v>
      </c>
      <c r="E188" s="182" t="s">
        <v>2625</v>
      </c>
      <c r="F188" s="183">
        <v>302.48</v>
      </c>
      <c r="G188" s="184">
        <v>286.48</v>
      </c>
      <c r="H188" s="184">
        <v>230.14</v>
      </c>
      <c r="I188" s="184">
        <v>53.57</v>
      </c>
      <c r="J188" s="184">
        <v>2.77</v>
      </c>
      <c r="K188" s="184">
        <v>16</v>
      </c>
      <c r="L188" s="184">
        <v>16</v>
      </c>
      <c r="M188" s="184">
        <v>0</v>
      </c>
      <c r="N188" s="184">
        <v>0</v>
      </c>
      <c r="O188" s="184">
        <v>0</v>
      </c>
      <c r="P188" s="188">
        <v>0</v>
      </c>
      <c r="Q188" s="183">
        <v>0</v>
      </c>
      <c r="R188" s="184">
        <v>0</v>
      </c>
      <c r="S188" s="184">
        <v>0</v>
      </c>
      <c r="T188" s="184">
        <v>0</v>
      </c>
      <c r="U188" s="184">
        <v>0</v>
      </c>
    </row>
    <row r="189" ht="23.1" customHeight="1" spans="1:21">
      <c r="A189" s="179"/>
      <c r="B189" s="179"/>
      <c r="C189" s="180"/>
      <c r="D189" s="215" t="s">
        <v>2626</v>
      </c>
      <c r="E189" s="182" t="s">
        <v>997</v>
      </c>
      <c r="F189" s="183">
        <v>6799.45</v>
      </c>
      <c r="G189" s="184">
        <v>3787.44999999999</v>
      </c>
      <c r="H189" s="184">
        <v>2939.14</v>
      </c>
      <c r="I189" s="184">
        <v>506.65</v>
      </c>
      <c r="J189" s="184">
        <v>341.66</v>
      </c>
      <c r="K189" s="184">
        <v>3012</v>
      </c>
      <c r="L189" s="184">
        <v>3009</v>
      </c>
      <c r="M189" s="184">
        <v>3</v>
      </c>
      <c r="N189" s="184">
        <v>0</v>
      </c>
      <c r="O189" s="184">
        <v>0</v>
      </c>
      <c r="P189" s="188">
        <v>0</v>
      </c>
      <c r="Q189" s="183">
        <v>0</v>
      </c>
      <c r="R189" s="184">
        <v>0</v>
      </c>
      <c r="S189" s="184">
        <v>0</v>
      </c>
      <c r="T189" s="184">
        <v>0</v>
      </c>
      <c r="U189" s="184">
        <v>0</v>
      </c>
    </row>
    <row r="190" ht="23.1" customHeight="1" spans="1:21">
      <c r="A190" s="179"/>
      <c r="B190" s="179"/>
      <c r="C190" s="180"/>
      <c r="D190" s="215" t="s">
        <v>2627</v>
      </c>
      <c r="E190" s="182" t="s">
        <v>2628</v>
      </c>
      <c r="F190" s="183">
        <v>762.95</v>
      </c>
      <c r="G190" s="184">
        <v>713.95</v>
      </c>
      <c r="H190" s="184">
        <v>556.55</v>
      </c>
      <c r="I190" s="184">
        <v>121.74</v>
      </c>
      <c r="J190" s="184">
        <v>35.66</v>
      </c>
      <c r="K190" s="184">
        <v>49</v>
      </c>
      <c r="L190" s="184">
        <v>46</v>
      </c>
      <c r="M190" s="184">
        <v>3</v>
      </c>
      <c r="N190" s="184">
        <v>0</v>
      </c>
      <c r="O190" s="184">
        <v>0</v>
      </c>
      <c r="P190" s="188">
        <v>0</v>
      </c>
      <c r="Q190" s="183">
        <v>0</v>
      </c>
      <c r="R190" s="184">
        <v>0</v>
      </c>
      <c r="S190" s="184">
        <v>0</v>
      </c>
      <c r="T190" s="184">
        <v>0</v>
      </c>
      <c r="U190" s="184">
        <v>0</v>
      </c>
    </row>
    <row r="191" ht="23.1" customHeight="1" spans="1:21">
      <c r="A191" s="179"/>
      <c r="B191" s="179"/>
      <c r="C191" s="180"/>
      <c r="D191" s="215" t="s">
        <v>2629</v>
      </c>
      <c r="E191" s="182" t="s">
        <v>2630</v>
      </c>
      <c r="F191" s="183">
        <v>467.55</v>
      </c>
      <c r="G191" s="184">
        <v>467.55</v>
      </c>
      <c r="H191" s="184">
        <v>392.93</v>
      </c>
      <c r="I191" s="184">
        <v>61.67</v>
      </c>
      <c r="J191" s="184">
        <v>12.95</v>
      </c>
      <c r="K191" s="184">
        <v>0</v>
      </c>
      <c r="L191" s="184">
        <v>0</v>
      </c>
      <c r="M191" s="184">
        <v>0</v>
      </c>
      <c r="N191" s="184">
        <v>0</v>
      </c>
      <c r="O191" s="184">
        <v>0</v>
      </c>
      <c r="P191" s="188">
        <v>0</v>
      </c>
      <c r="Q191" s="183">
        <v>0</v>
      </c>
      <c r="R191" s="184">
        <v>0</v>
      </c>
      <c r="S191" s="184">
        <v>0</v>
      </c>
      <c r="T191" s="184">
        <v>0</v>
      </c>
      <c r="U191" s="184">
        <v>0</v>
      </c>
    </row>
    <row r="192" ht="23.1" customHeight="1" spans="1:21">
      <c r="A192" s="179"/>
      <c r="B192" s="179"/>
      <c r="C192" s="180"/>
      <c r="D192" s="215" t="s">
        <v>2631</v>
      </c>
      <c r="E192" s="182" t="s">
        <v>2632</v>
      </c>
      <c r="F192" s="183">
        <v>2190.76</v>
      </c>
      <c r="G192" s="184">
        <v>673.76</v>
      </c>
      <c r="H192" s="184">
        <v>557.88</v>
      </c>
      <c r="I192" s="184">
        <v>89.28</v>
      </c>
      <c r="J192" s="184">
        <v>26.6</v>
      </c>
      <c r="K192" s="184">
        <v>1517</v>
      </c>
      <c r="L192" s="184">
        <v>1517</v>
      </c>
      <c r="M192" s="184">
        <v>0</v>
      </c>
      <c r="N192" s="184">
        <v>0</v>
      </c>
      <c r="O192" s="184">
        <v>0</v>
      </c>
      <c r="P192" s="188">
        <v>0</v>
      </c>
      <c r="Q192" s="183">
        <v>0</v>
      </c>
      <c r="R192" s="184">
        <v>0</v>
      </c>
      <c r="S192" s="184">
        <v>0</v>
      </c>
      <c r="T192" s="184">
        <v>0</v>
      </c>
      <c r="U192" s="184">
        <v>0</v>
      </c>
    </row>
    <row r="193" ht="23.1" customHeight="1" spans="1:21">
      <c r="A193" s="179"/>
      <c r="B193" s="179"/>
      <c r="C193" s="180"/>
      <c r="D193" s="215" t="s">
        <v>2633</v>
      </c>
      <c r="E193" s="182" t="s">
        <v>2634</v>
      </c>
      <c r="F193" s="183">
        <v>734.87</v>
      </c>
      <c r="G193" s="184">
        <v>666.87</v>
      </c>
      <c r="H193" s="184">
        <v>551.26</v>
      </c>
      <c r="I193" s="184">
        <v>103.5</v>
      </c>
      <c r="J193" s="184">
        <v>12.11</v>
      </c>
      <c r="K193" s="184">
        <v>68</v>
      </c>
      <c r="L193" s="184">
        <v>68</v>
      </c>
      <c r="M193" s="184">
        <v>0</v>
      </c>
      <c r="N193" s="184">
        <v>0</v>
      </c>
      <c r="O193" s="184">
        <v>0</v>
      </c>
      <c r="P193" s="188">
        <v>0</v>
      </c>
      <c r="Q193" s="183">
        <v>0</v>
      </c>
      <c r="R193" s="184">
        <v>0</v>
      </c>
      <c r="S193" s="184">
        <v>0</v>
      </c>
      <c r="T193" s="184">
        <v>0</v>
      </c>
      <c r="U193" s="184">
        <v>0</v>
      </c>
    </row>
    <row r="194" ht="23.1" customHeight="1" spans="1:21">
      <c r="A194" s="179"/>
      <c r="B194" s="179"/>
      <c r="C194" s="180"/>
      <c r="D194" s="215" t="s">
        <v>2635</v>
      </c>
      <c r="E194" s="182" t="s">
        <v>2636</v>
      </c>
      <c r="F194" s="183">
        <v>64.26</v>
      </c>
      <c r="G194" s="184">
        <v>48.26</v>
      </c>
      <c r="H194" s="184">
        <v>41.98</v>
      </c>
      <c r="I194" s="184">
        <v>6.28</v>
      </c>
      <c r="J194" s="184">
        <v>0</v>
      </c>
      <c r="K194" s="184">
        <v>16</v>
      </c>
      <c r="L194" s="184">
        <v>16</v>
      </c>
      <c r="M194" s="184">
        <v>0</v>
      </c>
      <c r="N194" s="184">
        <v>0</v>
      </c>
      <c r="O194" s="184">
        <v>0</v>
      </c>
      <c r="P194" s="188">
        <v>0</v>
      </c>
      <c r="Q194" s="183">
        <v>0</v>
      </c>
      <c r="R194" s="184">
        <v>0</v>
      </c>
      <c r="S194" s="184">
        <v>0</v>
      </c>
      <c r="T194" s="184">
        <v>0</v>
      </c>
      <c r="U194" s="184">
        <v>0</v>
      </c>
    </row>
    <row r="195" ht="23.1" customHeight="1" spans="1:21">
      <c r="A195" s="179"/>
      <c r="B195" s="179"/>
      <c r="C195" s="180"/>
      <c r="D195" s="215" t="s">
        <v>2637</v>
      </c>
      <c r="E195" s="182" t="s">
        <v>2638</v>
      </c>
      <c r="F195" s="183">
        <v>105.11</v>
      </c>
      <c r="G195" s="184">
        <v>96.11</v>
      </c>
      <c r="H195" s="184">
        <v>83.55</v>
      </c>
      <c r="I195" s="184">
        <v>12.56</v>
      </c>
      <c r="J195" s="184">
        <v>0</v>
      </c>
      <c r="K195" s="184">
        <v>9</v>
      </c>
      <c r="L195" s="184">
        <v>9</v>
      </c>
      <c r="M195" s="184">
        <v>0</v>
      </c>
      <c r="N195" s="184">
        <v>0</v>
      </c>
      <c r="O195" s="184">
        <v>0</v>
      </c>
      <c r="P195" s="188">
        <v>0</v>
      </c>
      <c r="Q195" s="183">
        <v>0</v>
      </c>
      <c r="R195" s="184">
        <v>0</v>
      </c>
      <c r="S195" s="184">
        <v>0</v>
      </c>
      <c r="T195" s="184">
        <v>0</v>
      </c>
      <c r="U195" s="184">
        <v>0</v>
      </c>
    </row>
    <row r="196" ht="23.1" customHeight="1" spans="1:21">
      <c r="A196" s="179"/>
      <c r="B196" s="179"/>
      <c r="C196" s="180"/>
      <c r="D196" s="215" t="s">
        <v>2639</v>
      </c>
      <c r="E196" s="182" t="s">
        <v>2640</v>
      </c>
      <c r="F196" s="183">
        <v>46.72</v>
      </c>
      <c r="G196" s="184">
        <v>46.72</v>
      </c>
      <c r="H196" s="184">
        <v>39.54</v>
      </c>
      <c r="I196" s="184">
        <v>6.26</v>
      </c>
      <c r="J196" s="184">
        <v>0.92</v>
      </c>
      <c r="K196" s="184">
        <v>0</v>
      </c>
      <c r="L196" s="184">
        <v>0</v>
      </c>
      <c r="M196" s="184">
        <v>0</v>
      </c>
      <c r="N196" s="184">
        <v>0</v>
      </c>
      <c r="O196" s="184">
        <v>0</v>
      </c>
      <c r="P196" s="188">
        <v>0</v>
      </c>
      <c r="Q196" s="183">
        <v>0</v>
      </c>
      <c r="R196" s="184">
        <v>0</v>
      </c>
      <c r="S196" s="184">
        <v>0</v>
      </c>
      <c r="T196" s="184">
        <v>0</v>
      </c>
      <c r="U196" s="184">
        <v>0</v>
      </c>
    </row>
    <row r="197" ht="23.1" customHeight="1" spans="1:21">
      <c r="A197" s="179"/>
      <c r="B197" s="179"/>
      <c r="C197" s="180"/>
      <c r="D197" s="215" t="s">
        <v>2641</v>
      </c>
      <c r="E197" s="182" t="s">
        <v>2642</v>
      </c>
      <c r="F197" s="183">
        <v>137.89</v>
      </c>
      <c r="G197" s="184">
        <v>132.89</v>
      </c>
      <c r="H197" s="184">
        <v>115.61</v>
      </c>
      <c r="I197" s="184">
        <v>17.28</v>
      </c>
      <c r="J197" s="184">
        <v>0</v>
      </c>
      <c r="K197" s="184">
        <v>5</v>
      </c>
      <c r="L197" s="184">
        <v>5</v>
      </c>
      <c r="M197" s="184">
        <v>0</v>
      </c>
      <c r="N197" s="184">
        <v>0</v>
      </c>
      <c r="O197" s="184">
        <v>0</v>
      </c>
      <c r="P197" s="188">
        <v>0</v>
      </c>
      <c r="Q197" s="183">
        <v>0</v>
      </c>
      <c r="R197" s="184">
        <v>0</v>
      </c>
      <c r="S197" s="184">
        <v>0</v>
      </c>
      <c r="T197" s="184">
        <v>0</v>
      </c>
      <c r="U197" s="184">
        <v>0</v>
      </c>
    </row>
    <row r="198" ht="23.1" customHeight="1" spans="1:21">
      <c r="A198" s="179"/>
      <c r="B198" s="179"/>
      <c r="C198" s="180"/>
      <c r="D198" s="215" t="s">
        <v>2643</v>
      </c>
      <c r="E198" s="182" t="s">
        <v>2644</v>
      </c>
      <c r="F198" s="183">
        <v>60.45</v>
      </c>
      <c r="G198" s="184">
        <v>60.45</v>
      </c>
      <c r="H198" s="184">
        <v>48.98</v>
      </c>
      <c r="I198" s="184">
        <v>7.81</v>
      </c>
      <c r="J198" s="184">
        <v>3.66</v>
      </c>
      <c r="K198" s="184">
        <v>0</v>
      </c>
      <c r="L198" s="184">
        <v>0</v>
      </c>
      <c r="M198" s="184">
        <v>0</v>
      </c>
      <c r="N198" s="184">
        <v>0</v>
      </c>
      <c r="O198" s="184">
        <v>0</v>
      </c>
      <c r="P198" s="188">
        <v>0</v>
      </c>
      <c r="Q198" s="183">
        <v>0</v>
      </c>
      <c r="R198" s="184">
        <v>0</v>
      </c>
      <c r="S198" s="184">
        <v>0</v>
      </c>
      <c r="T198" s="184">
        <v>0</v>
      </c>
      <c r="U198" s="184">
        <v>0</v>
      </c>
    </row>
    <row r="199" ht="23.1" customHeight="1" spans="1:21">
      <c r="A199" s="179"/>
      <c r="B199" s="179"/>
      <c r="C199" s="180"/>
      <c r="D199" s="215" t="s">
        <v>2645</v>
      </c>
      <c r="E199" s="182" t="s">
        <v>2646</v>
      </c>
      <c r="F199" s="183">
        <v>9.16</v>
      </c>
      <c r="G199" s="184">
        <v>9.16</v>
      </c>
      <c r="H199" s="184">
        <v>0</v>
      </c>
      <c r="I199" s="184">
        <v>0</v>
      </c>
      <c r="J199" s="184">
        <v>9.16</v>
      </c>
      <c r="K199" s="184">
        <v>0</v>
      </c>
      <c r="L199" s="184">
        <v>0</v>
      </c>
      <c r="M199" s="184">
        <v>0</v>
      </c>
      <c r="N199" s="184">
        <v>0</v>
      </c>
      <c r="O199" s="184">
        <v>0</v>
      </c>
      <c r="P199" s="188">
        <v>0</v>
      </c>
      <c r="Q199" s="183">
        <v>0</v>
      </c>
      <c r="R199" s="184">
        <v>0</v>
      </c>
      <c r="S199" s="184">
        <v>0</v>
      </c>
      <c r="T199" s="184">
        <v>0</v>
      </c>
      <c r="U199" s="184">
        <v>0</v>
      </c>
    </row>
    <row r="200" ht="23.1" customHeight="1" spans="1:21">
      <c r="A200" s="179"/>
      <c r="B200" s="179"/>
      <c r="C200" s="180"/>
      <c r="D200" s="215" t="s">
        <v>2647</v>
      </c>
      <c r="E200" s="182" t="s">
        <v>2648</v>
      </c>
      <c r="F200" s="183">
        <v>43.8</v>
      </c>
      <c r="G200" s="184">
        <v>28.8</v>
      </c>
      <c r="H200" s="184">
        <v>0</v>
      </c>
      <c r="I200" s="184">
        <v>0</v>
      </c>
      <c r="J200" s="184">
        <v>28.8</v>
      </c>
      <c r="K200" s="184">
        <v>15</v>
      </c>
      <c r="L200" s="184">
        <v>15</v>
      </c>
      <c r="M200" s="184">
        <v>0</v>
      </c>
      <c r="N200" s="184">
        <v>0</v>
      </c>
      <c r="O200" s="184">
        <v>0</v>
      </c>
      <c r="P200" s="188">
        <v>0</v>
      </c>
      <c r="Q200" s="183">
        <v>0</v>
      </c>
      <c r="R200" s="184">
        <v>0</v>
      </c>
      <c r="S200" s="184">
        <v>0</v>
      </c>
      <c r="T200" s="184">
        <v>0</v>
      </c>
      <c r="U200" s="184">
        <v>0</v>
      </c>
    </row>
    <row r="201" ht="23.1" customHeight="1" spans="1:21">
      <c r="A201" s="179"/>
      <c r="B201" s="179"/>
      <c r="C201" s="180"/>
      <c r="D201" s="215" t="s">
        <v>2649</v>
      </c>
      <c r="E201" s="182" t="s">
        <v>2650</v>
      </c>
      <c r="F201" s="183">
        <v>141.63</v>
      </c>
      <c r="G201" s="184">
        <v>75.63</v>
      </c>
      <c r="H201" s="184">
        <v>0</v>
      </c>
      <c r="I201" s="184">
        <v>0</v>
      </c>
      <c r="J201" s="184">
        <v>75.63</v>
      </c>
      <c r="K201" s="184">
        <v>66</v>
      </c>
      <c r="L201" s="184">
        <v>66</v>
      </c>
      <c r="M201" s="184">
        <v>0</v>
      </c>
      <c r="N201" s="184">
        <v>0</v>
      </c>
      <c r="O201" s="184">
        <v>0</v>
      </c>
      <c r="P201" s="188">
        <v>0</v>
      </c>
      <c r="Q201" s="183">
        <v>0</v>
      </c>
      <c r="R201" s="184">
        <v>0</v>
      </c>
      <c r="S201" s="184">
        <v>0</v>
      </c>
      <c r="T201" s="184">
        <v>0</v>
      </c>
      <c r="U201" s="184">
        <v>0</v>
      </c>
    </row>
    <row r="202" ht="23.1" customHeight="1" spans="1:21">
      <c r="A202" s="179"/>
      <c r="B202" s="179"/>
      <c r="C202" s="180"/>
      <c r="D202" s="215" t="s">
        <v>2651</v>
      </c>
      <c r="E202" s="182" t="s">
        <v>2652</v>
      </c>
      <c r="F202" s="183">
        <v>730.17</v>
      </c>
      <c r="G202" s="184">
        <v>670.17</v>
      </c>
      <c r="H202" s="184">
        <v>550.86</v>
      </c>
      <c r="I202" s="184">
        <v>80.27</v>
      </c>
      <c r="J202" s="184">
        <v>39.04</v>
      </c>
      <c r="K202" s="184">
        <v>60</v>
      </c>
      <c r="L202" s="184">
        <v>60</v>
      </c>
      <c r="M202" s="184">
        <v>0</v>
      </c>
      <c r="N202" s="184">
        <v>0</v>
      </c>
      <c r="O202" s="184">
        <v>0</v>
      </c>
      <c r="P202" s="188">
        <v>0</v>
      </c>
      <c r="Q202" s="183">
        <v>0</v>
      </c>
      <c r="R202" s="184">
        <v>0</v>
      </c>
      <c r="S202" s="184">
        <v>0</v>
      </c>
      <c r="T202" s="184">
        <v>0</v>
      </c>
      <c r="U202" s="184">
        <v>0</v>
      </c>
    </row>
    <row r="203" ht="23.1" customHeight="1" spans="1:21">
      <c r="A203" s="179"/>
      <c r="B203" s="179"/>
      <c r="C203" s="180"/>
      <c r="D203" s="215" t="s">
        <v>2653</v>
      </c>
      <c r="E203" s="182" t="s">
        <v>2654</v>
      </c>
      <c r="F203" s="183">
        <v>92</v>
      </c>
      <c r="G203" s="184">
        <v>0</v>
      </c>
      <c r="H203" s="184">
        <v>0</v>
      </c>
      <c r="I203" s="184">
        <v>0</v>
      </c>
      <c r="J203" s="184">
        <v>0</v>
      </c>
      <c r="K203" s="184">
        <v>92</v>
      </c>
      <c r="L203" s="184">
        <v>92</v>
      </c>
      <c r="M203" s="184">
        <v>0</v>
      </c>
      <c r="N203" s="184">
        <v>0</v>
      </c>
      <c r="O203" s="184">
        <v>0</v>
      </c>
      <c r="P203" s="188">
        <v>0</v>
      </c>
      <c r="Q203" s="183">
        <v>0</v>
      </c>
      <c r="R203" s="184">
        <v>0</v>
      </c>
      <c r="S203" s="184">
        <v>0</v>
      </c>
      <c r="T203" s="184">
        <v>0</v>
      </c>
      <c r="U203" s="184">
        <v>0</v>
      </c>
    </row>
    <row r="204" ht="23.1" customHeight="1" spans="1:21">
      <c r="A204" s="179"/>
      <c r="B204" s="179"/>
      <c r="C204" s="180"/>
      <c r="D204" s="215" t="s">
        <v>2655</v>
      </c>
      <c r="E204" s="182" t="s">
        <v>2656</v>
      </c>
      <c r="F204" s="183">
        <v>13.55</v>
      </c>
      <c r="G204" s="184">
        <v>13.55</v>
      </c>
      <c r="H204" s="184">
        <v>0</v>
      </c>
      <c r="I204" s="184">
        <v>0</v>
      </c>
      <c r="J204" s="184">
        <v>13.55</v>
      </c>
      <c r="K204" s="184">
        <v>0</v>
      </c>
      <c r="L204" s="184">
        <v>0</v>
      </c>
      <c r="M204" s="184">
        <v>0</v>
      </c>
      <c r="N204" s="184">
        <v>0</v>
      </c>
      <c r="O204" s="184">
        <v>0</v>
      </c>
      <c r="P204" s="188">
        <v>0</v>
      </c>
      <c r="Q204" s="183">
        <v>0</v>
      </c>
      <c r="R204" s="184">
        <v>0</v>
      </c>
      <c r="S204" s="184">
        <v>0</v>
      </c>
      <c r="T204" s="184">
        <v>0</v>
      </c>
      <c r="U204" s="184">
        <v>0</v>
      </c>
    </row>
    <row r="205" ht="23.1" customHeight="1" spans="1:21">
      <c r="A205" s="179"/>
      <c r="B205" s="179"/>
      <c r="C205" s="180"/>
      <c r="D205" s="215" t="s">
        <v>2657</v>
      </c>
      <c r="E205" s="182" t="s">
        <v>2658</v>
      </c>
      <c r="F205" s="183">
        <v>6.7</v>
      </c>
      <c r="G205" s="184">
        <v>6.7</v>
      </c>
      <c r="H205" s="184">
        <v>0</v>
      </c>
      <c r="I205" s="184">
        <v>0</v>
      </c>
      <c r="J205" s="184">
        <v>6.7</v>
      </c>
      <c r="K205" s="184">
        <v>0</v>
      </c>
      <c r="L205" s="184">
        <v>0</v>
      </c>
      <c r="M205" s="184">
        <v>0</v>
      </c>
      <c r="N205" s="184">
        <v>0</v>
      </c>
      <c r="O205" s="184">
        <v>0</v>
      </c>
      <c r="P205" s="188">
        <v>0</v>
      </c>
      <c r="Q205" s="183">
        <v>0</v>
      </c>
      <c r="R205" s="184">
        <v>0</v>
      </c>
      <c r="S205" s="184">
        <v>0</v>
      </c>
      <c r="T205" s="184">
        <v>0</v>
      </c>
      <c r="U205" s="184">
        <v>0</v>
      </c>
    </row>
    <row r="206" ht="23.1" customHeight="1" spans="1:21">
      <c r="A206" s="179"/>
      <c r="B206" s="179"/>
      <c r="C206" s="180"/>
      <c r="D206" s="215" t="s">
        <v>2659</v>
      </c>
      <c r="E206" s="182" t="s">
        <v>2660</v>
      </c>
      <c r="F206" s="183">
        <v>15.85</v>
      </c>
      <c r="G206" s="184">
        <v>15.85</v>
      </c>
      <c r="H206" s="184">
        <v>0</v>
      </c>
      <c r="I206" s="184">
        <v>0</v>
      </c>
      <c r="J206" s="184">
        <v>15.85</v>
      </c>
      <c r="K206" s="184">
        <v>0</v>
      </c>
      <c r="L206" s="184">
        <v>0</v>
      </c>
      <c r="M206" s="184">
        <v>0</v>
      </c>
      <c r="N206" s="184">
        <v>0</v>
      </c>
      <c r="O206" s="184">
        <v>0</v>
      </c>
      <c r="P206" s="188">
        <v>0</v>
      </c>
      <c r="Q206" s="183">
        <v>0</v>
      </c>
      <c r="R206" s="184">
        <v>0</v>
      </c>
      <c r="S206" s="184">
        <v>0</v>
      </c>
      <c r="T206" s="184">
        <v>0</v>
      </c>
      <c r="U206" s="184">
        <v>0</v>
      </c>
    </row>
    <row r="207" ht="23.1" customHeight="1" spans="1:21">
      <c r="A207" s="179"/>
      <c r="B207" s="179"/>
      <c r="C207" s="180"/>
      <c r="D207" s="215" t="s">
        <v>2661</v>
      </c>
      <c r="E207" s="182" t="s">
        <v>2662</v>
      </c>
      <c r="F207" s="183">
        <v>21.1</v>
      </c>
      <c r="G207" s="184">
        <v>21.1</v>
      </c>
      <c r="H207" s="184">
        <v>0</v>
      </c>
      <c r="I207" s="184">
        <v>0</v>
      </c>
      <c r="J207" s="184">
        <v>21.1</v>
      </c>
      <c r="K207" s="184">
        <v>0</v>
      </c>
      <c r="L207" s="184">
        <v>0</v>
      </c>
      <c r="M207" s="184">
        <v>0</v>
      </c>
      <c r="N207" s="184">
        <v>0</v>
      </c>
      <c r="O207" s="184">
        <v>0</v>
      </c>
      <c r="P207" s="188">
        <v>0</v>
      </c>
      <c r="Q207" s="183">
        <v>0</v>
      </c>
      <c r="R207" s="184">
        <v>0</v>
      </c>
      <c r="S207" s="184">
        <v>0</v>
      </c>
      <c r="T207" s="184">
        <v>0</v>
      </c>
      <c r="U207" s="184">
        <v>0</v>
      </c>
    </row>
    <row r="208" ht="23.1" customHeight="1" spans="1:21">
      <c r="A208" s="179"/>
      <c r="B208" s="179"/>
      <c r="C208" s="180"/>
      <c r="D208" s="215" t="s">
        <v>2663</v>
      </c>
      <c r="E208" s="182" t="s">
        <v>2664</v>
      </c>
      <c r="F208" s="183">
        <v>4.75</v>
      </c>
      <c r="G208" s="184">
        <v>4.75</v>
      </c>
      <c r="H208" s="184">
        <v>0</v>
      </c>
      <c r="I208" s="184">
        <v>0</v>
      </c>
      <c r="J208" s="184">
        <v>4.75</v>
      </c>
      <c r="K208" s="184">
        <v>0</v>
      </c>
      <c r="L208" s="184">
        <v>0</v>
      </c>
      <c r="M208" s="184">
        <v>0</v>
      </c>
      <c r="N208" s="184">
        <v>0</v>
      </c>
      <c r="O208" s="184">
        <v>0</v>
      </c>
      <c r="P208" s="188">
        <v>0</v>
      </c>
      <c r="Q208" s="183">
        <v>0</v>
      </c>
      <c r="R208" s="184">
        <v>0</v>
      </c>
      <c r="S208" s="184">
        <v>0</v>
      </c>
      <c r="T208" s="184">
        <v>0</v>
      </c>
      <c r="U208" s="184">
        <v>0</v>
      </c>
    </row>
    <row r="209" ht="23.1" customHeight="1" spans="1:21">
      <c r="A209" s="179"/>
      <c r="B209" s="179"/>
      <c r="C209" s="180"/>
      <c r="D209" s="215" t="s">
        <v>2665</v>
      </c>
      <c r="E209" s="182" t="s">
        <v>2666</v>
      </c>
      <c r="F209" s="183">
        <v>12.83</v>
      </c>
      <c r="G209" s="184">
        <v>12.83</v>
      </c>
      <c r="H209" s="184">
        <v>0</v>
      </c>
      <c r="I209" s="184">
        <v>0</v>
      </c>
      <c r="J209" s="184">
        <v>12.83</v>
      </c>
      <c r="K209" s="184">
        <v>0</v>
      </c>
      <c r="L209" s="184">
        <v>0</v>
      </c>
      <c r="M209" s="184">
        <v>0</v>
      </c>
      <c r="N209" s="184">
        <v>0</v>
      </c>
      <c r="O209" s="184">
        <v>0</v>
      </c>
      <c r="P209" s="188">
        <v>0</v>
      </c>
      <c r="Q209" s="183">
        <v>0</v>
      </c>
      <c r="R209" s="184">
        <v>0</v>
      </c>
      <c r="S209" s="184">
        <v>0</v>
      </c>
      <c r="T209" s="184">
        <v>0</v>
      </c>
      <c r="U209" s="184">
        <v>0</v>
      </c>
    </row>
    <row r="210" ht="23.1" customHeight="1" spans="1:21">
      <c r="A210" s="179"/>
      <c r="B210" s="179"/>
      <c r="C210" s="180"/>
      <c r="D210" s="215" t="s">
        <v>2667</v>
      </c>
      <c r="E210" s="182" t="s">
        <v>2668</v>
      </c>
      <c r="F210" s="183">
        <v>14.72</v>
      </c>
      <c r="G210" s="184">
        <v>14.72</v>
      </c>
      <c r="H210" s="184">
        <v>0</v>
      </c>
      <c r="I210" s="184">
        <v>0</v>
      </c>
      <c r="J210" s="184">
        <v>14.72</v>
      </c>
      <c r="K210" s="184">
        <v>0</v>
      </c>
      <c r="L210" s="184">
        <v>0</v>
      </c>
      <c r="M210" s="184">
        <v>0</v>
      </c>
      <c r="N210" s="184">
        <v>0</v>
      </c>
      <c r="O210" s="184">
        <v>0</v>
      </c>
      <c r="P210" s="188">
        <v>0</v>
      </c>
      <c r="Q210" s="183">
        <v>0</v>
      </c>
      <c r="R210" s="184">
        <v>0</v>
      </c>
      <c r="S210" s="184">
        <v>0</v>
      </c>
      <c r="T210" s="184">
        <v>0</v>
      </c>
      <c r="U210" s="184">
        <v>0</v>
      </c>
    </row>
    <row r="211" ht="23.1" customHeight="1" spans="1:21">
      <c r="A211" s="179"/>
      <c r="B211" s="179"/>
      <c r="C211" s="180"/>
      <c r="D211" s="215" t="s">
        <v>2669</v>
      </c>
      <c r="E211" s="182" t="s">
        <v>2670</v>
      </c>
      <c r="F211" s="183">
        <v>7.63</v>
      </c>
      <c r="G211" s="184">
        <v>7.63</v>
      </c>
      <c r="H211" s="184">
        <v>0</v>
      </c>
      <c r="I211" s="184">
        <v>0</v>
      </c>
      <c r="J211" s="184">
        <v>7.63</v>
      </c>
      <c r="K211" s="184">
        <v>0</v>
      </c>
      <c r="L211" s="184">
        <v>0</v>
      </c>
      <c r="M211" s="184">
        <v>0</v>
      </c>
      <c r="N211" s="184">
        <v>0</v>
      </c>
      <c r="O211" s="184">
        <v>0</v>
      </c>
      <c r="P211" s="188">
        <v>0</v>
      </c>
      <c r="Q211" s="183">
        <v>0</v>
      </c>
      <c r="R211" s="184">
        <v>0</v>
      </c>
      <c r="S211" s="184">
        <v>0</v>
      </c>
      <c r="T211" s="184">
        <v>0</v>
      </c>
      <c r="U211" s="184">
        <v>0</v>
      </c>
    </row>
    <row r="212" ht="23.1" customHeight="1" spans="1:21">
      <c r="A212" s="179"/>
      <c r="B212" s="179"/>
      <c r="C212" s="180"/>
      <c r="D212" s="215" t="s">
        <v>2671</v>
      </c>
      <c r="E212" s="182" t="s">
        <v>2672</v>
      </c>
      <c r="F212" s="183">
        <v>1115</v>
      </c>
      <c r="G212" s="184">
        <v>0</v>
      </c>
      <c r="H212" s="184">
        <v>0</v>
      </c>
      <c r="I212" s="184">
        <v>0</v>
      </c>
      <c r="J212" s="184">
        <v>0</v>
      </c>
      <c r="K212" s="184">
        <v>1115</v>
      </c>
      <c r="L212" s="184">
        <v>1115</v>
      </c>
      <c r="M212" s="184">
        <v>0</v>
      </c>
      <c r="N212" s="184">
        <v>0</v>
      </c>
      <c r="O212" s="184">
        <v>0</v>
      </c>
      <c r="P212" s="188">
        <v>0</v>
      </c>
      <c r="Q212" s="183">
        <v>0</v>
      </c>
      <c r="R212" s="184">
        <v>0</v>
      </c>
      <c r="S212" s="184">
        <v>0</v>
      </c>
      <c r="T212" s="184">
        <v>0</v>
      </c>
      <c r="U212" s="184">
        <v>0</v>
      </c>
    </row>
    <row r="213" ht="23.1" customHeight="1" spans="1:21">
      <c r="A213" s="179"/>
      <c r="B213" s="179"/>
      <c r="C213" s="180"/>
      <c r="D213" s="215" t="s">
        <v>2673</v>
      </c>
      <c r="E213" s="182" t="s">
        <v>1074</v>
      </c>
      <c r="F213" s="183">
        <v>205.37</v>
      </c>
      <c r="G213" s="184">
        <v>120.37</v>
      </c>
      <c r="H213" s="184">
        <v>99.64</v>
      </c>
      <c r="I213" s="184">
        <v>15.96</v>
      </c>
      <c r="J213" s="184">
        <v>4.77</v>
      </c>
      <c r="K213" s="184">
        <v>85</v>
      </c>
      <c r="L213" s="184">
        <v>85</v>
      </c>
      <c r="M213" s="184">
        <v>0</v>
      </c>
      <c r="N213" s="184">
        <v>0</v>
      </c>
      <c r="O213" s="184">
        <v>0</v>
      </c>
      <c r="P213" s="188">
        <v>0</v>
      </c>
      <c r="Q213" s="183">
        <v>0</v>
      </c>
      <c r="R213" s="184">
        <v>0</v>
      </c>
      <c r="S213" s="184">
        <v>0</v>
      </c>
      <c r="T213" s="184">
        <v>0</v>
      </c>
      <c r="U213" s="184">
        <v>0</v>
      </c>
    </row>
    <row r="214" ht="23.1" customHeight="1" spans="1:21">
      <c r="A214" s="179"/>
      <c r="B214" s="179"/>
      <c r="C214" s="180"/>
      <c r="D214" s="215" t="s">
        <v>2674</v>
      </c>
      <c r="E214" s="182" t="s">
        <v>2675</v>
      </c>
      <c r="F214" s="183">
        <v>153.87</v>
      </c>
      <c r="G214" s="184">
        <v>97.87</v>
      </c>
      <c r="H214" s="184">
        <v>77.14</v>
      </c>
      <c r="I214" s="184">
        <v>15.96</v>
      </c>
      <c r="J214" s="184">
        <v>4.77</v>
      </c>
      <c r="K214" s="184">
        <v>56</v>
      </c>
      <c r="L214" s="184">
        <v>56</v>
      </c>
      <c r="M214" s="184">
        <v>0</v>
      </c>
      <c r="N214" s="184">
        <v>0</v>
      </c>
      <c r="O214" s="184">
        <v>0</v>
      </c>
      <c r="P214" s="188">
        <v>0</v>
      </c>
      <c r="Q214" s="183">
        <v>0</v>
      </c>
      <c r="R214" s="184">
        <v>0</v>
      </c>
      <c r="S214" s="184">
        <v>0</v>
      </c>
      <c r="T214" s="184">
        <v>0</v>
      </c>
      <c r="U214" s="184">
        <v>0</v>
      </c>
    </row>
    <row r="215" ht="23.1" customHeight="1" spans="1:21">
      <c r="A215" s="179"/>
      <c r="B215" s="179"/>
      <c r="C215" s="180"/>
      <c r="D215" s="215" t="s">
        <v>2676</v>
      </c>
      <c r="E215" s="182" t="s">
        <v>2677</v>
      </c>
      <c r="F215" s="183">
        <v>51.5</v>
      </c>
      <c r="G215" s="184">
        <v>22.5</v>
      </c>
      <c r="H215" s="184">
        <v>22.5</v>
      </c>
      <c r="I215" s="184">
        <v>0</v>
      </c>
      <c r="J215" s="184">
        <v>0</v>
      </c>
      <c r="K215" s="184">
        <v>29</v>
      </c>
      <c r="L215" s="184">
        <v>29</v>
      </c>
      <c r="M215" s="184">
        <v>0</v>
      </c>
      <c r="N215" s="184">
        <v>0</v>
      </c>
      <c r="O215" s="184">
        <v>0</v>
      </c>
      <c r="P215" s="188">
        <v>0</v>
      </c>
      <c r="Q215" s="183">
        <v>0</v>
      </c>
      <c r="R215" s="184">
        <v>0</v>
      </c>
      <c r="S215" s="184">
        <v>0</v>
      </c>
      <c r="T215" s="184">
        <v>0</v>
      </c>
      <c r="U215" s="184">
        <v>0</v>
      </c>
    </row>
    <row r="216" ht="23.1" customHeight="1" spans="1:21">
      <c r="A216" s="179"/>
      <c r="B216" s="179"/>
      <c r="C216" s="180"/>
      <c r="D216" s="215" t="s">
        <v>2678</v>
      </c>
      <c r="E216" s="182" t="s">
        <v>139</v>
      </c>
      <c r="F216" s="183">
        <v>2283.97</v>
      </c>
      <c r="G216" s="184">
        <v>1773.97</v>
      </c>
      <c r="H216" s="184">
        <v>1486.24</v>
      </c>
      <c r="I216" s="184">
        <v>284.99</v>
      </c>
      <c r="J216" s="184">
        <v>2.74</v>
      </c>
      <c r="K216" s="184">
        <v>510</v>
      </c>
      <c r="L216" s="184">
        <v>510</v>
      </c>
      <c r="M216" s="184">
        <v>0</v>
      </c>
      <c r="N216" s="184">
        <v>0</v>
      </c>
      <c r="O216" s="184">
        <v>0</v>
      </c>
      <c r="P216" s="188">
        <v>0</v>
      </c>
      <c r="Q216" s="183">
        <v>0</v>
      </c>
      <c r="R216" s="184">
        <v>0</v>
      </c>
      <c r="S216" s="184">
        <v>0</v>
      </c>
      <c r="T216" s="184">
        <v>0</v>
      </c>
      <c r="U216" s="184">
        <v>0</v>
      </c>
    </row>
    <row r="217" ht="23.1" customHeight="1" spans="1:21">
      <c r="A217" s="179"/>
      <c r="B217" s="179"/>
      <c r="C217" s="180"/>
      <c r="D217" s="215" t="s">
        <v>2679</v>
      </c>
      <c r="E217" s="182" t="s">
        <v>2680</v>
      </c>
      <c r="F217" s="183">
        <v>2283.97</v>
      </c>
      <c r="G217" s="184">
        <v>1773.97</v>
      </c>
      <c r="H217" s="184">
        <v>1486.24</v>
      </c>
      <c r="I217" s="184">
        <v>284.99</v>
      </c>
      <c r="J217" s="184">
        <v>2.74</v>
      </c>
      <c r="K217" s="184">
        <v>510</v>
      </c>
      <c r="L217" s="184">
        <v>510</v>
      </c>
      <c r="M217" s="184">
        <v>0</v>
      </c>
      <c r="N217" s="184">
        <v>0</v>
      </c>
      <c r="O217" s="184">
        <v>0</v>
      </c>
      <c r="P217" s="188">
        <v>0</v>
      </c>
      <c r="Q217" s="183">
        <v>0</v>
      </c>
      <c r="R217" s="184">
        <v>0</v>
      </c>
      <c r="S217" s="184">
        <v>0</v>
      </c>
      <c r="T217" s="184">
        <v>0</v>
      </c>
      <c r="U217" s="184">
        <v>0</v>
      </c>
    </row>
    <row r="218" ht="23.1" customHeight="1" spans="1:21">
      <c r="A218" s="179"/>
      <c r="B218" s="179"/>
      <c r="C218" s="180"/>
      <c r="D218" s="215" t="s">
        <v>2681</v>
      </c>
      <c r="E218" s="182" t="s">
        <v>1091</v>
      </c>
      <c r="F218" s="183">
        <v>1058.5</v>
      </c>
      <c r="G218" s="184">
        <v>743.499999999999</v>
      </c>
      <c r="H218" s="184">
        <v>605.149999999999</v>
      </c>
      <c r="I218" s="184">
        <v>115.46</v>
      </c>
      <c r="J218" s="184">
        <v>22.89</v>
      </c>
      <c r="K218" s="184">
        <v>315</v>
      </c>
      <c r="L218" s="184">
        <v>315</v>
      </c>
      <c r="M218" s="184">
        <v>0</v>
      </c>
      <c r="N218" s="184">
        <v>0</v>
      </c>
      <c r="O218" s="184">
        <v>0</v>
      </c>
      <c r="P218" s="188">
        <v>0</v>
      </c>
      <c r="Q218" s="183">
        <v>0</v>
      </c>
      <c r="R218" s="184">
        <v>0</v>
      </c>
      <c r="S218" s="184">
        <v>0</v>
      </c>
      <c r="T218" s="184">
        <v>0</v>
      </c>
      <c r="U218" s="184">
        <v>0</v>
      </c>
    </row>
    <row r="219" ht="23.1" customHeight="1" spans="1:21">
      <c r="A219" s="179"/>
      <c r="B219" s="179"/>
      <c r="C219" s="180"/>
      <c r="D219" s="215" t="s">
        <v>2682</v>
      </c>
      <c r="E219" s="182" t="s">
        <v>2683</v>
      </c>
      <c r="F219" s="183">
        <v>595.93</v>
      </c>
      <c r="G219" s="184">
        <v>379.93</v>
      </c>
      <c r="H219" s="184">
        <v>301.74</v>
      </c>
      <c r="I219" s="184">
        <v>58</v>
      </c>
      <c r="J219" s="184">
        <v>20.19</v>
      </c>
      <c r="K219" s="184">
        <v>216</v>
      </c>
      <c r="L219" s="184">
        <v>216</v>
      </c>
      <c r="M219" s="184">
        <v>0</v>
      </c>
      <c r="N219" s="184">
        <v>0</v>
      </c>
      <c r="O219" s="184">
        <v>0</v>
      </c>
      <c r="P219" s="188">
        <v>0</v>
      </c>
      <c r="Q219" s="183">
        <v>0</v>
      </c>
      <c r="R219" s="184">
        <v>0</v>
      </c>
      <c r="S219" s="184">
        <v>0</v>
      </c>
      <c r="T219" s="184">
        <v>0</v>
      </c>
      <c r="U219" s="184">
        <v>0</v>
      </c>
    </row>
    <row r="220" ht="23.1" customHeight="1" spans="1:21">
      <c r="A220" s="179"/>
      <c r="B220" s="179"/>
      <c r="C220" s="180"/>
      <c r="D220" s="215" t="s">
        <v>2684</v>
      </c>
      <c r="E220" s="182" t="s">
        <v>2685</v>
      </c>
      <c r="F220" s="183">
        <v>121.43</v>
      </c>
      <c r="G220" s="184">
        <v>76.43</v>
      </c>
      <c r="H220" s="184">
        <v>63.73</v>
      </c>
      <c r="I220" s="184">
        <v>10.9</v>
      </c>
      <c r="J220" s="184">
        <v>1.8</v>
      </c>
      <c r="K220" s="184">
        <v>45</v>
      </c>
      <c r="L220" s="184">
        <v>45</v>
      </c>
      <c r="M220" s="184">
        <v>0</v>
      </c>
      <c r="N220" s="184">
        <v>0</v>
      </c>
      <c r="O220" s="184">
        <v>0</v>
      </c>
      <c r="P220" s="188">
        <v>0</v>
      </c>
      <c r="Q220" s="183">
        <v>0</v>
      </c>
      <c r="R220" s="184">
        <v>0</v>
      </c>
      <c r="S220" s="184">
        <v>0</v>
      </c>
      <c r="T220" s="184">
        <v>0</v>
      </c>
      <c r="U220" s="184">
        <v>0</v>
      </c>
    </row>
    <row r="221" ht="23.1" customHeight="1" spans="1:21">
      <c r="A221" s="179"/>
      <c r="B221" s="179"/>
      <c r="C221" s="180"/>
      <c r="D221" s="215" t="s">
        <v>2686</v>
      </c>
      <c r="E221" s="182" t="s">
        <v>2687</v>
      </c>
      <c r="F221" s="183">
        <v>109.85</v>
      </c>
      <c r="G221" s="184">
        <v>73.85</v>
      </c>
      <c r="H221" s="184">
        <v>58.44</v>
      </c>
      <c r="I221" s="184">
        <v>15.41</v>
      </c>
      <c r="J221" s="184">
        <v>0</v>
      </c>
      <c r="K221" s="184">
        <v>36</v>
      </c>
      <c r="L221" s="184">
        <v>36</v>
      </c>
      <c r="M221" s="184">
        <v>0</v>
      </c>
      <c r="N221" s="184">
        <v>0</v>
      </c>
      <c r="O221" s="184">
        <v>0</v>
      </c>
      <c r="P221" s="188">
        <v>0</v>
      </c>
      <c r="Q221" s="183">
        <v>0</v>
      </c>
      <c r="R221" s="184">
        <v>0</v>
      </c>
      <c r="S221" s="184">
        <v>0</v>
      </c>
      <c r="T221" s="184">
        <v>0</v>
      </c>
      <c r="U221" s="184">
        <v>0</v>
      </c>
    </row>
    <row r="222" ht="23.1" customHeight="1" spans="1:21">
      <c r="A222" s="179"/>
      <c r="B222" s="179"/>
      <c r="C222" s="180"/>
      <c r="D222" s="215" t="s">
        <v>2688</v>
      </c>
      <c r="E222" s="182" t="s">
        <v>2689</v>
      </c>
      <c r="F222" s="183">
        <v>107.9</v>
      </c>
      <c r="G222" s="184">
        <v>107.9</v>
      </c>
      <c r="H222" s="184">
        <v>91.41</v>
      </c>
      <c r="I222" s="184">
        <v>15.59</v>
      </c>
      <c r="J222" s="184">
        <v>0.9</v>
      </c>
      <c r="K222" s="184">
        <v>0</v>
      </c>
      <c r="L222" s="184">
        <v>0</v>
      </c>
      <c r="M222" s="184">
        <v>0</v>
      </c>
      <c r="N222" s="184">
        <v>0</v>
      </c>
      <c r="O222" s="184">
        <v>0</v>
      </c>
      <c r="P222" s="188">
        <v>0</v>
      </c>
      <c r="Q222" s="183">
        <v>0</v>
      </c>
      <c r="R222" s="184">
        <v>0</v>
      </c>
      <c r="S222" s="184">
        <v>0</v>
      </c>
      <c r="T222" s="184">
        <v>0</v>
      </c>
      <c r="U222" s="184">
        <v>0</v>
      </c>
    </row>
    <row r="223" ht="23.1" customHeight="1" spans="1:21">
      <c r="A223" s="179"/>
      <c r="B223" s="179"/>
      <c r="C223" s="180"/>
      <c r="D223" s="215" t="s">
        <v>2690</v>
      </c>
      <c r="E223" s="182" t="s">
        <v>2691</v>
      </c>
      <c r="F223" s="183">
        <v>123.39</v>
      </c>
      <c r="G223" s="184">
        <v>105.39</v>
      </c>
      <c r="H223" s="184">
        <v>89.8299999999999</v>
      </c>
      <c r="I223" s="184">
        <v>15.56</v>
      </c>
      <c r="J223" s="184">
        <v>0</v>
      </c>
      <c r="K223" s="184">
        <v>18</v>
      </c>
      <c r="L223" s="184">
        <v>18</v>
      </c>
      <c r="M223" s="184">
        <v>0</v>
      </c>
      <c r="N223" s="184">
        <v>0</v>
      </c>
      <c r="O223" s="184">
        <v>0</v>
      </c>
      <c r="P223" s="188">
        <v>0</v>
      </c>
      <c r="Q223" s="183">
        <v>0</v>
      </c>
      <c r="R223" s="184">
        <v>0</v>
      </c>
      <c r="S223" s="184">
        <v>0</v>
      </c>
      <c r="T223" s="184">
        <v>0</v>
      </c>
      <c r="U223" s="184">
        <v>0</v>
      </c>
    </row>
    <row r="224" ht="23.1" customHeight="1" spans="1:21">
      <c r="A224" s="179"/>
      <c r="B224" s="179"/>
      <c r="C224" s="180"/>
      <c r="D224" s="215" t="s">
        <v>1905</v>
      </c>
      <c r="E224" s="182" t="s">
        <v>143</v>
      </c>
      <c r="F224" s="183">
        <v>3363.7</v>
      </c>
      <c r="G224" s="184">
        <v>3282.7</v>
      </c>
      <c r="H224" s="184">
        <v>2715.19</v>
      </c>
      <c r="I224" s="184">
        <v>559.11</v>
      </c>
      <c r="J224" s="184">
        <v>8.4</v>
      </c>
      <c r="K224" s="184">
        <v>81</v>
      </c>
      <c r="L224" s="184">
        <v>81</v>
      </c>
      <c r="M224" s="184">
        <v>0</v>
      </c>
      <c r="N224" s="184">
        <v>0</v>
      </c>
      <c r="O224" s="184">
        <v>0</v>
      </c>
      <c r="P224" s="188">
        <v>0</v>
      </c>
      <c r="Q224" s="183">
        <v>0</v>
      </c>
      <c r="R224" s="184">
        <v>0</v>
      </c>
      <c r="S224" s="184">
        <v>0</v>
      </c>
      <c r="T224" s="184">
        <v>0</v>
      </c>
      <c r="U224" s="184">
        <v>0</v>
      </c>
    </row>
    <row r="225" ht="23.1" customHeight="1" spans="1:21">
      <c r="A225" s="179"/>
      <c r="B225" s="179"/>
      <c r="C225" s="180"/>
      <c r="D225" s="215" t="s">
        <v>2692</v>
      </c>
      <c r="E225" s="182" t="s">
        <v>2693</v>
      </c>
      <c r="F225" s="183">
        <v>3363.7</v>
      </c>
      <c r="G225" s="184">
        <v>3282.7</v>
      </c>
      <c r="H225" s="184">
        <v>2715.19</v>
      </c>
      <c r="I225" s="184">
        <v>559.11</v>
      </c>
      <c r="J225" s="184">
        <v>8.4</v>
      </c>
      <c r="K225" s="184">
        <v>81</v>
      </c>
      <c r="L225" s="184">
        <v>81</v>
      </c>
      <c r="M225" s="184">
        <v>0</v>
      </c>
      <c r="N225" s="184">
        <v>0</v>
      </c>
      <c r="O225" s="184">
        <v>0</v>
      </c>
      <c r="P225" s="188">
        <v>0</v>
      </c>
      <c r="Q225" s="183">
        <v>0</v>
      </c>
      <c r="R225" s="184">
        <v>0</v>
      </c>
      <c r="S225" s="184">
        <v>0</v>
      </c>
      <c r="T225" s="184">
        <v>0</v>
      </c>
      <c r="U225" s="184">
        <v>0</v>
      </c>
    </row>
    <row r="226" ht="23.1" customHeight="1" spans="1:21">
      <c r="A226" s="179"/>
      <c r="B226" s="179"/>
      <c r="C226" s="180"/>
      <c r="D226" s="215" t="s">
        <v>1922</v>
      </c>
      <c r="E226" s="182" t="s">
        <v>145</v>
      </c>
      <c r="F226" s="183">
        <v>16526.42</v>
      </c>
      <c r="G226" s="184">
        <v>91.42</v>
      </c>
      <c r="H226" s="184">
        <v>76.92</v>
      </c>
      <c r="I226" s="184">
        <v>14.5</v>
      </c>
      <c r="J226" s="184">
        <v>0</v>
      </c>
      <c r="K226" s="184">
        <v>16435</v>
      </c>
      <c r="L226" s="184">
        <v>55</v>
      </c>
      <c r="M226" s="184">
        <v>0</v>
      </c>
      <c r="N226" s="184">
        <v>0</v>
      </c>
      <c r="O226" s="184">
        <v>0</v>
      </c>
      <c r="P226" s="188">
        <v>16380</v>
      </c>
      <c r="Q226" s="183">
        <v>0</v>
      </c>
      <c r="R226" s="184">
        <v>0</v>
      </c>
      <c r="S226" s="184">
        <v>0</v>
      </c>
      <c r="T226" s="184">
        <v>0</v>
      </c>
      <c r="U226" s="184">
        <v>0</v>
      </c>
    </row>
    <row r="227" ht="23.1" customHeight="1" spans="1:21">
      <c r="A227" s="179"/>
      <c r="B227" s="179"/>
      <c r="C227" s="180"/>
      <c r="D227" s="215" t="s">
        <v>2694</v>
      </c>
      <c r="E227" s="182" t="s">
        <v>2695</v>
      </c>
      <c r="F227" s="183">
        <v>16526.42</v>
      </c>
      <c r="G227" s="184">
        <v>91.42</v>
      </c>
      <c r="H227" s="184">
        <v>76.92</v>
      </c>
      <c r="I227" s="184">
        <v>14.5</v>
      </c>
      <c r="J227" s="184">
        <v>0</v>
      </c>
      <c r="K227" s="184">
        <v>16435</v>
      </c>
      <c r="L227" s="184">
        <v>55</v>
      </c>
      <c r="M227" s="184">
        <v>0</v>
      </c>
      <c r="N227" s="184">
        <v>0</v>
      </c>
      <c r="O227" s="184">
        <v>0</v>
      </c>
      <c r="P227" s="188">
        <v>16380</v>
      </c>
      <c r="Q227" s="183">
        <v>0</v>
      </c>
      <c r="R227" s="184">
        <v>0</v>
      </c>
      <c r="S227" s="184">
        <v>0</v>
      </c>
      <c r="T227" s="184">
        <v>0</v>
      </c>
      <c r="U227" s="184">
        <v>0</v>
      </c>
    </row>
    <row r="228" ht="23.1" customHeight="1" spans="1:21">
      <c r="A228" s="179"/>
      <c r="B228" s="179"/>
      <c r="C228" s="180"/>
      <c r="D228" s="215" t="s">
        <v>1931</v>
      </c>
      <c r="E228" s="182" t="s">
        <v>1114</v>
      </c>
      <c r="F228" s="183">
        <v>964.11</v>
      </c>
      <c r="G228" s="184">
        <v>908.11</v>
      </c>
      <c r="H228" s="184">
        <v>724.33</v>
      </c>
      <c r="I228" s="184">
        <v>138.36</v>
      </c>
      <c r="J228" s="184">
        <v>45.42</v>
      </c>
      <c r="K228" s="184">
        <v>56</v>
      </c>
      <c r="L228" s="184">
        <v>56</v>
      </c>
      <c r="M228" s="184">
        <v>0</v>
      </c>
      <c r="N228" s="184">
        <v>0</v>
      </c>
      <c r="O228" s="184">
        <v>0</v>
      </c>
      <c r="P228" s="188">
        <v>0</v>
      </c>
      <c r="Q228" s="183">
        <v>0</v>
      </c>
      <c r="R228" s="184">
        <v>0</v>
      </c>
      <c r="S228" s="184">
        <v>0</v>
      </c>
      <c r="T228" s="184">
        <v>0</v>
      </c>
      <c r="U228" s="184">
        <v>0</v>
      </c>
    </row>
    <row r="229" ht="23.1" customHeight="1" spans="1:21">
      <c r="A229" s="179"/>
      <c r="B229" s="179"/>
      <c r="C229" s="180"/>
      <c r="D229" s="215" t="s">
        <v>2696</v>
      </c>
      <c r="E229" s="182" t="s">
        <v>2697</v>
      </c>
      <c r="F229" s="183">
        <v>471.14</v>
      </c>
      <c r="G229" s="184">
        <v>426.14</v>
      </c>
      <c r="H229" s="184">
        <v>326.39</v>
      </c>
      <c r="I229" s="184">
        <v>65.49</v>
      </c>
      <c r="J229" s="184">
        <v>34.26</v>
      </c>
      <c r="K229" s="184">
        <v>45</v>
      </c>
      <c r="L229" s="184">
        <v>45</v>
      </c>
      <c r="M229" s="184">
        <v>0</v>
      </c>
      <c r="N229" s="184">
        <v>0</v>
      </c>
      <c r="O229" s="184">
        <v>0</v>
      </c>
      <c r="P229" s="188">
        <v>0</v>
      </c>
      <c r="Q229" s="183">
        <v>0</v>
      </c>
      <c r="R229" s="184">
        <v>0</v>
      </c>
      <c r="S229" s="184">
        <v>0</v>
      </c>
      <c r="T229" s="184">
        <v>0</v>
      </c>
      <c r="U229" s="184">
        <v>0</v>
      </c>
    </row>
    <row r="230" ht="23.1" customHeight="1" spans="1:21">
      <c r="A230" s="179"/>
      <c r="B230" s="179"/>
      <c r="C230" s="180"/>
      <c r="D230" s="215" t="s">
        <v>2698</v>
      </c>
      <c r="E230" s="182" t="s">
        <v>2699</v>
      </c>
      <c r="F230" s="183">
        <v>129</v>
      </c>
      <c r="G230" s="184">
        <v>118</v>
      </c>
      <c r="H230" s="184">
        <v>96.74</v>
      </c>
      <c r="I230" s="184">
        <v>17.63</v>
      </c>
      <c r="J230" s="184">
        <v>3.63</v>
      </c>
      <c r="K230" s="184">
        <v>11</v>
      </c>
      <c r="L230" s="184">
        <v>11</v>
      </c>
      <c r="M230" s="184">
        <v>0</v>
      </c>
      <c r="N230" s="184">
        <v>0</v>
      </c>
      <c r="O230" s="184">
        <v>0</v>
      </c>
      <c r="P230" s="188">
        <v>0</v>
      </c>
      <c r="Q230" s="183">
        <v>0</v>
      </c>
      <c r="R230" s="184">
        <v>0</v>
      </c>
      <c r="S230" s="184">
        <v>0</v>
      </c>
      <c r="T230" s="184">
        <v>0</v>
      </c>
      <c r="U230" s="184">
        <v>0</v>
      </c>
    </row>
    <row r="231" ht="23.1" customHeight="1" spans="1:21">
      <c r="A231" s="179"/>
      <c r="B231" s="179"/>
      <c r="C231" s="180"/>
      <c r="D231" s="215" t="s">
        <v>2700</v>
      </c>
      <c r="E231" s="182" t="s">
        <v>2701</v>
      </c>
      <c r="F231" s="183">
        <v>42.45</v>
      </c>
      <c r="G231" s="184">
        <v>42.45</v>
      </c>
      <c r="H231" s="184">
        <v>36.22</v>
      </c>
      <c r="I231" s="184">
        <v>6.23</v>
      </c>
      <c r="J231" s="184">
        <v>0</v>
      </c>
      <c r="K231" s="184">
        <v>0</v>
      </c>
      <c r="L231" s="184">
        <v>0</v>
      </c>
      <c r="M231" s="184">
        <v>0</v>
      </c>
      <c r="N231" s="184">
        <v>0</v>
      </c>
      <c r="O231" s="184">
        <v>0</v>
      </c>
      <c r="P231" s="188">
        <v>0</v>
      </c>
      <c r="Q231" s="183">
        <v>0</v>
      </c>
      <c r="R231" s="184">
        <v>0</v>
      </c>
      <c r="S231" s="184">
        <v>0</v>
      </c>
      <c r="T231" s="184">
        <v>0</v>
      </c>
      <c r="U231" s="184">
        <v>0</v>
      </c>
    </row>
    <row r="232" ht="23.1" customHeight="1" spans="1:21">
      <c r="A232" s="179"/>
      <c r="B232" s="179"/>
      <c r="C232" s="180"/>
      <c r="D232" s="215" t="s">
        <v>2702</v>
      </c>
      <c r="E232" s="182" t="s">
        <v>2703</v>
      </c>
      <c r="F232" s="183">
        <v>67.65</v>
      </c>
      <c r="G232" s="184">
        <v>67.65</v>
      </c>
      <c r="H232" s="184">
        <v>58.26</v>
      </c>
      <c r="I232" s="184">
        <v>9.39</v>
      </c>
      <c r="J232" s="184">
        <v>0</v>
      </c>
      <c r="K232" s="184">
        <v>0</v>
      </c>
      <c r="L232" s="184">
        <v>0</v>
      </c>
      <c r="M232" s="184">
        <v>0</v>
      </c>
      <c r="N232" s="184">
        <v>0</v>
      </c>
      <c r="O232" s="184">
        <v>0</v>
      </c>
      <c r="P232" s="188">
        <v>0</v>
      </c>
      <c r="Q232" s="183">
        <v>0</v>
      </c>
      <c r="R232" s="184">
        <v>0</v>
      </c>
      <c r="S232" s="184">
        <v>0</v>
      </c>
      <c r="T232" s="184">
        <v>0</v>
      </c>
      <c r="U232" s="184">
        <v>0</v>
      </c>
    </row>
    <row r="233" ht="23.1" customHeight="1" spans="1:21">
      <c r="A233" s="179"/>
      <c r="B233" s="179"/>
      <c r="C233" s="180"/>
      <c r="D233" s="215" t="s">
        <v>2704</v>
      </c>
      <c r="E233" s="182" t="s">
        <v>2705</v>
      </c>
      <c r="F233" s="183">
        <v>145.67</v>
      </c>
      <c r="G233" s="184">
        <v>145.67</v>
      </c>
      <c r="H233" s="184">
        <v>120.12</v>
      </c>
      <c r="I233" s="184">
        <v>25.55</v>
      </c>
      <c r="J233" s="184">
        <v>0</v>
      </c>
      <c r="K233" s="184">
        <v>0</v>
      </c>
      <c r="L233" s="184">
        <v>0</v>
      </c>
      <c r="M233" s="184">
        <v>0</v>
      </c>
      <c r="N233" s="184">
        <v>0</v>
      </c>
      <c r="O233" s="184">
        <v>0</v>
      </c>
      <c r="P233" s="188">
        <v>0</v>
      </c>
      <c r="Q233" s="183">
        <v>0</v>
      </c>
      <c r="R233" s="184">
        <v>0</v>
      </c>
      <c r="S233" s="184">
        <v>0</v>
      </c>
      <c r="T233" s="184">
        <v>0</v>
      </c>
      <c r="U233" s="184">
        <v>0</v>
      </c>
    </row>
    <row r="234" ht="23.1" customHeight="1" spans="1:21">
      <c r="A234" s="179"/>
      <c r="B234" s="179"/>
      <c r="C234" s="180"/>
      <c r="D234" s="215" t="s">
        <v>2706</v>
      </c>
      <c r="E234" s="182" t="s">
        <v>2707</v>
      </c>
      <c r="F234" s="183">
        <v>108.2</v>
      </c>
      <c r="G234" s="184">
        <v>108.2</v>
      </c>
      <c r="H234" s="184">
        <v>86.6</v>
      </c>
      <c r="I234" s="184">
        <v>14.07</v>
      </c>
      <c r="J234" s="184">
        <v>7.53</v>
      </c>
      <c r="K234" s="184">
        <v>0</v>
      </c>
      <c r="L234" s="184">
        <v>0</v>
      </c>
      <c r="M234" s="184">
        <v>0</v>
      </c>
      <c r="N234" s="184">
        <v>0</v>
      </c>
      <c r="O234" s="184">
        <v>0</v>
      </c>
      <c r="P234" s="188">
        <v>0</v>
      </c>
      <c r="Q234" s="183">
        <v>0</v>
      </c>
      <c r="R234" s="184">
        <v>0</v>
      </c>
      <c r="S234" s="184">
        <v>0</v>
      </c>
      <c r="T234" s="184">
        <v>0</v>
      </c>
      <c r="U234" s="184">
        <v>0</v>
      </c>
    </row>
    <row r="235" ht="23.1" customHeight="1" spans="1:21">
      <c r="A235" s="179"/>
      <c r="B235" s="179"/>
      <c r="C235" s="180"/>
      <c r="D235" s="215" t="s">
        <v>1933</v>
      </c>
      <c r="E235" s="182" t="s">
        <v>1125</v>
      </c>
      <c r="F235" s="183">
        <v>789.38</v>
      </c>
      <c r="G235" s="184">
        <v>668.38</v>
      </c>
      <c r="H235" s="184">
        <v>497.78</v>
      </c>
      <c r="I235" s="184">
        <v>102.54</v>
      </c>
      <c r="J235" s="184">
        <v>68.06</v>
      </c>
      <c r="K235" s="184">
        <v>121</v>
      </c>
      <c r="L235" s="184">
        <v>119</v>
      </c>
      <c r="M235" s="184">
        <v>2</v>
      </c>
      <c r="N235" s="184">
        <v>0</v>
      </c>
      <c r="O235" s="184">
        <v>0</v>
      </c>
      <c r="P235" s="188">
        <v>0</v>
      </c>
      <c r="Q235" s="183">
        <v>0</v>
      </c>
      <c r="R235" s="184">
        <v>0</v>
      </c>
      <c r="S235" s="184">
        <v>0</v>
      </c>
      <c r="T235" s="184">
        <v>0</v>
      </c>
      <c r="U235" s="184">
        <v>0</v>
      </c>
    </row>
    <row r="236" ht="23.1" customHeight="1" spans="1:21">
      <c r="A236" s="179"/>
      <c r="B236" s="179"/>
      <c r="C236" s="180"/>
      <c r="D236" s="215" t="s">
        <v>2708</v>
      </c>
      <c r="E236" s="182" t="s">
        <v>2709</v>
      </c>
      <c r="F236" s="183">
        <v>539.43</v>
      </c>
      <c r="G236" s="184">
        <v>506.43</v>
      </c>
      <c r="H236" s="184">
        <v>362.87</v>
      </c>
      <c r="I236" s="184">
        <v>77.28</v>
      </c>
      <c r="J236" s="184">
        <v>66.28</v>
      </c>
      <c r="K236" s="184">
        <v>33</v>
      </c>
      <c r="L236" s="184">
        <v>33</v>
      </c>
      <c r="M236" s="184">
        <v>0</v>
      </c>
      <c r="N236" s="184">
        <v>0</v>
      </c>
      <c r="O236" s="184">
        <v>0</v>
      </c>
      <c r="P236" s="188">
        <v>0</v>
      </c>
      <c r="Q236" s="183">
        <v>0</v>
      </c>
      <c r="R236" s="184">
        <v>0</v>
      </c>
      <c r="S236" s="184">
        <v>0</v>
      </c>
      <c r="T236" s="184">
        <v>0</v>
      </c>
      <c r="U236" s="184">
        <v>0</v>
      </c>
    </row>
    <row r="237" ht="23.1" customHeight="1" spans="1:21">
      <c r="A237" s="179"/>
      <c r="B237" s="179"/>
      <c r="C237" s="180"/>
      <c r="D237" s="215" t="s">
        <v>2710</v>
      </c>
      <c r="E237" s="182" t="s">
        <v>2711</v>
      </c>
      <c r="F237" s="183">
        <v>68.2</v>
      </c>
      <c r="G237" s="184">
        <v>39.2</v>
      </c>
      <c r="H237" s="184">
        <v>34.43</v>
      </c>
      <c r="I237" s="184">
        <v>4.77</v>
      </c>
      <c r="J237" s="184">
        <v>0</v>
      </c>
      <c r="K237" s="184">
        <v>29</v>
      </c>
      <c r="L237" s="184">
        <v>27</v>
      </c>
      <c r="M237" s="184">
        <v>2</v>
      </c>
      <c r="N237" s="184">
        <v>0</v>
      </c>
      <c r="O237" s="184">
        <v>0</v>
      </c>
      <c r="P237" s="188">
        <v>0</v>
      </c>
      <c r="Q237" s="183">
        <v>0</v>
      </c>
      <c r="R237" s="184">
        <v>0</v>
      </c>
      <c r="S237" s="184">
        <v>0</v>
      </c>
      <c r="T237" s="184">
        <v>0</v>
      </c>
      <c r="U237" s="184">
        <v>0</v>
      </c>
    </row>
    <row r="238" ht="23.1" customHeight="1" spans="1:21">
      <c r="A238" s="179"/>
      <c r="B238" s="179"/>
      <c r="C238" s="180"/>
      <c r="D238" s="215" t="s">
        <v>2712</v>
      </c>
      <c r="E238" s="182" t="s">
        <v>2713</v>
      </c>
      <c r="F238" s="183">
        <v>91.74</v>
      </c>
      <c r="G238" s="184">
        <v>56.74</v>
      </c>
      <c r="H238" s="184">
        <v>45.6</v>
      </c>
      <c r="I238" s="184">
        <v>11.14</v>
      </c>
      <c r="J238" s="184">
        <v>0</v>
      </c>
      <c r="K238" s="184">
        <v>35</v>
      </c>
      <c r="L238" s="184">
        <v>35</v>
      </c>
      <c r="M238" s="184">
        <v>0</v>
      </c>
      <c r="N238" s="184">
        <v>0</v>
      </c>
      <c r="O238" s="184">
        <v>0</v>
      </c>
      <c r="P238" s="188">
        <v>0</v>
      </c>
      <c r="Q238" s="183">
        <v>0</v>
      </c>
      <c r="R238" s="184">
        <v>0</v>
      </c>
      <c r="S238" s="184">
        <v>0</v>
      </c>
      <c r="T238" s="184">
        <v>0</v>
      </c>
      <c r="U238" s="184">
        <v>0</v>
      </c>
    </row>
    <row r="239" ht="23.1" customHeight="1" spans="1:21">
      <c r="A239" s="179"/>
      <c r="B239" s="179"/>
      <c r="C239" s="180"/>
      <c r="D239" s="215" t="s">
        <v>2714</v>
      </c>
      <c r="E239" s="182" t="s">
        <v>2715</v>
      </c>
      <c r="F239" s="183">
        <v>90.0099999999999</v>
      </c>
      <c r="G239" s="184">
        <v>66.01</v>
      </c>
      <c r="H239" s="184">
        <v>54.88</v>
      </c>
      <c r="I239" s="184">
        <v>9.35</v>
      </c>
      <c r="J239" s="184">
        <v>1.78</v>
      </c>
      <c r="K239" s="184">
        <v>24</v>
      </c>
      <c r="L239" s="184">
        <v>24</v>
      </c>
      <c r="M239" s="184">
        <v>0</v>
      </c>
      <c r="N239" s="184">
        <v>0</v>
      </c>
      <c r="O239" s="184">
        <v>0</v>
      </c>
      <c r="P239" s="188">
        <v>0</v>
      </c>
      <c r="Q239" s="183">
        <v>0</v>
      </c>
      <c r="R239" s="184">
        <v>0</v>
      </c>
      <c r="S239" s="184">
        <v>0</v>
      </c>
      <c r="T239" s="184">
        <v>0</v>
      </c>
      <c r="U239" s="184">
        <v>0</v>
      </c>
    </row>
    <row r="240" ht="23.1" customHeight="1" spans="1:21">
      <c r="A240" s="179"/>
      <c r="B240" s="179"/>
      <c r="C240" s="180"/>
      <c r="D240" s="215" t="s">
        <v>1938</v>
      </c>
      <c r="E240" s="182" t="s">
        <v>1147</v>
      </c>
      <c r="F240" s="183">
        <v>5441.08</v>
      </c>
      <c r="G240" s="184">
        <v>331.08</v>
      </c>
      <c r="H240" s="184">
        <v>275.79</v>
      </c>
      <c r="I240" s="184">
        <v>55.29</v>
      </c>
      <c r="J240" s="184">
        <v>0</v>
      </c>
      <c r="K240" s="184">
        <v>5110</v>
      </c>
      <c r="L240" s="184">
        <v>390</v>
      </c>
      <c r="M240" s="184">
        <v>4720</v>
      </c>
      <c r="N240" s="184">
        <v>0</v>
      </c>
      <c r="O240" s="184">
        <v>0</v>
      </c>
      <c r="P240" s="188">
        <v>0</v>
      </c>
      <c r="Q240" s="183">
        <v>0</v>
      </c>
      <c r="R240" s="184">
        <v>0</v>
      </c>
      <c r="S240" s="184">
        <v>0</v>
      </c>
      <c r="T240" s="184">
        <v>0</v>
      </c>
      <c r="U240" s="184">
        <v>0</v>
      </c>
    </row>
    <row r="241" ht="23.1" customHeight="1" spans="1:21">
      <c r="A241" s="179"/>
      <c r="B241" s="179"/>
      <c r="C241" s="180"/>
      <c r="D241" s="215" t="s">
        <v>2716</v>
      </c>
      <c r="E241" s="182" t="s">
        <v>2717</v>
      </c>
      <c r="F241" s="183">
        <v>5441.08</v>
      </c>
      <c r="G241" s="184">
        <v>331.08</v>
      </c>
      <c r="H241" s="184">
        <v>275.79</v>
      </c>
      <c r="I241" s="184">
        <v>55.29</v>
      </c>
      <c r="J241" s="184">
        <v>0</v>
      </c>
      <c r="K241" s="184">
        <v>5110</v>
      </c>
      <c r="L241" s="184">
        <v>390</v>
      </c>
      <c r="M241" s="184">
        <v>4720</v>
      </c>
      <c r="N241" s="184">
        <v>0</v>
      </c>
      <c r="O241" s="184">
        <v>0</v>
      </c>
      <c r="P241" s="188">
        <v>0</v>
      </c>
      <c r="Q241" s="183">
        <v>0</v>
      </c>
      <c r="R241" s="184">
        <v>0</v>
      </c>
      <c r="S241" s="184">
        <v>0</v>
      </c>
      <c r="T241" s="184">
        <v>0</v>
      </c>
      <c r="U241" s="184">
        <v>0</v>
      </c>
    </row>
    <row r="242" ht="23.1" customHeight="1" spans="1:21">
      <c r="A242" s="179"/>
      <c r="B242" s="179"/>
      <c r="C242" s="180"/>
      <c r="D242" s="215" t="s">
        <v>1942</v>
      </c>
      <c r="E242" s="182" t="s">
        <v>1153</v>
      </c>
      <c r="F242" s="183">
        <v>39.39</v>
      </c>
      <c r="G242" s="184">
        <v>32.39</v>
      </c>
      <c r="H242" s="184">
        <v>27.72</v>
      </c>
      <c r="I242" s="184">
        <v>4.67</v>
      </c>
      <c r="J242" s="184">
        <v>0</v>
      </c>
      <c r="K242" s="184">
        <v>7</v>
      </c>
      <c r="L242" s="184">
        <v>7</v>
      </c>
      <c r="M242" s="184">
        <v>0</v>
      </c>
      <c r="N242" s="184">
        <v>0</v>
      </c>
      <c r="O242" s="184">
        <v>0</v>
      </c>
      <c r="P242" s="188">
        <v>0</v>
      </c>
      <c r="Q242" s="183">
        <v>0</v>
      </c>
      <c r="R242" s="184">
        <v>0</v>
      </c>
      <c r="S242" s="184">
        <v>0</v>
      </c>
      <c r="T242" s="184">
        <v>0</v>
      </c>
      <c r="U242" s="184">
        <v>0</v>
      </c>
    </row>
    <row r="243" ht="23.1" customHeight="1" spans="1:21">
      <c r="A243" s="179"/>
      <c r="B243" s="179"/>
      <c r="C243" s="180"/>
      <c r="D243" s="215" t="s">
        <v>2718</v>
      </c>
      <c r="E243" s="182" t="s">
        <v>2719</v>
      </c>
      <c r="F243" s="183">
        <v>39.39</v>
      </c>
      <c r="G243" s="184">
        <v>32.39</v>
      </c>
      <c r="H243" s="184">
        <v>27.72</v>
      </c>
      <c r="I243" s="184">
        <v>4.67</v>
      </c>
      <c r="J243" s="184">
        <v>0</v>
      </c>
      <c r="K243" s="184">
        <v>7</v>
      </c>
      <c r="L243" s="184">
        <v>7</v>
      </c>
      <c r="M243" s="184">
        <v>0</v>
      </c>
      <c r="N243" s="184">
        <v>0</v>
      </c>
      <c r="O243" s="184">
        <v>0</v>
      </c>
      <c r="P243" s="188">
        <v>0</v>
      </c>
      <c r="Q243" s="183">
        <v>0</v>
      </c>
      <c r="R243" s="184">
        <v>0</v>
      </c>
      <c r="S243" s="184">
        <v>0</v>
      </c>
      <c r="T243" s="184">
        <v>0</v>
      </c>
      <c r="U243" s="184">
        <v>0</v>
      </c>
    </row>
    <row r="244" ht="23.1" customHeight="1" spans="1:21">
      <c r="A244" s="179"/>
      <c r="B244" s="179"/>
      <c r="C244" s="180"/>
      <c r="D244" s="215" t="s">
        <v>1947</v>
      </c>
      <c r="E244" s="182" t="s">
        <v>1157</v>
      </c>
      <c r="F244" s="183">
        <v>607.9</v>
      </c>
      <c r="G244" s="184">
        <v>602.9</v>
      </c>
      <c r="H244" s="184">
        <v>515.63</v>
      </c>
      <c r="I244" s="184">
        <v>87.27</v>
      </c>
      <c r="J244" s="184">
        <v>0</v>
      </c>
      <c r="K244" s="184">
        <v>5</v>
      </c>
      <c r="L244" s="184">
        <v>5</v>
      </c>
      <c r="M244" s="184">
        <v>0</v>
      </c>
      <c r="N244" s="184">
        <v>0</v>
      </c>
      <c r="O244" s="184">
        <v>0</v>
      </c>
      <c r="P244" s="188">
        <v>0</v>
      </c>
      <c r="Q244" s="183">
        <v>0</v>
      </c>
      <c r="R244" s="184">
        <v>0</v>
      </c>
      <c r="S244" s="184">
        <v>0</v>
      </c>
      <c r="T244" s="184">
        <v>0</v>
      </c>
      <c r="U244" s="184">
        <v>0</v>
      </c>
    </row>
    <row r="245" ht="23.1" customHeight="1" spans="1:21">
      <c r="A245" s="179"/>
      <c r="B245" s="179"/>
      <c r="C245" s="180"/>
      <c r="D245" s="215" t="s">
        <v>2720</v>
      </c>
      <c r="E245" s="182" t="s">
        <v>2721</v>
      </c>
      <c r="F245" s="183">
        <v>607.9</v>
      </c>
      <c r="G245" s="184">
        <v>602.9</v>
      </c>
      <c r="H245" s="184">
        <v>515.63</v>
      </c>
      <c r="I245" s="184">
        <v>87.27</v>
      </c>
      <c r="J245" s="184">
        <v>0</v>
      </c>
      <c r="K245" s="184">
        <v>5</v>
      </c>
      <c r="L245" s="184">
        <v>5</v>
      </c>
      <c r="M245" s="184">
        <v>0</v>
      </c>
      <c r="N245" s="184">
        <v>0</v>
      </c>
      <c r="O245" s="184">
        <v>0</v>
      </c>
      <c r="P245" s="188">
        <v>0</v>
      </c>
      <c r="Q245" s="183">
        <v>0</v>
      </c>
      <c r="R245" s="184">
        <v>0</v>
      </c>
      <c r="S245" s="184">
        <v>0</v>
      </c>
      <c r="T245" s="184">
        <v>0</v>
      </c>
      <c r="U245" s="184">
        <v>0</v>
      </c>
    </row>
    <row r="246" ht="23.1" customHeight="1" spans="1:21">
      <c r="A246" s="179"/>
      <c r="B246" s="179"/>
      <c r="C246" s="180"/>
      <c r="D246" s="215" t="s">
        <v>1949</v>
      </c>
      <c r="E246" s="182" t="s">
        <v>1159</v>
      </c>
      <c r="F246" s="183">
        <v>436.26</v>
      </c>
      <c r="G246" s="184">
        <v>283.26</v>
      </c>
      <c r="H246" s="184">
        <v>237.15</v>
      </c>
      <c r="I246" s="184">
        <v>46.11</v>
      </c>
      <c r="J246" s="184">
        <v>0</v>
      </c>
      <c r="K246" s="184">
        <v>153</v>
      </c>
      <c r="L246" s="184">
        <v>153</v>
      </c>
      <c r="M246" s="184">
        <v>0</v>
      </c>
      <c r="N246" s="184">
        <v>0</v>
      </c>
      <c r="O246" s="184">
        <v>0</v>
      </c>
      <c r="P246" s="188">
        <v>0</v>
      </c>
      <c r="Q246" s="183">
        <v>0</v>
      </c>
      <c r="R246" s="184">
        <v>0</v>
      </c>
      <c r="S246" s="184">
        <v>0</v>
      </c>
      <c r="T246" s="184">
        <v>0</v>
      </c>
      <c r="U246" s="184">
        <v>0</v>
      </c>
    </row>
    <row r="247" ht="23.1" customHeight="1" spans="1:21">
      <c r="A247" s="179"/>
      <c r="B247" s="179"/>
      <c r="C247" s="180"/>
      <c r="D247" s="215" t="s">
        <v>2722</v>
      </c>
      <c r="E247" s="182" t="s">
        <v>2723</v>
      </c>
      <c r="F247" s="183">
        <v>436.26</v>
      </c>
      <c r="G247" s="184">
        <v>283.26</v>
      </c>
      <c r="H247" s="184">
        <v>237.15</v>
      </c>
      <c r="I247" s="184">
        <v>46.11</v>
      </c>
      <c r="J247" s="184">
        <v>0</v>
      </c>
      <c r="K247" s="184">
        <v>153</v>
      </c>
      <c r="L247" s="184">
        <v>153</v>
      </c>
      <c r="M247" s="184">
        <v>0</v>
      </c>
      <c r="N247" s="184">
        <v>0</v>
      </c>
      <c r="O247" s="184">
        <v>0</v>
      </c>
      <c r="P247" s="188">
        <v>0</v>
      </c>
      <c r="Q247" s="183">
        <v>0</v>
      </c>
      <c r="R247" s="184">
        <v>0</v>
      </c>
      <c r="S247" s="184">
        <v>0</v>
      </c>
      <c r="T247" s="184">
        <v>0</v>
      </c>
      <c r="U247" s="184">
        <v>0</v>
      </c>
    </row>
    <row r="248" ht="23.1" customHeight="1" spans="1:21">
      <c r="A248" s="179"/>
      <c r="B248" s="179"/>
      <c r="C248" s="180"/>
      <c r="D248" s="215" t="s">
        <v>2724</v>
      </c>
      <c r="E248" s="182" t="s">
        <v>147</v>
      </c>
      <c r="F248" s="183">
        <v>451.72</v>
      </c>
      <c r="G248" s="184">
        <v>93.72</v>
      </c>
      <c r="H248" s="184">
        <v>79.19</v>
      </c>
      <c r="I248" s="184">
        <v>14.53</v>
      </c>
      <c r="J248" s="184">
        <v>0</v>
      </c>
      <c r="K248" s="184">
        <v>358</v>
      </c>
      <c r="L248" s="184">
        <v>358</v>
      </c>
      <c r="M248" s="184">
        <v>0</v>
      </c>
      <c r="N248" s="184">
        <v>0</v>
      </c>
      <c r="O248" s="184">
        <v>0</v>
      </c>
      <c r="P248" s="188">
        <v>0</v>
      </c>
      <c r="Q248" s="183">
        <v>0</v>
      </c>
      <c r="R248" s="184">
        <v>0</v>
      </c>
      <c r="S248" s="184">
        <v>0</v>
      </c>
      <c r="T248" s="184">
        <v>0</v>
      </c>
      <c r="U248" s="184">
        <v>0</v>
      </c>
    </row>
    <row r="249" ht="23.1" customHeight="1" spans="1:21">
      <c r="A249" s="179"/>
      <c r="B249" s="179"/>
      <c r="C249" s="180"/>
      <c r="D249" s="215" t="s">
        <v>2725</v>
      </c>
      <c r="E249" s="182" t="s">
        <v>2726</v>
      </c>
      <c r="F249" s="183">
        <v>451.72</v>
      </c>
      <c r="G249" s="184">
        <v>93.72</v>
      </c>
      <c r="H249" s="184">
        <v>79.19</v>
      </c>
      <c r="I249" s="184">
        <v>14.53</v>
      </c>
      <c r="J249" s="184">
        <v>0</v>
      </c>
      <c r="K249" s="184">
        <v>358</v>
      </c>
      <c r="L249" s="184">
        <v>358</v>
      </c>
      <c r="M249" s="184">
        <v>0</v>
      </c>
      <c r="N249" s="184">
        <v>0</v>
      </c>
      <c r="O249" s="184">
        <v>0</v>
      </c>
      <c r="P249" s="188">
        <v>0</v>
      </c>
      <c r="Q249" s="183">
        <v>0</v>
      </c>
      <c r="R249" s="184">
        <v>0</v>
      </c>
      <c r="S249" s="184">
        <v>0</v>
      </c>
      <c r="T249" s="184">
        <v>0</v>
      </c>
      <c r="U249" s="184">
        <v>0</v>
      </c>
    </row>
    <row r="250" ht="23.1" customHeight="1" spans="1:21">
      <c r="A250" s="179"/>
      <c r="B250" s="179"/>
      <c r="C250" s="180"/>
      <c r="D250" s="215" t="s">
        <v>2727</v>
      </c>
      <c r="E250" s="182" t="s">
        <v>1168</v>
      </c>
      <c r="F250" s="183">
        <v>358.71</v>
      </c>
      <c r="G250" s="184">
        <v>285.71</v>
      </c>
      <c r="H250" s="184">
        <v>227.27</v>
      </c>
      <c r="I250" s="184">
        <v>45.87</v>
      </c>
      <c r="J250" s="184">
        <v>12.57</v>
      </c>
      <c r="K250" s="184">
        <v>73</v>
      </c>
      <c r="L250" s="184">
        <v>73</v>
      </c>
      <c r="M250" s="184">
        <v>0</v>
      </c>
      <c r="N250" s="184">
        <v>0</v>
      </c>
      <c r="O250" s="184">
        <v>0</v>
      </c>
      <c r="P250" s="188">
        <v>0</v>
      </c>
      <c r="Q250" s="183">
        <v>0</v>
      </c>
      <c r="R250" s="184">
        <v>0</v>
      </c>
      <c r="S250" s="184">
        <v>0</v>
      </c>
      <c r="T250" s="184">
        <v>0</v>
      </c>
      <c r="U250" s="184">
        <v>0</v>
      </c>
    </row>
    <row r="251" ht="23.1" customHeight="1" spans="1:21">
      <c r="A251" s="179"/>
      <c r="B251" s="179"/>
      <c r="C251" s="180"/>
      <c r="D251" s="215" t="s">
        <v>2728</v>
      </c>
      <c r="E251" s="182" t="s">
        <v>2729</v>
      </c>
      <c r="F251" s="183">
        <v>251.03</v>
      </c>
      <c r="G251" s="184">
        <v>213.03</v>
      </c>
      <c r="H251" s="184">
        <v>165.47</v>
      </c>
      <c r="I251" s="184">
        <v>34.99</v>
      </c>
      <c r="J251" s="184">
        <v>12.57</v>
      </c>
      <c r="K251" s="184">
        <v>38</v>
      </c>
      <c r="L251" s="184">
        <v>38</v>
      </c>
      <c r="M251" s="184">
        <v>0</v>
      </c>
      <c r="N251" s="184">
        <v>0</v>
      </c>
      <c r="O251" s="184">
        <v>0</v>
      </c>
      <c r="P251" s="188">
        <v>0</v>
      </c>
      <c r="Q251" s="183">
        <v>0</v>
      </c>
      <c r="R251" s="184">
        <v>0</v>
      </c>
      <c r="S251" s="184">
        <v>0</v>
      </c>
      <c r="T251" s="184">
        <v>0</v>
      </c>
      <c r="U251" s="184">
        <v>0</v>
      </c>
    </row>
    <row r="252" ht="23.1" customHeight="1" spans="1:21">
      <c r="A252" s="179"/>
      <c r="B252" s="179"/>
      <c r="C252" s="180"/>
      <c r="D252" s="215" t="s">
        <v>2730</v>
      </c>
      <c r="E252" s="182" t="s">
        <v>2731</v>
      </c>
      <c r="F252" s="183">
        <v>107.68</v>
      </c>
      <c r="G252" s="184">
        <v>72.68</v>
      </c>
      <c r="H252" s="184">
        <v>61.8</v>
      </c>
      <c r="I252" s="184">
        <v>10.88</v>
      </c>
      <c r="J252" s="184">
        <v>0</v>
      </c>
      <c r="K252" s="184">
        <v>35</v>
      </c>
      <c r="L252" s="184">
        <v>35</v>
      </c>
      <c r="M252" s="184">
        <v>0</v>
      </c>
      <c r="N252" s="184">
        <v>0</v>
      </c>
      <c r="O252" s="184">
        <v>0</v>
      </c>
      <c r="P252" s="188">
        <v>0</v>
      </c>
      <c r="Q252" s="183">
        <v>0</v>
      </c>
      <c r="R252" s="184">
        <v>0</v>
      </c>
      <c r="S252" s="184">
        <v>0</v>
      </c>
      <c r="T252" s="184">
        <v>0</v>
      </c>
      <c r="U252" s="184">
        <v>0</v>
      </c>
    </row>
    <row r="253" ht="23.1" customHeight="1" spans="1:21">
      <c r="A253" s="179"/>
      <c r="B253" s="179"/>
      <c r="C253" s="180"/>
      <c r="D253" s="215" t="s">
        <v>2732</v>
      </c>
      <c r="E253" s="182" t="s">
        <v>1176</v>
      </c>
      <c r="F253" s="183">
        <v>109.06</v>
      </c>
      <c r="G253" s="184">
        <v>54.06</v>
      </c>
      <c r="H253" s="184">
        <v>46.27</v>
      </c>
      <c r="I253" s="184">
        <v>7.79</v>
      </c>
      <c r="J253" s="184">
        <v>0</v>
      </c>
      <c r="K253" s="184">
        <v>55</v>
      </c>
      <c r="L253" s="184">
        <v>55</v>
      </c>
      <c r="M253" s="184">
        <v>0</v>
      </c>
      <c r="N253" s="184">
        <v>0</v>
      </c>
      <c r="O253" s="184">
        <v>0</v>
      </c>
      <c r="P253" s="188">
        <v>0</v>
      </c>
      <c r="Q253" s="183">
        <v>0</v>
      </c>
      <c r="R253" s="184">
        <v>0</v>
      </c>
      <c r="S253" s="184">
        <v>0</v>
      </c>
      <c r="T253" s="184">
        <v>0</v>
      </c>
      <c r="U253" s="184">
        <v>0</v>
      </c>
    </row>
    <row r="254" ht="23.1" customHeight="1" spans="1:21">
      <c r="A254" s="179"/>
      <c r="B254" s="179"/>
      <c r="C254" s="180"/>
      <c r="D254" s="215" t="s">
        <v>2733</v>
      </c>
      <c r="E254" s="182" t="s">
        <v>2734</v>
      </c>
      <c r="F254" s="183">
        <v>109.06</v>
      </c>
      <c r="G254" s="184">
        <v>54.06</v>
      </c>
      <c r="H254" s="184">
        <v>46.27</v>
      </c>
      <c r="I254" s="184">
        <v>7.79</v>
      </c>
      <c r="J254" s="184">
        <v>0</v>
      </c>
      <c r="K254" s="184">
        <v>55</v>
      </c>
      <c r="L254" s="184">
        <v>55</v>
      </c>
      <c r="M254" s="184">
        <v>0</v>
      </c>
      <c r="N254" s="184">
        <v>0</v>
      </c>
      <c r="O254" s="184">
        <v>0</v>
      </c>
      <c r="P254" s="188">
        <v>0</v>
      </c>
      <c r="Q254" s="183">
        <v>0</v>
      </c>
      <c r="R254" s="184">
        <v>0</v>
      </c>
      <c r="S254" s="184">
        <v>0</v>
      </c>
      <c r="T254" s="184">
        <v>0</v>
      </c>
      <c r="U254" s="184">
        <v>0</v>
      </c>
    </row>
    <row r="255" ht="23.1" customHeight="1" spans="1:21">
      <c r="A255" s="179"/>
      <c r="B255" s="179"/>
      <c r="C255" s="180"/>
      <c r="D255" s="215" t="s">
        <v>2735</v>
      </c>
      <c r="E255" s="182" t="s">
        <v>1179</v>
      </c>
      <c r="F255" s="183">
        <v>105.8</v>
      </c>
      <c r="G255" s="184">
        <v>92.7999999999999</v>
      </c>
      <c r="H255" s="184">
        <v>76.31</v>
      </c>
      <c r="I255" s="184">
        <v>15.53</v>
      </c>
      <c r="J255" s="184">
        <v>0.96</v>
      </c>
      <c r="K255" s="184">
        <v>13</v>
      </c>
      <c r="L255" s="184">
        <v>13</v>
      </c>
      <c r="M255" s="184">
        <v>0</v>
      </c>
      <c r="N255" s="184">
        <v>0</v>
      </c>
      <c r="O255" s="184">
        <v>0</v>
      </c>
      <c r="P255" s="188">
        <v>0</v>
      </c>
      <c r="Q255" s="183">
        <v>0</v>
      </c>
      <c r="R255" s="184">
        <v>0</v>
      </c>
      <c r="S255" s="184">
        <v>0</v>
      </c>
      <c r="T255" s="184">
        <v>0</v>
      </c>
      <c r="U255" s="184">
        <v>0</v>
      </c>
    </row>
    <row r="256" ht="23.1" customHeight="1" spans="1:21">
      <c r="A256" s="179"/>
      <c r="B256" s="179"/>
      <c r="C256" s="180"/>
      <c r="D256" s="215" t="s">
        <v>2736</v>
      </c>
      <c r="E256" s="182" t="s">
        <v>2737</v>
      </c>
      <c r="F256" s="183">
        <v>105.8</v>
      </c>
      <c r="G256" s="184">
        <v>92.7999999999999</v>
      </c>
      <c r="H256" s="184">
        <v>76.31</v>
      </c>
      <c r="I256" s="184">
        <v>15.53</v>
      </c>
      <c r="J256" s="184">
        <v>0.96</v>
      </c>
      <c r="K256" s="184">
        <v>13</v>
      </c>
      <c r="L256" s="184">
        <v>13</v>
      </c>
      <c r="M256" s="184">
        <v>0</v>
      </c>
      <c r="N256" s="184">
        <v>0</v>
      </c>
      <c r="O256" s="184">
        <v>0</v>
      </c>
      <c r="P256" s="188">
        <v>0</v>
      </c>
      <c r="Q256" s="183">
        <v>0</v>
      </c>
      <c r="R256" s="184">
        <v>0</v>
      </c>
      <c r="S256" s="184">
        <v>0</v>
      </c>
      <c r="T256" s="184">
        <v>0</v>
      </c>
      <c r="U256" s="184">
        <v>0</v>
      </c>
    </row>
    <row r="257" ht="23.1" customHeight="1" spans="1:21">
      <c r="A257" s="179"/>
      <c r="B257" s="179"/>
      <c r="C257" s="180"/>
      <c r="D257" s="215" t="s">
        <v>2738</v>
      </c>
      <c r="E257" s="182" t="s">
        <v>1182</v>
      </c>
      <c r="F257" s="183">
        <v>12670</v>
      </c>
      <c r="G257" s="184">
        <v>0</v>
      </c>
      <c r="H257" s="184">
        <v>0</v>
      </c>
      <c r="I257" s="184">
        <v>0</v>
      </c>
      <c r="J257" s="184">
        <v>0</v>
      </c>
      <c r="K257" s="184">
        <v>12670</v>
      </c>
      <c r="L257" s="184">
        <v>8110</v>
      </c>
      <c r="M257" s="184">
        <v>200</v>
      </c>
      <c r="N257" s="184">
        <v>0</v>
      </c>
      <c r="O257" s="184">
        <v>0</v>
      </c>
      <c r="P257" s="188">
        <v>300</v>
      </c>
      <c r="Q257" s="183">
        <v>0</v>
      </c>
      <c r="R257" s="184">
        <v>0</v>
      </c>
      <c r="S257" s="184">
        <v>0</v>
      </c>
      <c r="T257" s="184">
        <v>4060</v>
      </c>
      <c r="U257" s="184">
        <v>0</v>
      </c>
    </row>
    <row r="258" ht="23.1" customHeight="1" spans="1:21">
      <c r="A258" s="179"/>
      <c r="B258" s="179"/>
      <c r="C258" s="180"/>
      <c r="D258" s="215" t="s">
        <v>2739</v>
      </c>
      <c r="E258" s="182" t="s">
        <v>2740</v>
      </c>
      <c r="F258" s="183">
        <v>12670</v>
      </c>
      <c r="G258" s="184">
        <v>0</v>
      </c>
      <c r="H258" s="184">
        <v>0</v>
      </c>
      <c r="I258" s="184">
        <v>0</v>
      </c>
      <c r="J258" s="184">
        <v>0</v>
      </c>
      <c r="K258" s="184">
        <v>12670</v>
      </c>
      <c r="L258" s="184">
        <v>8110</v>
      </c>
      <c r="M258" s="184">
        <v>200</v>
      </c>
      <c r="N258" s="184">
        <v>0</v>
      </c>
      <c r="O258" s="184">
        <v>0</v>
      </c>
      <c r="P258" s="188">
        <v>300</v>
      </c>
      <c r="Q258" s="183">
        <v>0</v>
      </c>
      <c r="R258" s="184">
        <v>0</v>
      </c>
      <c r="S258" s="184">
        <v>0</v>
      </c>
      <c r="T258" s="184">
        <v>4060</v>
      </c>
      <c r="U258" s="184">
        <v>0</v>
      </c>
    </row>
    <row r="259" ht="23.1" customHeight="1" spans="1:21">
      <c r="A259" s="179"/>
      <c r="B259" s="179"/>
      <c r="C259" s="180"/>
      <c r="D259" s="215" t="s">
        <v>2741</v>
      </c>
      <c r="E259" s="182" t="s">
        <v>2742</v>
      </c>
      <c r="F259" s="183">
        <v>40772</v>
      </c>
      <c r="G259" s="184">
        <v>0</v>
      </c>
      <c r="H259" s="184">
        <v>0</v>
      </c>
      <c r="I259" s="184">
        <v>0</v>
      </c>
      <c r="J259" s="184">
        <v>0</v>
      </c>
      <c r="K259" s="184">
        <v>40772</v>
      </c>
      <c r="L259" s="184">
        <v>16752</v>
      </c>
      <c r="M259" s="184">
        <v>2770</v>
      </c>
      <c r="N259" s="184">
        <v>5300</v>
      </c>
      <c r="O259" s="184">
        <v>0</v>
      </c>
      <c r="P259" s="188">
        <v>11700</v>
      </c>
      <c r="Q259" s="183">
        <v>0</v>
      </c>
      <c r="R259" s="184">
        <v>0</v>
      </c>
      <c r="S259" s="184">
        <v>0</v>
      </c>
      <c r="T259" s="184">
        <v>4250</v>
      </c>
      <c r="U259" s="184">
        <v>0</v>
      </c>
    </row>
    <row r="260" ht="23.1" customHeight="1" spans="1:21">
      <c r="A260" s="179"/>
      <c r="B260" s="179"/>
      <c r="C260" s="180"/>
      <c r="D260" s="215" t="s">
        <v>2743</v>
      </c>
      <c r="E260" s="182" t="s">
        <v>2744</v>
      </c>
      <c r="F260" s="183">
        <v>1631</v>
      </c>
      <c r="G260" s="184">
        <v>0</v>
      </c>
      <c r="H260" s="184">
        <v>0</v>
      </c>
      <c r="I260" s="184">
        <v>0</v>
      </c>
      <c r="J260" s="184">
        <v>0</v>
      </c>
      <c r="K260" s="184">
        <v>1631</v>
      </c>
      <c r="L260" s="184">
        <v>1631</v>
      </c>
      <c r="M260" s="184">
        <v>0</v>
      </c>
      <c r="N260" s="184">
        <v>0</v>
      </c>
      <c r="O260" s="184">
        <v>0</v>
      </c>
      <c r="P260" s="188">
        <v>0</v>
      </c>
      <c r="Q260" s="183">
        <v>0</v>
      </c>
      <c r="R260" s="184">
        <v>0</v>
      </c>
      <c r="S260" s="184">
        <v>0</v>
      </c>
      <c r="T260" s="184">
        <v>0</v>
      </c>
      <c r="U260" s="184">
        <v>0</v>
      </c>
    </row>
    <row r="261" ht="23.1" customHeight="1" spans="1:21">
      <c r="A261" s="179"/>
      <c r="B261" s="179"/>
      <c r="C261" s="180"/>
      <c r="D261" s="215" t="s">
        <v>2745</v>
      </c>
      <c r="E261" s="182" t="s">
        <v>2746</v>
      </c>
      <c r="F261" s="183">
        <v>6408</v>
      </c>
      <c r="G261" s="184">
        <v>0</v>
      </c>
      <c r="H261" s="184">
        <v>0</v>
      </c>
      <c r="I261" s="184">
        <v>0</v>
      </c>
      <c r="J261" s="184">
        <v>0</v>
      </c>
      <c r="K261" s="184">
        <v>6408</v>
      </c>
      <c r="L261" s="184">
        <v>5594</v>
      </c>
      <c r="M261" s="184">
        <v>464</v>
      </c>
      <c r="N261" s="184">
        <v>0</v>
      </c>
      <c r="O261" s="184">
        <v>0</v>
      </c>
      <c r="P261" s="188">
        <v>350</v>
      </c>
      <c r="Q261" s="183">
        <v>0</v>
      </c>
      <c r="R261" s="184">
        <v>0</v>
      </c>
      <c r="S261" s="184">
        <v>0</v>
      </c>
      <c r="T261" s="184">
        <v>0</v>
      </c>
      <c r="U261" s="184">
        <v>0</v>
      </c>
    </row>
    <row r="262" ht="23.1" customHeight="1" spans="1:21">
      <c r="A262" s="179"/>
      <c r="B262" s="179"/>
      <c r="C262" s="180"/>
      <c r="D262" s="215" t="s">
        <v>2747</v>
      </c>
      <c r="E262" s="182" t="s">
        <v>2748</v>
      </c>
      <c r="F262" s="183">
        <v>300</v>
      </c>
      <c r="G262" s="184">
        <v>0</v>
      </c>
      <c r="H262" s="184">
        <v>0</v>
      </c>
      <c r="I262" s="184">
        <v>0</v>
      </c>
      <c r="J262" s="184">
        <v>0</v>
      </c>
      <c r="K262" s="184">
        <v>300</v>
      </c>
      <c r="L262" s="184">
        <v>300</v>
      </c>
      <c r="M262" s="184">
        <v>0</v>
      </c>
      <c r="N262" s="184">
        <v>0</v>
      </c>
      <c r="O262" s="184">
        <v>0</v>
      </c>
      <c r="P262" s="188">
        <v>0</v>
      </c>
      <c r="Q262" s="183">
        <v>0</v>
      </c>
      <c r="R262" s="184">
        <v>0</v>
      </c>
      <c r="S262" s="184">
        <v>0</v>
      </c>
      <c r="T262" s="184">
        <v>0</v>
      </c>
      <c r="U262" s="184">
        <v>0</v>
      </c>
    </row>
    <row r="263" ht="23.1" customHeight="1" spans="1:21">
      <c r="A263" s="179"/>
      <c r="B263" s="179"/>
      <c r="C263" s="180"/>
      <c r="D263" s="215" t="s">
        <v>2749</v>
      </c>
      <c r="E263" s="182" t="s">
        <v>2750</v>
      </c>
      <c r="F263" s="183">
        <v>1200</v>
      </c>
      <c r="G263" s="184">
        <v>0</v>
      </c>
      <c r="H263" s="184">
        <v>0</v>
      </c>
      <c r="I263" s="184">
        <v>0</v>
      </c>
      <c r="J263" s="184">
        <v>0</v>
      </c>
      <c r="K263" s="184">
        <v>1200</v>
      </c>
      <c r="L263" s="184">
        <v>500</v>
      </c>
      <c r="M263" s="184">
        <v>0</v>
      </c>
      <c r="N263" s="184">
        <v>0</v>
      </c>
      <c r="O263" s="184">
        <v>0</v>
      </c>
      <c r="P263" s="188">
        <v>700</v>
      </c>
      <c r="Q263" s="183">
        <v>0</v>
      </c>
      <c r="R263" s="184">
        <v>0</v>
      </c>
      <c r="S263" s="184">
        <v>0</v>
      </c>
      <c r="T263" s="184">
        <v>0</v>
      </c>
      <c r="U263" s="184">
        <v>0</v>
      </c>
    </row>
    <row r="264" ht="23.1" customHeight="1" spans="1:21">
      <c r="A264" s="179"/>
      <c r="B264" s="179"/>
      <c r="C264" s="180"/>
      <c r="D264" s="215" t="s">
        <v>2751</v>
      </c>
      <c r="E264" s="182" t="s">
        <v>2752</v>
      </c>
      <c r="F264" s="183">
        <v>6062</v>
      </c>
      <c r="G264" s="184">
        <v>0</v>
      </c>
      <c r="H264" s="184">
        <v>0</v>
      </c>
      <c r="I264" s="184">
        <v>0</v>
      </c>
      <c r="J264" s="184">
        <v>0</v>
      </c>
      <c r="K264" s="184">
        <v>6062</v>
      </c>
      <c r="L264" s="184">
        <v>1162</v>
      </c>
      <c r="M264" s="184">
        <v>0</v>
      </c>
      <c r="N264" s="184">
        <v>0</v>
      </c>
      <c r="O264" s="184">
        <v>0</v>
      </c>
      <c r="P264" s="188">
        <v>4900</v>
      </c>
      <c r="Q264" s="183">
        <v>0</v>
      </c>
      <c r="R264" s="184">
        <v>0</v>
      </c>
      <c r="S264" s="184">
        <v>0</v>
      </c>
      <c r="T264" s="184">
        <v>0</v>
      </c>
      <c r="U264" s="184">
        <v>0</v>
      </c>
    </row>
    <row r="265" ht="23.1" customHeight="1" spans="1:21">
      <c r="A265" s="179"/>
      <c r="B265" s="179"/>
      <c r="C265" s="180"/>
      <c r="D265" s="215" t="s">
        <v>2753</v>
      </c>
      <c r="E265" s="182" t="s">
        <v>2754</v>
      </c>
      <c r="F265" s="183">
        <v>9300</v>
      </c>
      <c r="G265" s="184">
        <v>0</v>
      </c>
      <c r="H265" s="184">
        <v>0</v>
      </c>
      <c r="I265" s="184">
        <v>0</v>
      </c>
      <c r="J265" s="184">
        <v>0</v>
      </c>
      <c r="K265" s="184">
        <v>9300</v>
      </c>
      <c r="L265" s="184">
        <v>7000</v>
      </c>
      <c r="M265" s="184">
        <v>2300</v>
      </c>
      <c r="N265" s="184">
        <v>0</v>
      </c>
      <c r="O265" s="184">
        <v>0</v>
      </c>
      <c r="P265" s="188">
        <v>0</v>
      </c>
      <c r="Q265" s="183">
        <v>0</v>
      </c>
      <c r="R265" s="184">
        <v>0</v>
      </c>
      <c r="S265" s="184">
        <v>0</v>
      </c>
      <c r="T265" s="184">
        <v>0</v>
      </c>
      <c r="U265" s="184">
        <v>0</v>
      </c>
    </row>
    <row r="266" ht="23.1" customHeight="1" spans="1:21">
      <c r="A266" s="179"/>
      <c r="B266" s="179"/>
      <c r="C266" s="180"/>
      <c r="D266" s="215" t="s">
        <v>2755</v>
      </c>
      <c r="E266" s="182" t="s">
        <v>2756</v>
      </c>
      <c r="F266" s="183">
        <v>9696</v>
      </c>
      <c r="G266" s="184">
        <v>0</v>
      </c>
      <c r="H266" s="184">
        <v>0</v>
      </c>
      <c r="I266" s="184">
        <v>0</v>
      </c>
      <c r="J266" s="184">
        <v>0</v>
      </c>
      <c r="K266" s="184">
        <v>9696</v>
      </c>
      <c r="L266" s="184">
        <v>140</v>
      </c>
      <c r="M266" s="184">
        <v>6</v>
      </c>
      <c r="N266" s="184">
        <v>5300</v>
      </c>
      <c r="O266" s="184">
        <v>0</v>
      </c>
      <c r="P266" s="188">
        <v>0</v>
      </c>
      <c r="Q266" s="183">
        <v>0</v>
      </c>
      <c r="R266" s="184">
        <v>0</v>
      </c>
      <c r="S266" s="184">
        <v>0</v>
      </c>
      <c r="T266" s="184">
        <v>4250</v>
      </c>
      <c r="U266" s="184">
        <v>0</v>
      </c>
    </row>
    <row r="267" ht="23.1" customHeight="1" spans="1:21">
      <c r="A267" s="179"/>
      <c r="B267" s="179"/>
      <c r="C267" s="180"/>
      <c r="D267" s="215" t="s">
        <v>2757</v>
      </c>
      <c r="E267" s="182" t="s">
        <v>2758</v>
      </c>
      <c r="F267" s="183">
        <v>100</v>
      </c>
      <c r="G267" s="184">
        <v>0</v>
      </c>
      <c r="H267" s="184">
        <v>0</v>
      </c>
      <c r="I267" s="184">
        <v>0</v>
      </c>
      <c r="J267" s="184">
        <v>0</v>
      </c>
      <c r="K267" s="184">
        <v>100</v>
      </c>
      <c r="L267" s="184">
        <v>0</v>
      </c>
      <c r="M267" s="184">
        <v>0</v>
      </c>
      <c r="N267" s="184">
        <v>0</v>
      </c>
      <c r="O267" s="184">
        <v>0</v>
      </c>
      <c r="P267" s="188">
        <v>100</v>
      </c>
      <c r="Q267" s="183">
        <v>0</v>
      </c>
      <c r="R267" s="184">
        <v>0</v>
      </c>
      <c r="S267" s="184">
        <v>0</v>
      </c>
      <c r="T267" s="184">
        <v>0</v>
      </c>
      <c r="U267" s="184">
        <v>0</v>
      </c>
    </row>
    <row r="268" ht="23.1" customHeight="1" spans="1:21">
      <c r="A268" s="179"/>
      <c r="B268" s="179"/>
      <c r="C268" s="180"/>
      <c r="D268" s="215" t="s">
        <v>2759</v>
      </c>
      <c r="E268" s="182" t="s">
        <v>2760</v>
      </c>
      <c r="F268" s="183">
        <v>5</v>
      </c>
      <c r="G268" s="184">
        <v>0</v>
      </c>
      <c r="H268" s="184">
        <v>0</v>
      </c>
      <c r="I268" s="184">
        <v>0</v>
      </c>
      <c r="J268" s="184">
        <v>0</v>
      </c>
      <c r="K268" s="184">
        <v>5</v>
      </c>
      <c r="L268" s="184">
        <v>5</v>
      </c>
      <c r="M268" s="184">
        <v>0</v>
      </c>
      <c r="N268" s="184">
        <v>0</v>
      </c>
      <c r="O268" s="184">
        <v>0</v>
      </c>
      <c r="P268" s="188">
        <v>0</v>
      </c>
      <c r="Q268" s="183">
        <v>0</v>
      </c>
      <c r="R268" s="184">
        <v>0</v>
      </c>
      <c r="S268" s="184">
        <v>0</v>
      </c>
      <c r="T268" s="184">
        <v>0</v>
      </c>
      <c r="U268" s="184">
        <v>0</v>
      </c>
    </row>
    <row r="269" ht="23.1" customHeight="1" spans="1:21">
      <c r="A269" s="179"/>
      <c r="B269" s="179"/>
      <c r="C269" s="180"/>
      <c r="D269" s="215" t="s">
        <v>2761</v>
      </c>
      <c r="E269" s="182" t="s">
        <v>2762</v>
      </c>
      <c r="F269" s="183">
        <v>6070</v>
      </c>
      <c r="G269" s="184">
        <v>0</v>
      </c>
      <c r="H269" s="184">
        <v>0</v>
      </c>
      <c r="I269" s="184">
        <v>0</v>
      </c>
      <c r="J269" s="184">
        <v>0</v>
      </c>
      <c r="K269" s="184">
        <v>6070</v>
      </c>
      <c r="L269" s="184">
        <v>420</v>
      </c>
      <c r="M269" s="184">
        <v>0</v>
      </c>
      <c r="N269" s="184">
        <v>0</v>
      </c>
      <c r="O269" s="184">
        <v>0</v>
      </c>
      <c r="P269" s="188">
        <v>5650</v>
      </c>
      <c r="Q269" s="183">
        <v>0</v>
      </c>
      <c r="R269" s="184">
        <v>0</v>
      </c>
      <c r="S269" s="184">
        <v>0</v>
      </c>
      <c r="T269" s="184">
        <v>0</v>
      </c>
      <c r="U269" s="184">
        <v>0</v>
      </c>
    </row>
    <row r="270" ht="23.1" customHeight="1" spans="1:21">
      <c r="A270" s="179"/>
      <c r="B270" s="179"/>
      <c r="C270" s="180"/>
      <c r="D270" s="215" t="s">
        <v>2763</v>
      </c>
      <c r="E270" s="182" t="s">
        <v>2764</v>
      </c>
      <c r="F270" s="183">
        <v>18606.46</v>
      </c>
      <c r="G270" s="184">
        <v>11865.46</v>
      </c>
      <c r="H270" s="184">
        <v>9690.67999999999</v>
      </c>
      <c r="I270" s="184">
        <v>1801.74</v>
      </c>
      <c r="J270" s="184">
        <v>373.04</v>
      </c>
      <c r="K270" s="184">
        <v>6741</v>
      </c>
      <c r="L270" s="184">
        <v>2241</v>
      </c>
      <c r="M270" s="184">
        <v>0</v>
      </c>
      <c r="N270" s="184">
        <v>0</v>
      </c>
      <c r="O270" s="184">
        <v>0</v>
      </c>
      <c r="P270" s="188">
        <v>4500</v>
      </c>
      <c r="Q270" s="183">
        <v>0</v>
      </c>
      <c r="R270" s="184">
        <v>0</v>
      </c>
      <c r="S270" s="184">
        <v>0</v>
      </c>
      <c r="T270" s="184">
        <v>0</v>
      </c>
      <c r="U270" s="184">
        <v>0</v>
      </c>
    </row>
    <row r="271" ht="23.1" customHeight="1" spans="1:21">
      <c r="A271" s="179"/>
      <c r="B271" s="179"/>
      <c r="C271" s="180"/>
      <c r="D271" s="215" t="s">
        <v>2765</v>
      </c>
      <c r="E271" s="182" t="s">
        <v>2766</v>
      </c>
      <c r="F271" s="183">
        <v>2428.84</v>
      </c>
      <c r="G271" s="184">
        <v>1428.84</v>
      </c>
      <c r="H271" s="184">
        <v>1168.19</v>
      </c>
      <c r="I271" s="184">
        <v>207.28</v>
      </c>
      <c r="J271" s="184">
        <v>53.37</v>
      </c>
      <c r="K271" s="184">
        <v>1000</v>
      </c>
      <c r="L271" s="184">
        <v>1000</v>
      </c>
      <c r="M271" s="184">
        <v>0</v>
      </c>
      <c r="N271" s="184">
        <v>0</v>
      </c>
      <c r="O271" s="184">
        <v>0</v>
      </c>
      <c r="P271" s="188">
        <v>0</v>
      </c>
      <c r="Q271" s="183">
        <v>0</v>
      </c>
      <c r="R271" s="184">
        <v>0</v>
      </c>
      <c r="S271" s="184">
        <v>0</v>
      </c>
      <c r="T271" s="184">
        <v>0</v>
      </c>
      <c r="U271" s="184">
        <v>0</v>
      </c>
    </row>
    <row r="272" ht="23.1" customHeight="1" spans="1:21">
      <c r="A272" s="179"/>
      <c r="B272" s="179"/>
      <c r="C272" s="180"/>
      <c r="D272" s="215" t="s">
        <v>2767</v>
      </c>
      <c r="E272" s="182" t="s">
        <v>2768</v>
      </c>
      <c r="F272" s="183">
        <v>1151.03</v>
      </c>
      <c r="G272" s="184">
        <v>1101.03</v>
      </c>
      <c r="H272" s="184">
        <v>902.72</v>
      </c>
      <c r="I272" s="184">
        <v>155.21</v>
      </c>
      <c r="J272" s="184">
        <v>43.1</v>
      </c>
      <c r="K272" s="184">
        <v>50</v>
      </c>
      <c r="L272" s="184">
        <v>50</v>
      </c>
      <c r="M272" s="184">
        <v>0</v>
      </c>
      <c r="N272" s="184">
        <v>0</v>
      </c>
      <c r="O272" s="184">
        <v>0</v>
      </c>
      <c r="P272" s="188">
        <v>0</v>
      </c>
      <c r="Q272" s="183">
        <v>0</v>
      </c>
      <c r="R272" s="184">
        <v>0</v>
      </c>
      <c r="S272" s="184">
        <v>0</v>
      </c>
      <c r="T272" s="184">
        <v>0</v>
      </c>
      <c r="U272" s="184">
        <v>0</v>
      </c>
    </row>
    <row r="273" ht="23.1" customHeight="1" spans="1:21">
      <c r="A273" s="179"/>
      <c r="B273" s="179"/>
      <c r="C273" s="180"/>
      <c r="D273" s="215" t="s">
        <v>2769</v>
      </c>
      <c r="E273" s="182" t="s">
        <v>2770</v>
      </c>
      <c r="F273" s="183">
        <v>1453.67</v>
      </c>
      <c r="G273" s="184">
        <v>853.67</v>
      </c>
      <c r="H273" s="184">
        <v>684.37</v>
      </c>
      <c r="I273" s="184">
        <v>126.73</v>
      </c>
      <c r="J273" s="184">
        <v>42.57</v>
      </c>
      <c r="K273" s="184">
        <v>600</v>
      </c>
      <c r="L273" s="184">
        <v>0</v>
      </c>
      <c r="M273" s="184">
        <v>0</v>
      </c>
      <c r="N273" s="184">
        <v>0</v>
      </c>
      <c r="O273" s="184">
        <v>0</v>
      </c>
      <c r="P273" s="188">
        <v>600</v>
      </c>
      <c r="Q273" s="183">
        <v>0</v>
      </c>
      <c r="R273" s="184">
        <v>0</v>
      </c>
      <c r="S273" s="184">
        <v>0</v>
      </c>
      <c r="T273" s="184">
        <v>0</v>
      </c>
      <c r="U273" s="184">
        <v>0</v>
      </c>
    </row>
    <row r="274" ht="23.1" customHeight="1" spans="1:21">
      <c r="A274" s="179"/>
      <c r="B274" s="179"/>
      <c r="C274" s="180"/>
      <c r="D274" s="215" t="s">
        <v>2771</v>
      </c>
      <c r="E274" s="182" t="s">
        <v>2772</v>
      </c>
      <c r="F274" s="183">
        <v>708.05</v>
      </c>
      <c r="G274" s="184">
        <v>588.05</v>
      </c>
      <c r="H274" s="184">
        <v>480.16</v>
      </c>
      <c r="I274" s="184">
        <v>91.83</v>
      </c>
      <c r="J274" s="184">
        <v>16.06</v>
      </c>
      <c r="K274" s="184">
        <v>120</v>
      </c>
      <c r="L274" s="184">
        <v>120</v>
      </c>
      <c r="M274" s="184">
        <v>0</v>
      </c>
      <c r="N274" s="184">
        <v>0</v>
      </c>
      <c r="O274" s="184">
        <v>0</v>
      </c>
      <c r="P274" s="188">
        <v>0</v>
      </c>
      <c r="Q274" s="183">
        <v>0</v>
      </c>
      <c r="R274" s="184">
        <v>0</v>
      </c>
      <c r="S274" s="184">
        <v>0</v>
      </c>
      <c r="T274" s="184">
        <v>0</v>
      </c>
      <c r="U274" s="184">
        <v>0</v>
      </c>
    </row>
    <row r="275" ht="23.1" customHeight="1" spans="1:21">
      <c r="A275" s="179"/>
      <c r="B275" s="179"/>
      <c r="C275" s="180"/>
      <c r="D275" s="215" t="s">
        <v>2773</v>
      </c>
      <c r="E275" s="182" t="s">
        <v>2774</v>
      </c>
      <c r="F275" s="183">
        <v>1322.96</v>
      </c>
      <c r="G275" s="184">
        <v>822.96</v>
      </c>
      <c r="H275" s="184">
        <v>669.21</v>
      </c>
      <c r="I275" s="184">
        <v>121.47</v>
      </c>
      <c r="J275" s="184">
        <v>32.28</v>
      </c>
      <c r="K275" s="184">
        <v>500</v>
      </c>
      <c r="L275" s="184">
        <v>0</v>
      </c>
      <c r="M275" s="184">
        <v>0</v>
      </c>
      <c r="N275" s="184">
        <v>0</v>
      </c>
      <c r="O275" s="184">
        <v>0</v>
      </c>
      <c r="P275" s="188">
        <v>500</v>
      </c>
      <c r="Q275" s="183">
        <v>0</v>
      </c>
      <c r="R275" s="184">
        <v>0</v>
      </c>
      <c r="S275" s="184">
        <v>0</v>
      </c>
      <c r="T275" s="184">
        <v>0</v>
      </c>
      <c r="U275" s="184">
        <v>0</v>
      </c>
    </row>
    <row r="276" ht="23.1" customHeight="1" spans="1:21">
      <c r="A276" s="179"/>
      <c r="B276" s="179"/>
      <c r="C276" s="180"/>
      <c r="D276" s="215" t="s">
        <v>2775</v>
      </c>
      <c r="E276" s="182" t="s">
        <v>2776</v>
      </c>
      <c r="F276" s="183">
        <v>1279.14</v>
      </c>
      <c r="G276" s="184">
        <v>623.14</v>
      </c>
      <c r="H276" s="184">
        <v>511.07</v>
      </c>
      <c r="I276" s="184">
        <v>96.73</v>
      </c>
      <c r="J276" s="184">
        <v>15.34</v>
      </c>
      <c r="K276" s="184">
        <v>656</v>
      </c>
      <c r="L276" s="184">
        <v>56</v>
      </c>
      <c r="M276" s="184">
        <v>0</v>
      </c>
      <c r="N276" s="184">
        <v>0</v>
      </c>
      <c r="O276" s="184">
        <v>0</v>
      </c>
      <c r="P276" s="188">
        <v>600</v>
      </c>
      <c r="Q276" s="183">
        <v>0</v>
      </c>
      <c r="R276" s="184">
        <v>0</v>
      </c>
      <c r="S276" s="184">
        <v>0</v>
      </c>
      <c r="T276" s="184">
        <v>0</v>
      </c>
      <c r="U276" s="184">
        <v>0</v>
      </c>
    </row>
    <row r="277" ht="23.1" customHeight="1" spans="1:21">
      <c r="A277" s="179"/>
      <c r="B277" s="179"/>
      <c r="C277" s="180"/>
      <c r="D277" s="215" t="s">
        <v>2777</v>
      </c>
      <c r="E277" s="182" t="s">
        <v>2778</v>
      </c>
      <c r="F277" s="183">
        <v>1310.53</v>
      </c>
      <c r="G277" s="184">
        <v>610.53</v>
      </c>
      <c r="H277" s="184">
        <v>498.43</v>
      </c>
      <c r="I277" s="184">
        <v>94.26</v>
      </c>
      <c r="J277" s="184">
        <v>17.84</v>
      </c>
      <c r="K277" s="184">
        <v>700</v>
      </c>
      <c r="L277" s="184">
        <v>0</v>
      </c>
      <c r="M277" s="184">
        <v>0</v>
      </c>
      <c r="N277" s="184">
        <v>0</v>
      </c>
      <c r="O277" s="184">
        <v>0</v>
      </c>
      <c r="P277" s="188">
        <v>700</v>
      </c>
      <c r="Q277" s="183">
        <v>0</v>
      </c>
      <c r="R277" s="184">
        <v>0</v>
      </c>
      <c r="S277" s="184">
        <v>0</v>
      </c>
      <c r="T277" s="184">
        <v>0</v>
      </c>
      <c r="U277" s="184">
        <v>0</v>
      </c>
    </row>
    <row r="278" ht="23.1" customHeight="1" spans="1:21">
      <c r="A278" s="179"/>
      <c r="B278" s="179"/>
      <c r="C278" s="180"/>
      <c r="D278" s="215" t="s">
        <v>2779</v>
      </c>
      <c r="E278" s="182" t="s">
        <v>2780</v>
      </c>
      <c r="F278" s="183">
        <v>1512.22</v>
      </c>
      <c r="G278" s="184">
        <v>512.22</v>
      </c>
      <c r="H278" s="184">
        <v>412.09</v>
      </c>
      <c r="I278" s="184">
        <v>81.46</v>
      </c>
      <c r="J278" s="184">
        <v>18.67</v>
      </c>
      <c r="K278" s="184">
        <v>1000</v>
      </c>
      <c r="L278" s="184">
        <v>0</v>
      </c>
      <c r="M278" s="184">
        <v>0</v>
      </c>
      <c r="N278" s="184">
        <v>0</v>
      </c>
      <c r="O278" s="184">
        <v>0</v>
      </c>
      <c r="P278" s="188">
        <v>1000</v>
      </c>
      <c r="Q278" s="183">
        <v>0</v>
      </c>
      <c r="R278" s="184">
        <v>0</v>
      </c>
      <c r="S278" s="184">
        <v>0</v>
      </c>
      <c r="T278" s="184">
        <v>0</v>
      </c>
      <c r="U278" s="184">
        <v>0</v>
      </c>
    </row>
    <row r="279" ht="23.1" customHeight="1" spans="1:21">
      <c r="A279" s="179"/>
      <c r="B279" s="179"/>
      <c r="C279" s="180"/>
      <c r="D279" s="215" t="s">
        <v>2781</v>
      </c>
      <c r="E279" s="182" t="s">
        <v>2782</v>
      </c>
      <c r="F279" s="183">
        <v>1211.23</v>
      </c>
      <c r="G279" s="184">
        <v>611.23</v>
      </c>
      <c r="H279" s="184">
        <v>495.86</v>
      </c>
      <c r="I279" s="184">
        <v>95.57</v>
      </c>
      <c r="J279" s="184">
        <v>19.8</v>
      </c>
      <c r="K279" s="184">
        <v>600</v>
      </c>
      <c r="L279" s="184">
        <v>0</v>
      </c>
      <c r="M279" s="184">
        <v>0</v>
      </c>
      <c r="N279" s="184">
        <v>0</v>
      </c>
      <c r="O279" s="184">
        <v>0</v>
      </c>
      <c r="P279" s="188">
        <v>600</v>
      </c>
      <c r="Q279" s="183">
        <v>0</v>
      </c>
      <c r="R279" s="184">
        <v>0</v>
      </c>
      <c r="S279" s="184">
        <v>0</v>
      </c>
      <c r="T279" s="184">
        <v>0</v>
      </c>
      <c r="U279" s="184">
        <v>0</v>
      </c>
    </row>
    <row r="280" ht="23.1" customHeight="1" spans="1:21">
      <c r="A280" s="179"/>
      <c r="B280" s="179"/>
      <c r="C280" s="180"/>
      <c r="D280" s="215" t="s">
        <v>2783</v>
      </c>
      <c r="E280" s="182" t="s">
        <v>2784</v>
      </c>
      <c r="F280" s="183">
        <v>1109.83</v>
      </c>
      <c r="G280" s="184">
        <v>709.83</v>
      </c>
      <c r="H280" s="184">
        <v>582.07</v>
      </c>
      <c r="I280" s="184">
        <v>111.05</v>
      </c>
      <c r="J280" s="184">
        <v>16.71</v>
      </c>
      <c r="K280" s="184">
        <v>400</v>
      </c>
      <c r="L280" s="184">
        <v>400</v>
      </c>
      <c r="M280" s="184">
        <v>0</v>
      </c>
      <c r="N280" s="184">
        <v>0</v>
      </c>
      <c r="O280" s="184">
        <v>0</v>
      </c>
      <c r="P280" s="188">
        <v>0</v>
      </c>
      <c r="Q280" s="183">
        <v>0</v>
      </c>
      <c r="R280" s="184">
        <v>0</v>
      </c>
      <c r="S280" s="184">
        <v>0</v>
      </c>
      <c r="T280" s="184">
        <v>0</v>
      </c>
      <c r="U280" s="184">
        <v>0</v>
      </c>
    </row>
    <row r="281" ht="23.1" customHeight="1" spans="1:21">
      <c r="A281" s="179"/>
      <c r="B281" s="179"/>
      <c r="C281" s="180"/>
      <c r="D281" s="215" t="s">
        <v>2785</v>
      </c>
      <c r="E281" s="182" t="s">
        <v>2786</v>
      </c>
      <c r="F281" s="183">
        <v>792.35</v>
      </c>
      <c r="G281" s="184">
        <v>592.35</v>
      </c>
      <c r="H281" s="184">
        <v>479.49</v>
      </c>
      <c r="I281" s="184">
        <v>92.17</v>
      </c>
      <c r="J281" s="184">
        <v>20.69</v>
      </c>
      <c r="K281" s="184">
        <v>200</v>
      </c>
      <c r="L281" s="184">
        <v>200</v>
      </c>
      <c r="M281" s="184">
        <v>0</v>
      </c>
      <c r="N281" s="184">
        <v>0</v>
      </c>
      <c r="O281" s="184">
        <v>0</v>
      </c>
      <c r="P281" s="188">
        <v>0</v>
      </c>
      <c r="Q281" s="183">
        <v>0</v>
      </c>
      <c r="R281" s="184">
        <v>0</v>
      </c>
      <c r="S281" s="184">
        <v>0</v>
      </c>
      <c r="T281" s="184">
        <v>0</v>
      </c>
      <c r="U281" s="184">
        <v>0</v>
      </c>
    </row>
    <row r="282" ht="23.1" customHeight="1" spans="1:21">
      <c r="A282" s="179"/>
      <c r="B282" s="179"/>
      <c r="C282" s="180"/>
      <c r="D282" s="215" t="s">
        <v>2787</v>
      </c>
      <c r="E282" s="182" t="s">
        <v>2788</v>
      </c>
      <c r="F282" s="183">
        <v>656.96</v>
      </c>
      <c r="G282" s="184">
        <v>556.96</v>
      </c>
      <c r="H282" s="184">
        <v>450.47</v>
      </c>
      <c r="I282" s="184">
        <v>87.82</v>
      </c>
      <c r="J282" s="184">
        <v>18.67</v>
      </c>
      <c r="K282" s="184">
        <v>100</v>
      </c>
      <c r="L282" s="184">
        <v>100</v>
      </c>
      <c r="M282" s="184">
        <v>0</v>
      </c>
      <c r="N282" s="184">
        <v>0</v>
      </c>
      <c r="O282" s="184">
        <v>0</v>
      </c>
      <c r="P282" s="188">
        <v>0</v>
      </c>
      <c r="Q282" s="183">
        <v>0</v>
      </c>
      <c r="R282" s="184">
        <v>0</v>
      </c>
      <c r="S282" s="184">
        <v>0</v>
      </c>
      <c r="T282" s="184">
        <v>0</v>
      </c>
      <c r="U282" s="184">
        <v>0</v>
      </c>
    </row>
    <row r="283" ht="23.1" customHeight="1" spans="1:21">
      <c r="A283" s="179"/>
      <c r="B283" s="179"/>
      <c r="C283" s="180"/>
      <c r="D283" s="215" t="s">
        <v>2789</v>
      </c>
      <c r="E283" s="182" t="s">
        <v>2790</v>
      </c>
      <c r="F283" s="183">
        <v>1163.31</v>
      </c>
      <c r="G283" s="184">
        <v>663.31</v>
      </c>
      <c r="H283" s="184">
        <v>549.04</v>
      </c>
      <c r="I283" s="184">
        <v>104.93</v>
      </c>
      <c r="J283" s="184">
        <v>9.34</v>
      </c>
      <c r="K283" s="184">
        <v>500</v>
      </c>
      <c r="L283" s="184">
        <v>0</v>
      </c>
      <c r="M283" s="184">
        <v>0</v>
      </c>
      <c r="N283" s="184">
        <v>0</v>
      </c>
      <c r="O283" s="184">
        <v>0</v>
      </c>
      <c r="P283" s="188">
        <v>500</v>
      </c>
      <c r="Q283" s="183">
        <v>0</v>
      </c>
      <c r="R283" s="184">
        <v>0</v>
      </c>
      <c r="S283" s="184">
        <v>0</v>
      </c>
      <c r="T283" s="184">
        <v>0</v>
      </c>
      <c r="U283" s="184">
        <v>0</v>
      </c>
    </row>
    <row r="284" ht="23.1" customHeight="1" spans="1:21">
      <c r="A284" s="179"/>
      <c r="B284" s="179"/>
      <c r="C284" s="180"/>
      <c r="D284" s="215" t="s">
        <v>2791</v>
      </c>
      <c r="E284" s="182" t="s">
        <v>2792</v>
      </c>
      <c r="F284" s="183">
        <v>610.59</v>
      </c>
      <c r="G284" s="184">
        <v>510.59</v>
      </c>
      <c r="H284" s="184">
        <v>421.34</v>
      </c>
      <c r="I284" s="184">
        <v>82.02</v>
      </c>
      <c r="J284" s="184">
        <v>7.23</v>
      </c>
      <c r="K284" s="184">
        <v>100</v>
      </c>
      <c r="L284" s="184">
        <v>100</v>
      </c>
      <c r="M284" s="184">
        <v>0</v>
      </c>
      <c r="N284" s="184">
        <v>0</v>
      </c>
      <c r="O284" s="184">
        <v>0</v>
      </c>
      <c r="P284" s="188">
        <v>0</v>
      </c>
      <c r="Q284" s="183">
        <v>0</v>
      </c>
      <c r="R284" s="184">
        <v>0</v>
      </c>
      <c r="S284" s="184">
        <v>0</v>
      </c>
      <c r="T284" s="184">
        <v>0</v>
      </c>
      <c r="U284" s="184">
        <v>0</v>
      </c>
    </row>
    <row r="285" ht="23.1" customHeight="1" spans="1:21">
      <c r="A285" s="179"/>
      <c r="B285" s="179"/>
      <c r="C285" s="180"/>
      <c r="D285" s="215" t="s">
        <v>2793</v>
      </c>
      <c r="E285" s="182" t="s">
        <v>2794</v>
      </c>
      <c r="F285" s="183">
        <v>674.21</v>
      </c>
      <c r="G285" s="184">
        <v>619.21</v>
      </c>
      <c r="H285" s="184">
        <v>519.46</v>
      </c>
      <c r="I285" s="184">
        <v>99</v>
      </c>
      <c r="J285" s="184">
        <v>0.75</v>
      </c>
      <c r="K285" s="184">
        <v>55</v>
      </c>
      <c r="L285" s="184">
        <v>55</v>
      </c>
      <c r="M285" s="184">
        <v>0</v>
      </c>
      <c r="N285" s="184">
        <v>0</v>
      </c>
      <c r="O285" s="184">
        <v>0</v>
      </c>
      <c r="P285" s="188">
        <v>0</v>
      </c>
      <c r="Q285" s="183">
        <v>0</v>
      </c>
      <c r="R285" s="184">
        <v>0</v>
      </c>
      <c r="S285" s="184">
        <v>0</v>
      </c>
      <c r="T285" s="184">
        <v>0</v>
      </c>
      <c r="U285" s="184">
        <v>0</v>
      </c>
    </row>
    <row r="286" ht="23.1" customHeight="1" spans="1:21">
      <c r="A286" s="179"/>
      <c r="B286" s="179"/>
      <c r="C286" s="180"/>
      <c r="D286" s="215" t="s">
        <v>2795</v>
      </c>
      <c r="E286" s="182" t="s">
        <v>2796</v>
      </c>
      <c r="F286" s="183">
        <v>1221.54</v>
      </c>
      <c r="G286" s="184">
        <v>1061.54</v>
      </c>
      <c r="H286" s="184">
        <v>866.71</v>
      </c>
      <c r="I286" s="184">
        <v>154.21</v>
      </c>
      <c r="J286" s="184">
        <v>40.62</v>
      </c>
      <c r="K286" s="184">
        <v>160</v>
      </c>
      <c r="L286" s="184">
        <v>160</v>
      </c>
      <c r="M286" s="184">
        <v>0</v>
      </c>
      <c r="N286" s="184">
        <v>0</v>
      </c>
      <c r="O286" s="184">
        <v>0</v>
      </c>
      <c r="P286" s="188">
        <v>0</v>
      </c>
      <c r="Q286" s="183">
        <v>0</v>
      </c>
      <c r="R286" s="184">
        <v>0</v>
      </c>
      <c r="S286" s="184">
        <v>0</v>
      </c>
      <c r="T286" s="184">
        <v>0</v>
      </c>
      <c r="U286" s="184">
        <v>0</v>
      </c>
    </row>
    <row r="287" ht="23.1" customHeight="1" spans="1:21">
      <c r="A287" s="179"/>
      <c r="B287" s="179"/>
      <c r="C287" s="180"/>
      <c r="D287" s="215" t="s">
        <v>2797</v>
      </c>
      <c r="E287" s="182" t="s">
        <v>2798</v>
      </c>
      <c r="F287" s="183">
        <v>928.08</v>
      </c>
      <c r="G287" s="184">
        <v>116.08</v>
      </c>
      <c r="H287" s="184">
        <v>97.58</v>
      </c>
      <c r="I287" s="184">
        <v>6.26</v>
      </c>
      <c r="J287" s="184">
        <v>12.24</v>
      </c>
      <c r="K287" s="184">
        <v>812</v>
      </c>
      <c r="L287" s="184">
        <v>812</v>
      </c>
      <c r="M287" s="184">
        <v>0</v>
      </c>
      <c r="N287" s="184">
        <v>0</v>
      </c>
      <c r="O287" s="184">
        <v>0</v>
      </c>
      <c r="P287" s="188">
        <v>0</v>
      </c>
      <c r="Q287" s="183">
        <v>0</v>
      </c>
      <c r="R287" s="184">
        <v>0</v>
      </c>
      <c r="S287" s="184">
        <v>0</v>
      </c>
      <c r="T287" s="184">
        <v>0</v>
      </c>
      <c r="U287" s="184">
        <v>0</v>
      </c>
    </row>
    <row r="288" ht="23.1" customHeight="1" spans="1:21">
      <c r="A288" s="179"/>
      <c r="B288" s="179"/>
      <c r="C288" s="180"/>
      <c r="D288" s="215" t="s">
        <v>2799</v>
      </c>
      <c r="E288" s="182" t="s">
        <v>2800</v>
      </c>
      <c r="F288" s="183">
        <v>116.08</v>
      </c>
      <c r="G288" s="184">
        <v>116.08</v>
      </c>
      <c r="H288" s="184">
        <v>97.58</v>
      </c>
      <c r="I288" s="184">
        <v>6.26</v>
      </c>
      <c r="J288" s="184">
        <v>12.24</v>
      </c>
      <c r="K288" s="184">
        <v>0</v>
      </c>
      <c r="L288" s="184">
        <v>0</v>
      </c>
      <c r="M288" s="184">
        <v>0</v>
      </c>
      <c r="N288" s="184">
        <v>0</v>
      </c>
      <c r="O288" s="184">
        <v>0</v>
      </c>
      <c r="P288" s="188">
        <v>0</v>
      </c>
      <c r="Q288" s="183">
        <v>0</v>
      </c>
      <c r="R288" s="184">
        <v>0</v>
      </c>
      <c r="S288" s="184">
        <v>0</v>
      </c>
      <c r="T288" s="184">
        <v>0</v>
      </c>
      <c r="U288" s="184">
        <v>0</v>
      </c>
    </row>
    <row r="289" ht="23.1" customHeight="1" spans="1:21">
      <c r="A289" s="179"/>
      <c r="B289" s="179"/>
      <c r="C289" s="180"/>
      <c r="D289" s="215" t="s">
        <v>2801</v>
      </c>
      <c r="E289" s="182" t="s">
        <v>2802</v>
      </c>
      <c r="F289" s="183">
        <v>31</v>
      </c>
      <c r="G289" s="184">
        <v>0</v>
      </c>
      <c r="H289" s="184">
        <v>0</v>
      </c>
      <c r="I289" s="184">
        <v>0</v>
      </c>
      <c r="J289" s="184">
        <v>0</v>
      </c>
      <c r="K289" s="184">
        <v>31</v>
      </c>
      <c r="L289" s="184">
        <v>31</v>
      </c>
      <c r="M289" s="184">
        <v>0</v>
      </c>
      <c r="N289" s="184">
        <v>0</v>
      </c>
      <c r="O289" s="184">
        <v>0</v>
      </c>
      <c r="P289" s="188">
        <v>0</v>
      </c>
      <c r="Q289" s="183">
        <v>0</v>
      </c>
      <c r="R289" s="184">
        <v>0</v>
      </c>
      <c r="S289" s="184">
        <v>0</v>
      </c>
      <c r="T289" s="184">
        <v>0</v>
      </c>
      <c r="U289" s="184">
        <v>0</v>
      </c>
    </row>
    <row r="290" ht="23.1" customHeight="1" spans="1:21">
      <c r="A290" s="179"/>
      <c r="B290" s="179"/>
      <c r="C290" s="180"/>
      <c r="D290" s="215" t="s">
        <v>2803</v>
      </c>
      <c r="E290" s="182" t="s">
        <v>937</v>
      </c>
      <c r="F290" s="183">
        <v>242</v>
      </c>
      <c r="G290" s="184">
        <v>0</v>
      </c>
      <c r="H290" s="184">
        <v>0</v>
      </c>
      <c r="I290" s="184">
        <v>0</v>
      </c>
      <c r="J290" s="184">
        <v>0</v>
      </c>
      <c r="K290" s="184">
        <v>242</v>
      </c>
      <c r="L290" s="184">
        <v>242</v>
      </c>
      <c r="M290" s="184">
        <v>0</v>
      </c>
      <c r="N290" s="184">
        <v>0</v>
      </c>
      <c r="O290" s="184">
        <v>0</v>
      </c>
      <c r="P290" s="188">
        <v>0</v>
      </c>
      <c r="Q290" s="183">
        <v>0</v>
      </c>
      <c r="R290" s="184">
        <v>0</v>
      </c>
      <c r="S290" s="184">
        <v>0</v>
      </c>
      <c r="T290" s="184">
        <v>0</v>
      </c>
      <c r="U290" s="184">
        <v>0</v>
      </c>
    </row>
    <row r="291" ht="23.1" customHeight="1" spans="1:21">
      <c r="A291" s="179"/>
      <c r="B291" s="179"/>
      <c r="C291" s="180"/>
      <c r="D291" s="215" t="s">
        <v>2804</v>
      </c>
      <c r="E291" s="182" t="s">
        <v>2805</v>
      </c>
      <c r="F291" s="183">
        <v>30</v>
      </c>
      <c r="G291" s="184">
        <v>0</v>
      </c>
      <c r="H291" s="184">
        <v>0</v>
      </c>
      <c r="I291" s="184">
        <v>0</v>
      </c>
      <c r="J291" s="184">
        <v>0</v>
      </c>
      <c r="K291" s="184">
        <v>30</v>
      </c>
      <c r="L291" s="184">
        <v>30</v>
      </c>
      <c r="M291" s="184">
        <v>0</v>
      </c>
      <c r="N291" s="184">
        <v>0</v>
      </c>
      <c r="O291" s="184">
        <v>0</v>
      </c>
      <c r="P291" s="188">
        <v>0</v>
      </c>
      <c r="Q291" s="183">
        <v>0</v>
      </c>
      <c r="R291" s="184">
        <v>0</v>
      </c>
      <c r="S291" s="184">
        <v>0</v>
      </c>
      <c r="T291" s="184">
        <v>0</v>
      </c>
      <c r="U291" s="184">
        <v>0</v>
      </c>
    </row>
    <row r="292" ht="23.1" customHeight="1" spans="1:21">
      <c r="A292" s="179"/>
      <c r="B292" s="179"/>
      <c r="C292" s="180"/>
      <c r="D292" s="215" t="s">
        <v>2806</v>
      </c>
      <c r="E292" s="182" t="s">
        <v>2807</v>
      </c>
      <c r="F292" s="183">
        <v>7</v>
      </c>
      <c r="G292" s="184">
        <v>0</v>
      </c>
      <c r="H292" s="184">
        <v>0</v>
      </c>
      <c r="I292" s="184">
        <v>0</v>
      </c>
      <c r="J292" s="184">
        <v>0</v>
      </c>
      <c r="K292" s="184">
        <v>7</v>
      </c>
      <c r="L292" s="184">
        <v>7</v>
      </c>
      <c r="M292" s="184">
        <v>0</v>
      </c>
      <c r="N292" s="184">
        <v>0</v>
      </c>
      <c r="O292" s="184">
        <v>0</v>
      </c>
      <c r="P292" s="188">
        <v>0</v>
      </c>
      <c r="Q292" s="183">
        <v>0</v>
      </c>
      <c r="R292" s="184">
        <v>0</v>
      </c>
      <c r="S292" s="184">
        <v>0</v>
      </c>
      <c r="T292" s="184">
        <v>0</v>
      </c>
      <c r="U292" s="184">
        <v>0</v>
      </c>
    </row>
    <row r="293" ht="23.1" customHeight="1" spans="1:21">
      <c r="A293" s="179"/>
      <c r="B293" s="179"/>
      <c r="C293" s="180"/>
      <c r="D293" s="215" t="s">
        <v>2808</v>
      </c>
      <c r="E293" s="182" t="s">
        <v>2809</v>
      </c>
      <c r="F293" s="183">
        <v>30</v>
      </c>
      <c r="G293" s="184">
        <v>0</v>
      </c>
      <c r="H293" s="184">
        <v>0</v>
      </c>
      <c r="I293" s="184">
        <v>0</v>
      </c>
      <c r="J293" s="184">
        <v>0</v>
      </c>
      <c r="K293" s="184">
        <v>30</v>
      </c>
      <c r="L293" s="184">
        <v>30</v>
      </c>
      <c r="M293" s="184">
        <v>0</v>
      </c>
      <c r="N293" s="184">
        <v>0</v>
      </c>
      <c r="O293" s="184">
        <v>0</v>
      </c>
      <c r="P293" s="188">
        <v>0</v>
      </c>
      <c r="Q293" s="183">
        <v>0</v>
      </c>
      <c r="R293" s="184">
        <v>0</v>
      </c>
      <c r="S293" s="184">
        <v>0</v>
      </c>
      <c r="T293" s="184">
        <v>0</v>
      </c>
      <c r="U293" s="184">
        <v>0</v>
      </c>
    </row>
    <row r="294" ht="23.1" customHeight="1" spans="1:21">
      <c r="A294" s="179"/>
      <c r="B294" s="179"/>
      <c r="C294" s="180"/>
      <c r="D294" s="215" t="s">
        <v>2810</v>
      </c>
      <c r="E294" s="182" t="s">
        <v>2811</v>
      </c>
      <c r="F294" s="183">
        <v>472</v>
      </c>
      <c r="G294" s="184">
        <v>0</v>
      </c>
      <c r="H294" s="184">
        <v>0</v>
      </c>
      <c r="I294" s="184">
        <v>0</v>
      </c>
      <c r="J294" s="184">
        <v>0</v>
      </c>
      <c r="K294" s="184">
        <v>472</v>
      </c>
      <c r="L294" s="184">
        <v>472</v>
      </c>
      <c r="M294" s="184">
        <v>0</v>
      </c>
      <c r="N294" s="184">
        <v>0</v>
      </c>
      <c r="O294" s="184">
        <v>0</v>
      </c>
      <c r="P294" s="188">
        <v>0</v>
      </c>
      <c r="Q294" s="183">
        <v>0</v>
      </c>
      <c r="R294" s="184">
        <v>0</v>
      </c>
      <c r="S294" s="184">
        <v>0</v>
      </c>
      <c r="T294" s="184">
        <v>0</v>
      </c>
      <c r="U294" s="184">
        <v>0</v>
      </c>
    </row>
    <row r="295" ht="25.5" customHeight="1" spans="1:22">
      <c r="A295" s="228"/>
      <c r="B295" s="228"/>
      <c r="C295" s="228"/>
      <c r="D295" s="228"/>
      <c r="E295" s="228"/>
      <c r="F295" s="228"/>
      <c r="G295" s="228"/>
      <c r="H295" s="228"/>
      <c r="I295" s="228"/>
      <c r="J295" s="228"/>
      <c r="K295" s="228"/>
      <c r="L295" s="228"/>
      <c r="M295" s="228"/>
      <c r="N295" s="228"/>
      <c r="O295" s="228"/>
      <c r="P295" s="228"/>
      <c r="Q295" s="228"/>
      <c r="R295" s="228"/>
      <c r="S295" s="228"/>
      <c r="T295" s="228"/>
      <c r="U295" s="228"/>
      <c r="V295" s="228"/>
    </row>
    <row r="296" ht="25.5" customHeight="1" spans="1:22">
      <c r="A296" s="228"/>
      <c r="B296" s="228"/>
      <c r="C296" s="228"/>
      <c r="D296" s="228"/>
      <c r="E296" s="228"/>
      <c r="F296" s="228"/>
      <c r="G296" s="228"/>
      <c r="H296" s="228"/>
      <c r="I296" s="228"/>
      <c r="J296" s="228"/>
      <c r="K296" s="228"/>
      <c r="L296" s="228"/>
      <c r="M296" s="228"/>
      <c r="N296" s="228"/>
      <c r="O296" s="228"/>
      <c r="P296" s="228"/>
      <c r="Q296" s="228"/>
      <c r="R296" s="228"/>
      <c r="S296" s="228"/>
      <c r="T296" s="228"/>
      <c r="U296" s="228"/>
      <c r="V296" s="228"/>
    </row>
    <row r="297" ht="25.5" customHeight="1" spans="1:22">
      <c r="A297" s="228"/>
      <c r="B297" s="228"/>
      <c r="C297" s="228"/>
      <c r="D297" s="228"/>
      <c r="E297" s="228"/>
      <c r="F297" s="228"/>
      <c r="G297" s="228"/>
      <c r="H297" s="228"/>
      <c r="I297" s="228"/>
      <c r="J297" s="228"/>
      <c r="K297" s="228"/>
      <c r="L297" s="228"/>
      <c r="M297" s="228"/>
      <c r="N297" s="228"/>
      <c r="O297" s="228"/>
      <c r="P297" s="228"/>
      <c r="Q297" s="228"/>
      <c r="R297" s="228"/>
      <c r="S297" s="228"/>
      <c r="T297" s="228"/>
      <c r="U297" s="228"/>
      <c r="V297" s="228"/>
    </row>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3.1" customHeight="1"/>
    <row r="385" ht="23.1" customHeight="1"/>
    <row r="386" ht="23.1" customHeight="1"/>
    <row r="387" ht="23.1" customHeight="1"/>
    <row r="388" ht="23.1" customHeight="1"/>
    <row r="389" ht="23.1" customHeight="1"/>
    <row r="390" ht="23.1" customHeight="1"/>
    <row r="391" ht="23.1" customHeight="1"/>
    <row r="392" ht="23.1" customHeight="1"/>
    <row r="393" ht="23.1" customHeight="1"/>
    <row r="394" ht="23.1" customHeight="1"/>
    <row r="395" ht="23.1" customHeight="1"/>
    <row r="396" ht="23.1" customHeight="1"/>
    <row r="397" ht="23.1" customHeight="1"/>
    <row r="398" ht="23.1" customHeight="1"/>
    <row r="399" ht="23.1" customHeight="1"/>
    <row r="400" ht="23.1" customHeight="1"/>
    <row r="401" ht="23.1" customHeight="1"/>
    <row r="402" ht="23.1" customHeight="1"/>
    <row r="403" ht="23.1" customHeight="1"/>
    <row r="404" ht="23.1" customHeight="1"/>
    <row r="405" ht="23.1" customHeight="1"/>
    <row r="406" ht="23.1" customHeight="1"/>
    <row r="407" ht="23.1" customHeight="1"/>
    <row r="408" ht="23.1" customHeight="1"/>
    <row r="409" ht="23.1" customHeight="1"/>
    <row r="410" ht="23.1" customHeight="1"/>
    <row r="411" ht="23.1" customHeight="1"/>
    <row r="412" ht="23.1" customHeight="1"/>
    <row r="413" ht="23.1" customHeight="1"/>
    <row r="414" ht="23.1" customHeight="1"/>
    <row r="415" ht="23.1" customHeight="1"/>
    <row r="416" ht="23.1" customHeight="1"/>
    <row r="417" ht="23.1" customHeight="1"/>
    <row r="418" ht="23.1" customHeight="1"/>
    <row r="419" ht="23.1" customHeight="1"/>
    <row r="420" ht="23.1" customHeight="1"/>
    <row r="421" ht="23.1" customHeight="1"/>
    <row r="422" ht="23.1" customHeight="1"/>
    <row r="423" ht="23.1" customHeight="1"/>
    <row r="424" ht="23.1" customHeight="1"/>
    <row r="425" ht="23.1" customHeight="1"/>
    <row r="426" ht="23.1" customHeight="1"/>
    <row r="427" ht="23.1" customHeight="1"/>
    <row r="428" ht="23.1" customHeight="1"/>
    <row r="429" ht="23.1" customHeight="1"/>
    <row r="430" ht="23.1" customHeight="1"/>
    <row r="431" ht="23.1" customHeight="1"/>
    <row r="432" ht="23.1" customHeight="1"/>
    <row r="433" ht="23.1" customHeight="1"/>
    <row r="434" ht="23.1" customHeight="1"/>
    <row r="435" ht="23.1" customHeight="1"/>
    <row r="436" ht="23.1" customHeight="1"/>
    <row r="437" ht="23.1" customHeight="1"/>
    <row r="438" ht="23.1" customHeight="1"/>
    <row r="439" ht="23.1" customHeight="1"/>
    <row r="440" ht="23.1" customHeight="1"/>
    <row r="441" ht="23.1" customHeight="1"/>
    <row r="442" ht="23.1" customHeight="1"/>
    <row r="443" ht="23.1" customHeight="1"/>
    <row r="444" ht="23.1" customHeight="1"/>
    <row r="445" ht="23.1" customHeight="1"/>
    <row r="446" ht="23.1" customHeight="1"/>
    <row r="447" ht="23.1" customHeight="1"/>
    <row r="448" ht="23.1" customHeight="1"/>
    <row r="449" ht="23.1" customHeight="1"/>
    <row r="450" ht="23.1" customHeight="1"/>
    <row r="451" ht="23.1" customHeight="1"/>
    <row r="452" ht="23.1" customHeight="1"/>
    <row r="453" ht="23.1" customHeight="1"/>
    <row r="454" ht="23.1" customHeight="1"/>
    <row r="455" ht="23.1" customHeight="1"/>
    <row r="456" ht="23.1" customHeight="1"/>
    <row r="457" ht="23.1" customHeight="1"/>
    <row r="458" ht="23.1" customHeight="1"/>
    <row r="459" ht="23.1" customHeight="1"/>
    <row r="460" ht="23.1" customHeight="1"/>
    <row r="461" ht="23.1" customHeight="1"/>
    <row r="462" ht="23.1" customHeight="1"/>
    <row r="463" ht="23.1" customHeight="1"/>
    <row r="464" ht="23.1" customHeight="1"/>
    <row r="465" ht="23.1" customHeight="1"/>
    <row r="466" ht="23.1" customHeight="1"/>
    <row r="467" ht="23.1" customHeight="1"/>
    <row r="468" ht="23.1" customHeight="1"/>
    <row r="469" ht="23.1" customHeight="1"/>
    <row r="470" ht="23.1" customHeight="1"/>
    <row r="471" ht="23.1" customHeight="1"/>
    <row r="472" ht="23.1" customHeight="1"/>
    <row r="473" ht="23.1" customHeight="1"/>
    <row r="474" ht="23.1" customHeight="1"/>
    <row r="475" ht="23.1" customHeight="1"/>
    <row r="476" ht="23.1" customHeight="1"/>
    <row r="477" ht="23.1" customHeight="1"/>
    <row r="478" ht="23.1" customHeight="1"/>
    <row r="479" ht="23.1" customHeight="1"/>
    <row r="480" ht="23.1" customHeight="1"/>
    <row r="481" ht="23.1" customHeight="1"/>
    <row r="482" ht="23.1" customHeight="1"/>
    <row r="483" ht="23.1" customHeight="1"/>
    <row r="484" ht="23.1" customHeight="1"/>
    <row r="485" ht="23.1" customHeight="1"/>
    <row r="486" ht="23.1" customHeight="1"/>
    <row r="487" ht="23.1" customHeight="1"/>
    <row r="488" ht="23.1" customHeight="1"/>
    <row r="489" ht="23.1" customHeight="1"/>
    <row r="490" ht="23.1" customHeight="1"/>
    <row r="491" ht="23.1" customHeight="1"/>
    <row r="492" ht="23.1" customHeight="1"/>
    <row r="493" ht="23.1" customHeight="1"/>
    <row r="494" ht="23.1" customHeight="1"/>
    <row r="495" ht="23.1" customHeight="1"/>
    <row r="496" ht="23.1" customHeight="1"/>
    <row r="497" ht="23.1" customHeight="1"/>
    <row r="498" ht="23.1" customHeight="1"/>
    <row r="499" ht="23.1" customHeight="1"/>
    <row r="500" ht="23.1" customHeight="1"/>
    <row r="501" ht="23.1" customHeight="1"/>
    <row r="502" ht="23.1" customHeight="1"/>
    <row r="503" ht="23.1" customHeight="1"/>
    <row r="504" ht="23.1" customHeight="1"/>
    <row r="505" ht="23.1" customHeight="1"/>
    <row r="506" ht="23.1" customHeight="1"/>
    <row r="507" ht="23.1" customHeight="1"/>
    <row r="508" ht="23.1" customHeight="1"/>
    <row r="509" ht="23.1" customHeight="1"/>
    <row r="510" ht="23.1" customHeight="1"/>
    <row r="511" ht="23.1" customHeight="1"/>
    <row r="512" ht="23.1" customHeight="1"/>
    <row r="513" ht="23.1" customHeight="1"/>
    <row r="514" ht="23.1" customHeight="1"/>
    <row r="515" ht="23.1" customHeight="1"/>
    <row r="516" ht="23.1" customHeight="1"/>
    <row r="517" ht="23.1" customHeight="1"/>
    <row r="518" ht="23.1" customHeight="1"/>
    <row r="519" ht="23.1" customHeight="1"/>
    <row r="520" ht="23.1" customHeight="1"/>
    <row r="521" ht="23.1" customHeight="1"/>
    <row r="522" ht="23.1" customHeight="1"/>
    <row r="523" ht="23.1" customHeight="1"/>
    <row r="524" ht="23.1" customHeight="1"/>
    <row r="525" ht="23.1" customHeight="1"/>
    <row r="526" ht="23.1" customHeight="1"/>
    <row r="527" ht="23.1" customHeight="1"/>
    <row r="528" ht="23.1" customHeight="1"/>
    <row r="529" ht="23.1" customHeight="1"/>
    <row r="530" ht="23.1" customHeight="1"/>
    <row r="531" ht="23.1" customHeight="1"/>
    <row r="532" ht="23.1" customHeight="1"/>
    <row r="533" ht="23.1" customHeight="1"/>
    <row r="534" ht="23.1" customHeight="1"/>
    <row r="535" ht="23.1" customHeight="1"/>
    <row r="536" ht="23.1" customHeight="1"/>
    <row r="537" ht="23.1" customHeight="1"/>
    <row r="538" ht="23.1" customHeight="1"/>
    <row r="539" ht="23.1" customHeight="1"/>
    <row r="540" ht="23.1" customHeight="1"/>
    <row r="541" ht="23.1" customHeight="1"/>
    <row r="542" ht="23.1" customHeight="1"/>
    <row r="543" ht="23.1" customHeight="1"/>
    <row r="544" ht="23.1" customHeight="1"/>
    <row r="545" ht="23.1" customHeight="1"/>
    <row r="546" ht="23.1" customHeight="1"/>
    <row r="547" ht="23.1" customHeight="1"/>
    <row r="548" ht="23.1" customHeight="1"/>
    <row r="549" ht="23.1" customHeight="1"/>
    <row r="550" ht="23.1" customHeight="1"/>
    <row r="551" ht="23.1" customHeight="1"/>
    <row r="552" ht="23.1" customHeight="1"/>
    <row r="553" ht="23.1" customHeight="1"/>
    <row r="554" ht="23.1" customHeight="1"/>
    <row r="555" ht="23.1" customHeight="1"/>
    <row r="556" ht="23.1" customHeight="1"/>
    <row r="557" ht="23.1" customHeight="1"/>
    <row r="558" ht="23.1" customHeight="1"/>
    <row r="559" ht="23.1" customHeight="1"/>
    <row r="560" ht="23.1" customHeight="1"/>
    <row r="561" ht="23.1" customHeight="1"/>
    <row r="562" ht="23.1" customHeight="1"/>
    <row r="563" ht="23.1" customHeight="1"/>
    <row r="564" ht="23.1" customHeight="1"/>
    <row r="565" ht="23.1" customHeight="1"/>
    <row r="566" ht="23.1" customHeight="1"/>
    <row r="567" ht="23.1" customHeight="1"/>
    <row r="568" ht="23.1" customHeight="1"/>
    <row r="569" ht="23.1" customHeight="1"/>
    <row r="570" ht="23.1" customHeight="1"/>
    <row r="571" ht="23.1" customHeight="1"/>
    <row r="572" ht="23.1" customHeight="1"/>
    <row r="573" ht="23.1" customHeight="1"/>
    <row r="574" ht="23.1" customHeight="1"/>
    <row r="575" ht="23.1" customHeight="1"/>
    <row r="576" ht="23.1" customHeight="1"/>
    <row r="577" ht="23.1" customHeight="1"/>
    <row r="578" ht="23.1" customHeight="1"/>
    <row r="579" ht="23.1" customHeight="1"/>
    <row r="580" ht="23.1" customHeight="1"/>
    <row r="581" ht="23.1" customHeight="1"/>
    <row r="582" ht="23.1" customHeight="1"/>
    <row r="583" ht="23.1" customHeight="1"/>
    <row r="584" ht="23.1" customHeight="1"/>
    <row r="585" ht="23.1" customHeight="1"/>
    <row r="586" ht="23.1" customHeight="1"/>
    <row r="587" ht="23.1" customHeight="1"/>
    <row r="588" ht="23.1" customHeight="1"/>
    <row r="589" ht="23.1" customHeight="1"/>
    <row r="590" ht="23.1" customHeight="1"/>
    <row r="591" ht="23.1" customHeight="1"/>
    <row r="592" ht="23.1" customHeight="1"/>
    <row r="593" ht="23.1" customHeight="1"/>
    <row r="594" ht="23.1" customHeight="1"/>
    <row r="595" ht="23.1" customHeight="1"/>
    <row r="596" ht="23.1" customHeight="1"/>
    <row r="597" ht="23.1" customHeight="1"/>
    <row r="598" ht="23.1" customHeight="1"/>
    <row r="599" ht="23.1" customHeight="1"/>
    <row r="600" ht="23.1" customHeight="1"/>
    <row r="601" ht="23.1" customHeight="1"/>
    <row r="602" ht="23.1" customHeight="1"/>
    <row r="603" ht="23.1" customHeight="1"/>
    <row r="604" ht="23.1" customHeight="1"/>
    <row r="605" ht="23.1" customHeight="1"/>
    <row r="606" ht="23.1" customHeight="1"/>
    <row r="607" ht="23.1" customHeight="1"/>
    <row r="608" ht="23.1" customHeight="1"/>
    <row r="609" ht="23.1" customHeight="1"/>
    <row r="610" ht="23.1" customHeight="1"/>
    <row r="611" ht="23.1" customHeight="1"/>
    <row r="612" ht="23.1" customHeight="1"/>
    <row r="613" ht="23.1" customHeight="1"/>
    <row r="614" ht="23.1" customHeight="1"/>
    <row r="615" ht="23.1" customHeight="1"/>
    <row r="616" ht="23.1" customHeight="1"/>
    <row r="617" ht="23.1" customHeight="1"/>
    <row r="618" ht="23.1" customHeight="1"/>
    <row r="619" ht="23.1" customHeight="1"/>
    <row r="620" ht="23.1" customHeight="1"/>
    <row r="621" ht="23.1" customHeight="1"/>
    <row r="622" ht="23.1" customHeight="1"/>
    <row r="623" ht="23.1" customHeight="1"/>
    <row r="624" ht="23.1" customHeight="1"/>
    <row r="625" ht="23.1" customHeight="1"/>
    <row r="626" ht="23.1" customHeight="1"/>
    <row r="627" ht="23.1" customHeight="1"/>
    <row r="628" ht="23.1" customHeight="1"/>
    <row r="629" ht="23.1" customHeight="1"/>
    <row r="630" ht="23.1" customHeight="1"/>
    <row r="631" ht="23.1" customHeight="1"/>
    <row r="632" ht="23.1" customHeight="1"/>
    <row r="633" ht="23.1" customHeight="1"/>
    <row r="634" ht="23.1" customHeight="1"/>
    <row r="635" ht="23.1" customHeight="1"/>
    <row r="636" ht="23.1" customHeight="1"/>
    <row r="637" ht="23.1" customHeight="1"/>
    <row r="638" ht="23.1" customHeight="1"/>
    <row r="639" ht="23.1" customHeight="1"/>
    <row r="640" ht="23.1" customHeight="1"/>
    <row r="641" ht="23.1" customHeight="1"/>
    <row r="642" ht="23.1" customHeight="1"/>
    <row r="643" ht="23.1" customHeight="1"/>
    <row r="644" ht="23.1" customHeight="1"/>
    <row r="645" ht="23.1" customHeight="1"/>
    <row r="646" ht="23.1" customHeight="1"/>
    <row r="647" ht="23.1" customHeight="1"/>
    <row r="648" ht="23.1" customHeight="1"/>
    <row r="649" ht="23.1" customHeight="1"/>
    <row r="650" ht="23.1" customHeight="1"/>
    <row r="651" ht="23.1" customHeight="1"/>
    <row r="652" ht="23.1" customHeight="1"/>
    <row r="653" ht="23.1" customHeight="1"/>
    <row r="654" ht="23.1" customHeight="1"/>
    <row r="655" ht="23.1" customHeight="1"/>
    <row r="656" ht="23.1" customHeight="1"/>
    <row r="657" ht="23.1" customHeight="1"/>
    <row r="658" ht="23.1" customHeight="1"/>
    <row r="659" ht="23.1" customHeight="1"/>
    <row r="660" ht="23.1" customHeight="1"/>
    <row r="661" ht="23.1" customHeight="1"/>
    <row r="662" ht="23.1" customHeight="1"/>
    <row r="663" ht="23.1" customHeight="1"/>
    <row r="664" ht="23.1" customHeight="1"/>
    <row r="665" ht="23.1" customHeight="1"/>
    <row r="666" ht="23.1" customHeight="1"/>
    <row r="667" ht="23.1" customHeight="1"/>
    <row r="668" ht="23.1" customHeight="1"/>
    <row r="669" ht="23.1" customHeight="1"/>
    <row r="670" ht="23.1" customHeight="1"/>
    <row r="671" ht="23.1" customHeight="1"/>
    <row r="672" ht="23.1" customHeight="1"/>
    <row r="673" ht="23.1" customHeight="1"/>
    <row r="674" ht="23.1" customHeight="1"/>
    <row r="675" ht="23.1" customHeight="1"/>
    <row r="676" ht="23.1" customHeight="1"/>
    <row r="677" ht="23.1" customHeight="1"/>
    <row r="678" ht="23.1" customHeight="1"/>
    <row r="679" ht="23.1" customHeight="1"/>
    <row r="680" ht="23.1" customHeight="1"/>
    <row r="681" ht="23.1" customHeight="1"/>
    <row r="682" ht="23.1" customHeight="1"/>
    <row r="683" ht="23.1" customHeight="1"/>
    <row r="684" ht="23.1" customHeight="1"/>
    <row r="685" ht="23.1" customHeight="1"/>
    <row r="686" ht="23.1" customHeight="1"/>
    <row r="687" ht="23.1" customHeight="1"/>
    <row r="688" ht="23.1" customHeight="1"/>
    <row r="689" ht="23.1" customHeight="1"/>
    <row r="690" ht="23.1" customHeight="1"/>
    <row r="691" ht="23.1" customHeight="1"/>
    <row r="692" ht="23.1" customHeight="1"/>
    <row r="693" ht="23.1" customHeight="1"/>
    <row r="694" ht="23.1" customHeight="1"/>
    <row r="695" ht="23.1" customHeight="1"/>
    <row r="696" ht="23.1" customHeight="1"/>
    <row r="697" ht="23.1" customHeight="1"/>
    <row r="698" ht="23.1" customHeight="1"/>
    <row r="699" ht="23.1" customHeight="1"/>
    <row r="700" ht="23.1" customHeight="1"/>
    <row r="701" ht="23.1" customHeight="1"/>
    <row r="702" ht="23.1" customHeight="1"/>
    <row r="703" ht="23.1" customHeight="1"/>
    <row r="704" ht="23.1" customHeight="1"/>
    <row r="705" ht="23.1" customHeight="1"/>
    <row r="706" ht="23.1" customHeight="1"/>
    <row r="707" ht="23.1" customHeight="1"/>
    <row r="708" ht="23.1" customHeight="1"/>
    <row r="709" ht="23.1" customHeight="1"/>
    <row r="710" ht="23.1" customHeight="1"/>
    <row r="711" ht="23.1" customHeight="1"/>
    <row r="712" ht="23.1" customHeight="1"/>
    <row r="713" ht="23.1" customHeight="1"/>
    <row r="714" ht="23.1" customHeight="1"/>
    <row r="715" ht="23.1" customHeight="1"/>
    <row r="716" ht="23.1" customHeight="1"/>
    <row r="717" ht="23.1" customHeight="1"/>
    <row r="718" ht="23.1" customHeight="1"/>
    <row r="719" ht="23.1" customHeight="1"/>
    <row r="720" ht="23.1" customHeight="1"/>
    <row r="721" ht="23.1" customHeight="1"/>
    <row r="722" ht="23.1" customHeight="1"/>
    <row r="723" ht="23.1" customHeight="1"/>
    <row r="724" ht="23.1" customHeight="1"/>
    <row r="725" ht="23.1" customHeight="1"/>
    <row r="726" ht="23.1" customHeight="1"/>
    <row r="727" ht="23.1" customHeight="1"/>
    <row r="728" ht="23.1" customHeight="1"/>
    <row r="729" ht="23.1" customHeight="1"/>
    <row r="730" ht="23.1" customHeight="1"/>
    <row r="731" ht="23.1" customHeight="1"/>
    <row r="732" ht="23.1" customHeight="1"/>
    <row r="733" ht="23.1" customHeight="1"/>
    <row r="734" ht="23.1" customHeight="1"/>
    <row r="735" ht="23.1" customHeight="1"/>
    <row r="736" ht="23.1" customHeight="1"/>
    <row r="737" ht="23.1" customHeight="1"/>
    <row r="738" ht="23.1" customHeight="1"/>
    <row r="739" ht="23.1" customHeight="1"/>
    <row r="740" ht="23.1" customHeight="1"/>
    <row r="741" ht="23.1" customHeight="1"/>
    <row r="742" ht="23.1" customHeight="1"/>
    <row r="743" ht="23.1" customHeight="1"/>
    <row r="744" ht="23.1" customHeight="1"/>
    <row r="745" ht="23.1" customHeight="1"/>
    <row r="746" ht="23.1" customHeight="1"/>
    <row r="747" ht="23.1" customHeight="1"/>
    <row r="748" ht="23.1" customHeight="1"/>
    <row r="749" ht="23.1" customHeight="1"/>
    <row r="750" ht="23.1" customHeight="1"/>
    <row r="751" ht="23.1" customHeight="1"/>
    <row r="752" ht="23.1" customHeight="1"/>
    <row r="753" ht="23.1" customHeight="1"/>
    <row r="754" ht="23.1" customHeight="1"/>
    <row r="755" ht="23.1" customHeight="1"/>
    <row r="756" ht="23.1" customHeight="1"/>
    <row r="757" ht="23.1" customHeight="1"/>
    <row r="758" ht="23.1" customHeight="1"/>
    <row r="759" ht="23.1" customHeight="1"/>
    <row r="760" ht="23.1" customHeight="1"/>
    <row r="761" ht="23.1" customHeight="1"/>
    <row r="762" ht="23.1" customHeight="1"/>
    <row r="763" ht="23.1" customHeight="1"/>
    <row r="764" ht="23.1" customHeight="1"/>
    <row r="765" ht="23.1" customHeight="1"/>
    <row r="766" ht="23.1" customHeight="1"/>
    <row r="767" ht="23.1" customHeight="1"/>
    <row r="768" ht="23.1" customHeight="1"/>
    <row r="769" ht="23.1" customHeight="1"/>
    <row r="770" ht="23.1" customHeight="1"/>
    <row r="771" ht="23.1" customHeight="1"/>
    <row r="772" ht="23.1" customHeight="1"/>
    <row r="773" ht="23.1" customHeight="1"/>
    <row r="774" ht="23.1" customHeight="1"/>
    <row r="775" ht="23.1" customHeight="1"/>
    <row r="776" ht="23.1" customHeight="1"/>
    <row r="777" ht="23.1" customHeight="1"/>
    <row r="778" ht="23.1" customHeight="1"/>
    <row r="779" ht="23.1" customHeight="1"/>
    <row r="780" ht="23.1" customHeight="1"/>
    <row r="781" ht="23.1" customHeight="1"/>
    <row r="782" ht="23.1" customHeight="1"/>
    <row r="783" ht="23.1" customHeight="1"/>
    <row r="784" ht="23.1" customHeight="1"/>
    <row r="785" ht="23.1" customHeight="1"/>
    <row r="786" ht="23.1" customHeight="1"/>
    <row r="787" ht="23.1" customHeight="1"/>
    <row r="788" ht="23.1" customHeight="1"/>
    <row r="789" ht="23.1" customHeight="1"/>
    <row r="790" ht="23.1" customHeight="1"/>
    <row r="791" ht="23.1" customHeight="1"/>
    <row r="792" ht="23.1" customHeight="1"/>
    <row r="793" ht="23.1" customHeight="1"/>
    <row r="794" ht="23.1" customHeight="1"/>
    <row r="795" ht="23.1" customHeight="1"/>
    <row r="796" ht="23.1" customHeight="1"/>
    <row r="797" ht="23.1" customHeight="1"/>
    <row r="798" ht="23.1" customHeight="1"/>
    <row r="799" ht="23.1" customHeight="1"/>
    <row r="800" ht="23.1" customHeight="1"/>
    <row r="801" ht="23.1" customHeight="1"/>
    <row r="802" ht="23.1" customHeight="1"/>
    <row r="803" ht="23.1" customHeight="1"/>
    <row r="804" ht="23.1" customHeight="1"/>
    <row r="805" ht="23.1" customHeight="1"/>
    <row r="806" ht="23.1" customHeight="1"/>
    <row r="807" ht="23.1" customHeight="1"/>
    <row r="808" ht="23.1" customHeight="1"/>
    <row r="809" ht="23.1" customHeight="1"/>
    <row r="810" ht="23.1" customHeight="1"/>
    <row r="811" ht="23.1" customHeight="1"/>
    <row r="812" ht="23.1" customHeight="1"/>
    <row r="813" ht="23.1" customHeight="1"/>
    <row r="814" ht="23.1" customHeight="1"/>
    <row r="815" ht="23.1" customHeight="1"/>
    <row r="816" ht="23.1" customHeight="1"/>
    <row r="817" ht="23.1" customHeight="1"/>
    <row r="818" ht="23.1" customHeight="1"/>
    <row r="819" ht="23.1" customHeight="1"/>
    <row r="820" ht="23.1" customHeight="1"/>
    <row r="821" ht="23.1" customHeight="1"/>
    <row r="822" ht="23.1" customHeight="1"/>
    <row r="823" ht="23.1" customHeight="1"/>
    <row r="824" ht="23.1" customHeight="1"/>
    <row r="825" ht="23.1" customHeight="1"/>
    <row r="826" ht="23.1" customHeight="1"/>
    <row r="827" ht="23.1" customHeight="1"/>
    <row r="828" ht="23.1" customHeight="1"/>
    <row r="829" ht="23.1" customHeight="1"/>
    <row r="830" ht="23.1" customHeight="1"/>
    <row r="831" ht="23.1" customHeight="1"/>
    <row r="832" ht="23.1" customHeight="1"/>
    <row r="833" ht="23.1" customHeight="1"/>
    <row r="834" ht="23.1" customHeight="1"/>
    <row r="835" ht="23.1" customHeight="1"/>
    <row r="836" ht="23.1" customHeight="1"/>
    <row r="837" ht="23.1" customHeight="1"/>
    <row r="838" ht="23.1" customHeight="1"/>
    <row r="839" ht="23.1" customHeight="1"/>
    <row r="840" ht="23.1" customHeight="1"/>
    <row r="841" ht="23.1" customHeight="1"/>
    <row r="842" ht="23.1" customHeight="1"/>
    <row r="843" ht="23.1" customHeight="1"/>
    <row r="844" ht="23.1" customHeight="1"/>
    <row r="845" ht="23.1" customHeight="1"/>
    <row r="846" ht="23.1" customHeight="1"/>
    <row r="847" ht="23.1" customHeight="1"/>
    <row r="848" ht="23.1" customHeight="1"/>
    <row r="849" ht="23.1" customHeight="1"/>
    <row r="850" ht="23.1" customHeight="1"/>
    <row r="851" ht="23.1" customHeight="1"/>
    <row r="852" ht="23.1" customHeight="1"/>
    <row r="853" ht="23.1" customHeight="1"/>
    <row r="854" ht="23.1" customHeight="1"/>
    <row r="855" ht="23.1" customHeight="1"/>
    <row r="856" ht="23.1" customHeight="1"/>
    <row r="857" ht="23.1" customHeight="1"/>
    <row r="858" ht="23.1" customHeight="1"/>
    <row r="859" ht="23.1" customHeight="1"/>
    <row r="860" ht="23.1" customHeight="1"/>
    <row r="861" ht="23.1" customHeight="1"/>
    <row r="862" ht="23.1" customHeight="1"/>
    <row r="863" ht="23.1" customHeight="1"/>
    <row r="864" ht="23.1" customHeight="1"/>
    <row r="865" ht="23.1" customHeight="1"/>
    <row r="866" ht="23.1" customHeight="1"/>
    <row r="867" ht="23.1" customHeight="1"/>
    <row r="868" ht="23.1" customHeight="1"/>
    <row r="869" ht="23.1" customHeight="1"/>
    <row r="870" ht="23.1" customHeight="1"/>
    <row r="871" ht="23.1" customHeight="1"/>
    <row r="872" ht="23.1" customHeight="1"/>
    <row r="873" ht="23.1" customHeight="1"/>
    <row r="874" ht="23.1" customHeight="1"/>
    <row r="875" ht="23.1" customHeight="1"/>
    <row r="876" ht="23.1" customHeight="1"/>
    <row r="877" ht="23.1" customHeight="1"/>
    <row r="878" ht="23.1" customHeight="1"/>
    <row r="879" ht="23.1" customHeight="1"/>
    <row r="880" ht="23.1" customHeight="1"/>
    <row r="881" ht="23.1" customHeight="1"/>
    <row r="882" ht="23.1" customHeight="1"/>
    <row r="883" ht="23.1" customHeight="1"/>
    <row r="884" ht="23.1" customHeight="1"/>
    <row r="885" ht="23.1" customHeight="1"/>
    <row r="886" ht="23.1" customHeight="1"/>
    <row r="887" ht="23.1" customHeight="1"/>
    <row r="888" ht="23.1" customHeight="1"/>
    <row r="889" ht="23.1" customHeight="1"/>
    <row r="890" ht="23.1" customHeight="1"/>
    <row r="891" ht="23.1" customHeight="1"/>
    <row r="892" ht="23.1" customHeight="1"/>
    <row r="893" ht="23.1" customHeight="1"/>
    <row r="894" ht="23.1" customHeight="1"/>
    <row r="895" ht="23.1" customHeight="1"/>
    <row r="896" ht="23.1" customHeight="1"/>
    <row r="897" ht="23.1" customHeight="1"/>
    <row r="898" ht="23.1" customHeight="1"/>
    <row r="899" ht="23.1" customHeight="1"/>
    <row r="900" ht="23.1" customHeight="1"/>
    <row r="901" ht="23.1" customHeight="1"/>
    <row r="902" ht="23.1" customHeight="1"/>
    <row r="903" ht="23.1" customHeight="1"/>
    <row r="904" ht="23.1" customHeight="1"/>
    <row r="905" ht="23.1" customHeight="1"/>
    <row r="906" ht="23.1" customHeight="1"/>
    <row r="907" ht="23.1" customHeight="1"/>
    <row r="908" ht="23.1" customHeight="1"/>
    <row r="909" ht="23.1" customHeight="1"/>
    <row r="910" ht="23.1" customHeight="1"/>
    <row r="911" ht="23.1" customHeight="1"/>
    <row r="912" ht="23.1" customHeight="1"/>
    <row r="913" ht="23.1" customHeight="1"/>
    <row r="914" ht="23.1" customHeight="1"/>
    <row r="915" ht="23.1" customHeight="1"/>
    <row r="916" ht="23.1" customHeight="1"/>
    <row r="917" ht="23.1" customHeight="1"/>
    <row r="918" ht="23.1" customHeight="1"/>
    <row r="919" ht="23.1" customHeight="1"/>
    <row r="920" ht="23.1" customHeight="1"/>
    <row r="921" ht="23.1" customHeight="1"/>
    <row r="922" ht="23.1" customHeight="1"/>
    <row r="923" ht="23.1" customHeight="1"/>
    <row r="924" ht="23.1" customHeight="1"/>
    <row r="925" ht="23.1" customHeight="1"/>
    <row r="926" ht="23.1" customHeight="1"/>
    <row r="927" ht="23.1" customHeight="1"/>
    <row r="928" ht="23.1" customHeight="1"/>
    <row r="929" ht="23.1" customHeight="1"/>
    <row r="930" ht="23.1" customHeight="1"/>
    <row r="931" ht="23.1" customHeight="1"/>
    <row r="932" ht="23.1" customHeight="1"/>
    <row r="933" ht="23.1" customHeight="1"/>
    <row r="934" ht="23.1" customHeight="1"/>
    <row r="935" ht="23.1" customHeight="1"/>
    <row r="936" ht="23.1" customHeight="1"/>
    <row r="937" ht="23.1" customHeight="1"/>
    <row r="938" ht="23.1" customHeight="1"/>
    <row r="939" ht="23.1" customHeight="1"/>
    <row r="940" ht="23.1" customHeight="1"/>
    <row r="941" ht="23.1" customHeight="1"/>
    <row r="942" ht="23.1" customHeight="1"/>
    <row r="943" ht="23.1" customHeight="1"/>
    <row r="944" ht="23.1" customHeight="1"/>
    <row r="945" ht="23.1" customHeight="1"/>
    <row r="946" ht="23.1" customHeight="1"/>
    <row r="947" ht="23.1" customHeight="1"/>
    <row r="948" ht="23.1" customHeight="1"/>
    <row r="949" ht="23.1" customHeight="1"/>
    <row r="950" ht="23.1" customHeight="1"/>
    <row r="951" ht="23.1" customHeight="1"/>
    <row r="952" ht="23.1" customHeight="1"/>
    <row r="953" ht="23.1" customHeight="1"/>
    <row r="954" ht="23.1" customHeight="1"/>
    <row r="955" ht="23.1" customHeight="1"/>
    <row r="956" ht="23.1" customHeight="1"/>
    <row r="957" ht="23.1" customHeight="1"/>
    <row r="958" ht="23.1" customHeight="1"/>
    <row r="959" ht="23.1" customHeight="1"/>
    <row r="960" ht="23.1" customHeight="1"/>
    <row r="961" ht="23.1" customHeight="1"/>
    <row r="962" ht="23.1" customHeight="1"/>
    <row r="963" ht="23.1" customHeight="1"/>
    <row r="964" ht="23.1" customHeight="1"/>
    <row r="965" ht="23.1" customHeight="1"/>
    <row r="966" ht="23.1" customHeight="1"/>
    <row r="967" ht="23.1" customHeight="1"/>
    <row r="968" ht="23.1" customHeight="1"/>
    <row r="969" ht="23.1" customHeight="1"/>
    <row r="970" ht="23.1" customHeight="1"/>
    <row r="971" ht="23.1" customHeight="1"/>
    <row r="972" ht="23.1" customHeight="1"/>
    <row r="973" ht="23.1" customHeight="1"/>
    <row r="974" ht="23.1" customHeight="1"/>
    <row r="975" ht="23.1" customHeight="1"/>
    <row r="976" ht="23.1" customHeight="1"/>
    <row r="977" ht="23.1" customHeight="1"/>
    <row r="978" ht="23.1" customHeight="1"/>
    <row r="979" ht="23.1" customHeight="1"/>
    <row r="980" ht="23.1" customHeight="1"/>
    <row r="981" ht="23.1" customHeight="1"/>
    <row r="982" ht="23.1" customHeight="1"/>
    <row r="983" ht="23.1" customHeight="1"/>
    <row r="984" ht="23.1" customHeight="1"/>
    <row r="985" ht="23.1" customHeight="1"/>
    <row r="986" ht="23.1" customHeight="1"/>
    <row r="987" ht="23.1" customHeight="1"/>
    <row r="988" ht="23.1" customHeight="1"/>
    <row r="989" ht="23.1" customHeight="1"/>
    <row r="990" ht="23.1" customHeight="1"/>
    <row r="991" ht="23.1" customHeight="1"/>
    <row r="992" ht="23.1" customHeight="1"/>
    <row r="993" ht="23.1" customHeight="1"/>
    <row r="994" ht="23.1" customHeight="1"/>
    <row r="995" ht="23.1" customHeight="1"/>
    <row r="996" ht="23.1" customHeight="1"/>
    <row r="997" ht="23.1" customHeight="1"/>
    <row r="998" ht="23.1" customHeight="1"/>
    <row r="999" ht="23.1" customHeight="1"/>
    <row r="1000" ht="23.1" customHeight="1"/>
    <row r="1001" ht="23.1" customHeight="1"/>
    <row r="1002" ht="23.1" customHeight="1"/>
    <row r="1003" ht="23.1" customHeight="1"/>
    <row r="1004" ht="23.1" customHeight="1"/>
    <row r="1005" ht="23.1" customHeight="1"/>
    <row r="1006" ht="23.1" customHeight="1"/>
    <row r="1007" ht="23.1" customHeight="1"/>
    <row r="1008" ht="23.1" customHeight="1"/>
    <row r="1009" ht="23.1" customHeight="1"/>
    <row r="1010" ht="23.1" customHeight="1"/>
    <row r="1011" ht="23.1" customHeight="1"/>
    <row r="1012" ht="23.1" customHeight="1"/>
    <row r="1013" ht="23.1" customHeight="1"/>
    <row r="1014" ht="23.1" customHeight="1"/>
    <row r="1015" ht="23.1" customHeight="1"/>
    <row r="1016" ht="23.1" customHeight="1"/>
    <row r="1017" ht="23.1" customHeight="1"/>
    <row r="1018" ht="23.1" customHeight="1"/>
    <row r="1019" ht="23.1" customHeight="1"/>
    <row r="1020" ht="23.1" customHeight="1"/>
    <row r="1021" ht="23.1" customHeight="1"/>
    <row r="1022" ht="23.1" customHeight="1"/>
    <row r="1023" ht="23.1" customHeight="1"/>
    <row r="1024" ht="23.1" customHeight="1"/>
    <row r="1025" ht="23.1" customHeight="1"/>
    <row r="1026" ht="23.1" customHeight="1"/>
    <row r="1027" ht="23.1" customHeight="1"/>
    <row r="1028" ht="23.1" customHeight="1"/>
    <row r="1029" ht="23.1" customHeight="1"/>
    <row r="1030" ht="23.1" customHeight="1"/>
    <row r="1031" ht="23.1" customHeight="1"/>
    <row r="1032" ht="23.1" customHeight="1"/>
    <row r="1033" ht="23.1" customHeight="1"/>
    <row r="1034" ht="23.1" customHeight="1"/>
    <row r="1035" ht="23.1" customHeight="1"/>
    <row r="1036" ht="23.1" customHeight="1"/>
    <row r="1037" ht="23.1" customHeight="1"/>
    <row r="1038" ht="23.1" customHeight="1"/>
    <row r="1039" ht="23.1" customHeight="1"/>
    <row r="1040" ht="23.1" customHeight="1"/>
    <row r="1041" ht="23.1" customHeight="1"/>
    <row r="1042" ht="23.1" customHeight="1"/>
    <row r="1043" ht="23.1" customHeight="1"/>
    <row r="1044" ht="23.1" customHeight="1"/>
    <row r="1045" ht="23.1" customHeight="1"/>
    <row r="1046" ht="23.1" customHeight="1"/>
    <row r="1047" ht="23.1" customHeight="1"/>
    <row r="1048" ht="23.1" customHeight="1"/>
    <row r="1049" ht="23.1" customHeight="1"/>
    <row r="1050" ht="23.1" customHeight="1"/>
    <row r="1051" ht="23.1" customHeight="1"/>
    <row r="1052" ht="23.1" customHeight="1"/>
    <row r="1053" ht="23.1" customHeight="1"/>
    <row r="1054" ht="23.1" customHeight="1"/>
    <row r="1055" ht="23.1" customHeight="1"/>
    <row r="1056" ht="23.1" customHeight="1"/>
    <row r="1057" ht="23.1" customHeight="1"/>
    <row r="1058" ht="23.1" customHeight="1"/>
    <row r="1059" ht="23.1" customHeight="1"/>
    <row r="1060" ht="23.1" customHeight="1"/>
    <row r="1061" ht="23.1" customHeight="1"/>
    <row r="1062" ht="23.1" customHeight="1"/>
    <row r="1063" ht="23.1" customHeight="1"/>
    <row r="1064" ht="23.1" customHeight="1"/>
    <row r="1065" ht="23.1" customHeight="1"/>
    <row r="1066" ht="23.1" customHeight="1"/>
    <row r="1067" ht="23.1" customHeight="1"/>
    <row r="1068" ht="23.1" customHeight="1"/>
    <row r="1069" ht="23.1" customHeight="1"/>
    <row r="1070" ht="23.1" customHeight="1"/>
    <row r="1071" ht="23.1" customHeight="1"/>
    <row r="1072" ht="23.1" customHeight="1"/>
    <row r="1073" ht="23.1" customHeight="1"/>
    <row r="1074" ht="23.1" customHeight="1"/>
    <row r="1075" ht="23.1" customHeight="1"/>
    <row r="1076" ht="23.1" customHeight="1"/>
    <row r="1077" ht="23.1" customHeight="1"/>
    <row r="1078" ht="23.1" customHeight="1"/>
    <row r="1079" ht="23.1" customHeight="1"/>
    <row r="1080" ht="23.1" customHeight="1"/>
    <row r="1081" ht="23.1" customHeight="1"/>
    <row r="1082" ht="23.1" customHeight="1"/>
    <row r="1083" ht="23.1" customHeight="1"/>
    <row r="1084" ht="23.1" customHeight="1"/>
    <row r="1085" ht="23.1" customHeight="1"/>
    <row r="1086" ht="23.1" customHeight="1"/>
    <row r="1087" ht="23.1" customHeight="1"/>
    <row r="1088" ht="23.1" customHeight="1"/>
    <row r="1089" ht="23.1" customHeight="1"/>
    <row r="1090" ht="23.1" customHeight="1"/>
    <row r="1091" ht="23.1" customHeight="1"/>
    <row r="1092" ht="23.1" customHeight="1"/>
    <row r="1093" ht="23.1" customHeight="1"/>
    <row r="1094" ht="23.1" customHeight="1"/>
    <row r="1095" ht="23.1" customHeight="1"/>
    <row r="1096" ht="23.1" customHeight="1"/>
    <row r="1097" ht="23.1" customHeight="1"/>
    <row r="1098" ht="23.1" customHeight="1"/>
    <row r="1099" ht="23.1" customHeight="1"/>
    <row r="1100" ht="23.1" customHeight="1"/>
    <row r="1101" ht="23.1" customHeight="1"/>
    <row r="1102" ht="23.1" customHeight="1"/>
    <row r="1103" ht="23.1" customHeight="1"/>
    <row r="1104" ht="23.1" customHeight="1"/>
    <row r="1105" ht="23.1" customHeight="1"/>
    <row r="1106" ht="23.1" customHeight="1"/>
    <row r="1107" ht="23.1" customHeight="1"/>
    <row r="1108" ht="23.1" customHeight="1"/>
    <row r="1109" ht="23.1" customHeight="1"/>
    <row r="1110" ht="23.1" customHeight="1"/>
    <row r="1111" ht="23.1" customHeight="1"/>
    <row r="1112" ht="23.1" customHeight="1"/>
    <row r="1113" ht="23.1" customHeight="1"/>
    <row r="1114" ht="23.1" customHeight="1"/>
    <row r="1115" ht="23.1" customHeight="1"/>
    <row r="1116" ht="23.1" customHeight="1"/>
    <row r="1117" ht="23.1" customHeight="1"/>
    <row r="1118" ht="23.1" customHeight="1"/>
    <row r="1119" ht="23.1" customHeight="1"/>
    <row r="1120" ht="23.1" customHeight="1"/>
    <row r="1121" ht="23.1" customHeight="1"/>
    <row r="1122" ht="23.1" customHeight="1"/>
    <row r="1123" ht="23.1" customHeight="1"/>
    <row r="1124" ht="23.1" customHeight="1"/>
    <row r="1125" ht="23.1" customHeight="1"/>
    <row r="1126" ht="23.1" customHeight="1"/>
    <row r="1127" ht="23.1" customHeight="1"/>
    <row r="1128" ht="23.1" customHeight="1"/>
    <row r="1129" ht="23.1" customHeight="1"/>
    <row r="1130" ht="23.1" customHeight="1"/>
    <row r="1131" ht="23.1" customHeight="1"/>
    <row r="1132" ht="23.1" customHeight="1"/>
    <row r="1133" ht="23.1" customHeight="1"/>
    <row r="1134" ht="23.1" customHeight="1"/>
    <row r="1135" ht="23.1" customHeight="1"/>
    <row r="1136" ht="23.1" customHeight="1"/>
    <row r="1137" ht="23.1" customHeight="1"/>
    <row r="1138" ht="23.1" customHeight="1"/>
    <row r="1139" ht="23.1" customHeight="1"/>
    <row r="1140" ht="23.1" customHeight="1"/>
    <row r="1141" ht="23.1" customHeight="1"/>
    <row r="1142" ht="23.1" customHeight="1"/>
    <row r="1143" ht="23.1" customHeight="1"/>
    <row r="1144" ht="23.1" customHeight="1"/>
    <row r="1145" ht="23.1" customHeight="1"/>
    <row r="1146" ht="23.1" customHeight="1"/>
    <row r="1147" ht="23.1" customHeight="1"/>
    <row r="1148" ht="23.1" customHeight="1"/>
    <row r="1149" ht="23.1" customHeight="1"/>
    <row r="1150" ht="23.1" customHeight="1"/>
    <row r="1151" ht="23.1" customHeight="1"/>
    <row r="1152" ht="23.1" customHeight="1"/>
    <row r="1153" ht="23.1" customHeight="1"/>
    <row r="1154" ht="23.1" customHeight="1"/>
    <row r="1155" ht="23.1" customHeight="1"/>
    <row r="1156" ht="23.1" customHeight="1"/>
    <row r="1157" ht="23.1" customHeight="1"/>
    <row r="1158" ht="23.1" customHeight="1"/>
    <row r="1159" ht="23.1" customHeight="1"/>
    <row r="1160" ht="23.1" customHeight="1"/>
    <row r="1161" ht="23.1" customHeight="1"/>
    <row r="1162" ht="23.1" customHeight="1"/>
    <row r="1163" ht="23.1" customHeight="1"/>
    <row r="1164" ht="23.1" customHeight="1"/>
    <row r="1165" ht="23.1" customHeight="1"/>
    <row r="1166" ht="23.1" customHeight="1"/>
    <row r="1167" ht="23.1" customHeight="1"/>
    <row r="1168" ht="23.1" customHeight="1"/>
    <row r="1169" ht="23.1" customHeight="1"/>
    <row r="1170" ht="23.1" customHeight="1"/>
    <row r="1171" ht="23.1" customHeight="1"/>
    <row r="1172" ht="23.1" customHeight="1"/>
    <row r="1173" ht="23.1" customHeight="1"/>
    <row r="1174" ht="23.1" customHeight="1"/>
    <row r="1175" ht="23.1" customHeight="1"/>
    <row r="1176" ht="23.1" customHeight="1"/>
    <row r="1177" ht="23.1" customHeight="1"/>
    <row r="1178" ht="23.1" customHeight="1"/>
    <row r="1179" ht="23.1" customHeight="1"/>
    <row r="1180" ht="23.1" customHeight="1"/>
    <row r="1181" ht="23.1" customHeight="1"/>
    <row r="1182" ht="23.1" customHeight="1"/>
    <row r="1183" ht="23.1" customHeight="1"/>
    <row r="1184" ht="23.1" customHeight="1"/>
    <row r="1185" ht="23.1" customHeight="1"/>
    <row r="1186" ht="23.1" customHeight="1"/>
    <row r="1187" ht="23.1" customHeight="1"/>
    <row r="1188" ht="23.1" customHeight="1"/>
    <row r="1189" ht="23.1" customHeight="1"/>
    <row r="1190" ht="23.1" customHeight="1"/>
    <row r="1191" ht="23.1" customHeight="1"/>
    <row r="1192" ht="23.1" customHeight="1"/>
    <row r="1193" ht="23.1" customHeight="1"/>
    <row r="1194" ht="23.1" customHeight="1"/>
    <row r="1195" ht="23.1" customHeight="1"/>
    <row r="1196" ht="23.1" customHeight="1"/>
    <row r="1197" ht="23.1" customHeight="1"/>
    <row r="1198" ht="23.1" customHeight="1"/>
    <row r="1199" ht="23.1" customHeight="1"/>
    <row r="1200" ht="23.1" customHeight="1"/>
    <row r="1201" ht="23.1" customHeight="1"/>
    <row r="1202" ht="23.1" customHeight="1"/>
    <row r="1203" ht="23.1" customHeight="1"/>
    <row r="1204" ht="23.1" customHeight="1"/>
    <row r="1205" ht="23.1" customHeight="1"/>
    <row r="1206" ht="23.1" customHeight="1"/>
    <row r="1207" ht="23.1" customHeight="1"/>
    <row r="1208" ht="23.1" customHeight="1"/>
    <row r="1209" ht="23.1" customHeight="1"/>
    <row r="1210" ht="23.1" customHeight="1"/>
    <row r="1211" ht="23.1" customHeight="1"/>
    <row r="1212" ht="23.1" customHeight="1"/>
    <row r="1213" ht="23.1" customHeight="1"/>
    <row r="1214" ht="23.1" customHeight="1"/>
    <row r="1215" ht="23.1" customHeight="1"/>
    <row r="1216" ht="23.1" customHeight="1"/>
    <row r="1217" ht="23.1" customHeight="1"/>
    <row r="1218" ht="23.1" customHeight="1"/>
    <row r="1219" ht="23.1" customHeight="1"/>
    <row r="1220" ht="23.1" customHeight="1"/>
    <row r="1221" ht="23.1" customHeight="1"/>
    <row r="1222" ht="23.1" customHeight="1"/>
    <row r="1223" ht="23.1" customHeight="1"/>
    <row r="1224" ht="23.1" customHeight="1"/>
    <row r="1225" ht="23.1" customHeight="1"/>
    <row r="1226" ht="23.1" customHeight="1"/>
    <row r="1227" ht="23.1" customHeight="1"/>
    <row r="1228" ht="23.1" customHeight="1"/>
    <row r="1229" ht="23.1" customHeight="1"/>
    <row r="1230" ht="23.1" customHeight="1"/>
    <row r="1231" ht="23.1" customHeight="1"/>
    <row r="1232" ht="23.1" customHeight="1"/>
    <row r="1233" ht="23.1" customHeight="1"/>
    <row r="1234" ht="23.1" customHeight="1"/>
    <row r="1235" ht="23.1" customHeight="1"/>
    <row r="1236" ht="23.1" customHeight="1"/>
    <row r="1237" ht="23.1" customHeight="1"/>
    <row r="1238" ht="23.1" customHeight="1"/>
    <row r="1239" ht="23.1" customHeight="1"/>
    <row r="1240" ht="23.1" customHeight="1"/>
    <row r="1241" ht="23.1" customHeight="1"/>
    <row r="1242" ht="23.1" customHeight="1"/>
    <row r="1243" ht="23.1" customHeight="1"/>
    <row r="1244" ht="23.1" customHeight="1"/>
    <row r="1245" ht="23.1" customHeight="1"/>
    <row r="1246" ht="23.1" customHeight="1"/>
    <row r="1247" ht="23.1" customHeight="1"/>
    <row r="1248" ht="23.1" customHeight="1"/>
    <row r="1249" ht="23.1" customHeight="1"/>
    <row r="1250" ht="23.1" customHeight="1"/>
    <row r="1251" ht="23.1" customHeight="1"/>
    <row r="1252" ht="23.1" customHeight="1"/>
    <row r="1253" ht="23.1" customHeight="1"/>
    <row r="1254" ht="23.1" customHeight="1"/>
    <row r="1255" ht="23.1" customHeight="1"/>
    <row r="1256" ht="23.1" customHeight="1"/>
    <row r="1257" ht="23.1" customHeight="1"/>
    <row r="1258" ht="23.1" customHeight="1"/>
    <row r="1259" ht="23.1" customHeight="1"/>
    <row r="1260" ht="23.1" customHeight="1"/>
    <row r="1261" ht="23.1" customHeight="1"/>
    <row r="1262" ht="23.1" customHeight="1"/>
    <row r="1263" ht="23.1" customHeight="1"/>
    <row r="1264" ht="23.1" customHeight="1"/>
    <row r="1265" ht="23.1" customHeight="1"/>
    <row r="1266" ht="23.1" customHeight="1"/>
    <row r="1267" ht="23.1" customHeight="1"/>
    <row r="1268" ht="23.1" customHeight="1"/>
    <row r="1269" ht="23.1" customHeight="1"/>
    <row r="1270" ht="23.1" customHeight="1"/>
    <row r="1271" ht="23.1" customHeight="1"/>
    <row r="1272" ht="23.1" customHeight="1"/>
    <row r="1273" ht="23.1" customHeight="1"/>
    <row r="1274" ht="23.1" customHeight="1"/>
    <row r="1275" ht="23.1" customHeight="1"/>
    <row r="1276" ht="23.1" customHeight="1"/>
    <row r="1277" ht="23.1" customHeight="1"/>
    <row r="1278" ht="23.1" customHeight="1"/>
    <row r="1279" ht="23.1" customHeight="1"/>
    <row r="1280" ht="23.1" customHeight="1"/>
    <row r="1281" ht="23.1" customHeight="1"/>
    <row r="1282" ht="23.1" customHeight="1"/>
    <row r="1283" ht="23.1" customHeight="1"/>
    <row r="1284" ht="23.1" customHeight="1"/>
    <row r="1285" ht="23.1" customHeight="1"/>
    <row r="1286" ht="23.1" customHeight="1"/>
    <row r="1287" ht="23.1" customHeight="1"/>
    <row r="1288" ht="23.1" customHeight="1"/>
    <row r="1289" ht="23.1" customHeight="1"/>
    <row r="1290" ht="23.1" customHeight="1"/>
    <row r="1291" ht="23.1" customHeight="1"/>
    <row r="1292" ht="23.1" customHeight="1"/>
    <row r="1293" ht="23.1" customHeight="1"/>
    <row r="1294" ht="23.1" customHeight="1"/>
    <row r="1295" ht="23.1" customHeight="1"/>
    <row r="1296" ht="23.1" customHeight="1"/>
    <row r="1297" ht="23.1" customHeight="1"/>
    <row r="1298" ht="23.1" customHeight="1"/>
    <row r="1299" ht="23.1" customHeight="1"/>
    <row r="1300" ht="23.1" customHeight="1"/>
    <row r="1301" ht="23.1" customHeight="1"/>
    <row r="1302" ht="23.1" customHeight="1"/>
    <row r="1303" ht="23.1" customHeight="1"/>
    <row r="1304" ht="23.1" customHeight="1"/>
    <row r="1305" ht="23.1" customHeight="1"/>
    <row r="1306" ht="23.1" customHeight="1"/>
    <row r="1307" ht="23.1" customHeight="1"/>
    <row r="1308" ht="23.1" customHeight="1"/>
    <row r="1309" ht="23.1" customHeight="1"/>
    <row r="1310" ht="23.1" customHeight="1"/>
    <row r="1311" ht="23.1" customHeight="1"/>
    <row r="1312" ht="23.1" customHeight="1"/>
    <row r="1313" ht="23.1" customHeight="1"/>
    <row r="1314" ht="23.1" customHeight="1"/>
    <row r="1315" ht="23.1" customHeight="1"/>
    <row r="1316" ht="23.1" customHeight="1"/>
    <row r="1317" ht="23.1" customHeight="1"/>
    <row r="1318" ht="23.1" customHeight="1"/>
    <row r="1319" ht="23.1" customHeight="1"/>
    <row r="1320" ht="23.1" customHeight="1"/>
    <row r="1321" ht="23.1" customHeight="1"/>
    <row r="1322" ht="23.1" customHeight="1"/>
    <row r="1323" ht="23.1" customHeight="1"/>
    <row r="1324" ht="23.1" customHeight="1"/>
    <row r="1325" ht="23.1" customHeight="1"/>
    <row r="1326" ht="23.1" customHeight="1"/>
    <row r="1327" ht="23.1" customHeight="1"/>
    <row r="1328" ht="23.1" customHeight="1"/>
    <row r="1329" ht="23.1" customHeight="1"/>
    <row r="1330" ht="23.1" customHeight="1"/>
    <row r="1331" ht="23.1" customHeight="1"/>
    <row r="1332" ht="23.1" customHeight="1"/>
    <row r="1333" ht="23.1" customHeight="1"/>
    <row r="1334" ht="23.1" customHeight="1"/>
    <row r="1335" ht="23.1" customHeight="1"/>
    <row r="1336" ht="23.1" customHeight="1"/>
    <row r="1337" ht="23.1" customHeight="1"/>
    <row r="1338" ht="23.1" customHeight="1"/>
    <row r="1339" ht="23.1" customHeight="1"/>
    <row r="1340" ht="23.1" customHeight="1"/>
    <row r="1341" ht="23.1" customHeight="1"/>
    <row r="1342" ht="23.1" customHeight="1"/>
    <row r="1343" ht="23.1" customHeight="1"/>
    <row r="1344" ht="23.1" customHeight="1"/>
    <row r="1345" ht="23.1" customHeight="1"/>
    <row r="1346" ht="23.1" customHeight="1"/>
    <row r="1347" ht="23.1" customHeight="1"/>
    <row r="1348" ht="23.1" customHeight="1"/>
    <row r="1349" ht="23.1" customHeight="1"/>
    <row r="1350" ht="23.1" customHeight="1"/>
    <row r="1351" ht="23.1" customHeight="1"/>
    <row r="1352" ht="23.1" customHeight="1"/>
    <row r="1353" ht="23.1" customHeight="1"/>
    <row r="1354" ht="23.1" customHeight="1"/>
    <row r="1355" ht="23.1" customHeight="1"/>
    <row r="1356" ht="23.1" customHeight="1"/>
    <row r="1357" ht="23.1" customHeight="1"/>
    <row r="1358" ht="23.1" customHeight="1"/>
    <row r="1359" ht="23.1" customHeight="1"/>
    <row r="1360" ht="23.1" customHeight="1"/>
    <row r="1361" ht="23.1" customHeight="1"/>
    <row r="1362" ht="23.1" customHeight="1"/>
    <row r="1363" ht="23.1" customHeight="1"/>
    <row r="1364" ht="23.1" customHeight="1"/>
    <row r="1365" ht="23.1" customHeight="1"/>
    <row r="1366" ht="23.1" customHeight="1"/>
    <row r="1367" ht="23.1" customHeight="1"/>
    <row r="1368" ht="23.1" customHeight="1"/>
    <row r="1369" ht="23.1" customHeight="1"/>
    <row r="1370" ht="23.1" customHeight="1"/>
    <row r="1371" ht="23.1" customHeight="1"/>
    <row r="1372" ht="23.1" customHeight="1"/>
    <row r="1373" ht="23.1" customHeight="1"/>
    <row r="1374" ht="23.1" customHeight="1"/>
    <row r="1375" ht="23.1" customHeight="1"/>
    <row r="1376" ht="23.1" customHeight="1"/>
    <row r="1377" ht="23.1" customHeight="1"/>
    <row r="1378" ht="23.1" customHeight="1"/>
    <row r="1379" ht="23.1" customHeight="1"/>
    <row r="1380" ht="23.1" customHeight="1"/>
    <row r="1381" ht="23.1" customHeight="1"/>
    <row r="1382" ht="23.1" customHeight="1"/>
    <row r="1383" ht="23.1" customHeight="1"/>
    <row r="1384" ht="23.1" customHeight="1"/>
    <row r="1385" ht="23.1" customHeight="1"/>
    <row r="1386" ht="23.1" customHeight="1"/>
    <row r="1387" ht="23.1" customHeight="1"/>
    <row r="1388" ht="23.1" customHeight="1"/>
    <row r="1389" ht="23.1" customHeight="1"/>
    <row r="1390" ht="23.1" customHeight="1"/>
    <row r="1391" ht="23.1" customHeight="1"/>
    <row r="1392" ht="23.1" customHeight="1"/>
    <row r="1393" ht="23.1" customHeight="1"/>
    <row r="1394" ht="23.1" customHeight="1"/>
    <row r="1395" ht="23.1" customHeight="1"/>
    <row r="1396" ht="23.1" customHeight="1"/>
    <row r="1397" ht="23.1" customHeight="1"/>
    <row r="1398" ht="23.1" customHeight="1"/>
    <row r="1399" ht="23.1" customHeight="1"/>
    <row r="1400" ht="23.1" customHeight="1"/>
    <row r="1401" ht="23.1" customHeight="1"/>
    <row r="1402" ht="23.1" customHeight="1"/>
    <row r="1403" ht="23.1" customHeight="1"/>
    <row r="1404" ht="23.1" customHeight="1"/>
    <row r="1405" ht="23.1" customHeight="1"/>
    <row r="1406" ht="23.1" customHeight="1"/>
    <row r="1407" ht="23.1" customHeight="1"/>
    <row r="1408" ht="23.1" customHeight="1"/>
    <row r="1409" ht="23.1" customHeight="1"/>
    <row r="1410" ht="23.1" customHeight="1"/>
    <row r="1411" ht="23.1" customHeight="1"/>
    <row r="1412" ht="23.1" customHeight="1"/>
    <row r="1413" ht="23.1" customHeight="1"/>
    <row r="1414" ht="23.1" customHeight="1"/>
    <row r="1415" ht="23.1" customHeight="1"/>
    <row r="1416" ht="23.1" customHeight="1"/>
    <row r="1417" ht="23.1" customHeight="1"/>
    <row r="1418" ht="23.1" customHeight="1"/>
    <row r="1419" ht="23.1" customHeight="1"/>
    <row r="1420" ht="23.1" customHeight="1"/>
    <row r="1421" ht="23.1" customHeight="1"/>
    <row r="1422" ht="23.1" customHeight="1"/>
    <row r="1423" ht="23.1" customHeight="1"/>
    <row r="1424" ht="23.1" customHeight="1"/>
    <row r="1425" ht="23.1" customHeight="1"/>
    <row r="1426" ht="23.1" customHeight="1"/>
    <row r="1427" ht="23.1" customHeight="1"/>
    <row r="1428" ht="23.1" customHeight="1"/>
    <row r="1429" ht="23.1" customHeight="1"/>
    <row r="1430" ht="23.1" customHeight="1"/>
    <row r="1431" ht="23.1" customHeight="1"/>
    <row r="1432" ht="23.1" customHeight="1"/>
    <row r="1433" ht="23.1" customHeight="1"/>
    <row r="1434" ht="23.1" customHeight="1"/>
    <row r="1435" ht="23.1" customHeight="1"/>
    <row r="1436" ht="23.1" customHeight="1"/>
    <row r="1437" ht="23.1" customHeight="1"/>
    <row r="1438" ht="23.1" customHeight="1"/>
    <row r="1439" ht="23.1" customHeight="1"/>
    <row r="1440" ht="23.1" customHeight="1"/>
    <row r="1441" ht="23.1" customHeight="1"/>
    <row r="1442" ht="23.1" customHeight="1"/>
    <row r="1443" ht="23.1" customHeight="1"/>
    <row r="1444" ht="23.1" customHeight="1"/>
    <row r="1445" ht="23.1" customHeight="1"/>
    <row r="1446" ht="23.1" customHeight="1"/>
    <row r="1447" ht="23.1" customHeight="1"/>
    <row r="1448" ht="23.1" customHeight="1"/>
    <row r="1449" ht="23.1" customHeight="1"/>
    <row r="1450" ht="23.1" customHeight="1"/>
    <row r="1451" ht="23.1" customHeight="1"/>
    <row r="1452" ht="23.1" customHeight="1"/>
    <row r="1453" ht="23.1" customHeight="1"/>
    <row r="1454" ht="23.1" customHeight="1"/>
    <row r="1455" ht="23.1" customHeight="1"/>
    <row r="1456" ht="23.1" customHeight="1"/>
    <row r="1457" ht="23.1" customHeight="1"/>
    <row r="1458" ht="23.1" customHeight="1"/>
    <row r="1459" ht="23.1" customHeight="1"/>
    <row r="1460" ht="23.1" customHeight="1"/>
    <row r="1461" ht="23.1" customHeight="1"/>
    <row r="1462" ht="23.1" customHeight="1"/>
    <row r="1463" ht="23.1" customHeight="1"/>
    <row r="1464" ht="23.1" customHeight="1"/>
    <row r="1465" ht="23.1" customHeight="1"/>
    <row r="1466" ht="23.1" customHeight="1"/>
    <row r="1467" ht="23.1" customHeight="1"/>
    <row r="1468" ht="23.1" customHeight="1"/>
    <row r="1469" ht="23.1" customHeight="1"/>
    <row r="1470" ht="23.1" customHeight="1"/>
    <row r="1471" ht="23.1" customHeight="1"/>
    <row r="1472" ht="23.1" customHeight="1"/>
    <row r="1473" ht="23.1" customHeight="1"/>
    <row r="1474" ht="23.1" customHeight="1"/>
    <row r="1475" ht="23.1" customHeight="1"/>
    <row r="1476" ht="23.1" customHeight="1"/>
    <row r="1477" ht="23.1" customHeight="1"/>
    <row r="1478" ht="23.1" customHeight="1"/>
    <row r="1479" ht="23.1" customHeight="1"/>
    <row r="1480" ht="23.1" customHeight="1"/>
    <row r="1481" ht="23.1" customHeight="1"/>
    <row r="1482" ht="23.1" customHeight="1"/>
    <row r="1483" ht="23.1" customHeight="1"/>
    <row r="1484" ht="23.1" customHeight="1"/>
    <row r="1485" ht="23.1" customHeight="1"/>
    <row r="1486" ht="23.1" customHeight="1"/>
    <row r="1487" ht="23.1" customHeight="1"/>
    <row r="1488" ht="23.1" customHeight="1"/>
    <row r="1489" ht="23.1" customHeight="1"/>
    <row r="1490" ht="23.1" customHeight="1"/>
    <row r="1491" ht="23.1" customHeight="1"/>
    <row r="1492" ht="23.1" customHeight="1"/>
    <row r="1493" ht="23.1" customHeight="1"/>
    <row r="1494" ht="23.1" customHeight="1"/>
    <row r="1495" ht="23.1" customHeight="1"/>
    <row r="1496" ht="23.1" customHeight="1"/>
    <row r="1497" ht="23.1" customHeight="1"/>
    <row r="1498" ht="23.1" customHeight="1"/>
    <row r="1499" ht="23.1" customHeight="1"/>
    <row r="1500" ht="23.1" customHeight="1"/>
    <row r="1501" ht="23.1" customHeight="1"/>
    <row r="1502" ht="23.1" customHeight="1"/>
    <row r="1503" ht="23.1" customHeight="1"/>
    <row r="1504" ht="23.1" customHeight="1"/>
    <row r="1505" ht="23.1" customHeight="1"/>
    <row r="1506" ht="23.1" customHeight="1"/>
    <row r="1507" ht="23.1" customHeight="1"/>
    <row r="1508" ht="23.1" customHeight="1"/>
    <row r="1509" ht="23.1" customHeight="1"/>
    <row r="1510" ht="23.1" customHeight="1"/>
    <row r="1511" ht="23.1" customHeight="1"/>
    <row r="1512" ht="23.1" customHeight="1"/>
    <row r="1513" ht="23.1" customHeight="1"/>
    <row r="1514" ht="23.1" customHeight="1"/>
    <row r="1515" ht="23.1" customHeight="1"/>
    <row r="1516" ht="23.1" customHeight="1"/>
    <row r="1517" ht="23.1" customHeight="1"/>
    <row r="1518" ht="23.1" customHeight="1"/>
    <row r="1519" ht="23.1" customHeight="1"/>
    <row r="1520" ht="23.1" customHeight="1"/>
    <row r="1521" ht="23.1" customHeight="1"/>
    <row r="1522" ht="23.1" customHeight="1"/>
    <row r="1523" ht="23.1" customHeight="1"/>
    <row r="1524" ht="23.1" customHeight="1"/>
    <row r="1525" ht="23.1" customHeight="1"/>
    <row r="1526" ht="23.1" customHeight="1"/>
    <row r="1527" ht="23.1" customHeight="1"/>
    <row r="1528" ht="23.1" customHeight="1"/>
    <row r="1529" ht="23.1" customHeight="1"/>
    <row r="1530" ht="23.1" customHeight="1"/>
    <row r="1531" ht="23.1" customHeight="1"/>
    <row r="1532" ht="23.1" customHeight="1"/>
    <row r="1533" ht="23.1" customHeight="1"/>
    <row r="1534" ht="23.1" customHeight="1"/>
    <row r="1535" ht="23.1" customHeight="1"/>
    <row r="1536" ht="23.1" customHeight="1"/>
    <row r="1537" ht="23.1" customHeight="1"/>
    <row r="1538" ht="23.1" customHeight="1"/>
    <row r="1539" ht="23.1" customHeight="1"/>
    <row r="1540" ht="23.1" customHeight="1"/>
    <row r="1541" ht="23.1" customHeight="1"/>
    <row r="1542" ht="23.1" customHeight="1"/>
    <row r="1543" ht="23.1" customHeight="1"/>
    <row r="1544" ht="23.1" customHeight="1"/>
    <row r="1545" ht="23.1" customHeight="1"/>
    <row r="1546" ht="23.1" customHeight="1"/>
    <row r="1547" ht="23.1" customHeight="1"/>
    <row r="1548" ht="23.1" customHeight="1"/>
    <row r="1549" ht="23.1" customHeight="1"/>
    <row r="1550" ht="23.1" customHeight="1"/>
    <row r="1551" ht="23.1" customHeight="1"/>
    <row r="1552" ht="23.1" customHeight="1"/>
    <row r="1553" ht="23.1" customHeight="1"/>
    <row r="1554" ht="23.1" customHeight="1"/>
    <row r="1555" ht="23.1" customHeight="1"/>
    <row r="1556" ht="23.1" customHeight="1"/>
    <row r="1557" ht="23.1" customHeight="1"/>
    <row r="1558" ht="23.1" customHeight="1"/>
    <row r="1559" ht="23.1" customHeight="1"/>
    <row r="1560" ht="23.1" customHeight="1"/>
    <row r="1561" ht="23.1" customHeight="1"/>
    <row r="1562" ht="23.1" customHeight="1"/>
    <row r="1563" ht="23.1" customHeight="1"/>
    <row r="1564" ht="23.1" customHeight="1"/>
    <row r="1565" ht="23.1" customHeight="1"/>
    <row r="1566" ht="23.1" customHeight="1"/>
    <row r="1567" ht="23.1" customHeight="1"/>
    <row r="1568" ht="23.1" customHeight="1"/>
    <row r="1569" ht="23.1" customHeight="1"/>
    <row r="1570" ht="23.1" customHeight="1"/>
    <row r="1571" ht="23.1" customHeight="1"/>
    <row r="1572" ht="23.1" customHeight="1"/>
    <row r="1573" ht="23.1" customHeight="1"/>
    <row r="1574" ht="23.1" customHeight="1"/>
    <row r="1575" ht="23.1" customHeight="1"/>
    <row r="1576" ht="23.1" customHeight="1"/>
    <row r="1577" ht="23.1" customHeight="1"/>
    <row r="1578" ht="23.1" customHeight="1"/>
    <row r="1579" ht="23.1" customHeight="1"/>
    <row r="1580" ht="23.1" customHeight="1"/>
    <row r="1581" ht="23.1" customHeight="1"/>
    <row r="1582" ht="23.1" customHeight="1"/>
    <row r="1583" ht="23.1" customHeight="1"/>
    <row r="1584" ht="23.1" customHeight="1"/>
    <row r="1585" ht="23.1" customHeight="1"/>
    <row r="1586" ht="23.1" customHeight="1"/>
    <row r="1587" ht="23.1" customHeight="1"/>
    <row r="1588" ht="23.1" customHeight="1"/>
    <row r="1589" ht="23.1" customHeight="1"/>
    <row r="1590" ht="23.1" customHeight="1"/>
    <row r="1591" ht="23.1" customHeight="1"/>
    <row r="1592" ht="23.1" customHeight="1"/>
    <row r="1593" ht="23.1" customHeight="1"/>
    <row r="1594" ht="23.1" customHeight="1"/>
    <row r="1595" ht="23.1" customHeight="1"/>
    <row r="1596" ht="23.1" customHeight="1"/>
    <row r="1597" ht="23.1" customHeight="1"/>
    <row r="1598" ht="23.1" customHeight="1"/>
    <row r="1599" ht="23.1" customHeight="1"/>
    <row r="1600" ht="23.1" customHeight="1"/>
    <row r="1601" ht="23.1" customHeight="1"/>
    <row r="1602" ht="23.1" customHeight="1"/>
    <row r="1603" ht="23.1" customHeight="1"/>
    <row r="1604" ht="23.1" customHeight="1"/>
    <row r="1605" ht="23.1" customHeight="1"/>
    <row r="1606" ht="23.1" customHeight="1"/>
    <row r="1607" ht="23.1" customHeight="1"/>
    <row r="1608" ht="23.1" customHeight="1"/>
    <row r="1609" ht="23.1" customHeight="1"/>
    <row r="1610" ht="23.1" customHeight="1"/>
    <row r="1611" ht="23.1" customHeight="1"/>
    <row r="1612" ht="23.1" customHeight="1"/>
    <row r="1613" ht="23.1" customHeight="1"/>
    <row r="1614" ht="23.1" customHeight="1"/>
    <row r="1615" ht="23.1" customHeight="1"/>
    <row r="1616" ht="23.1" customHeight="1"/>
    <row r="1617" ht="23.1" customHeight="1"/>
    <row r="1618" ht="23.1" customHeight="1"/>
    <row r="1619" ht="23.1" customHeight="1"/>
    <row r="1620" ht="23.1" customHeight="1"/>
    <row r="1621" ht="23.1" customHeight="1"/>
    <row r="1622" ht="23.1" customHeight="1"/>
    <row r="1623" ht="23.1" customHeight="1"/>
    <row r="1624" ht="23.1" customHeight="1"/>
    <row r="1625" ht="23.1" customHeight="1"/>
    <row r="1626" ht="23.1" customHeight="1"/>
    <row r="1627" ht="23.1" customHeight="1"/>
    <row r="1628" ht="23.1" customHeight="1"/>
    <row r="1629" ht="23.1" customHeight="1"/>
    <row r="1630" ht="23.1" customHeight="1"/>
    <row r="1631" ht="23.1" customHeight="1"/>
    <row r="1632" ht="23.1" customHeight="1"/>
    <row r="1633" ht="23.1" customHeight="1"/>
    <row r="1634" ht="23.1" customHeight="1"/>
    <row r="1635" ht="23.1" customHeight="1"/>
    <row r="1636" ht="23.1" customHeight="1"/>
    <row r="1637" ht="23.1" customHeight="1"/>
    <row r="1638" ht="23.1" customHeight="1"/>
    <row r="1639" ht="23.1" customHeight="1"/>
    <row r="1640" ht="23.1" customHeight="1"/>
    <row r="1641" ht="23.1" customHeight="1"/>
    <row r="1642" ht="23.1" customHeight="1"/>
    <row r="1643" ht="23.1" customHeight="1"/>
    <row r="1644" ht="23.1" customHeight="1"/>
    <row r="1645" ht="23.1" customHeight="1"/>
    <row r="1646" ht="23.1" customHeight="1"/>
    <row r="1647" ht="23.1" customHeight="1"/>
    <row r="1648" ht="23.1" customHeight="1"/>
    <row r="1649" ht="23.1" customHeight="1"/>
    <row r="1650" ht="23.1" customHeight="1"/>
    <row r="1651" ht="23.1" customHeight="1"/>
    <row r="1652" ht="23.1" customHeight="1"/>
    <row r="1653" ht="23.1" customHeight="1"/>
    <row r="1654" ht="23.1" customHeight="1"/>
    <row r="1655" ht="23.1" customHeight="1"/>
    <row r="1656" ht="23.1" customHeight="1"/>
    <row r="1657" ht="23.1" customHeight="1"/>
    <row r="1658" ht="23.1" customHeight="1"/>
    <row r="1659" ht="23.1" customHeight="1"/>
    <row r="1660" ht="23.1" customHeight="1"/>
    <row r="1661" ht="23.1" customHeight="1"/>
    <row r="1662" ht="23.1" customHeight="1"/>
    <row r="1663" ht="23.1" customHeight="1"/>
    <row r="1664" ht="23.1" customHeight="1"/>
    <row r="1665" ht="23.1" customHeight="1"/>
    <row r="1666" ht="23.1" customHeight="1"/>
    <row r="1667" ht="23.1" customHeight="1"/>
    <row r="1668" ht="23.1" customHeight="1"/>
    <row r="1669" ht="23.1" customHeight="1"/>
    <row r="1670" ht="23.1" customHeight="1"/>
    <row r="1671" ht="23.1" customHeight="1"/>
    <row r="1672" ht="23.1" customHeight="1"/>
    <row r="1673" ht="23.1" customHeight="1"/>
    <row r="1674" ht="23.1" customHeight="1"/>
    <row r="1675" ht="23.1" customHeight="1"/>
    <row r="1676" ht="23.1" customHeight="1"/>
    <row r="1677" ht="23.1" customHeight="1"/>
    <row r="1678" ht="23.1" customHeight="1"/>
    <row r="1679" ht="23.1" customHeight="1"/>
    <row r="1680" ht="23.1" customHeight="1"/>
    <row r="1681" ht="23.1" customHeight="1"/>
    <row r="1682" ht="23.1" customHeight="1"/>
    <row r="1683" ht="23.1" customHeight="1"/>
    <row r="1684" ht="23.1" customHeight="1"/>
    <row r="1685" ht="23.1" customHeight="1"/>
    <row r="1686" ht="23.1" customHeight="1"/>
    <row r="1687" ht="23.1" customHeight="1"/>
    <row r="1688" ht="23.1" customHeight="1"/>
    <row r="1689" ht="23.1" customHeight="1"/>
    <row r="1690" ht="23.1" customHeight="1"/>
    <row r="1691" ht="23.1" customHeight="1"/>
    <row r="1692" ht="23.1" customHeight="1"/>
    <row r="1693" ht="23.1" customHeight="1"/>
    <row r="1694" ht="23.1" customHeight="1"/>
    <row r="1695" ht="23.1" customHeight="1"/>
    <row r="1696" ht="23.1" customHeight="1"/>
    <row r="1697" ht="23.1" customHeight="1"/>
    <row r="1698" ht="23.1" customHeight="1"/>
    <row r="1699" ht="23.1" customHeight="1"/>
    <row r="1700" ht="23.1" customHeight="1"/>
    <row r="1701" ht="23.1" customHeight="1"/>
    <row r="1702" ht="23.1" customHeight="1"/>
    <row r="1703" ht="23.1" customHeight="1"/>
    <row r="1704" ht="23.1" customHeight="1"/>
    <row r="1705" ht="23.1" customHeight="1"/>
    <row r="1706" ht="23.1" customHeight="1"/>
    <row r="1707" ht="23.1" customHeight="1"/>
    <row r="1708" ht="23.1" customHeight="1"/>
    <row r="1709" ht="23.1" customHeight="1"/>
    <row r="1710" ht="23.1" customHeight="1"/>
    <row r="1711" ht="23.1" customHeight="1"/>
    <row r="1712" ht="23.1" customHeight="1"/>
    <row r="1713" ht="23.1" customHeight="1"/>
    <row r="1714" ht="23.1" customHeight="1"/>
    <row r="1715" ht="23.1" customHeight="1"/>
    <row r="1716" ht="23.1" customHeight="1"/>
    <row r="1717" ht="23.1" customHeight="1"/>
    <row r="1718" ht="23.1" customHeight="1"/>
    <row r="1719" ht="23.1" customHeight="1"/>
    <row r="1720" ht="23.1" customHeight="1"/>
    <row r="1721" ht="23.1" customHeight="1"/>
    <row r="1722" ht="23.1" customHeight="1"/>
    <row r="1723" ht="23.1" customHeight="1"/>
    <row r="1724" ht="23.1" customHeight="1"/>
    <row r="1725" ht="23.1" customHeight="1"/>
    <row r="1726" ht="23.1" customHeight="1"/>
    <row r="1727" ht="23.1" customHeight="1"/>
    <row r="1728" ht="23.1" customHeight="1"/>
    <row r="1729" ht="23.1" customHeight="1"/>
    <row r="1730" ht="23.1" customHeight="1"/>
    <row r="1731" ht="23.1" customHeight="1"/>
    <row r="1732" ht="23.1" customHeight="1"/>
    <row r="1733" ht="23.1" customHeight="1"/>
    <row r="1734" ht="23.1" customHeight="1"/>
    <row r="1735" ht="23.1" customHeight="1"/>
    <row r="1736" ht="23.1" customHeight="1"/>
    <row r="1737" ht="23.1" customHeight="1"/>
    <row r="1738" ht="23.1" customHeight="1"/>
    <row r="1739" ht="23.1" customHeight="1"/>
    <row r="1740" ht="23.1" customHeight="1"/>
    <row r="1741" ht="23.1" customHeight="1"/>
    <row r="1742" ht="23.1" customHeight="1"/>
    <row r="1743" ht="23.1" customHeight="1"/>
    <row r="1744" ht="23.1" customHeight="1"/>
    <row r="1745" ht="23.1" customHeight="1"/>
    <row r="1746" ht="23.1" customHeight="1"/>
    <row r="1747" ht="23.1" customHeight="1"/>
    <row r="1748" ht="23.1" customHeight="1"/>
    <row r="1749" ht="23.1" customHeight="1"/>
    <row r="1750" ht="23.1" customHeight="1"/>
    <row r="1751" ht="23.1" customHeight="1"/>
    <row r="1752" ht="23.1" customHeight="1"/>
    <row r="1753" ht="23.1" customHeight="1"/>
    <row r="1754" ht="23.1" customHeight="1"/>
    <row r="1755" ht="23.1" customHeight="1"/>
    <row r="1756" ht="23.1" customHeight="1"/>
    <row r="1757" ht="23.1" customHeight="1"/>
    <row r="1758" ht="23.1" customHeight="1"/>
    <row r="1759" ht="23.1" customHeight="1"/>
    <row r="1760" ht="23.1" customHeight="1"/>
    <row r="1761" ht="23.1" customHeight="1"/>
    <row r="1762" ht="23.1" customHeight="1"/>
    <row r="1763" ht="23.1" customHeight="1"/>
    <row r="1764" ht="23.1" customHeight="1"/>
    <row r="1765" ht="23.1" customHeight="1"/>
    <row r="1766" ht="23.1" customHeight="1"/>
    <row r="1767" ht="23.1" customHeight="1"/>
    <row r="1768" ht="23.1" customHeight="1"/>
    <row r="1769" ht="23.1" customHeight="1"/>
    <row r="1770" ht="23.1" customHeight="1"/>
    <row r="1771" ht="23.1" customHeight="1"/>
    <row r="1772" ht="23.1" customHeight="1"/>
    <row r="1773" ht="23.1" customHeight="1"/>
    <row r="1774" ht="23.1" customHeight="1"/>
    <row r="1775" ht="23.1" customHeight="1"/>
    <row r="1776" ht="23.1" customHeight="1"/>
    <row r="1777" ht="23.1" customHeight="1"/>
    <row r="1778" ht="23.1" customHeight="1"/>
    <row r="1779" ht="23.1" customHeight="1"/>
    <row r="1780" ht="23.1" customHeight="1"/>
    <row r="1781" ht="23.1" customHeight="1"/>
    <row r="1782" ht="23.1" customHeight="1"/>
    <row r="1783" ht="23.1" customHeight="1"/>
    <row r="1784" ht="23.1" customHeight="1"/>
    <row r="1785" ht="23.1" customHeight="1"/>
    <row r="1786" ht="23.1" customHeight="1"/>
    <row r="1787" ht="23.1" customHeight="1"/>
    <row r="1788" ht="23.1" customHeight="1"/>
    <row r="1789" ht="23.1" customHeight="1"/>
    <row r="1790" ht="23.1" customHeight="1"/>
    <row r="1791" ht="23.1" customHeight="1"/>
    <row r="1792" ht="23.1" customHeight="1"/>
    <row r="1793" ht="23.1" customHeight="1"/>
    <row r="1794" ht="23.1" customHeight="1"/>
    <row r="1795" ht="23.1" customHeight="1"/>
    <row r="1796" ht="23.1" customHeight="1"/>
    <row r="1797" ht="23.1" customHeight="1"/>
    <row r="1798" ht="23.1" customHeight="1"/>
    <row r="1799" ht="23.1" customHeight="1"/>
    <row r="1800" ht="23.1" customHeight="1"/>
    <row r="1801" ht="23.1" customHeight="1"/>
    <row r="1802" ht="23.1" customHeight="1"/>
    <row r="1803" ht="23.1" customHeight="1"/>
    <row r="1804" ht="23.1" customHeight="1"/>
    <row r="1805" ht="23.1" customHeight="1"/>
    <row r="1806" ht="23.1" customHeight="1"/>
    <row r="1807" ht="23.1" customHeight="1"/>
    <row r="1808" ht="23.1" customHeight="1"/>
    <row r="1809" ht="23.1" customHeight="1"/>
    <row r="1810" ht="23.1" customHeight="1"/>
    <row r="1811" ht="23.1" customHeight="1"/>
    <row r="1812" ht="23.1" customHeight="1"/>
    <row r="1813" ht="23.1" customHeight="1"/>
    <row r="1814" ht="23.1" customHeight="1"/>
    <row r="1815" ht="23.1" customHeight="1"/>
    <row r="1816" ht="23.1" customHeight="1"/>
    <row r="1817" ht="23.1" customHeight="1"/>
    <row r="1818" ht="23.1" customHeight="1"/>
    <row r="1819" ht="23.1" customHeight="1"/>
    <row r="1820" ht="23.1" customHeight="1"/>
    <row r="1821" ht="23.1" customHeight="1"/>
    <row r="1822" ht="23.1" customHeight="1"/>
    <row r="1823" ht="23.1" customHeight="1"/>
    <row r="1824" ht="23.1" customHeight="1"/>
    <row r="1825" ht="23.1" customHeight="1"/>
    <row r="1826" ht="23.1" customHeight="1"/>
    <row r="1827" ht="23.1" customHeight="1"/>
    <row r="1828" ht="23.1" customHeight="1"/>
    <row r="1829" ht="23.1" customHeight="1"/>
    <row r="1830" ht="23.1" customHeight="1"/>
    <row r="1831" ht="23.1" customHeight="1"/>
    <row r="1832" ht="23.1" customHeight="1"/>
    <row r="1833" ht="23.1" customHeight="1"/>
    <row r="1834" ht="23.1" customHeight="1"/>
    <row r="1835" ht="23.1" customHeight="1"/>
    <row r="1836" ht="23.1" customHeight="1"/>
    <row r="1837" ht="23.1" customHeight="1"/>
    <row r="1838" ht="23.1" customHeight="1"/>
    <row r="1839" ht="23.1" customHeight="1"/>
    <row r="1840" ht="23.1" customHeight="1"/>
    <row r="1841" ht="23.1" customHeight="1"/>
    <row r="1842" ht="23.1" customHeight="1"/>
    <row r="1843" ht="23.1" customHeight="1"/>
    <row r="1844" ht="23.1" customHeight="1"/>
    <row r="1845" ht="23.1" customHeight="1"/>
    <row r="1846" ht="23.1" customHeight="1"/>
    <row r="1847" ht="23.1" customHeight="1"/>
    <row r="1848" ht="23.1" customHeight="1"/>
    <row r="1849" ht="23.1" customHeight="1"/>
    <row r="1850" ht="23.1" customHeight="1"/>
    <row r="1851" ht="23.1" customHeight="1"/>
    <row r="1852" ht="23.1" customHeight="1"/>
    <row r="1853" ht="23.1" customHeight="1"/>
    <row r="1854" ht="23.1" customHeight="1"/>
    <row r="1855" ht="23.1" customHeight="1"/>
    <row r="1856" ht="23.1" customHeight="1"/>
    <row r="1857" ht="23.1" customHeight="1"/>
    <row r="1858" ht="23.1" customHeight="1"/>
    <row r="1859" ht="23.1" customHeight="1"/>
    <row r="1860" ht="23.1" customHeight="1"/>
    <row r="1861" ht="23.1" customHeight="1"/>
    <row r="1862" ht="23.1" customHeight="1"/>
    <row r="1863" ht="23.1" customHeight="1"/>
    <row r="1864" ht="23.1" customHeight="1"/>
    <row r="1865" ht="23.1" customHeight="1"/>
    <row r="1866" ht="23.1" customHeight="1"/>
    <row r="1867" ht="23.1" customHeight="1"/>
    <row r="1868" ht="23.1" customHeight="1"/>
    <row r="1869" ht="23.1" customHeight="1"/>
    <row r="1870" ht="23.1" customHeight="1"/>
    <row r="1871" ht="23.1" customHeight="1"/>
    <row r="1872" ht="23.1" customHeight="1"/>
    <row r="1873" ht="23.1" customHeight="1"/>
    <row r="1874" ht="23.1" customHeight="1"/>
    <row r="1875" ht="23.1" customHeight="1"/>
    <row r="1876" ht="23.1" customHeight="1"/>
    <row r="1877" ht="23.1" customHeight="1"/>
    <row r="1878" ht="23.1" customHeight="1"/>
    <row r="1879" ht="23.1" customHeight="1"/>
    <row r="1880" ht="23.1" customHeight="1"/>
    <row r="1881" ht="23.1" customHeight="1"/>
    <row r="1882" ht="23.1" customHeight="1"/>
    <row r="1883" ht="23.1" customHeight="1"/>
    <row r="1884" ht="23.1" customHeight="1"/>
    <row r="1885" ht="23.1" customHeight="1"/>
    <row r="1886" ht="23.1" customHeight="1"/>
    <row r="1887" ht="23.1" customHeight="1"/>
    <row r="1888" ht="23.1" customHeight="1"/>
    <row r="1889" ht="23.1" customHeight="1"/>
    <row r="1890" ht="23.1" customHeight="1"/>
    <row r="1891" ht="23.1" customHeight="1"/>
    <row r="1892" ht="23.1" customHeight="1"/>
    <row r="1893" ht="23.1" customHeight="1"/>
    <row r="1894" ht="23.1" customHeight="1"/>
    <row r="1895" ht="23.1" customHeight="1"/>
    <row r="1896" ht="23.1" customHeight="1"/>
    <row r="1897" ht="23.1" customHeight="1"/>
    <row r="1898" ht="23.1" customHeight="1"/>
    <row r="1899" ht="23.1" customHeight="1"/>
    <row r="1900" ht="23.1" customHeight="1"/>
    <row r="1901" ht="23.1" customHeight="1"/>
    <row r="1902" ht="23.1" customHeight="1"/>
    <row r="1903" ht="23.1" customHeight="1"/>
    <row r="1904" ht="23.1" customHeight="1"/>
    <row r="1905" ht="23.1" customHeight="1"/>
    <row r="1906" ht="23.1" customHeight="1"/>
    <row r="1907" ht="23.1" customHeight="1"/>
    <row r="1908" ht="23.1" customHeight="1"/>
    <row r="1909" ht="23.1" customHeight="1"/>
    <row r="1910" ht="23.1" customHeight="1"/>
    <row r="1911" ht="23.1" customHeight="1"/>
    <row r="1912" ht="23.1" customHeight="1"/>
    <row r="1913" ht="23.1" customHeight="1"/>
    <row r="1914" ht="23.1" customHeight="1"/>
    <row r="1915" ht="23.1" customHeight="1"/>
    <row r="1916" ht="23.1" customHeight="1"/>
    <row r="1917" ht="23.1" customHeight="1"/>
    <row r="1918" ht="23.1" customHeight="1"/>
    <row r="1919" ht="23.1" customHeight="1"/>
    <row r="1920" ht="23.1" customHeight="1"/>
    <row r="1921" ht="23.1" customHeight="1"/>
    <row r="1922" ht="23.1" customHeight="1"/>
    <row r="1923" ht="23.1" customHeight="1"/>
    <row r="1924" ht="23.1" customHeight="1"/>
    <row r="1925" ht="23.1" customHeight="1"/>
    <row r="1926" ht="23.1" customHeight="1"/>
    <row r="1927" ht="23.1" customHeight="1"/>
    <row r="1928" ht="23.1" customHeight="1"/>
    <row r="1929" ht="23.1" customHeight="1"/>
    <row r="1930" ht="23.1" customHeight="1"/>
    <row r="1931" ht="23.1" customHeight="1"/>
    <row r="1932" ht="23.1" customHeight="1"/>
    <row r="1933" ht="23.1" customHeight="1"/>
    <row r="1934" ht="23.1" customHeight="1"/>
    <row r="1935" ht="23.1" customHeight="1"/>
    <row r="1936" ht="23.1" customHeight="1"/>
    <row r="1937" ht="23.1" customHeight="1"/>
    <row r="1938" ht="23.1" customHeight="1"/>
    <row r="1939" ht="23.1" customHeight="1"/>
    <row r="1940" ht="23.1" customHeight="1"/>
    <row r="1941" ht="23.1" customHeight="1"/>
    <row r="1942" ht="23.1" customHeight="1"/>
    <row r="1943" ht="23.1" customHeight="1"/>
    <row r="1944" ht="23.1" customHeight="1"/>
    <row r="1945" ht="23.1" customHeight="1"/>
    <row r="1946" ht="23.1" customHeight="1"/>
    <row r="1947" ht="23.1" customHeight="1"/>
    <row r="1948" ht="23.1" customHeight="1"/>
    <row r="1949" ht="23.1" customHeight="1"/>
    <row r="1950" ht="23.1" customHeight="1"/>
    <row r="1951" ht="23.1" customHeight="1"/>
    <row r="1952" ht="23.1" customHeight="1"/>
    <row r="1953" ht="23.1" customHeight="1"/>
    <row r="1954" ht="23.1" customHeight="1"/>
    <row r="1955" ht="23.1" customHeight="1"/>
    <row r="1956" ht="23.1" customHeight="1"/>
    <row r="1957" ht="23.1" customHeight="1"/>
    <row r="1958" ht="23.1" customHeight="1"/>
    <row r="1959" ht="23.1" customHeight="1"/>
    <row r="1960" ht="23.1" customHeight="1"/>
    <row r="1961" ht="23.1" customHeight="1"/>
    <row r="1962" ht="23.1" customHeight="1"/>
    <row r="1963" ht="23.1" customHeight="1"/>
    <row r="1964" ht="23.1" customHeight="1"/>
    <row r="1965" ht="23.1" customHeight="1"/>
    <row r="1966" ht="23.1" customHeight="1"/>
    <row r="1967" ht="23.1" customHeight="1"/>
    <row r="1968" ht="23.1" customHeight="1"/>
    <row r="1969" ht="23.1" customHeight="1"/>
    <row r="1970" ht="23.1" customHeight="1"/>
    <row r="1971" ht="23.1" customHeight="1"/>
    <row r="1972" ht="23.1" customHeight="1"/>
    <row r="1973" ht="23.1" customHeight="1"/>
    <row r="1974" ht="23.1" customHeight="1"/>
    <row r="1975" ht="23.1" customHeight="1"/>
    <row r="1976" ht="23.1" customHeight="1"/>
    <row r="1977" ht="23.1" customHeight="1"/>
    <row r="1978" ht="23.1" customHeight="1"/>
    <row r="1979" ht="23.1" customHeight="1"/>
    <row r="1980" ht="23.1" customHeight="1"/>
    <row r="1981" ht="23.1" customHeight="1"/>
    <row r="1982" ht="23.1" customHeight="1"/>
    <row r="1983" ht="23.1" customHeight="1"/>
    <row r="1984" ht="23.1" customHeight="1"/>
    <row r="1985" ht="23.1" customHeight="1"/>
    <row r="1986" ht="23.1" customHeight="1"/>
    <row r="1987" ht="23.1" customHeight="1"/>
    <row r="1988" ht="23.1" customHeight="1"/>
    <row r="1989" ht="23.1" customHeight="1"/>
    <row r="1990" ht="23.1" customHeight="1"/>
    <row r="1991" ht="23.1" customHeight="1"/>
    <row r="1992" ht="23.1" customHeight="1"/>
    <row r="1993" ht="23.1" customHeight="1"/>
    <row r="1994" ht="23.1" customHeight="1"/>
    <row r="1995" ht="23.1" customHeight="1"/>
    <row r="1996" ht="23.1" customHeight="1"/>
    <row r="1997" ht="23.1" customHeight="1"/>
    <row r="1998" ht="23.1" customHeight="1"/>
    <row r="1999" ht="23.1" customHeight="1"/>
    <row r="2000" ht="23.1" customHeight="1"/>
    <row r="2001" ht="23.1" customHeight="1"/>
    <row r="2002" ht="23.1" customHeight="1"/>
    <row r="2003" ht="23.1" customHeight="1"/>
    <row r="2004" ht="23.1" customHeight="1"/>
    <row r="2005" ht="23.1" customHeight="1"/>
    <row r="2006" ht="23.1" customHeight="1"/>
    <row r="2007" ht="23.1" customHeight="1"/>
    <row r="2008" ht="23.1" customHeight="1"/>
    <row r="2009" ht="23.1" customHeight="1"/>
    <row r="2010" ht="23.1" customHeight="1"/>
    <row r="2011" ht="23.1" customHeight="1"/>
    <row r="2012" ht="23.1" customHeight="1"/>
    <row r="2013" ht="23.1" customHeight="1"/>
    <row r="2014" ht="23.1" customHeight="1"/>
    <row r="2015" ht="23.1" customHeight="1"/>
    <row r="2016" ht="23.1" customHeight="1"/>
    <row r="2017" ht="23.1" customHeight="1"/>
    <row r="2018" ht="23.1" customHeight="1"/>
    <row r="2019" ht="25.5" customHeight="1"/>
    <row r="2020" ht="25.5" customHeight="1"/>
    <row r="2021" ht="25.5" customHeight="1"/>
  </sheetData>
  <sheetProtection formatCells="0" formatColumns="0" formatRows="0"/>
  <mergeCells count="25">
    <mergeCell ref="A1:U1"/>
    <mergeCell ref="A2:I2"/>
    <mergeCell ref="A3:C3"/>
    <mergeCell ref="K3:T3"/>
    <mergeCell ref="A4:A5"/>
    <mergeCell ref="B4:B5"/>
    <mergeCell ref="C4:C5"/>
    <mergeCell ref="D3:D5"/>
    <mergeCell ref="E3:E5"/>
    <mergeCell ref="F3:F5"/>
    <mergeCell ref="G4:G5"/>
    <mergeCell ref="H4:H5"/>
    <mergeCell ref="I4:I5"/>
    <mergeCell ref="J4:J5"/>
    <mergeCell ref="K4:K5"/>
    <mergeCell ref="L4:L5"/>
    <mergeCell ref="M4:M5"/>
    <mergeCell ref="N4:N5"/>
    <mergeCell ref="O4:O5"/>
    <mergeCell ref="P4:P5"/>
    <mergeCell ref="Q4:Q5"/>
    <mergeCell ref="R4:R5"/>
    <mergeCell ref="S4:S5"/>
    <mergeCell ref="T4:T5"/>
    <mergeCell ref="U3:U5"/>
  </mergeCells>
  <printOptions horizontalCentered="1"/>
  <pageMargins left="0.393055555555556" right="0.393055555555556" top="0.984027777777778" bottom="0.984027777777778" header="0.471527777777778" footer="0.471527777777778"/>
  <pageSetup paperSize="9" scale="69" fitToHeight="0" orientation="landscape" horizontalDpi="600" verticalDpi="600"/>
  <headerFooter alignWithMargins="0" scaleWithDoc="0">
    <oddFooter>&amp;C第 &amp;P 页，共 &amp;N 页</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1657"/>
  <sheetViews>
    <sheetView showGridLines="0" showZeros="0" workbookViewId="0">
      <selection activeCell="A1" sqref="A1:V1"/>
    </sheetView>
  </sheetViews>
  <sheetFormatPr defaultColWidth="6.875" defaultRowHeight="11.25"/>
  <cols>
    <col min="1" max="3" width="3.875" style="166" customWidth="1"/>
    <col min="4" max="4" width="9.75" style="166" customWidth="1"/>
    <col min="5" max="5" width="25.125" style="166" customWidth="1"/>
    <col min="6" max="22" width="7.625" style="166" customWidth="1"/>
    <col min="23" max="256" width="6.875" style="166" customWidth="1"/>
    <col min="257" max="16384" width="6.875" style="166"/>
  </cols>
  <sheetData>
    <row r="1" ht="27.75" customHeight="1" spans="1:22">
      <c r="A1" s="274" t="s">
        <v>2821</v>
      </c>
      <c r="B1" s="274"/>
      <c r="C1" s="274"/>
      <c r="D1" s="274"/>
      <c r="E1" s="274"/>
      <c r="F1" s="274"/>
      <c r="G1" s="274"/>
      <c r="H1" s="274"/>
      <c r="I1" s="274"/>
      <c r="J1" s="274"/>
      <c r="K1" s="274"/>
      <c r="L1" s="274"/>
      <c r="M1" s="274"/>
      <c r="N1" s="274"/>
      <c r="O1" s="274"/>
      <c r="P1" s="274"/>
      <c r="Q1" s="274"/>
      <c r="R1" s="274"/>
      <c r="S1" s="274"/>
      <c r="T1" s="274"/>
      <c r="U1" s="274"/>
      <c r="V1" s="274"/>
    </row>
    <row r="2" ht="18" customHeight="1" spans="1:22">
      <c r="A2" s="275"/>
      <c r="B2" s="275"/>
      <c r="C2" s="275"/>
      <c r="D2" s="275"/>
      <c r="E2" s="275"/>
      <c r="F2" s="275"/>
      <c r="G2" s="275"/>
      <c r="H2" s="275"/>
      <c r="I2" s="283"/>
      <c r="J2" s="283"/>
      <c r="K2" s="283"/>
      <c r="L2" s="283"/>
      <c r="M2" s="283"/>
      <c r="N2" s="283"/>
      <c r="O2" s="283"/>
      <c r="P2" s="217"/>
      <c r="Q2" s="217"/>
      <c r="R2" s="283"/>
      <c r="T2" s="185"/>
      <c r="U2" s="284" t="s">
        <v>1</v>
      </c>
      <c r="V2" s="284"/>
    </row>
    <row r="3" ht="19.5" customHeight="1" spans="1:22">
      <c r="A3" s="175" t="s">
        <v>2285</v>
      </c>
      <c r="B3" s="175"/>
      <c r="C3" s="175"/>
      <c r="D3" s="175" t="s">
        <v>2086</v>
      </c>
      <c r="E3" s="177" t="s">
        <v>2286</v>
      </c>
      <c r="F3" s="174" t="s">
        <v>2813</v>
      </c>
      <c r="G3" s="174" t="s">
        <v>2822</v>
      </c>
      <c r="H3" s="174"/>
      <c r="I3" s="174"/>
      <c r="J3" s="174"/>
      <c r="K3" s="174"/>
      <c r="L3" s="175" t="s">
        <v>2823</v>
      </c>
      <c r="M3" s="175"/>
      <c r="N3" s="175"/>
      <c r="O3" s="175"/>
      <c r="P3" s="175"/>
      <c r="Q3" s="175"/>
      <c r="R3" s="174" t="s">
        <v>2824</v>
      </c>
      <c r="S3" s="174" t="s">
        <v>2825</v>
      </c>
      <c r="T3" s="174"/>
      <c r="U3" s="174"/>
      <c r="V3" s="174"/>
    </row>
    <row r="4" ht="54" customHeight="1" spans="1:22">
      <c r="A4" s="174" t="s">
        <v>1893</v>
      </c>
      <c r="B4" s="175" t="s">
        <v>1894</v>
      </c>
      <c r="C4" s="175" t="s">
        <v>2287</v>
      </c>
      <c r="D4" s="312"/>
      <c r="E4" s="177"/>
      <c r="F4" s="313"/>
      <c r="G4" s="174" t="s">
        <v>17</v>
      </c>
      <c r="H4" s="174" t="s">
        <v>2826</v>
      </c>
      <c r="I4" s="174" t="s">
        <v>2827</v>
      </c>
      <c r="J4" s="174" t="s">
        <v>2828</v>
      </c>
      <c r="K4" s="175" t="s">
        <v>2829</v>
      </c>
      <c r="L4" s="175" t="s">
        <v>17</v>
      </c>
      <c r="M4" s="175" t="s">
        <v>2830</v>
      </c>
      <c r="N4" s="174" t="s">
        <v>2831</v>
      </c>
      <c r="O4" s="174" t="s">
        <v>2832</v>
      </c>
      <c r="P4" s="174" t="s">
        <v>2833</v>
      </c>
      <c r="Q4" s="174" t="s">
        <v>2834</v>
      </c>
      <c r="R4" s="174"/>
      <c r="S4" s="174" t="s">
        <v>17</v>
      </c>
      <c r="T4" s="314" t="s">
        <v>2835</v>
      </c>
      <c r="U4" s="314" t="s">
        <v>2836</v>
      </c>
      <c r="V4" s="314" t="s">
        <v>2825</v>
      </c>
    </row>
    <row r="5" s="165" customFormat="1" ht="23.1" customHeight="1" spans="1:22">
      <c r="A5" s="180"/>
      <c r="B5" s="180"/>
      <c r="C5" s="180"/>
      <c r="D5" s="199"/>
      <c r="E5" s="280" t="s">
        <v>17</v>
      </c>
      <c r="F5" s="183">
        <v>68016.8299999999</v>
      </c>
      <c r="G5" s="183">
        <v>46814.4899999999</v>
      </c>
      <c r="H5" s="183">
        <v>23245.7599999999</v>
      </c>
      <c r="I5" s="183">
        <v>4500.72</v>
      </c>
      <c r="J5" s="183">
        <v>7075.78</v>
      </c>
      <c r="K5" s="183">
        <v>11992.23</v>
      </c>
      <c r="L5" s="183">
        <v>16249.16</v>
      </c>
      <c r="M5" s="183">
        <v>9358.11</v>
      </c>
      <c r="N5" s="183">
        <v>3743.19</v>
      </c>
      <c r="O5" s="183">
        <v>2424.89</v>
      </c>
      <c r="P5" s="183">
        <v>0</v>
      </c>
      <c r="Q5" s="183">
        <v>722.97</v>
      </c>
      <c r="R5" s="183">
        <v>4768.67999999999</v>
      </c>
      <c r="S5" s="183">
        <v>184.5</v>
      </c>
      <c r="T5" s="183">
        <v>0</v>
      </c>
      <c r="U5" s="183">
        <v>0</v>
      </c>
      <c r="V5" s="183">
        <v>184.5</v>
      </c>
    </row>
    <row r="6" ht="23.1" customHeight="1" spans="1:22">
      <c r="A6" s="180"/>
      <c r="B6" s="180"/>
      <c r="C6" s="180"/>
      <c r="D6" s="199" t="s">
        <v>2289</v>
      </c>
      <c r="E6" s="280" t="s">
        <v>354</v>
      </c>
      <c r="F6" s="183">
        <v>1852.59</v>
      </c>
      <c r="G6" s="183">
        <v>1287.29</v>
      </c>
      <c r="H6" s="183">
        <v>606.49</v>
      </c>
      <c r="I6" s="183">
        <v>274.04</v>
      </c>
      <c r="J6" s="183">
        <v>224.53</v>
      </c>
      <c r="K6" s="183">
        <v>182.23</v>
      </c>
      <c r="L6" s="183">
        <v>437.75</v>
      </c>
      <c r="M6" s="183">
        <v>256.77</v>
      </c>
      <c r="N6" s="183">
        <v>102.71</v>
      </c>
      <c r="O6" s="183">
        <v>64.26</v>
      </c>
      <c r="P6" s="183">
        <v>0</v>
      </c>
      <c r="Q6" s="183">
        <v>14.01</v>
      </c>
      <c r="R6" s="183">
        <v>127.55</v>
      </c>
      <c r="S6" s="183">
        <v>0</v>
      </c>
      <c r="T6" s="183">
        <v>0</v>
      </c>
      <c r="U6" s="183">
        <v>0</v>
      </c>
      <c r="V6" s="183">
        <v>0</v>
      </c>
    </row>
    <row r="7" ht="23.1" customHeight="1" spans="1:22">
      <c r="A7" s="180"/>
      <c r="B7" s="180"/>
      <c r="C7" s="180"/>
      <c r="D7" s="199" t="s">
        <v>2290</v>
      </c>
      <c r="E7" s="280" t="s">
        <v>2291</v>
      </c>
      <c r="F7" s="183">
        <v>422.96</v>
      </c>
      <c r="G7" s="183">
        <v>293.53</v>
      </c>
      <c r="H7" s="183">
        <v>149.6</v>
      </c>
      <c r="I7" s="183">
        <v>85.65</v>
      </c>
      <c r="J7" s="183">
        <v>48.6</v>
      </c>
      <c r="K7" s="183">
        <v>9.68</v>
      </c>
      <c r="L7" s="183">
        <v>100.04</v>
      </c>
      <c r="M7" s="183">
        <v>58.71</v>
      </c>
      <c r="N7" s="183">
        <v>23.48</v>
      </c>
      <c r="O7" s="183">
        <v>15.19</v>
      </c>
      <c r="P7" s="183">
        <v>0</v>
      </c>
      <c r="Q7" s="183">
        <v>2.66</v>
      </c>
      <c r="R7" s="183">
        <v>29.39</v>
      </c>
      <c r="S7" s="183">
        <v>0</v>
      </c>
      <c r="T7" s="183">
        <v>0</v>
      </c>
      <c r="U7" s="183">
        <v>0</v>
      </c>
      <c r="V7" s="183">
        <v>0</v>
      </c>
    </row>
    <row r="8" ht="23.1" customHeight="1" spans="1:22">
      <c r="A8" s="180"/>
      <c r="B8" s="180"/>
      <c r="C8" s="180"/>
      <c r="D8" s="199" t="s">
        <v>2292</v>
      </c>
      <c r="E8" s="280" t="s">
        <v>2293</v>
      </c>
      <c r="F8" s="183">
        <v>66.55</v>
      </c>
      <c r="G8" s="183">
        <v>46.39</v>
      </c>
      <c r="H8" s="183">
        <v>21.67</v>
      </c>
      <c r="I8" s="183">
        <v>15.91</v>
      </c>
      <c r="J8" s="183">
        <v>8.81</v>
      </c>
      <c r="K8" s="183">
        <v>0</v>
      </c>
      <c r="L8" s="183">
        <v>15.65</v>
      </c>
      <c r="M8" s="183">
        <v>9.28</v>
      </c>
      <c r="N8" s="183">
        <v>3.71</v>
      </c>
      <c r="O8" s="183">
        <v>2.28</v>
      </c>
      <c r="P8" s="183">
        <v>0</v>
      </c>
      <c r="Q8" s="183">
        <v>0.38</v>
      </c>
      <c r="R8" s="183">
        <v>4.51</v>
      </c>
      <c r="S8" s="183">
        <v>0</v>
      </c>
      <c r="T8" s="183">
        <v>0</v>
      </c>
      <c r="U8" s="183">
        <v>0</v>
      </c>
      <c r="V8" s="183">
        <v>0</v>
      </c>
    </row>
    <row r="9" ht="23.1" customHeight="1" spans="1:22">
      <c r="A9" s="180"/>
      <c r="B9" s="180"/>
      <c r="C9" s="180"/>
      <c r="D9" s="199" t="s">
        <v>2294</v>
      </c>
      <c r="E9" s="280" t="s">
        <v>2295</v>
      </c>
      <c r="F9" s="183">
        <v>414.18</v>
      </c>
      <c r="G9" s="183">
        <v>287.57</v>
      </c>
      <c r="H9" s="183">
        <v>127.07</v>
      </c>
      <c r="I9" s="183">
        <v>16.27</v>
      </c>
      <c r="J9" s="183">
        <v>49.28</v>
      </c>
      <c r="K9" s="183">
        <v>94.95</v>
      </c>
      <c r="L9" s="183">
        <v>98.01</v>
      </c>
      <c r="M9" s="183">
        <v>56.83</v>
      </c>
      <c r="N9" s="183">
        <v>22.73</v>
      </c>
      <c r="O9" s="183">
        <v>14.07</v>
      </c>
      <c r="P9" s="183">
        <v>0</v>
      </c>
      <c r="Q9" s="183">
        <v>4.38</v>
      </c>
      <c r="R9" s="183">
        <v>28.6</v>
      </c>
      <c r="S9" s="183">
        <v>0</v>
      </c>
      <c r="T9" s="183">
        <v>0</v>
      </c>
      <c r="U9" s="183">
        <v>0</v>
      </c>
      <c r="V9" s="183">
        <v>0</v>
      </c>
    </row>
    <row r="10" ht="23.1" customHeight="1" spans="1:22">
      <c r="A10" s="180"/>
      <c r="B10" s="180"/>
      <c r="C10" s="180"/>
      <c r="D10" s="199" t="s">
        <v>2296</v>
      </c>
      <c r="E10" s="280" t="s">
        <v>2297</v>
      </c>
      <c r="F10" s="183">
        <v>152.48</v>
      </c>
      <c r="G10" s="183">
        <v>106.17</v>
      </c>
      <c r="H10" s="183">
        <v>50.58</v>
      </c>
      <c r="I10" s="183">
        <v>16.68</v>
      </c>
      <c r="J10" s="183">
        <v>19.21</v>
      </c>
      <c r="K10" s="183">
        <v>19.7</v>
      </c>
      <c r="L10" s="183">
        <v>35.88</v>
      </c>
      <c r="M10" s="183">
        <v>21.23</v>
      </c>
      <c r="N10" s="183">
        <v>8.49</v>
      </c>
      <c r="O10" s="183">
        <v>5.29</v>
      </c>
      <c r="P10" s="183">
        <v>0</v>
      </c>
      <c r="Q10" s="183">
        <v>0.87</v>
      </c>
      <c r="R10" s="183">
        <v>10.43</v>
      </c>
      <c r="S10" s="183">
        <v>0</v>
      </c>
      <c r="T10" s="183">
        <v>0</v>
      </c>
      <c r="U10" s="183">
        <v>0</v>
      </c>
      <c r="V10" s="183">
        <v>0</v>
      </c>
    </row>
    <row r="11" ht="23.1" customHeight="1" spans="1:22">
      <c r="A11" s="180"/>
      <c r="B11" s="180"/>
      <c r="C11" s="180"/>
      <c r="D11" s="199" t="s">
        <v>2298</v>
      </c>
      <c r="E11" s="280" t="s">
        <v>2299</v>
      </c>
      <c r="F11" s="183">
        <v>68.18</v>
      </c>
      <c r="G11" s="183">
        <v>47.37</v>
      </c>
      <c r="H11" s="183">
        <v>23.69</v>
      </c>
      <c r="I11" s="183">
        <v>15.71</v>
      </c>
      <c r="J11" s="183">
        <v>7.97</v>
      </c>
      <c r="K11" s="183">
        <v>0</v>
      </c>
      <c r="L11" s="183">
        <v>16.08</v>
      </c>
      <c r="M11" s="183">
        <v>9.47</v>
      </c>
      <c r="N11" s="183">
        <v>3.79</v>
      </c>
      <c r="O11" s="183">
        <v>2.43</v>
      </c>
      <c r="P11" s="183">
        <v>0</v>
      </c>
      <c r="Q11" s="183">
        <v>0.39</v>
      </c>
      <c r="R11" s="183">
        <v>4.73</v>
      </c>
      <c r="S11" s="183">
        <v>0</v>
      </c>
      <c r="T11" s="183">
        <v>0</v>
      </c>
      <c r="U11" s="183">
        <v>0</v>
      </c>
      <c r="V11" s="183">
        <v>0</v>
      </c>
    </row>
    <row r="12" ht="23.1" customHeight="1" spans="1:22">
      <c r="A12" s="180"/>
      <c r="B12" s="180"/>
      <c r="C12" s="180"/>
      <c r="D12" s="199" t="s">
        <v>2300</v>
      </c>
      <c r="E12" s="280" t="s">
        <v>2301</v>
      </c>
      <c r="F12" s="183">
        <v>61.06</v>
      </c>
      <c r="G12" s="183">
        <v>42.44</v>
      </c>
      <c r="H12" s="183">
        <v>20.68</v>
      </c>
      <c r="I12" s="183">
        <v>12.05</v>
      </c>
      <c r="J12" s="183">
        <v>7.53</v>
      </c>
      <c r="K12" s="183">
        <v>2.18</v>
      </c>
      <c r="L12" s="183">
        <v>14.43</v>
      </c>
      <c r="M12" s="183">
        <v>8.49</v>
      </c>
      <c r="N12" s="183">
        <v>3.4</v>
      </c>
      <c r="O12" s="183">
        <v>2.14</v>
      </c>
      <c r="P12" s="183">
        <v>0</v>
      </c>
      <c r="Q12" s="183">
        <v>0.4</v>
      </c>
      <c r="R12" s="183">
        <v>4.19</v>
      </c>
      <c r="S12" s="183">
        <v>0</v>
      </c>
      <c r="T12" s="183">
        <v>0</v>
      </c>
      <c r="U12" s="183">
        <v>0</v>
      </c>
      <c r="V12" s="183">
        <v>0</v>
      </c>
    </row>
    <row r="13" ht="23.1" customHeight="1" spans="1:22">
      <c r="A13" s="180"/>
      <c r="B13" s="180"/>
      <c r="C13" s="180"/>
      <c r="D13" s="199" t="s">
        <v>2302</v>
      </c>
      <c r="E13" s="280" t="s">
        <v>2303</v>
      </c>
      <c r="F13" s="183">
        <v>100.31</v>
      </c>
      <c r="G13" s="183">
        <v>69.85</v>
      </c>
      <c r="H13" s="183">
        <v>33.19</v>
      </c>
      <c r="I13" s="183">
        <v>23.89</v>
      </c>
      <c r="J13" s="183">
        <v>12.77</v>
      </c>
      <c r="K13" s="183">
        <v>0</v>
      </c>
      <c r="L13" s="183">
        <v>23.61</v>
      </c>
      <c r="M13" s="183">
        <v>13.97</v>
      </c>
      <c r="N13" s="183">
        <v>5.59</v>
      </c>
      <c r="O13" s="183">
        <v>3.48</v>
      </c>
      <c r="P13" s="183">
        <v>0</v>
      </c>
      <c r="Q13" s="183">
        <v>0.57</v>
      </c>
      <c r="R13" s="183">
        <v>6.85</v>
      </c>
      <c r="S13" s="183">
        <v>0</v>
      </c>
      <c r="T13" s="183">
        <v>0</v>
      </c>
      <c r="U13" s="183">
        <v>0</v>
      </c>
      <c r="V13" s="183">
        <v>0</v>
      </c>
    </row>
    <row r="14" ht="23.1" customHeight="1" spans="1:22">
      <c r="A14" s="180"/>
      <c r="B14" s="180"/>
      <c r="C14" s="180"/>
      <c r="D14" s="199" t="s">
        <v>2304</v>
      </c>
      <c r="E14" s="280" t="s">
        <v>2305</v>
      </c>
      <c r="F14" s="183">
        <v>38.03</v>
      </c>
      <c r="G14" s="183">
        <v>26.52</v>
      </c>
      <c r="H14" s="183">
        <v>12.23</v>
      </c>
      <c r="I14" s="183">
        <v>9.27</v>
      </c>
      <c r="J14" s="183">
        <v>5.02</v>
      </c>
      <c r="K14" s="183">
        <v>0</v>
      </c>
      <c r="L14" s="183">
        <v>8.93</v>
      </c>
      <c r="M14" s="183">
        <v>5.3</v>
      </c>
      <c r="N14" s="183">
        <v>2.12</v>
      </c>
      <c r="O14" s="183">
        <v>1.3</v>
      </c>
      <c r="P14" s="183">
        <v>0</v>
      </c>
      <c r="Q14" s="183">
        <v>0.21</v>
      </c>
      <c r="R14" s="183">
        <v>2.58</v>
      </c>
      <c r="S14" s="183">
        <v>0</v>
      </c>
      <c r="T14" s="183">
        <v>0</v>
      </c>
      <c r="U14" s="183">
        <v>0</v>
      </c>
      <c r="V14" s="183">
        <v>0</v>
      </c>
    </row>
    <row r="15" ht="23.1" customHeight="1" spans="1:22">
      <c r="A15" s="180"/>
      <c r="B15" s="180"/>
      <c r="C15" s="180"/>
      <c r="D15" s="199" t="s">
        <v>2306</v>
      </c>
      <c r="E15" s="280" t="s">
        <v>2307</v>
      </c>
      <c r="F15" s="183">
        <v>36.64</v>
      </c>
      <c r="G15" s="183">
        <v>25.57</v>
      </c>
      <c r="H15" s="183">
        <v>11.41</v>
      </c>
      <c r="I15" s="183">
        <v>9.21</v>
      </c>
      <c r="J15" s="183">
        <v>4.95</v>
      </c>
      <c r="K15" s="183">
        <v>0</v>
      </c>
      <c r="L15" s="183">
        <v>8.6</v>
      </c>
      <c r="M15" s="183">
        <v>5.11</v>
      </c>
      <c r="N15" s="183">
        <v>2.05</v>
      </c>
      <c r="O15" s="183">
        <v>1.23</v>
      </c>
      <c r="P15" s="183">
        <v>0</v>
      </c>
      <c r="Q15" s="183">
        <v>0.21</v>
      </c>
      <c r="R15" s="183">
        <v>2.47</v>
      </c>
      <c r="S15" s="183">
        <v>0</v>
      </c>
      <c r="T15" s="183">
        <v>0</v>
      </c>
      <c r="U15" s="183">
        <v>0</v>
      </c>
      <c r="V15" s="183">
        <v>0</v>
      </c>
    </row>
    <row r="16" ht="23.1" customHeight="1" spans="1:22">
      <c r="A16" s="180"/>
      <c r="B16" s="180"/>
      <c r="C16" s="180"/>
      <c r="D16" s="199" t="s">
        <v>2308</v>
      </c>
      <c r="E16" s="280" t="s">
        <v>2309</v>
      </c>
      <c r="F16" s="183">
        <v>79.01</v>
      </c>
      <c r="G16" s="183">
        <v>54.94</v>
      </c>
      <c r="H16" s="183">
        <v>24</v>
      </c>
      <c r="I16" s="183">
        <v>11.56</v>
      </c>
      <c r="J16" s="183">
        <v>10.15</v>
      </c>
      <c r="K16" s="183">
        <v>9.23</v>
      </c>
      <c r="L16" s="183">
        <v>18.69</v>
      </c>
      <c r="M16" s="183">
        <v>10.99</v>
      </c>
      <c r="N16" s="183">
        <v>4.4</v>
      </c>
      <c r="O16" s="183">
        <v>2.65</v>
      </c>
      <c r="P16" s="183">
        <v>0</v>
      </c>
      <c r="Q16" s="183">
        <v>0.65</v>
      </c>
      <c r="R16" s="183">
        <v>5.38</v>
      </c>
      <c r="S16" s="183">
        <v>0</v>
      </c>
      <c r="T16" s="183">
        <v>0</v>
      </c>
      <c r="U16" s="183">
        <v>0</v>
      </c>
      <c r="V16" s="183">
        <v>0</v>
      </c>
    </row>
    <row r="17" ht="23.1" customHeight="1" spans="1:22">
      <c r="A17" s="180"/>
      <c r="B17" s="180"/>
      <c r="C17" s="180"/>
      <c r="D17" s="199" t="s">
        <v>2312</v>
      </c>
      <c r="E17" s="280" t="s">
        <v>2313</v>
      </c>
      <c r="F17" s="183">
        <v>94.64</v>
      </c>
      <c r="G17" s="183">
        <v>65.53</v>
      </c>
      <c r="H17" s="183">
        <v>30.36</v>
      </c>
      <c r="I17" s="183">
        <v>7.13</v>
      </c>
      <c r="J17" s="183">
        <v>10.93</v>
      </c>
      <c r="K17" s="183">
        <v>17.11</v>
      </c>
      <c r="L17" s="183">
        <v>22.56</v>
      </c>
      <c r="M17" s="183">
        <v>13.11</v>
      </c>
      <c r="N17" s="183">
        <v>5.24</v>
      </c>
      <c r="O17" s="183">
        <v>3.27</v>
      </c>
      <c r="P17" s="183">
        <v>0</v>
      </c>
      <c r="Q17" s="183">
        <v>0.94</v>
      </c>
      <c r="R17" s="183">
        <v>6.55</v>
      </c>
      <c r="S17" s="183">
        <v>0</v>
      </c>
      <c r="T17" s="183">
        <v>0</v>
      </c>
      <c r="U17" s="183">
        <v>0</v>
      </c>
      <c r="V17" s="183">
        <v>0</v>
      </c>
    </row>
    <row r="18" ht="23.1" customHeight="1" spans="1:22">
      <c r="A18" s="180"/>
      <c r="B18" s="180"/>
      <c r="C18" s="180"/>
      <c r="D18" s="199" t="s">
        <v>2314</v>
      </c>
      <c r="E18" s="280" t="s">
        <v>2315</v>
      </c>
      <c r="F18" s="183">
        <v>90.46</v>
      </c>
      <c r="G18" s="183">
        <v>62.99</v>
      </c>
      <c r="H18" s="183">
        <v>29.85</v>
      </c>
      <c r="I18" s="183">
        <v>21.65</v>
      </c>
      <c r="J18" s="183">
        <v>11.49</v>
      </c>
      <c r="K18" s="183">
        <v>0</v>
      </c>
      <c r="L18" s="183">
        <v>21.29</v>
      </c>
      <c r="M18" s="183">
        <v>12.6</v>
      </c>
      <c r="N18" s="183">
        <v>5.04</v>
      </c>
      <c r="O18" s="183">
        <v>3.13</v>
      </c>
      <c r="P18" s="183">
        <v>0</v>
      </c>
      <c r="Q18" s="183">
        <v>0.52</v>
      </c>
      <c r="R18" s="183">
        <v>6.18</v>
      </c>
      <c r="S18" s="183">
        <v>0</v>
      </c>
      <c r="T18" s="183">
        <v>0</v>
      </c>
      <c r="U18" s="183">
        <v>0</v>
      </c>
      <c r="V18" s="183">
        <v>0</v>
      </c>
    </row>
    <row r="19" ht="23.1" customHeight="1" spans="1:22">
      <c r="A19" s="180"/>
      <c r="B19" s="180"/>
      <c r="C19" s="180"/>
      <c r="D19" s="199" t="s">
        <v>2316</v>
      </c>
      <c r="E19" s="280" t="s">
        <v>2317</v>
      </c>
      <c r="F19" s="183">
        <v>35.75</v>
      </c>
      <c r="G19" s="183">
        <v>24.96</v>
      </c>
      <c r="H19" s="183">
        <v>10.92</v>
      </c>
      <c r="I19" s="183">
        <v>9.13</v>
      </c>
      <c r="J19" s="183">
        <v>4.91</v>
      </c>
      <c r="K19" s="183">
        <v>0</v>
      </c>
      <c r="L19" s="183">
        <v>8.38</v>
      </c>
      <c r="M19" s="183">
        <v>4.99</v>
      </c>
      <c r="N19" s="183">
        <v>2</v>
      </c>
      <c r="O19" s="183">
        <v>1.19</v>
      </c>
      <c r="P19" s="183">
        <v>0</v>
      </c>
      <c r="Q19" s="183">
        <v>0.2</v>
      </c>
      <c r="R19" s="183">
        <v>2.41</v>
      </c>
      <c r="S19" s="183">
        <v>0</v>
      </c>
      <c r="T19" s="183">
        <v>0</v>
      </c>
      <c r="U19" s="183">
        <v>0</v>
      </c>
      <c r="V19" s="183">
        <v>0</v>
      </c>
    </row>
    <row r="20" ht="23.1" customHeight="1" spans="1:22">
      <c r="A20" s="180"/>
      <c r="B20" s="180"/>
      <c r="C20" s="180"/>
      <c r="D20" s="199" t="s">
        <v>2318</v>
      </c>
      <c r="E20" s="280" t="s">
        <v>2319</v>
      </c>
      <c r="F20" s="183">
        <v>62.01</v>
      </c>
      <c r="G20" s="183">
        <v>43.17</v>
      </c>
      <c r="H20" s="183">
        <v>20.37</v>
      </c>
      <c r="I20" s="183">
        <v>10.09</v>
      </c>
      <c r="J20" s="183">
        <v>7.7</v>
      </c>
      <c r="K20" s="183">
        <v>5.01</v>
      </c>
      <c r="L20" s="183">
        <v>14.58</v>
      </c>
      <c r="M20" s="183">
        <v>8.63</v>
      </c>
      <c r="N20" s="183">
        <v>3.45</v>
      </c>
      <c r="O20" s="183">
        <v>2.15</v>
      </c>
      <c r="P20" s="183">
        <v>0</v>
      </c>
      <c r="Q20" s="183">
        <v>0.35</v>
      </c>
      <c r="R20" s="183">
        <v>4.26</v>
      </c>
      <c r="S20" s="183">
        <v>0</v>
      </c>
      <c r="T20" s="183">
        <v>0</v>
      </c>
      <c r="U20" s="183">
        <v>0</v>
      </c>
      <c r="V20" s="183">
        <v>0</v>
      </c>
    </row>
    <row r="21" ht="23.1" customHeight="1" spans="1:22">
      <c r="A21" s="180"/>
      <c r="B21" s="180"/>
      <c r="C21" s="180"/>
      <c r="D21" s="199" t="s">
        <v>2320</v>
      </c>
      <c r="E21" s="280" t="s">
        <v>2321</v>
      </c>
      <c r="F21" s="183">
        <v>42.56</v>
      </c>
      <c r="G21" s="183">
        <v>29.6</v>
      </c>
      <c r="H21" s="183">
        <v>14.55</v>
      </c>
      <c r="I21" s="183">
        <v>9.84</v>
      </c>
      <c r="J21" s="183">
        <v>5.21</v>
      </c>
      <c r="K21" s="183">
        <v>0</v>
      </c>
      <c r="L21" s="183">
        <v>10.03</v>
      </c>
      <c r="M21" s="183">
        <v>5.92</v>
      </c>
      <c r="N21" s="183">
        <v>2.37</v>
      </c>
      <c r="O21" s="183">
        <v>1.5</v>
      </c>
      <c r="P21" s="183">
        <v>0</v>
      </c>
      <c r="Q21" s="183">
        <v>0.24</v>
      </c>
      <c r="R21" s="183">
        <v>2.93</v>
      </c>
      <c r="S21" s="183">
        <v>0</v>
      </c>
      <c r="T21" s="183">
        <v>0</v>
      </c>
      <c r="U21" s="183">
        <v>0</v>
      </c>
      <c r="V21" s="183">
        <v>0</v>
      </c>
    </row>
    <row r="22" ht="23.1" customHeight="1" spans="1:22">
      <c r="A22" s="180"/>
      <c r="B22" s="180"/>
      <c r="C22" s="180"/>
      <c r="D22" s="199" t="s">
        <v>2322</v>
      </c>
      <c r="E22" s="280" t="s">
        <v>2323</v>
      </c>
      <c r="F22" s="183">
        <v>62.05</v>
      </c>
      <c r="G22" s="183">
        <v>42.89</v>
      </c>
      <c r="H22" s="183">
        <v>18.78</v>
      </c>
      <c r="I22" s="183">
        <v>0</v>
      </c>
      <c r="J22" s="183">
        <v>7</v>
      </c>
      <c r="K22" s="183">
        <v>17.11</v>
      </c>
      <c r="L22" s="183">
        <v>14.85</v>
      </c>
      <c r="M22" s="183">
        <v>8.58</v>
      </c>
      <c r="N22" s="183">
        <v>3.43</v>
      </c>
      <c r="O22" s="183">
        <v>2.1</v>
      </c>
      <c r="P22" s="183">
        <v>0</v>
      </c>
      <c r="Q22" s="183">
        <v>0.74</v>
      </c>
      <c r="R22" s="183">
        <v>4.31</v>
      </c>
      <c r="S22" s="183">
        <v>0</v>
      </c>
      <c r="T22" s="183">
        <v>0</v>
      </c>
      <c r="U22" s="183">
        <v>0</v>
      </c>
      <c r="V22" s="183">
        <v>0</v>
      </c>
    </row>
    <row r="23" ht="23.1" customHeight="1" spans="1:22">
      <c r="A23" s="180"/>
      <c r="B23" s="180"/>
      <c r="C23" s="180"/>
      <c r="D23" s="199" t="s">
        <v>2324</v>
      </c>
      <c r="E23" s="280" t="s">
        <v>2325</v>
      </c>
      <c r="F23" s="183">
        <v>25.72</v>
      </c>
      <c r="G23" s="183">
        <v>17.8</v>
      </c>
      <c r="H23" s="183">
        <v>7.54</v>
      </c>
      <c r="I23" s="183">
        <v>0</v>
      </c>
      <c r="J23" s="183">
        <v>3</v>
      </c>
      <c r="K23" s="183">
        <v>7.26</v>
      </c>
      <c r="L23" s="183">
        <v>6.14</v>
      </c>
      <c r="M23" s="183">
        <v>3.56</v>
      </c>
      <c r="N23" s="183">
        <v>1.42</v>
      </c>
      <c r="O23" s="183">
        <v>0.86</v>
      </c>
      <c r="P23" s="183">
        <v>0</v>
      </c>
      <c r="Q23" s="183">
        <v>0.3</v>
      </c>
      <c r="R23" s="183">
        <v>1.78</v>
      </c>
      <c r="S23" s="183">
        <v>0</v>
      </c>
      <c r="T23" s="183">
        <v>0</v>
      </c>
      <c r="U23" s="183">
        <v>0</v>
      </c>
      <c r="V23" s="183">
        <v>0</v>
      </c>
    </row>
    <row r="24" ht="23.1" customHeight="1" spans="1:22">
      <c r="A24" s="180"/>
      <c r="B24" s="180"/>
      <c r="C24" s="180"/>
      <c r="D24" s="199" t="s">
        <v>2328</v>
      </c>
      <c r="E24" s="280" t="s">
        <v>479</v>
      </c>
      <c r="F24" s="183">
        <v>800.049999999999</v>
      </c>
      <c r="G24" s="183">
        <v>556.65</v>
      </c>
      <c r="H24" s="183">
        <v>274.87</v>
      </c>
      <c r="I24" s="183">
        <v>181.87</v>
      </c>
      <c r="J24" s="183">
        <v>99.91</v>
      </c>
      <c r="K24" s="183">
        <v>0</v>
      </c>
      <c r="L24" s="183">
        <v>188.59</v>
      </c>
      <c r="M24" s="183">
        <v>111.32</v>
      </c>
      <c r="N24" s="183">
        <v>44.53</v>
      </c>
      <c r="O24" s="183">
        <v>28.17</v>
      </c>
      <c r="P24" s="183">
        <v>0</v>
      </c>
      <c r="Q24" s="183">
        <v>4.57</v>
      </c>
      <c r="R24" s="183">
        <v>54.81</v>
      </c>
      <c r="S24" s="183">
        <v>0</v>
      </c>
      <c r="T24" s="183">
        <v>0</v>
      </c>
      <c r="U24" s="183">
        <v>0</v>
      </c>
      <c r="V24" s="183">
        <v>0</v>
      </c>
    </row>
    <row r="25" ht="23.1" customHeight="1" spans="1:22">
      <c r="A25" s="180"/>
      <c r="B25" s="180"/>
      <c r="C25" s="180"/>
      <c r="D25" s="199" t="s">
        <v>2329</v>
      </c>
      <c r="E25" s="280" t="s">
        <v>2330</v>
      </c>
      <c r="F25" s="183">
        <v>510.15</v>
      </c>
      <c r="G25" s="183">
        <v>355.26</v>
      </c>
      <c r="H25" s="183">
        <v>169.77</v>
      </c>
      <c r="I25" s="183">
        <v>120.34</v>
      </c>
      <c r="J25" s="183">
        <v>65.15</v>
      </c>
      <c r="K25" s="183">
        <v>0</v>
      </c>
      <c r="L25" s="183">
        <v>120.08</v>
      </c>
      <c r="M25" s="183">
        <v>71.05</v>
      </c>
      <c r="N25" s="183">
        <v>28.42</v>
      </c>
      <c r="O25" s="183">
        <v>17.71</v>
      </c>
      <c r="P25" s="183">
        <v>0</v>
      </c>
      <c r="Q25" s="183">
        <v>2.9</v>
      </c>
      <c r="R25" s="183">
        <v>34.81</v>
      </c>
      <c r="S25" s="183">
        <v>0</v>
      </c>
      <c r="T25" s="183">
        <v>0</v>
      </c>
      <c r="U25" s="183">
        <v>0</v>
      </c>
      <c r="V25" s="183">
        <v>0</v>
      </c>
    </row>
    <row r="26" ht="23.1" customHeight="1" spans="1:22">
      <c r="A26" s="180"/>
      <c r="B26" s="180"/>
      <c r="C26" s="180"/>
      <c r="D26" s="199" t="s">
        <v>2331</v>
      </c>
      <c r="E26" s="280" t="s">
        <v>2332</v>
      </c>
      <c r="F26" s="183">
        <v>61.88</v>
      </c>
      <c r="G26" s="183">
        <v>42.9</v>
      </c>
      <c r="H26" s="183">
        <v>23.73</v>
      </c>
      <c r="I26" s="183">
        <v>12.19</v>
      </c>
      <c r="J26" s="183">
        <v>6.98</v>
      </c>
      <c r="K26" s="183">
        <v>0</v>
      </c>
      <c r="L26" s="183">
        <v>14.67</v>
      </c>
      <c r="M26" s="183">
        <v>8.58</v>
      </c>
      <c r="N26" s="183">
        <v>3.43</v>
      </c>
      <c r="O26" s="183">
        <v>2.3</v>
      </c>
      <c r="P26" s="183">
        <v>0</v>
      </c>
      <c r="Q26" s="183">
        <v>0.36</v>
      </c>
      <c r="R26" s="183">
        <v>4.31</v>
      </c>
      <c r="S26" s="183">
        <v>0</v>
      </c>
      <c r="T26" s="183">
        <v>0</v>
      </c>
      <c r="U26" s="183">
        <v>0</v>
      </c>
      <c r="V26" s="183">
        <v>0</v>
      </c>
    </row>
    <row r="27" ht="23.1" customHeight="1" spans="1:22">
      <c r="A27" s="180"/>
      <c r="B27" s="180"/>
      <c r="C27" s="180"/>
      <c r="D27" s="199" t="s">
        <v>2333</v>
      </c>
      <c r="E27" s="280" t="s">
        <v>2334</v>
      </c>
      <c r="F27" s="183">
        <v>48.65</v>
      </c>
      <c r="G27" s="183">
        <v>33.9</v>
      </c>
      <c r="H27" s="183">
        <v>15.88</v>
      </c>
      <c r="I27" s="183">
        <v>11.7</v>
      </c>
      <c r="J27" s="183">
        <v>6.32</v>
      </c>
      <c r="K27" s="183">
        <v>0</v>
      </c>
      <c r="L27" s="183">
        <v>11.44</v>
      </c>
      <c r="M27" s="183">
        <v>6.78</v>
      </c>
      <c r="N27" s="183">
        <v>2.71</v>
      </c>
      <c r="O27" s="183">
        <v>1.67</v>
      </c>
      <c r="P27" s="183">
        <v>0</v>
      </c>
      <c r="Q27" s="183">
        <v>0.28</v>
      </c>
      <c r="R27" s="183">
        <v>3.31</v>
      </c>
      <c r="S27" s="183">
        <v>0</v>
      </c>
      <c r="T27" s="183">
        <v>0</v>
      </c>
      <c r="U27" s="183">
        <v>0</v>
      </c>
      <c r="V27" s="183">
        <v>0</v>
      </c>
    </row>
    <row r="28" ht="23.1" customHeight="1" spans="1:22">
      <c r="A28" s="180"/>
      <c r="B28" s="180"/>
      <c r="C28" s="180"/>
      <c r="D28" s="199" t="s">
        <v>2335</v>
      </c>
      <c r="E28" s="280" t="s">
        <v>2336</v>
      </c>
      <c r="F28" s="183">
        <v>68.64</v>
      </c>
      <c r="G28" s="183">
        <v>47.49</v>
      </c>
      <c r="H28" s="183">
        <v>28.29</v>
      </c>
      <c r="I28" s="183">
        <v>11.84</v>
      </c>
      <c r="J28" s="183">
        <v>7.36</v>
      </c>
      <c r="K28" s="183">
        <v>0</v>
      </c>
      <c r="L28" s="183">
        <v>16.33</v>
      </c>
      <c r="M28" s="183">
        <v>9.5</v>
      </c>
      <c r="N28" s="183">
        <v>3.8</v>
      </c>
      <c r="O28" s="183">
        <v>2.63</v>
      </c>
      <c r="P28" s="183">
        <v>0</v>
      </c>
      <c r="Q28" s="183">
        <v>0.4</v>
      </c>
      <c r="R28" s="183">
        <v>4.82</v>
      </c>
      <c r="S28" s="183">
        <v>0</v>
      </c>
      <c r="T28" s="183">
        <v>0</v>
      </c>
      <c r="U28" s="183">
        <v>0</v>
      </c>
      <c r="V28" s="183">
        <v>0</v>
      </c>
    </row>
    <row r="29" ht="23.1" customHeight="1" spans="1:22">
      <c r="A29" s="180"/>
      <c r="B29" s="180"/>
      <c r="C29" s="180"/>
      <c r="D29" s="199" t="s">
        <v>2337</v>
      </c>
      <c r="E29" s="280" t="s">
        <v>2338</v>
      </c>
      <c r="F29" s="183">
        <v>27.89</v>
      </c>
      <c r="G29" s="183">
        <v>19.45</v>
      </c>
      <c r="H29" s="183">
        <v>8.8</v>
      </c>
      <c r="I29" s="183">
        <v>6.92</v>
      </c>
      <c r="J29" s="183">
        <v>3.73</v>
      </c>
      <c r="K29" s="183">
        <v>0</v>
      </c>
      <c r="L29" s="183">
        <v>6.55</v>
      </c>
      <c r="M29" s="183">
        <v>3.89</v>
      </c>
      <c r="N29" s="183">
        <v>1.56</v>
      </c>
      <c r="O29" s="183">
        <v>0.94</v>
      </c>
      <c r="P29" s="183">
        <v>0</v>
      </c>
      <c r="Q29" s="183">
        <v>0.16</v>
      </c>
      <c r="R29" s="183">
        <v>1.89</v>
      </c>
      <c r="S29" s="183">
        <v>0</v>
      </c>
      <c r="T29" s="183">
        <v>0</v>
      </c>
      <c r="U29" s="183">
        <v>0</v>
      </c>
      <c r="V29" s="183">
        <v>0</v>
      </c>
    </row>
    <row r="30" ht="23.1" customHeight="1" spans="1:22">
      <c r="A30" s="180"/>
      <c r="B30" s="180"/>
      <c r="C30" s="180"/>
      <c r="D30" s="199" t="s">
        <v>2339</v>
      </c>
      <c r="E30" s="280" t="s">
        <v>2340</v>
      </c>
      <c r="F30" s="183">
        <v>30.11</v>
      </c>
      <c r="G30" s="183">
        <v>20.97</v>
      </c>
      <c r="H30" s="183">
        <v>10.07</v>
      </c>
      <c r="I30" s="183">
        <v>7.06</v>
      </c>
      <c r="J30" s="183">
        <v>3.84</v>
      </c>
      <c r="K30" s="183">
        <v>0</v>
      </c>
      <c r="L30" s="183">
        <v>7.09</v>
      </c>
      <c r="M30" s="183">
        <v>4.19</v>
      </c>
      <c r="N30" s="183">
        <v>1.68</v>
      </c>
      <c r="O30" s="183">
        <v>1.05</v>
      </c>
      <c r="P30" s="183">
        <v>0</v>
      </c>
      <c r="Q30" s="183">
        <v>0.17</v>
      </c>
      <c r="R30" s="183">
        <v>2.05</v>
      </c>
      <c r="S30" s="183">
        <v>0</v>
      </c>
      <c r="T30" s="183">
        <v>0</v>
      </c>
      <c r="U30" s="183">
        <v>0</v>
      </c>
      <c r="V30" s="183">
        <v>0</v>
      </c>
    </row>
    <row r="31" ht="23.1" customHeight="1" spans="1:22">
      <c r="A31" s="180"/>
      <c r="B31" s="180"/>
      <c r="C31" s="180"/>
      <c r="D31" s="199" t="s">
        <v>2341</v>
      </c>
      <c r="E31" s="280" t="s">
        <v>2342</v>
      </c>
      <c r="F31" s="183">
        <v>52.73</v>
      </c>
      <c r="G31" s="183">
        <v>36.68</v>
      </c>
      <c r="H31" s="183">
        <v>18.33</v>
      </c>
      <c r="I31" s="183">
        <v>11.82</v>
      </c>
      <c r="J31" s="183">
        <v>6.53</v>
      </c>
      <c r="K31" s="183">
        <v>0</v>
      </c>
      <c r="L31" s="183">
        <v>12.43</v>
      </c>
      <c r="M31" s="183">
        <v>7.33</v>
      </c>
      <c r="N31" s="183">
        <v>2.93</v>
      </c>
      <c r="O31" s="183">
        <v>1.87</v>
      </c>
      <c r="P31" s="183">
        <v>0</v>
      </c>
      <c r="Q31" s="183">
        <v>0.3</v>
      </c>
      <c r="R31" s="183">
        <v>3.62</v>
      </c>
      <c r="S31" s="183">
        <v>0</v>
      </c>
      <c r="T31" s="183">
        <v>0</v>
      </c>
      <c r="U31" s="183">
        <v>0</v>
      </c>
      <c r="V31" s="183">
        <v>0</v>
      </c>
    </row>
    <row r="32" ht="23.1" customHeight="1" spans="1:22">
      <c r="A32" s="180"/>
      <c r="B32" s="180"/>
      <c r="C32" s="180"/>
      <c r="D32" s="199" t="s">
        <v>2343</v>
      </c>
      <c r="E32" s="280" t="s">
        <v>512</v>
      </c>
      <c r="F32" s="183">
        <v>427.9</v>
      </c>
      <c r="G32" s="183">
        <v>297.95</v>
      </c>
      <c r="H32" s="183">
        <v>157.12</v>
      </c>
      <c r="I32" s="183">
        <v>91.74</v>
      </c>
      <c r="J32" s="183">
        <v>49.09</v>
      </c>
      <c r="K32" s="183">
        <v>0</v>
      </c>
      <c r="L32" s="183">
        <v>100.09</v>
      </c>
      <c r="M32" s="183">
        <v>58.55</v>
      </c>
      <c r="N32" s="183">
        <v>23.42</v>
      </c>
      <c r="O32" s="183">
        <v>15.63</v>
      </c>
      <c r="P32" s="183">
        <v>0</v>
      </c>
      <c r="Q32" s="183">
        <v>2.49</v>
      </c>
      <c r="R32" s="183">
        <v>29.86</v>
      </c>
      <c r="S32" s="183">
        <v>0</v>
      </c>
      <c r="T32" s="183">
        <v>0</v>
      </c>
      <c r="U32" s="183">
        <v>0</v>
      </c>
      <c r="V32" s="183">
        <v>0</v>
      </c>
    </row>
    <row r="33" ht="23.1" customHeight="1" spans="1:22">
      <c r="A33" s="180"/>
      <c r="B33" s="180"/>
      <c r="C33" s="180"/>
      <c r="D33" s="199" t="s">
        <v>2344</v>
      </c>
      <c r="E33" s="280" t="s">
        <v>2345</v>
      </c>
      <c r="F33" s="183">
        <v>427.9</v>
      </c>
      <c r="G33" s="183">
        <v>297.95</v>
      </c>
      <c r="H33" s="183">
        <v>157.12</v>
      </c>
      <c r="I33" s="183">
        <v>91.74</v>
      </c>
      <c r="J33" s="183">
        <v>49.09</v>
      </c>
      <c r="K33" s="183">
        <v>0</v>
      </c>
      <c r="L33" s="183">
        <v>100.09</v>
      </c>
      <c r="M33" s="183">
        <v>58.55</v>
      </c>
      <c r="N33" s="183">
        <v>23.42</v>
      </c>
      <c r="O33" s="183">
        <v>15.63</v>
      </c>
      <c r="P33" s="183">
        <v>0</v>
      </c>
      <c r="Q33" s="183">
        <v>2.49</v>
      </c>
      <c r="R33" s="183">
        <v>29.86</v>
      </c>
      <c r="S33" s="183">
        <v>0</v>
      </c>
      <c r="T33" s="183">
        <v>0</v>
      </c>
      <c r="U33" s="183">
        <v>0</v>
      </c>
      <c r="V33" s="183">
        <v>0</v>
      </c>
    </row>
    <row r="34" ht="23.1" customHeight="1" spans="1:22">
      <c r="A34" s="180"/>
      <c r="B34" s="180"/>
      <c r="C34" s="180"/>
      <c r="D34" s="199" t="s">
        <v>2346</v>
      </c>
      <c r="E34" s="280" t="s">
        <v>2347</v>
      </c>
      <c r="F34" s="183">
        <v>319.31</v>
      </c>
      <c r="G34" s="183">
        <v>221.65</v>
      </c>
      <c r="H34" s="183">
        <v>114.73</v>
      </c>
      <c r="I34" s="183">
        <v>67.94</v>
      </c>
      <c r="J34" s="183">
        <v>36.56</v>
      </c>
      <c r="K34" s="183">
        <v>2.42</v>
      </c>
      <c r="L34" s="183">
        <v>75.45</v>
      </c>
      <c r="M34" s="183">
        <v>44.33</v>
      </c>
      <c r="N34" s="183">
        <v>17.73</v>
      </c>
      <c r="O34" s="183">
        <v>11.54</v>
      </c>
      <c r="P34" s="183">
        <v>0</v>
      </c>
      <c r="Q34" s="183">
        <v>1.85</v>
      </c>
      <c r="R34" s="183">
        <v>22.21</v>
      </c>
      <c r="S34" s="183">
        <v>0</v>
      </c>
      <c r="T34" s="183">
        <v>0</v>
      </c>
      <c r="U34" s="183">
        <v>0</v>
      </c>
      <c r="V34" s="183">
        <v>0</v>
      </c>
    </row>
    <row r="35" ht="23.1" customHeight="1" spans="1:22">
      <c r="A35" s="180"/>
      <c r="B35" s="180"/>
      <c r="C35" s="180"/>
      <c r="D35" s="199" t="s">
        <v>2348</v>
      </c>
      <c r="E35" s="280" t="s">
        <v>2349</v>
      </c>
      <c r="F35" s="183">
        <v>319.31</v>
      </c>
      <c r="G35" s="183">
        <v>221.65</v>
      </c>
      <c r="H35" s="183">
        <v>114.73</v>
      </c>
      <c r="I35" s="183">
        <v>67.94</v>
      </c>
      <c r="J35" s="183">
        <v>36.56</v>
      </c>
      <c r="K35" s="183">
        <v>2.42</v>
      </c>
      <c r="L35" s="183">
        <v>75.45</v>
      </c>
      <c r="M35" s="183">
        <v>44.33</v>
      </c>
      <c r="N35" s="183">
        <v>17.73</v>
      </c>
      <c r="O35" s="183">
        <v>11.54</v>
      </c>
      <c r="P35" s="183">
        <v>0</v>
      </c>
      <c r="Q35" s="183">
        <v>1.85</v>
      </c>
      <c r="R35" s="183">
        <v>22.21</v>
      </c>
      <c r="S35" s="183">
        <v>0</v>
      </c>
      <c r="T35" s="183">
        <v>0</v>
      </c>
      <c r="U35" s="183">
        <v>0</v>
      </c>
      <c r="V35" s="183">
        <v>0</v>
      </c>
    </row>
    <row r="36" ht="23.1" customHeight="1" spans="1:22">
      <c r="A36" s="180"/>
      <c r="B36" s="180"/>
      <c r="C36" s="180"/>
      <c r="D36" s="199" t="s">
        <v>2350</v>
      </c>
      <c r="E36" s="280" t="s">
        <v>556</v>
      </c>
      <c r="F36" s="183">
        <v>613.08</v>
      </c>
      <c r="G36" s="183">
        <v>425.61</v>
      </c>
      <c r="H36" s="183">
        <v>200.67</v>
      </c>
      <c r="I36" s="183">
        <v>77.28</v>
      </c>
      <c r="J36" s="183">
        <v>75.27</v>
      </c>
      <c r="K36" s="183">
        <v>72.39</v>
      </c>
      <c r="L36" s="183">
        <v>145.43</v>
      </c>
      <c r="M36" s="183">
        <v>85.12</v>
      </c>
      <c r="N36" s="183">
        <v>34.05</v>
      </c>
      <c r="O36" s="183">
        <v>21.21</v>
      </c>
      <c r="P36" s="183">
        <v>0</v>
      </c>
      <c r="Q36" s="183">
        <v>5.05</v>
      </c>
      <c r="R36" s="183">
        <v>42.04</v>
      </c>
      <c r="S36" s="183">
        <v>0</v>
      </c>
      <c r="T36" s="183">
        <v>0</v>
      </c>
      <c r="U36" s="183">
        <v>0</v>
      </c>
      <c r="V36" s="183">
        <v>0</v>
      </c>
    </row>
    <row r="37" ht="23.1" customHeight="1" spans="1:22">
      <c r="A37" s="180"/>
      <c r="B37" s="180"/>
      <c r="C37" s="180"/>
      <c r="D37" s="199" t="s">
        <v>2351</v>
      </c>
      <c r="E37" s="280" t="s">
        <v>2352</v>
      </c>
      <c r="F37" s="183">
        <v>613.08</v>
      </c>
      <c r="G37" s="183">
        <v>425.61</v>
      </c>
      <c r="H37" s="183">
        <v>200.67</v>
      </c>
      <c r="I37" s="183">
        <v>77.28</v>
      </c>
      <c r="J37" s="183">
        <v>75.27</v>
      </c>
      <c r="K37" s="183">
        <v>72.39</v>
      </c>
      <c r="L37" s="183">
        <v>145.43</v>
      </c>
      <c r="M37" s="183">
        <v>85.12</v>
      </c>
      <c r="N37" s="183">
        <v>34.05</v>
      </c>
      <c r="O37" s="183">
        <v>21.21</v>
      </c>
      <c r="P37" s="183">
        <v>0</v>
      </c>
      <c r="Q37" s="183">
        <v>5.05</v>
      </c>
      <c r="R37" s="183">
        <v>42.04</v>
      </c>
      <c r="S37" s="183">
        <v>0</v>
      </c>
      <c r="T37" s="183">
        <v>0</v>
      </c>
      <c r="U37" s="183">
        <v>0</v>
      </c>
      <c r="V37" s="183">
        <v>0</v>
      </c>
    </row>
    <row r="38" ht="23.1" customHeight="1" spans="1:22">
      <c r="A38" s="180"/>
      <c r="B38" s="180"/>
      <c r="C38" s="180"/>
      <c r="D38" s="199" t="s">
        <v>2353</v>
      </c>
      <c r="E38" s="280" t="s">
        <v>107</v>
      </c>
      <c r="F38" s="183">
        <v>287.84</v>
      </c>
      <c r="G38" s="183">
        <v>199.21</v>
      </c>
      <c r="H38" s="183">
        <v>100.93</v>
      </c>
      <c r="I38" s="183">
        <v>39.65</v>
      </c>
      <c r="J38" s="183">
        <v>31.49</v>
      </c>
      <c r="K38" s="183">
        <v>27.14</v>
      </c>
      <c r="L38" s="183">
        <v>68.5</v>
      </c>
      <c r="M38" s="183">
        <v>39.84</v>
      </c>
      <c r="N38" s="183">
        <v>15.94</v>
      </c>
      <c r="O38" s="183">
        <v>10.34</v>
      </c>
      <c r="P38" s="183">
        <v>0</v>
      </c>
      <c r="Q38" s="183">
        <v>2.38</v>
      </c>
      <c r="R38" s="183">
        <v>20.13</v>
      </c>
      <c r="S38" s="183">
        <v>0</v>
      </c>
      <c r="T38" s="183">
        <v>0</v>
      </c>
      <c r="U38" s="183">
        <v>0</v>
      </c>
      <c r="V38" s="183">
        <v>0</v>
      </c>
    </row>
    <row r="39" ht="23.1" customHeight="1" spans="1:22">
      <c r="A39" s="180"/>
      <c r="B39" s="180"/>
      <c r="C39" s="180"/>
      <c r="D39" s="199" t="s">
        <v>2354</v>
      </c>
      <c r="E39" s="280" t="s">
        <v>2355</v>
      </c>
      <c r="F39" s="183">
        <v>287.84</v>
      </c>
      <c r="G39" s="183">
        <v>199.21</v>
      </c>
      <c r="H39" s="183">
        <v>100.93</v>
      </c>
      <c r="I39" s="183">
        <v>39.65</v>
      </c>
      <c r="J39" s="183">
        <v>31.49</v>
      </c>
      <c r="K39" s="183">
        <v>27.14</v>
      </c>
      <c r="L39" s="183">
        <v>68.5</v>
      </c>
      <c r="M39" s="183">
        <v>39.84</v>
      </c>
      <c r="N39" s="183">
        <v>15.94</v>
      </c>
      <c r="O39" s="183">
        <v>10.34</v>
      </c>
      <c r="P39" s="183">
        <v>0</v>
      </c>
      <c r="Q39" s="183">
        <v>2.38</v>
      </c>
      <c r="R39" s="183">
        <v>20.13</v>
      </c>
      <c r="S39" s="183">
        <v>0</v>
      </c>
      <c r="T39" s="183">
        <v>0</v>
      </c>
      <c r="U39" s="183">
        <v>0</v>
      </c>
      <c r="V39" s="183">
        <v>0</v>
      </c>
    </row>
    <row r="40" ht="23.1" customHeight="1" spans="1:22">
      <c r="A40" s="180"/>
      <c r="B40" s="180"/>
      <c r="C40" s="180"/>
      <c r="D40" s="199" t="s">
        <v>2356</v>
      </c>
      <c r="E40" s="280" t="s">
        <v>109</v>
      </c>
      <c r="F40" s="183">
        <v>1267.91</v>
      </c>
      <c r="G40" s="183">
        <v>878.7</v>
      </c>
      <c r="H40" s="183">
        <v>496.13</v>
      </c>
      <c r="I40" s="183">
        <v>240.23</v>
      </c>
      <c r="J40" s="183">
        <v>142.34</v>
      </c>
      <c r="K40" s="183">
        <v>0</v>
      </c>
      <c r="L40" s="183">
        <v>300.85</v>
      </c>
      <c r="M40" s="183">
        <v>175.74</v>
      </c>
      <c r="N40" s="183">
        <v>70.3</v>
      </c>
      <c r="O40" s="183">
        <v>47.45</v>
      </c>
      <c r="P40" s="183">
        <v>0</v>
      </c>
      <c r="Q40" s="183">
        <v>7.36</v>
      </c>
      <c r="R40" s="183">
        <v>88.36</v>
      </c>
      <c r="S40" s="183">
        <v>0</v>
      </c>
      <c r="T40" s="183">
        <v>0</v>
      </c>
      <c r="U40" s="183">
        <v>0</v>
      </c>
      <c r="V40" s="183">
        <v>0</v>
      </c>
    </row>
    <row r="41" ht="23.1" customHeight="1" spans="1:22">
      <c r="A41" s="180"/>
      <c r="B41" s="180"/>
      <c r="C41" s="180"/>
      <c r="D41" s="199" t="s">
        <v>2357</v>
      </c>
      <c r="E41" s="280" t="s">
        <v>2358</v>
      </c>
      <c r="F41" s="183">
        <v>1267.91</v>
      </c>
      <c r="G41" s="183">
        <v>878.7</v>
      </c>
      <c r="H41" s="183">
        <v>496.13</v>
      </c>
      <c r="I41" s="183">
        <v>240.23</v>
      </c>
      <c r="J41" s="183">
        <v>142.34</v>
      </c>
      <c r="K41" s="183">
        <v>0</v>
      </c>
      <c r="L41" s="183">
        <v>300.85</v>
      </c>
      <c r="M41" s="183">
        <v>175.74</v>
      </c>
      <c r="N41" s="183">
        <v>70.3</v>
      </c>
      <c r="O41" s="183">
        <v>47.45</v>
      </c>
      <c r="P41" s="183">
        <v>0</v>
      </c>
      <c r="Q41" s="183">
        <v>7.36</v>
      </c>
      <c r="R41" s="183">
        <v>88.36</v>
      </c>
      <c r="S41" s="183">
        <v>0</v>
      </c>
      <c r="T41" s="183">
        <v>0</v>
      </c>
      <c r="U41" s="183">
        <v>0</v>
      </c>
      <c r="V41" s="183">
        <v>0</v>
      </c>
    </row>
    <row r="42" ht="23.1" customHeight="1" spans="1:22">
      <c r="A42" s="180"/>
      <c r="B42" s="180"/>
      <c r="C42" s="180"/>
      <c r="D42" s="199" t="s">
        <v>2359</v>
      </c>
      <c r="E42" s="280" t="s">
        <v>111</v>
      </c>
      <c r="F42" s="183">
        <v>1382.74</v>
      </c>
      <c r="G42" s="183">
        <v>959.19</v>
      </c>
      <c r="H42" s="183">
        <v>527.95</v>
      </c>
      <c r="I42" s="183">
        <v>268.91</v>
      </c>
      <c r="J42" s="183">
        <v>160</v>
      </c>
      <c r="K42" s="183">
        <v>2.33</v>
      </c>
      <c r="L42" s="183">
        <v>327.65</v>
      </c>
      <c r="M42" s="183">
        <v>191.84</v>
      </c>
      <c r="N42" s="183">
        <v>76.73</v>
      </c>
      <c r="O42" s="183">
        <v>51.09</v>
      </c>
      <c r="P42" s="183">
        <v>0</v>
      </c>
      <c r="Q42" s="183">
        <v>7.99</v>
      </c>
      <c r="R42" s="183">
        <v>95.9</v>
      </c>
      <c r="S42" s="183">
        <v>0</v>
      </c>
      <c r="T42" s="183">
        <v>0</v>
      </c>
      <c r="U42" s="183">
        <v>0</v>
      </c>
      <c r="V42" s="183">
        <v>0</v>
      </c>
    </row>
    <row r="43" ht="23.1" customHeight="1" spans="1:22">
      <c r="A43" s="180"/>
      <c r="B43" s="180"/>
      <c r="C43" s="180"/>
      <c r="D43" s="199" t="s">
        <v>2360</v>
      </c>
      <c r="E43" s="280" t="s">
        <v>2361</v>
      </c>
      <c r="F43" s="183">
        <v>1382.74</v>
      </c>
      <c r="G43" s="183">
        <v>959.19</v>
      </c>
      <c r="H43" s="183">
        <v>527.95</v>
      </c>
      <c r="I43" s="183">
        <v>268.91</v>
      </c>
      <c r="J43" s="183">
        <v>160</v>
      </c>
      <c r="K43" s="183">
        <v>2.33</v>
      </c>
      <c r="L43" s="183">
        <v>327.65</v>
      </c>
      <c r="M43" s="183">
        <v>191.84</v>
      </c>
      <c r="N43" s="183">
        <v>76.73</v>
      </c>
      <c r="O43" s="183">
        <v>51.09</v>
      </c>
      <c r="P43" s="183">
        <v>0</v>
      </c>
      <c r="Q43" s="183">
        <v>7.99</v>
      </c>
      <c r="R43" s="183">
        <v>95.9</v>
      </c>
      <c r="S43" s="183">
        <v>0</v>
      </c>
      <c r="T43" s="183">
        <v>0</v>
      </c>
      <c r="U43" s="183">
        <v>0</v>
      </c>
      <c r="V43" s="183">
        <v>0</v>
      </c>
    </row>
    <row r="44" ht="23.1" customHeight="1" spans="1:22">
      <c r="A44" s="180"/>
      <c r="B44" s="180"/>
      <c r="C44" s="180"/>
      <c r="D44" s="199" t="s">
        <v>2362</v>
      </c>
      <c r="E44" s="280" t="s">
        <v>575</v>
      </c>
      <c r="F44" s="183">
        <v>459.79</v>
      </c>
      <c r="G44" s="183">
        <v>319.36</v>
      </c>
      <c r="H44" s="183">
        <v>146.92</v>
      </c>
      <c r="I44" s="183">
        <v>67.82</v>
      </c>
      <c r="J44" s="183">
        <v>56.7</v>
      </c>
      <c r="K44" s="183">
        <v>47.92</v>
      </c>
      <c r="L44" s="183">
        <v>108.91</v>
      </c>
      <c r="M44" s="183">
        <v>63.88</v>
      </c>
      <c r="N44" s="183">
        <v>25.55</v>
      </c>
      <c r="O44" s="183">
        <v>15.77</v>
      </c>
      <c r="P44" s="183">
        <v>0</v>
      </c>
      <c r="Q44" s="183">
        <v>3.71</v>
      </c>
      <c r="R44" s="183">
        <v>31.52</v>
      </c>
      <c r="S44" s="183">
        <v>0</v>
      </c>
      <c r="T44" s="183">
        <v>0</v>
      </c>
      <c r="U44" s="183">
        <v>0</v>
      </c>
      <c r="V44" s="183">
        <v>0</v>
      </c>
    </row>
    <row r="45" ht="23.1" customHeight="1" spans="1:22">
      <c r="A45" s="180"/>
      <c r="B45" s="180"/>
      <c r="C45" s="180"/>
      <c r="D45" s="199" t="s">
        <v>2363</v>
      </c>
      <c r="E45" s="280" t="s">
        <v>2364</v>
      </c>
      <c r="F45" s="183">
        <v>314.17</v>
      </c>
      <c r="G45" s="183">
        <v>218.59</v>
      </c>
      <c r="H45" s="183">
        <v>103.81</v>
      </c>
      <c r="I45" s="183">
        <v>67.82</v>
      </c>
      <c r="J45" s="183">
        <v>39.7</v>
      </c>
      <c r="K45" s="183">
        <v>7.26</v>
      </c>
      <c r="L45" s="183">
        <v>74.11</v>
      </c>
      <c r="M45" s="183">
        <v>43.72</v>
      </c>
      <c r="N45" s="183">
        <v>17.49</v>
      </c>
      <c r="O45" s="183">
        <v>10.88</v>
      </c>
      <c r="P45" s="183">
        <v>0</v>
      </c>
      <c r="Q45" s="183">
        <v>2.02</v>
      </c>
      <c r="R45" s="183">
        <v>21.47</v>
      </c>
      <c r="S45" s="183">
        <v>0</v>
      </c>
      <c r="T45" s="183">
        <v>0</v>
      </c>
      <c r="U45" s="183">
        <v>0</v>
      </c>
      <c r="V45" s="183">
        <v>0</v>
      </c>
    </row>
    <row r="46" ht="23.1" customHeight="1" spans="1:22">
      <c r="A46" s="180"/>
      <c r="B46" s="180"/>
      <c r="C46" s="180"/>
      <c r="D46" s="199" t="s">
        <v>2365</v>
      </c>
      <c r="E46" s="280" t="s">
        <v>2366</v>
      </c>
      <c r="F46" s="183">
        <v>42.4</v>
      </c>
      <c r="G46" s="183">
        <v>29.34</v>
      </c>
      <c r="H46" s="183">
        <v>12.72</v>
      </c>
      <c r="I46" s="183">
        <v>0</v>
      </c>
      <c r="J46" s="183">
        <v>5</v>
      </c>
      <c r="K46" s="183">
        <v>11.62</v>
      </c>
      <c r="L46" s="183">
        <v>10.14</v>
      </c>
      <c r="M46" s="183">
        <v>5.87</v>
      </c>
      <c r="N46" s="183">
        <v>2.35</v>
      </c>
      <c r="O46" s="183">
        <v>1.43</v>
      </c>
      <c r="P46" s="183">
        <v>0</v>
      </c>
      <c r="Q46" s="183">
        <v>0.49</v>
      </c>
      <c r="R46" s="183">
        <v>2.92</v>
      </c>
      <c r="S46" s="183">
        <v>0</v>
      </c>
      <c r="T46" s="183">
        <v>0</v>
      </c>
      <c r="U46" s="183">
        <v>0</v>
      </c>
      <c r="V46" s="183">
        <v>0</v>
      </c>
    </row>
    <row r="47" ht="23.1" customHeight="1" spans="1:22">
      <c r="A47" s="180"/>
      <c r="B47" s="180"/>
      <c r="C47" s="180"/>
      <c r="D47" s="199" t="s">
        <v>2367</v>
      </c>
      <c r="E47" s="280" t="s">
        <v>2368</v>
      </c>
      <c r="F47" s="183">
        <v>103.22</v>
      </c>
      <c r="G47" s="183">
        <v>71.43</v>
      </c>
      <c r="H47" s="183">
        <v>30.39</v>
      </c>
      <c r="I47" s="183">
        <v>0</v>
      </c>
      <c r="J47" s="183">
        <v>12</v>
      </c>
      <c r="K47" s="183">
        <v>29.04</v>
      </c>
      <c r="L47" s="183">
        <v>24.66</v>
      </c>
      <c r="M47" s="183">
        <v>14.29</v>
      </c>
      <c r="N47" s="183">
        <v>5.71</v>
      </c>
      <c r="O47" s="183">
        <v>3.46</v>
      </c>
      <c r="P47" s="183">
        <v>0</v>
      </c>
      <c r="Q47" s="183">
        <v>1.2</v>
      </c>
      <c r="R47" s="183">
        <v>7.13</v>
      </c>
      <c r="S47" s="183">
        <v>0</v>
      </c>
      <c r="T47" s="183">
        <v>0</v>
      </c>
      <c r="U47" s="183">
        <v>0</v>
      </c>
      <c r="V47" s="183">
        <v>0</v>
      </c>
    </row>
    <row r="48" ht="23.1" customHeight="1" spans="1:22">
      <c r="A48" s="180"/>
      <c r="B48" s="180"/>
      <c r="C48" s="180"/>
      <c r="D48" s="199" t="s">
        <v>2369</v>
      </c>
      <c r="E48" s="280" t="s">
        <v>113</v>
      </c>
      <c r="F48" s="183">
        <v>30403.81</v>
      </c>
      <c r="G48" s="183">
        <v>20869.72</v>
      </c>
      <c r="H48" s="183">
        <v>10794.78</v>
      </c>
      <c r="I48" s="183">
        <v>67.36</v>
      </c>
      <c r="J48" s="183">
        <v>2702.07</v>
      </c>
      <c r="K48" s="183">
        <v>7305.50999999999</v>
      </c>
      <c r="L48" s="183">
        <v>7353.96</v>
      </c>
      <c r="M48" s="183">
        <v>4173.97</v>
      </c>
      <c r="N48" s="183">
        <v>1669.57</v>
      </c>
      <c r="O48" s="183">
        <v>1115.05</v>
      </c>
      <c r="P48" s="183">
        <v>0</v>
      </c>
      <c r="Q48" s="183">
        <v>395.37</v>
      </c>
      <c r="R48" s="183">
        <v>2180.13</v>
      </c>
      <c r="S48" s="183">
        <v>0</v>
      </c>
      <c r="T48" s="183">
        <v>0</v>
      </c>
      <c r="U48" s="183">
        <v>0</v>
      </c>
      <c r="V48" s="183">
        <v>0</v>
      </c>
    </row>
    <row r="49" ht="23.1" customHeight="1" spans="1:22">
      <c r="A49" s="180"/>
      <c r="B49" s="180"/>
      <c r="C49" s="180"/>
      <c r="D49" s="199" t="s">
        <v>2370</v>
      </c>
      <c r="E49" s="280" t="s">
        <v>2371</v>
      </c>
      <c r="F49" s="183">
        <v>993.72</v>
      </c>
      <c r="G49" s="183">
        <v>683.29</v>
      </c>
      <c r="H49" s="183">
        <v>367.5</v>
      </c>
      <c r="I49" s="183">
        <v>67.36</v>
      </c>
      <c r="J49" s="183">
        <v>91.07</v>
      </c>
      <c r="K49" s="183">
        <v>157.36</v>
      </c>
      <c r="L49" s="183">
        <v>239.36</v>
      </c>
      <c r="M49" s="183">
        <v>136.66</v>
      </c>
      <c r="N49" s="183">
        <v>54.66</v>
      </c>
      <c r="O49" s="183">
        <v>36.95</v>
      </c>
      <c r="P49" s="183">
        <v>0</v>
      </c>
      <c r="Q49" s="183">
        <v>11.09</v>
      </c>
      <c r="R49" s="183">
        <v>71.07</v>
      </c>
      <c r="S49" s="183">
        <v>0</v>
      </c>
      <c r="T49" s="183">
        <v>0</v>
      </c>
      <c r="U49" s="183">
        <v>0</v>
      </c>
      <c r="V49" s="183">
        <v>0</v>
      </c>
    </row>
    <row r="50" ht="23.1" customHeight="1" spans="1:22">
      <c r="A50" s="180"/>
      <c r="B50" s="180"/>
      <c r="C50" s="180"/>
      <c r="D50" s="199" t="s">
        <v>2372</v>
      </c>
      <c r="E50" s="280" t="s">
        <v>2373</v>
      </c>
      <c r="F50" s="183">
        <v>33.6</v>
      </c>
      <c r="G50" s="183">
        <v>23.07</v>
      </c>
      <c r="H50" s="183">
        <v>11.73</v>
      </c>
      <c r="I50" s="183">
        <v>0</v>
      </c>
      <c r="J50" s="183">
        <v>3</v>
      </c>
      <c r="K50" s="183">
        <v>8.34</v>
      </c>
      <c r="L50" s="183">
        <v>8.12</v>
      </c>
      <c r="M50" s="183">
        <v>4.62</v>
      </c>
      <c r="N50" s="183">
        <v>1.85</v>
      </c>
      <c r="O50" s="183">
        <v>1.22</v>
      </c>
      <c r="P50" s="183">
        <v>0</v>
      </c>
      <c r="Q50" s="183">
        <v>0.43</v>
      </c>
      <c r="R50" s="183">
        <v>2.41</v>
      </c>
      <c r="S50" s="183">
        <v>0</v>
      </c>
      <c r="T50" s="183">
        <v>0</v>
      </c>
      <c r="U50" s="183">
        <v>0</v>
      </c>
      <c r="V50" s="183">
        <v>0</v>
      </c>
    </row>
    <row r="51" ht="23.1" customHeight="1" spans="1:22">
      <c r="A51" s="180"/>
      <c r="B51" s="180"/>
      <c r="C51" s="180"/>
      <c r="D51" s="199" t="s">
        <v>2374</v>
      </c>
      <c r="E51" s="280" t="s">
        <v>2375</v>
      </c>
      <c r="F51" s="183">
        <v>188.92</v>
      </c>
      <c r="G51" s="183">
        <v>130.12</v>
      </c>
      <c r="H51" s="183">
        <v>62.32</v>
      </c>
      <c r="I51" s="183">
        <v>0</v>
      </c>
      <c r="J51" s="183">
        <v>19</v>
      </c>
      <c r="K51" s="183">
        <v>48.8</v>
      </c>
      <c r="L51" s="183">
        <v>45.47</v>
      </c>
      <c r="M51" s="183">
        <v>26.02</v>
      </c>
      <c r="N51" s="183">
        <v>10.41</v>
      </c>
      <c r="O51" s="183">
        <v>6.68</v>
      </c>
      <c r="P51" s="183">
        <v>0</v>
      </c>
      <c r="Q51" s="183">
        <v>2.36</v>
      </c>
      <c r="R51" s="183">
        <v>13.33</v>
      </c>
      <c r="S51" s="183">
        <v>0</v>
      </c>
      <c r="T51" s="183">
        <v>0</v>
      </c>
      <c r="U51" s="183">
        <v>0</v>
      </c>
      <c r="V51" s="183">
        <v>0</v>
      </c>
    </row>
    <row r="52" ht="23.1" customHeight="1" spans="1:22">
      <c r="A52" s="180"/>
      <c r="B52" s="180"/>
      <c r="C52" s="180"/>
      <c r="D52" s="199" t="s">
        <v>2376</v>
      </c>
      <c r="E52" s="280" t="s">
        <v>2377</v>
      </c>
      <c r="F52" s="183">
        <v>289.34</v>
      </c>
      <c r="G52" s="183">
        <v>199.64</v>
      </c>
      <c r="H52" s="183">
        <v>91.84</v>
      </c>
      <c r="I52" s="183">
        <v>0</v>
      </c>
      <c r="J52" s="183">
        <v>31</v>
      </c>
      <c r="K52" s="183">
        <v>76.8</v>
      </c>
      <c r="L52" s="183">
        <v>69.46</v>
      </c>
      <c r="M52" s="183">
        <v>39.93</v>
      </c>
      <c r="N52" s="183">
        <v>15.97</v>
      </c>
      <c r="O52" s="183">
        <v>10.03</v>
      </c>
      <c r="P52" s="183">
        <v>0</v>
      </c>
      <c r="Q52" s="183">
        <v>3.53</v>
      </c>
      <c r="R52" s="183">
        <v>20.24</v>
      </c>
      <c r="S52" s="183">
        <v>0</v>
      </c>
      <c r="T52" s="183">
        <v>0</v>
      </c>
      <c r="U52" s="183">
        <v>0</v>
      </c>
      <c r="V52" s="183">
        <v>0</v>
      </c>
    </row>
    <row r="53" ht="23.1" customHeight="1" spans="1:22">
      <c r="A53" s="180"/>
      <c r="B53" s="180"/>
      <c r="C53" s="180"/>
      <c r="D53" s="199" t="s">
        <v>2378</v>
      </c>
      <c r="E53" s="280" t="s">
        <v>2379</v>
      </c>
      <c r="F53" s="183">
        <v>163.19</v>
      </c>
      <c r="G53" s="183">
        <v>112.71</v>
      </c>
      <c r="H53" s="183">
        <v>50.52</v>
      </c>
      <c r="I53" s="183">
        <v>0</v>
      </c>
      <c r="J53" s="183">
        <v>18</v>
      </c>
      <c r="K53" s="183">
        <v>44.19</v>
      </c>
      <c r="L53" s="183">
        <v>39.11</v>
      </c>
      <c r="M53" s="183">
        <v>22.54</v>
      </c>
      <c r="N53" s="183">
        <v>9.02</v>
      </c>
      <c r="O53" s="183">
        <v>5.59</v>
      </c>
      <c r="P53" s="183">
        <v>0</v>
      </c>
      <c r="Q53" s="183">
        <v>1.96</v>
      </c>
      <c r="R53" s="183">
        <v>11.37</v>
      </c>
      <c r="S53" s="183">
        <v>0</v>
      </c>
      <c r="T53" s="183">
        <v>0</v>
      </c>
      <c r="U53" s="183">
        <v>0</v>
      </c>
      <c r="V53" s="183">
        <v>0</v>
      </c>
    </row>
    <row r="54" ht="23.1" customHeight="1" spans="1:22">
      <c r="A54" s="180"/>
      <c r="B54" s="180"/>
      <c r="C54" s="180"/>
      <c r="D54" s="199" t="s">
        <v>2380</v>
      </c>
      <c r="E54" s="280" t="s">
        <v>2381</v>
      </c>
      <c r="F54" s="183">
        <v>378.71</v>
      </c>
      <c r="G54" s="183">
        <v>260.39</v>
      </c>
      <c r="H54" s="183">
        <v>129.81</v>
      </c>
      <c r="I54" s="183">
        <v>0</v>
      </c>
      <c r="J54" s="183">
        <v>36</v>
      </c>
      <c r="K54" s="183">
        <v>94.58</v>
      </c>
      <c r="L54" s="183">
        <v>91.39</v>
      </c>
      <c r="M54" s="183">
        <v>52.08</v>
      </c>
      <c r="N54" s="183">
        <v>20.83</v>
      </c>
      <c r="O54" s="183">
        <v>13.64</v>
      </c>
      <c r="P54" s="183">
        <v>0</v>
      </c>
      <c r="Q54" s="183">
        <v>4.84</v>
      </c>
      <c r="R54" s="183">
        <v>26.93</v>
      </c>
      <c r="S54" s="183">
        <v>0</v>
      </c>
      <c r="T54" s="183">
        <v>0</v>
      </c>
      <c r="U54" s="183">
        <v>0</v>
      </c>
      <c r="V54" s="183">
        <v>0</v>
      </c>
    </row>
    <row r="55" ht="23.1" customHeight="1" spans="1:22">
      <c r="A55" s="180"/>
      <c r="B55" s="180"/>
      <c r="C55" s="180"/>
      <c r="D55" s="199" t="s">
        <v>2382</v>
      </c>
      <c r="E55" s="280" t="s">
        <v>2383</v>
      </c>
      <c r="F55" s="183">
        <v>2425.59</v>
      </c>
      <c r="G55" s="183">
        <v>1664.11</v>
      </c>
      <c r="H55" s="183">
        <v>866.31</v>
      </c>
      <c r="I55" s="183">
        <v>0</v>
      </c>
      <c r="J55" s="183">
        <v>211</v>
      </c>
      <c r="K55" s="183">
        <v>586.8</v>
      </c>
      <c r="L55" s="183">
        <v>587.11</v>
      </c>
      <c r="M55" s="183">
        <v>332.82</v>
      </c>
      <c r="N55" s="183">
        <v>133.13</v>
      </c>
      <c r="O55" s="183">
        <v>89.3</v>
      </c>
      <c r="P55" s="183">
        <v>0</v>
      </c>
      <c r="Q55" s="183">
        <v>31.86</v>
      </c>
      <c r="R55" s="183">
        <v>174.37</v>
      </c>
      <c r="S55" s="183">
        <v>0</v>
      </c>
      <c r="T55" s="183">
        <v>0</v>
      </c>
      <c r="U55" s="183">
        <v>0</v>
      </c>
      <c r="V55" s="183">
        <v>0</v>
      </c>
    </row>
    <row r="56" ht="23.1" customHeight="1" spans="1:22">
      <c r="A56" s="180"/>
      <c r="B56" s="180"/>
      <c r="C56" s="180"/>
      <c r="D56" s="199" t="s">
        <v>2384</v>
      </c>
      <c r="E56" s="280" t="s">
        <v>2385</v>
      </c>
      <c r="F56" s="183">
        <v>380.5</v>
      </c>
      <c r="G56" s="183">
        <v>262.2</v>
      </c>
      <c r="H56" s="183">
        <v>124.41</v>
      </c>
      <c r="I56" s="183">
        <v>0</v>
      </c>
      <c r="J56" s="183">
        <v>39</v>
      </c>
      <c r="K56" s="183">
        <v>98.79</v>
      </c>
      <c r="L56" s="183">
        <v>91.52</v>
      </c>
      <c r="M56" s="183">
        <v>52.44</v>
      </c>
      <c r="N56" s="183">
        <v>20.98</v>
      </c>
      <c r="O56" s="183">
        <v>13.38</v>
      </c>
      <c r="P56" s="183">
        <v>0</v>
      </c>
      <c r="Q56" s="183">
        <v>4.72</v>
      </c>
      <c r="R56" s="183">
        <v>26.78</v>
      </c>
      <c r="S56" s="183">
        <v>0</v>
      </c>
      <c r="T56" s="183">
        <v>0</v>
      </c>
      <c r="U56" s="183">
        <v>0</v>
      </c>
      <c r="V56" s="183">
        <v>0</v>
      </c>
    </row>
    <row r="57" ht="23.1" customHeight="1" spans="1:22">
      <c r="A57" s="180"/>
      <c r="B57" s="180"/>
      <c r="C57" s="180"/>
      <c r="D57" s="199" t="s">
        <v>2386</v>
      </c>
      <c r="E57" s="280" t="s">
        <v>2387</v>
      </c>
      <c r="F57" s="183">
        <v>2256.27</v>
      </c>
      <c r="G57" s="183">
        <v>1548.42</v>
      </c>
      <c r="H57" s="183">
        <v>802.19</v>
      </c>
      <c r="I57" s="183">
        <v>0</v>
      </c>
      <c r="J57" s="183">
        <v>199</v>
      </c>
      <c r="K57" s="183">
        <v>547.23</v>
      </c>
      <c r="L57" s="183">
        <v>545.92</v>
      </c>
      <c r="M57" s="183">
        <v>309.68</v>
      </c>
      <c r="N57" s="183">
        <v>123.87</v>
      </c>
      <c r="O57" s="183">
        <v>82.84</v>
      </c>
      <c r="P57" s="183">
        <v>0</v>
      </c>
      <c r="Q57" s="183">
        <v>29.53</v>
      </c>
      <c r="R57" s="183">
        <v>161.93</v>
      </c>
      <c r="S57" s="183">
        <v>0</v>
      </c>
      <c r="T57" s="183">
        <v>0</v>
      </c>
      <c r="U57" s="183">
        <v>0</v>
      </c>
      <c r="V57" s="183">
        <v>0</v>
      </c>
    </row>
    <row r="58" ht="23.1" customHeight="1" spans="1:22">
      <c r="A58" s="180"/>
      <c r="B58" s="180"/>
      <c r="C58" s="180"/>
      <c r="D58" s="199" t="s">
        <v>2388</v>
      </c>
      <c r="E58" s="280" t="s">
        <v>2389</v>
      </c>
      <c r="F58" s="183">
        <v>278.64</v>
      </c>
      <c r="G58" s="183">
        <v>191.49</v>
      </c>
      <c r="H58" s="183">
        <v>96.45</v>
      </c>
      <c r="I58" s="183">
        <v>0</v>
      </c>
      <c r="J58" s="183">
        <v>26</v>
      </c>
      <c r="K58" s="183">
        <v>69.04</v>
      </c>
      <c r="L58" s="183">
        <v>67.29</v>
      </c>
      <c r="M58" s="183">
        <v>38.3</v>
      </c>
      <c r="N58" s="183">
        <v>15.32</v>
      </c>
      <c r="O58" s="183">
        <v>10.09</v>
      </c>
      <c r="P58" s="183">
        <v>0</v>
      </c>
      <c r="Q58" s="183">
        <v>3.58</v>
      </c>
      <c r="R58" s="183">
        <v>19.86</v>
      </c>
      <c r="S58" s="183">
        <v>0</v>
      </c>
      <c r="T58" s="183">
        <v>0</v>
      </c>
      <c r="U58" s="183">
        <v>0</v>
      </c>
      <c r="V58" s="183">
        <v>0</v>
      </c>
    </row>
    <row r="59" ht="23.1" customHeight="1" spans="1:22">
      <c r="A59" s="180"/>
      <c r="B59" s="180"/>
      <c r="C59" s="180"/>
      <c r="D59" s="199" t="s">
        <v>2390</v>
      </c>
      <c r="E59" s="280" t="s">
        <v>2391</v>
      </c>
      <c r="F59" s="183">
        <v>2051.14</v>
      </c>
      <c r="G59" s="183">
        <v>1409.13</v>
      </c>
      <c r="H59" s="183">
        <v>710.01</v>
      </c>
      <c r="I59" s="183">
        <v>0</v>
      </c>
      <c r="J59" s="183">
        <v>187</v>
      </c>
      <c r="K59" s="183">
        <v>512.12</v>
      </c>
      <c r="L59" s="183">
        <v>495.36</v>
      </c>
      <c r="M59" s="183">
        <v>281.82</v>
      </c>
      <c r="N59" s="183">
        <v>112.73</v>
      </c>
      <c r="O59" s="183">
        <v>74.39</v>
      </c>
      <c r="P59" s="183">
        <v>0</v>
      </c>
      <c r="Q59" s="183">
        <v>26.42</v>
      </c>
      <c r="R59" s="183">
        <v>146.65</v>
      </c>
      <c r="S59" s="183">
        <v>0</v>
      </c>
      <c r="T59" s="183">
        <v>0</v>
      </c>
      <c r="U59" s="183">
        <v>0</v>
      </c>
      <c r="V59" s="183">
        <v>0</v>
      </c>
    </row>
    <row r="60" ht="23.1" customHeight="1" spans="1:22">
      <c r="A60" s="180"/>
      <c r="B60" s="180"/>
      <c r="C60" s="180"/>
      <c r="D60" s="199" t="s">
        <v>2392</v>
      </c>
      <c r="E60" s="280" t="s">
        <v>2393</v>
      </c>
      <c r="F60" s="183">
        <v>416.89</v>
      </c>
      <c r="G60" s="183">
        <v>285.88</v>
      </c>
      <c r="H60" s="183">
        <v>151.28</v>
      </c>
      <c r="I60" s="183">
        <v>0</v>
      </c>
      <c r="J60" s="183">
        <v>36</v>
      </c>
      <c r="K60" s="183">
        <v>98.6</v>
      </c>
      <c r="L60" s="183">
        <v>101.02</v>
      </c>
      <c r="M60" s="183">
        <v>57.18</v>
      </c>
      <c r="N60" s="183">
        <v>22.87</v>
      </c>
      <c r="O60" s="183">
        <v>15.44</v>
      </c>
      <c r="P60" s="183">
        <v>0</v>
      </c>
      <c r="Q60" s="183">
        <v>5.53</v>
      </c>
      <c r="R60" s="183">
        <v>29.99</v>
      </c>
      <c r="S60" s="183">
        <v>0</v>
      </c>
      <c r="T60" s="183">
        <v>0</v>
      </c>
      <c r="U60" s="183">
        <v>0</v>
      </c>
      <c r="V60" s="183">
        <v>0</v>
      </c>
    </row>
    <row r="61" ht="23.1" customHeight="1" spans="1:22">
      <c r="A61" s="180"/>
      <c r="B61" s="180"/>
      <c r="C61" s="180"/>
      <c r="D61" s="199" t="s">
        <v>2394</v>
      </c>
      <c r="E61" s="280" t="s">
        <v>2395</v>
      </c>
      <c r="F61" s="183">
        <v>335.11</v>
      </c>
      <c r="G61" s="183">
        <v>230.04</v>
      </c>
      <c r="H61" s="183">
        <v>119.04</v>
      </c>
      <c r="I61" s="183">
        <v>0</v>
      </c>
      <c r="J61" s="183">
        <v>30</v>
      </c>
      <c r="K61" s="183">
        <v>81</v>
      </c>
      <c r="L61" s="183">
        <v>81.07</v>
      </c>
      <c r="M61" s="183">
        <v>46.01</v>
      </c>
      <c r="N61" s="183">
        <v>18.4</v>
      </c>
      <c r="O61" s="183">
        <v>12.28</v>
      </c>
      <c r="P61" s="183">
        <v>0</v>
      </c>
      <c r="Q61" s="183">
        <v>4.38</v>
      </c>
      <c r="R61" s="183">
        <v>24</v>
      </c>
      <c r="S61" s="183">
        <v>0</v>
      </c>
      <c r="T61" s="183">
        <v>0</v>
      </c>
      <c r="U61" s="183">
        <v>0</v>
      </c>
      <c r="V61" s="183">
        <v>0</v>
      </c>
    </row>
    <row r="62" ht="23.1" customHeight="1" spans="1:22">
      <c r="A62" s="180"/>
      <c r="B62" s="180"/>
      <c r="C62" s="180"/>
      <c r="D62" s="199" t="s">
        <v>2396</v>
      </c>
      <c r="E62" s="280" t="s">
        <v>2397</v>
      </c>
      <c r="F62" s="183">
        <v>875.39</v>
      </c>
      <c r="G62" s="183">
        <v>600.31</v>
      </c>
      <c r="H62" s="183">
        <v>316.07</v>
      </c>
      <c r="I62" s="183">
        <v>0</v>
      </c>
      <c r="J62" s="183">
        <v>75</v>
      </c>
      <c r="K62" s="183">
        <v>209.24</v>
      </c>
      <c r="L62" s="183">
        <v>212.04</v>
      </c>
      <c r="M62" s="183">
        <v>120.06</v>
      </c>
      <c r="N62" s="183">
        <v>48.02</v>
      </c>
      <c r="O62" s="183">
        <v>32.39</v>
      </c>
      <c r="P62" s="183">
        <v>0</v>
      </c>
      <c r="Q62" s="183">
        <v>11.57</v>
      </c>
      <c r="R62" s="183">
        <v>63.04</v>
      </c>
      <c r="S62" s="183">
        <v>0</v>
      </c>
      <c r="T62" s="183">
        <v>0</v>
      </c>
      <c r="U62" s="183">
        <v>0</v>
      </c>
      <c r="V62" s="183">
        <v>0</v>
      </c>
    </row>
    <row r="63" ht="23.1" customHeight="1" spans="1:22">
      <c r="A63" s="180"/>
      <c r="B63" s="180"/>
      <c r="C63" s="180"/>
      <c r="D63" s="199" t="s">
        <v>2398</v>
      </c>
      <c r="E63" s="280" t="s">
        <v>2399</v>
      </c>
      <c r="F63" s="183">
        <v>252.58</v>
      </c>
      <c r="G63" s="183">
        <v>173.06</v>
      </c>
      <c r="H63" s="183">
        <v>92.96</v>
      </c>
      <c r="I63" s="183">
        <v>0</v>
      </c>
      <c r="J63" s="183">
        <v>21</v>
      </c>
      <c r="K63" s="183">
        <v>59.1</v>
      </c>
      <c r="L63" s="183">
        <v>61.27</v>
      </c>
      <c r="M63" s="183">
        <v>34.61</v>
      </c>
      <c r="N63" s="183">
        <v>13.85</v>
      </c>
      <c r="O63" s="183">
        <v>9.43</v>
      </c>
      <c r="P63" s="183">
        <v>0</v>
      </c>
      <c r="Q63" s="183">
        <v>3.38</v>
      </c>
      <c r="R63" s="183">
        <v>18.25</v>
      </c>
      <c r="S63" s="183">
        <v>0</v>
      </c>
      <c r="T63" s="183">
        <v>0</v>
      </c>
      <c r="U63" s="183">
        <v>0</v>
      </c>
      <c r="V63" s="183">
        <v>0</v>
      </c>
    </row>
    <row r="64" ht="23.1" customHeight="1" spans="1:22">
      <c r="A64" s="180"/>
      <c r="B64" s="180"/>
      <c r="C64" s="180"/>
      <c r="D64" s="199" t="s">
        <v>2400</v>
      </c>
      <c r="E64" s="280" t="s">
        <v>2401</v>
      </c>
      <c r="F64" s="183">
        <v>246.29</v>
      </c>
      <c r="G64" s="183">
        <v>169.64</v>
      </c>
      <c r="H64" s="183">
        <v>81.64</v>
      </c>
      <c r="I64" s="183">
        <v>0</v>
      </c>
      <c r="J64" s="183">
        <v>25</v>
      </c>
      <c r="K64" s="183">
        <v>63</v>
      </c>
      <c r="L64" s="183">
        <v>59.29</v>
      </c>
      <c r="M64" s="183">
        <v>33.93</v>
      </c>
      <c r="N64" s="183">
        <v>13.57</v>
      </c>
      <c r="O64" s="183">
        <v>8.71</v>
      </c>
      <c r="P64" s="183">
        <v>0</v>
      </c>
      <c r="Q64" s="183">
        <v>3.08</v>
      </c>
      <c r="R64" s="183">
        <v>17.36</v>
      </c>
      <c r="S64" s="183">
        <v>0</v>
      </c>
      <c r="T64" s="183">
        <v>0</v>
      </c>
      <c r="U64" s="183">
        <v>0</v>
      </c>
      <c r="V64" s="183">
        <v>0</v>
      </c>
    </row>
    <row r="65" ht="23.1" customHeight="1" spans="1:22">
      <c r="A65" s="180"/>
      <c r="B65" s="180"/>
      <c r="C65" s="180"/>
      <c r="D65" s="199" t="s">
        <v>2402</v>
      </c>
      <c r="E65" s="280" t="s">
        <v>2403</v>
      </c>
      <c r="F65" s="183">
        <v>343.21</v>
      </c>
      <c r="G65" s="183">
        <v>236.85</v>
      </c>
      <c r="H65" s="183">
        <v>108.79</v>
      </c>
      <c r="I65" s="183">
        <v>0</v>
      </c>
      <c r="J65" s="183">
        <v>37</v>
      </c>
      <c r="K65" s="183">
        <v>91.06</v>
      </c>
      <c r="L65" s="183">
        <v>82.38</v>
      </c>
      <c r="M65" s="183">
        <v>47.37</v>
      </c>
      <c r="N65" s="183">
        <v>18.95</v>
      </c>
      <c r="O65" s="183">
        <v>11.88</v>
      </c>
      <c r="P65" s="183">
        <v>0</v>
      </c>
      <c r="Q65" s="183">
        <v>4.18</v>
      </c>
      <c r="R65" s="183">
        <v>23.98</v>
      </c>
      <c r="S65" s="183">
        <v>0</v>
      </c>
      <c r="T65" s="183">
        <v>0</v>
      </c>
      <c r="U65" s="183">
        <v>0</v>
      </c>
      <c r="V65" s="183">
        <v>0</v>
      </c>
    </row>
    <row r="66" ht="23.1" customHeight="1" spans="1:22">
      <c r="A66" s="180"/>
      <c r="B66" s="180"/>
      <c r="C66" s="180"/>
      <c r="D66" s="199" t="s">
        <v>2404</v>
      </c>
      <c r="E66" s="280" t="s">
        <v>2405</v>
      </c>
      <c r="F66" s="183">
        <v>635.57</v>
      </c>
      <c r="G66" s="183">
        <v>436.01</v>
      </c>
      <c r="H66" s="183">
        <v>229.9</v>
      </c>
      <c r="I66" s="183">
        <v>0</v>
      </c>
      <c r="J66" s="183">
        <v>56</v>
      </c>
      <c r="K66" s="183">
        <v>150.11</v>
      </c>
      <c r="L66" s="183">
        <v>153.96</v>
      </c>
      <c r="M66" s="183">
        <v>87.2</v>
      </c>
      <c r="N66" s="183">
        <v>34.88</v>
      </c>
      <c r="O66" s="183">
        <v>23.48</v>
      </c>
      <c r="P66" s="183">
        <v>0</v>
      </c>
      <c r="Q66" s="183">
        <v>8.4</v>
      </c>
      <c r="R66" s="183">
        <v>45.6</v>
      </c>
      <c r="S66" s="183">
        <v>0</v>
      </c>
      <c r="T66" s="183">
        <v>0</v>
      </c>
      <c r="U66" s="183">
        <v>0</v>
      </c>
      <c r="V66" s="183">
        <v>0</v>
      </c>
    </row>
    <row r="67" ht="23.1" customHeight="1" spans="1:22">
      <c r="A67" s="180"/>
      <c r="B67" s="180"/>
      <c r="C67" s="180"/>
      <c r="D67" s="199" t="s">
        <v>2406</v>
      </c>
      <c r="E67" s="280" t="s">
        <v>2407</v>
      </c>
      <c r="F67" s="183">
        <v>1399.32</v>
      </c>
      <c r="G67" s="183">
        <v>959.21</v>
      </c>
      <c r="H67" s="183">
        <v>509.15</v>
      </c>
      <c r="I67" s="183">
        <v>0</v>
      </c>
      <c r="J67" s="183">
        <v>118</v>
      </c>
      <c r="K67" s="183">
        <v>332.06</v>
      </c>
      <c r="L67" s="183">
        <v>339.16</v>
      </c>
      <c r="M67" s="183">
        <v>191.84</v>
      </c>
      <c r="N67" s="183">
        <v>76.74</v>
      </c>
      <c r="O67" s="183">
        <v>51.99</v>
      </c>
      <c r="P67" s="183">
        <v>0</v>
      </c>
      <c r="Q67" s="183">
        <v>18.59</v>
      </c>
      <c r="R67" s="183">
        <v>100.95</v>
      </c>
      <c r="S67" s="183">
        <v>0</v>
      </c>
      <c r="T67" s="183">
        <v>0</v>
      </c>
      <c r="U67" s="183">
        <v>0</v>
      </c>
      <c r="V67" s="183">
        <v>0</v>
      </c>
    </row>
    <row r="68" ht="23.1" customHeight="1" spans="1:22">
      <c r="A68" s="180"/>
      <c r="B68" s="180"/>
      <c r="C68" s="180"/>
      <c r="D68" s="199" t="s">
        <v>2408</v>
      </c>
      <c r="E68" s="280" t="s">
        <v>2409</v>
      </c>
      <c r="F68" s="183">
        <v>489.5</v>
      </c>
      <c r="G68" s="183">
        <v>336.88</v>
      </c>
      <c r="H68" s="183">
        <v>164.7</v>
      </c>
      <c r="I68" s="183">
        <v>0</v>
      </c>
      <c r="J68" s="183">
        <v>48</v>
      </c>
      <c r="K68" s="183">
        <v>124.18</v>
      </c>
      <c r="L68" s="183">
        <v>117.96</v>
      </c>
      <c r="M68" s="183">
        <v>67.37</v>
      </c>
      <c r="N68" s="183">
        <v>26.95</v>
      </c>
      <c r="O68" s="183">
        <v>17.46</v>
      </c>
      <c r="P68" s="183">
        <v>0</v>
      </c>
      <c r="Q68" s="183">
        <v>6.18</v>
      </c>
      <c r="R68" s="183">
        <v>34.66</v>
      </c>
      <c r="S68" s="183">
        <v>0</v>
      </c>
      <c r="T68" s="183">
        <v>0</v>
      </c>
      <c r="U68" s="183">
        <v>0</v>
      </c>
      <c r="V68" s="183">
        <v>0</v>
      </c>
    </row>
    <row r="69" ht="23.1" customHeight="1" spans="1:22">
      <c r="A69" s="180"/>
      <c r="B69" s="180"/>
      <c r="C69" s="180"/>
      <c r="D69" s="199" t="s">
        <v>2410</v>
      </c>
      <c r="E69" s="280" t="s">
        <v>2411</v>
      </c>
      <c r="F69" s="183">
        <v>316.26</v>
      </c>
      <c r="G69" s="183">
        <v>216.62</v>
      </c>
      <c r="H69" s="183">
        <v>117.54</v>
      </c>
      <c r="I69" s="183">
        <v>0</v>
      </c>
      <c r="J69" s="183">
        <v>26</v>
      </c>
      <c r="K69" s="183">
        <v>73.08</v>
      </c>
      <c r="L69" s="183">
        <v>76.77</v>
      </c>
      <c r="M69" s="183">
        <v>43.32</v>
      </c>
      <c r="N69" s="183">
        <v>17.33</v>
      </c>
      <c r="O69" s="183">
        <v>11.86</v>
      </c>
      <c r="P69" s="183">
        <v>0</v>
      </c>
      <c r="Q69" s="183">
        <v>4.26</v>
      </c>
      <c r="R69" s="183">
        <v>22.87</v>
      </c>
      <c r="S69" s="183">
        <v>0</v>
      </c>
      <c r="T69" s="183">
        <v>0</v>
      </c>
      <c r="U69" s="183">
        <v>0</v>
      </c>
      <c r="V69" s="183">
        <v>0</v>
      </c>
    </row>
    <row r="70" ht="23.1" customHeight="1" spans="1:22">
      <c r="A70" s="180"/>
      <c r="B70" s="180"/>
      <c r="C70" s="180"/>
      <c r="D70" s="199" t="s">
        <v>2412</v>
      </c>
      <c r="E70" s="280" t="s">
        <v>2413</v>
      </c>
      <c r="F70" s="183">
        <v>284.92</v>
      </c>
      <c r="G70" s="183">
        <v>195.47</v>
      </c>
      <c r="H70" s="183">
        <v>102.5</v>
      </c>
      <c r="I70" s="183">
        <v>0</v>
      </c>
      <c r="J70" s="183">
        <v>25</v>
      </c>
      <c r="K70" s="183">
        <v>67.97</v>
      </c>
      <c r="L70" s="183">
        <v>68.99</v>
      </c>
      <c r="M70" s="183">
        <v>39.09</v>
      </c>
      <c r="N70" s="183">
        <v>15.64</v>
      </c>
      <c r="O70" s="183">
        <v>10.51</v>
      </c>
      <c r="P70" s="183">
        <v>0</v>
      </c>
      <c r="Q70" s="183">
        <v>3.75</v>
      </c>
      <c r="R70" s="183">
        <v>20.46</v>
      </c>
      <c r="S70" s="183">
        <v>0</v>
      </c>
      <c r="T70" s="183">
        <v>0</v>
      </c>
      <c r="U70" s="183">
        <v>0</v>
      </c>
      <c r="V70" s="183">
        <v>0</v>
      </c>
    </row>
    <row r="71" ht="23.1" customHeight="1" spans="1:22">
      <c r="A71" s="180"/>
      <c r="B71" s="180"/>
      <c r="C71" s="180"/>
      <c r="D71" s="199" t="s">
        <v>2414</v>
      </c>
      <c r="E71" s="280" t="s">
        <v>2415</v>
      </c>
      <c r="F71" s="183">
        <v>389.79</v>
      </c>
      <c r="G71" s="183">
        <v>267.4</v>
      </c>
      <c r="H71" s="183">
        <v>140.14</v>
      </c>
      <c r="I71" s="183">
        <v>0</v>
      </c>
      <c r="J71" s="183">
        <v>34</v>
      </c>
      <c r="K71" s="183">
        <v>93.26</v>
      </c>
      <c r="L71" s="183">
        <v>94.38</v>
      </c>
      <c r="M71" s="183">
        <v>53.48</v>
      </c>
      <c r="N71" s="183">
        <v>21.39</v>
      </c>
      <c r="O71" s="183">
        <v>14.38</v>
      </c>
      <c r="P71" s="183">
        <v>0</v>
      </c>
      <c r="Q71" s="183">
        <v>5.13</v>
      </c>
      <c r="R71" s="183">
        <v>28.01</v>
      </c>
      <c r="S71" s="183">
        <v>0</v>
      </c>
      <c r="T71" s="183">
        <v>0</v>
      </c>
      <c r="U71" s="183">
        <v>0</v>
      </c>
      <c r="V71" s="183">
        <v>0</v>
      </c>
    </row>
    <row r="72" ht="23.1" customHeight="1" spans="1:22">
      <c r="A72" s="180"/>
      <c r="B72" s="180"/>
      <c r="C72" s="180"/>
      <c r="D72" s="199" t="s">
        <v>2416</v>
      </c>
      <c r="E72" s="280" t="s">
        <v>2417</v>
      </c>
      <c r="F72" s="183">
        <v>235.3</v>
      </c>
      <c r="G72" s="183">
        <v>162.3</v>
      </c>
      <c r="H72" s="183">
        <v>75.59</v>
      </c>
      <c r="I72" s="183">
        <v>0</v>
      </c>
      <c r="J72" s="183">
        <v>25</v>
      </c>
      <c r="K72" s="183">
        <v>61.71</v>
      </c>
      <c r="L72" s="183">
        <v>56.52</v>
      </c>
      <c r="M72" s="183">
        <v>32.46</v>
      </c>
      <c r="N72" s="183">
        <v>12.98</v>
      </c>
      <c r="O72" s="183">
        <v>8.2</v>
      </c>
      <c r="P72" s="183">
        <v>0</v>
      </c>
      <c r="Q72" s="183">
        <v>2.88</v>
      </c>
      <c r="R72" s="183">
        <v>16.48</v>
      </c>
      <c r="S72" s="183">
        <v>0</v>
      </c>
      <c r="T72" s="183">
        <v>0</v>
      </c>
      <c r="U72" s="183">
        <v>0</v>
      </c>
      <c r="V72" s="183">
        <v>0</v>
      </c>
    </row>
    <row r="73" ht="23.1" customHeight="1" spans="1:22">
      <c r="A73" s="180"/>
      <c r="B73" s="180"/>
      <c r="C73" s="180"/>
      <c r="D73" s="199" t="s">
        <v>2418</v>
      </c>
      <c r="E73" s="280" t="s">
        <v>2419</v>
      </c>
      <c r="F73" s="183">
        <v>639.55</v>
      </c>
      <c r="G73" s="183">
        <v>439.41</v>
      </c>
      <c r="H73" s="183">
        <v>222.48</v>
      </c>
      <c r="I73" s="183">
        <v>0</v>
      </c>
      <c r="J73" s="183">
        <v>59</v>
      </c>
      <c r="K73" s="183">
        <v>157.93</v>
      </c>
      <c r="L73" s="183">
        <v>154.49</v>
      </c>
      <c r="M73" s="183">
        <v>87.88</v>
      </c>
      <c r="N73" s="183">
        <v>35.15</v>
      </c>
      <c r="O73" s="183">
        <v>23.21</v>
      </c>
      <c r="P73" s="183">
        <v>0</v>
      </c>
      <c r="Q73" s="183">
        <v>8.25</v>
      </c>
      <c r="R73" s="183">
        <v>45.65</v>
      </c>
      <c r="S73" s="183">
        <v>0</v>
      </c>
      <c r="T73" s="183">
        <v>0</v>
      </c>
      <c r="U73" s="183">
        <v>0</v>
      </c>
      <c r="V73" s="183">
        <v>0</v>
      </c>
    </row>
    <row r="74" ht="23.1" customHeight="1" spans="1:22">
      <c r="A74" s="180"/>
      <c r="B74" s="180"/>
      <c r="C74" s="180"/>
      <c r="D74" s="199" t="s">
        <v>2420</v>
      </c>
      <c r="E74" s="280" t="s">
        <v>2421</v>
      </c>
      <c r="F74" s="183">
        <v>132.13</v>
      </c>
      <c r="G74" s="183">
        <v>91.13</v>
      </c>
      <c r="H74" s="183">
        <v>42.26</v>
      </c>
      <c r="I74" s="183">
        <v>0</v>
      </c>
      <c r="J74" s="183">
        <v>14</v>
      </c>
      <c r="K74" s="183">
        <v>34.87</v>
      </c>
      <c r="L74" s="183">
        <v>31.74</v>
      </c>
      <c r="M74" s="183">
        <v>18.23</v>
      </c>
      <c r="N74" s="183">
        <v>7.29</v>
      </c>
      <c r="O74" s="183">
        <v>4.6</v>
      </c>
      <c r="P74" s="183">
        <v>0</v>
      </c>
      <c r="Q74" s="183">
        <v>1.62</v>
      </c>
      <c r="R74" s="183">
        <v>9.26</v>
      </c>
      <c r="S74" s="183">
        <v>0</v>
      </c>
      <c r="T74" s="183">
        <v>0</v>
      </c>
      <c r="U74" s="183">
        <v>0</v>
      </c>
      <c r="V74" s="183">
        <v>0</v>
      </c>
    </row>
    <row r="75" ht="23.1" customHeight="1" spans="1:22">
      <c r="A75" s="180"/>
      <c r="B75" s="180"/>
      <c r="C75" s="180"/>
      <c r="D75" s="199" t="s">
        <v>2422</v>
      </c>
      <c r="E75" s="280" t="s">
        <v>2423</v>
      </c>
      <c r="F75" s="183">
        <v>289.21</v>
      </c>
      <c r="G75" s="183">
        <v>198.74</v>
      </c>
      <c r="H75" s="183">
        <v>100.33</v>
      </c>
      <c r="I75" s="183">
        <v>0</v>
      </c>
      <c r="J75" s="183">
        <v>27</v>
      </c>
      <c r="K75" s="183">
        <v>71.41</v>
      </c>
      <c r="L75" s="183">
        <v>69.86</v>
      </c>
      <c r="M75" s="183">
        <v>39.75</v>
      </c>
      <c r="N75" s="183">
        <v>15.9</v>
      </c>
      <c r="O75" s="183">
        <v>10.48</v>
      </c>
      <c r="P75" s="183">
        <v>0</v>
      </c>
      <c r="Q75" s="183">
        <v>3.73</v>
      </c>
      <c r="R75" s="183">
        <v>20.61</v>
      </c>
      <c r="S75" s="183">
        <v>0</v>
      </c>
      <c r="T75" s="183">
        <v>0</v>
      </c>
      <c r="U75" s="183">
        <v>0</v>
      </c>
      <c r="V75" s="183">
        <v>0</v>
      </c>
    </row>
    <row r="76" ht="23.1" customHeight="1" spans="1:22">
      <c r="A76" s="180"/>
      <c r="B76" s="180"/>
      <c r="C76" s="180"/>
      <c r="D76" s="199" t="s">
        <v>2424</v>
      </c>
      <c r="E76" s="280" t="s">
        <v>2425</v>
      </c>
      <c r="F76" s="183">
        <v>393.03</v>
      </c>
      <c r="G76" s="183">
        <v>270.78</v>
      </c>
      <c r="H76" s="183">
        <v>128.98</v>
      </c>
      <c r="I76" s="183">
        <v>0</v>
      </c>
      <c r="J76" s="183">
        <v>40</v>
      </c>
      <c r="K76" s="183">
        <v>101.8</v>
      </c>
      <c r="L76" s="183">
        <v>94.56</v>
      </c>
      <c r="M76" s="183">
        <v>54.16</v>
      </c>
      <c r="N76" s="183">
        <v>21.66</v>
      </c>
      <c r="O76" s="183">
        <v>13.85</v>
      </c>
      <c r="P76" s="183">
        <v>0</v>
      </c>
      <c r="Q76" s="183">
        <v>4.89</v>
      </c>
      <c r="R76" s="183">
        <v>27.69</v>
      </c>
      <c r="S76" s="183">
        <v>0</v>
      </c>
      <c r="T76" s="183">
        <v>0</v>
      </c>
      <c r="U76" s="183">
        <v>0</v>
      </c>
      <c r="V76" s="183">
        <v>0</v>
      </c>
    </row>
    <row r="77" ht="23.1" customHeight="1" spans="1:22">
      <c r="A77" s="180"/>
      <c r="B77" s="180"/>
      <c r="C77" s="180"/>
      <c r="D77" s="199" t="s">
        <v>2426</v>
      </c>
      <c r="E77" s="280" t="s">
        <v>2427</v>
      </c>
      <c r="F77" s="183">
        <v>301.06</v>
      </c>
      <c r="G77" s="183">
        <v>206.52</v>
      </c>
      <c r="H77" s="183">
        <v>107.58</v>
      </c>
      <c r="I77" s="183">
        <v>0</v>
      </c>
      <c r="J77" s="183">
        <v>26</v>
      </c>
      <c r="K77" s="183">
        <v>72.94</v>
      </c>
      <c r="L77" s="183">
        <v>72.88</v>
      </c>
      <c r="M77" s="183">
        <v>41.31</v>
      </c>
      <c r="N77" s="183">
        <v>16.52</v>
      </c>
      <c r="O77" s="183">
        <v>11.09</v>
      </c>
      <c r="P77" s="183">
        <v>0</v>
      </c>
      <c r="Q77" s="183">
        <v>3.96</v>
      </c>
      <c r="R77" s="183">
        <v>21.66</v>
      </c>
      <c r="S77" s="183">
        <v>0</v>
      </c>
      <c r="T77" s="183">
        <v>0</v>
      </c>
      <c r="U77" s="183">
        <v>0</v>
      </c>
      <c r="V77" s="183">
        <v>0</v>
      </c>
    </row>
    <row r="78" ht="23.1" customHeight="1" spans="1:22">
      <c r="A78" s="180"/>
      <c r="B78" s="180"/>
      <c r="C78" s="180"/>
      <c r="D78" s="199" t="s">
        <v>2428</v>
      </c>
      <c r="E78" s="280" t="s">
        <v>2429</v>
      </c>
      <c r="F78" s="183">
        <v>640.15</v>
      </c>
      <c r="G78" s="183">
        <v>439.03</v>
      </c>
      <c r="H78" s="183">
        <v>230.61</v>
      </c>
      <c r="I78" s="183">
        <v>0</v>
      </c>
      <c r="J78" s="183">
        <v>55</v>
      </c>
      <c r="K78" s="183">
        <v>153.42</v>
      </c>
      <c r="L78" s="183">
        <v>155.04</v>
      </c>
      <c r="M78" s="183">
        <v>87.81</v>
      </c>
      <c r="N78" s="183">
        <v>35.12</v>
      </c>
      <c r="O78" s="183">
        <v>23.66</v>
      </c>
      <c r="P78" s="183">
        <v>0</v>
      </c>
      <c r="Q78" s="183">
        <v>8.45</v>
      </c>
      <c r="R78" s="183">
        <v>46.08</v>
      </c>
      <c r="S78" s="183">
        <v>0</v>
      </c>
      <c r="T78" s="183">
        <v>0</v>
      </c>
      <c r="U78" s="183">
        <v>0</v>
      </c>
      <c r="V78" s="183">
        <v>0</v>
      </c>
    </row>
    <row r="79" ht="23.1" customHeight="1" spans="1:22">
      <c r="A79" s="180"/>
      <c r="B79" s="180"/>
      <c r="C79" s="180"/>
      <c r="D79" s="199" t="s">
        <v>2430</v>
      </c>
      <c r="E79" s="280" t="s">
        <v>2431</v>
      </c>
      <c r="F79" s="183">
        <v>437.15</v>
      </c>
      <c r="G79" s="183">
        <v>299.43</v>
      </c>
      <c r="H79" s="183">
        <v>162.32</v>
      </c>
      <c r="I79" s="183">
        <v>0</v>
      </c>
      <c r="J79" s="183">
        <v>36</v>
      </c>
      <c r="K79" s="183">
        <v>101.11</v>
      </c>
      <c r="L79" s="183">
        <v>106.11</v>
      </c>
      <c r="M79" s="183">
        <v>59.89</v>
      </c>
      <c r="N79" s="183">
        <v>23.95</v>
      </c>
      <c r="O79" s="183">
        <v>16.39</v>
      </c>
      <c r="P79" s="183">
        <v>0</v>
      </c>
      <c r="Q79" s="183">
        <v>5.88</v>
      </c>
      <c r="R79" s="183">
        <v>31.61</v>
      </c>
      <c r="S79" s="183">
        <v>0</v>
      </c>
      <c r="T79" s="183">
        <v>0</v>
      </c>
      <c r="U79" s="183">
        <v>0</v>
      </c>
      <c r="V79" s="183">
        <v>0</v>
      </c>
    </row>
    <row r="80" ht="23.1" customHeight="1" spans="1:22">
      <c r="A80" s="180"/>
      <c r="B80" s="180"/>
      <c r="C80" s="180"/>
      <c r="D80" s="199" t="s">
        <v>2432</v>
      </c>
      <c r="E80" s="280" t="s">
        <v>2433</v>
      </c>
      <c r="F80" s="183">
        <v>369.41</v>
      </c>
      <c r="G80" s="183">
        <v>253.79</v>
      </c>
      <c r="H80" s="183">
        <v>128.58</v>
      </c>
      <c r="I80" s="183">
        <v>0</v>
      </c>
      <c r="J80" s="183">
        <v>34</v>
      </c>
      <c r="K80" s="183">
        <v>91.21</v>
      </c>
      <c r="L80" s="183">
        <v>89.24</v>
      </c>
      <c r="M80" s="183">
        <v>50.76</v>
      </c>
      <c r="N80" s="183">
        <v>20.3</v>
      </c>
      <c r="O80" s="183">
        <v>13.41</v>
      </c>
      <c r="P80" s="183">
        <v>0</v>
      </c>
      <c r="Q80" s="183">
        <v>4.77</v>
      </c>
      <c r="R80" s="183">
        <v>26.38</v>
      </c>
      <c r="S80" s="183">
        <v>0</v>
      </c>
      <c r="T80" s="183">
        <v>0</v>
      </c>
      <c r="U80" s="183">
        <v>0</v>
      </c>
      <c r="V80" s="183">
        <v>0</v>
      </c>
    </row>
    <row r="81" ht="23.1" customHeight="1" spans="1:22">
      <c r="A81" s="180"/>
      <c r="B81" s="180"/>
      <c r="C81" s="180"/>
      <c r="D81" s="199" t="s">
        <v>2434</v>
      </c>
      <c r="E81" s="280" t="s">
        <v>2435</v>
      </c>
      <c r="F81" s="183">
        <v>281.5</v>
      </c>
      <c r="G81" s="183">
        <v>193.03</v>
      </c>
      <c r="H81" s="183">
        <v>101.58</v>
      </c>
      <c r="I81" s="183">
        <v>0</v>
      </c>
      <c r="J81" s="183">
        <v>24</v>
      </c>
      <c r="K81" s="183">
        <v>67.45</v>
      </c>
      <c r="L81" s="183">
        <v>68.19</v>
      </c>
      <c r="M81" s="183">
        <v>38.61</v>
      </c>
      <c r="N81" s="183">
        <v>15.44</v>
      </c>
      <c r="O81" s="183">
        <v>10.42</v>
      </c>
      <c r="P81" s="183">
        <v>0</v>
      </c>
      <c r="Q81" s="183">
        <v>3.72</v>
      </c>
      <c r="R81" s="183">
        <v>20.28</v>
      </c>
      <c r="S81" s="183">
        <v>0</v>
      </c>
      <c r="T81" s="183">
        <v>0</v>
      </c>
      <c r="U81" s="183">
        <v>0</v>
      </c>
      <c r="V81" s="183">
        <v>0</v>
      </c>
    </row>
    <row r="82" ht="23.1" customHeight="1" spans="1:22">
      <c r="A82" s="180"/>
      <c r="B82" s="180"/>
      <c r="C82" s="180"/>
      <c r="D82" s="199" t="s">
        <v>2436</v>
      </c>
      <c r="E82" s="280" t="s">
        <v>2437</v>
      </c>
      <c r="F82" s="183">
        <v>189.24</v>
      </c>
      <c r="G82" s="183">
        <v>129.7</v>
      </c>
      <c r="H82" s="183">
        <v>69.36</v>
      </c>
      <c r="I82" s="183">
        <v>0</v>
      </c>
      <c r="J82" s="183">
        <v>16</v>
      </c>
      <c r="K82" s="183">
        <v>44.34</v>
      </c>
      <c r="L82" s="183">
        <v>45.9</v>
      </c>
      <c r="M82" s="183">
        <v>25.94</v>
      </c>
      <c r="N82" s="183">
        <v>10.38</v>
      </c>
      <c r="O82" s="183">
        <v>7.05</v>
      </c>
      <c r="P82" s="183">
        <v>0</v>
      </c>
      <c r="Q82" s="183">
        <v>2.53</v>
      </c>
      <c r="R82" s="183">
        <v>13.64</v>
      </c>
      <c r="S82" s="183">
        <v>0</v>
      </c>
      <c r="T82" s="183">
        <v>0</v>
      </c>
      <c r="U82" s="183">
        <v>0</v>
      </c>
      <c r="V82" s="183">
        <v>0</v>
      </c>
    </row>
    <row r="83" ht="23.1" customHeight="1" spans="1:22">
      <c r="A83" s="180"/>
      <c r="B83" s="180"/>
      <c r="C83" s="180"/>
      <c r="D83" s="199" t="s">
        <v>2438</v>
      </c>
      <c r="E83" s="280" t="s">
        <v>2439</v>
      </c>
      <c r="F83" s="183">
        <v>411.2</v>
      </c>
      <c r="G83" s="183">
        <v>282.11</v>
      </c>
      <c r="H83" s="183">
        <v>147.67</v>
      </c>
      <c r="I83" s="183">
        <v>0</v>
      </c>
      <c r="J83" s="183">
        <v>36</v>
      </c>
      <c r="K83" s="183">
        <v>98.44</v>
      </c>
      <c r="L83" s="183">
        <v>99.56</v>
      </c>
      <c r="M83" s="183">
        <v>56.42</v>
      </c>
      <c r="N83" s="183">
        <v>22.57</v>
      </c>
      <c r="O83" s="183">
        <v>15.16</v>
      </c>
      <c r="P83" s="183">
        <v>0</v>
      </c>
      <c r="Q83" s="183">
        <v>5.41</v>
      </c>
      <c r="R83" s="183">
        <v>29.53</v>
      </c>
      <c r="S83" s="183">
        <v>0</v>
      </c>
      <c r="T83" s="183">
        <v>0</v>
      </c>
      <c r="U83" s="183">
        <v>0</v>
      </c>
      <c r="V83" s="183">
        <v>0</v>
      </c>
    </row>
    <row r="84" ht="23.1" customHeight="1" spans="1:22">
      <c r="A84" s="180"/>
      <c r="B84" s="180"/>
      <c r="C84" s="180"/>
      <c r="D84" s="199" t="s">
        <v>2440</v>
      </c>
      <c r="E84" s="280" t="s">
        <v>2441</v>
      </c>
      <c r="F84" s="183">
        <v>304.63</v>
      </c>
      <c r="G84" s="183">
        <v>210.27</v>
      </c>
      <c r="H84" s="183">
        <v>96.11</v>
      </c>
      <c r="I84" s="183">
        <v>0</v>
      </c>
      <c r="J84" s="183">
        <v>33</v>
      </c>
      <c r="K84" s="183">
        <v>81.16</v>
      </c>
      <c r="L84" s="183">
        <v>73.09</v>
      </c>
      <c r="M84" s="183">
        <v>42.05</v>
      </c>
      <c r="N84" s="183">
        <v>16.82</v>
      </c>
      <c r="O84" s="183">
        <v>10.53</v>
      </c>
      <c r="P84" s="183">
        <v>0</v>
      </c>
      <c r="Q84" s="183">
        <v>3.69</v>
      </c>
      <c r="R84" s="183">
        <v>21.27</v>
      </c>
      <c r="S84" s="183">
        <v>0</v>
      </c>
      <c r="T84" s="183">
        <v>0</v>
      </c>
      <c r="U84" s="183">
        <v>0</v>
      </c>
      <c r="V84" s="183">
        <v>0</v>
      </c>
    </row>
    <row r="85" ht="23.1" customHeight="1" spans="1:22">
      <c r="A85" s="180"/>
      <c r="B85" s="180"/>
      <c r="C85" s="180"/>
      <c r="D85" s="199" t="s">
        <v>2442</v>
      </c>
      <c r="E85" s="280" t="s">
        <v>2443</v>
      </c>
      <c r="F85" s="183">
        <v>450.74</v>
      </c>
      <c r="G85" s="183">
        <v>309.13</v>
      </c>
      <c r="H85" s="183">
        <v>162.87</v>
      </c>
      <c r="I85" s="183">
        <v>0</v>
      </c>
      <c r="J85" s="183">
        <v>39</v>
      </c>
      <c r="K85" s="183">
        <v>107.26</v>
      </c>
      <c r="L85" s="183">
        <v>109.19</v>
      </c>
      <c r="M85" s="183">
        <v>61.83</v>
      </c>
      <c r="N85" s="183">
        <v>24.73</v>
      </c>
      <c r="O85" s="183">
        <v>16.67</v>
      </c>
      <c r="P85" s="183">
        <v>0</v>
      </c>
      <c r="Q85" s="183">
        <v>5.96</v>
      </c>
      <c r="R85" s="183">
        <v>32.42</v>
      </c>
      <c r="S85" s="183">
        <v>0</v>
      </c>
      <c r="T85" s="183">
        <v>0</v>
      </c>
      <c r="U85" s="183">
        <v>0</v>
      </c>
      <c r="V85" s="183">
        <v>0</v>
      </c>
    </row>
    <row r="86" ht="23.1" customHeight="1" spans="1:22">
      <c r="A86" s="180"/>
      <c r="B86" s="180"/>
      <c r="C86" s="180"/>
      <c r="D86" s="199" t="s">
        <v>2444</v>
      </c>
      <c r="E86" s="280" t="s">
        <v>2445</v>
      </c>
      <c r="F86" s="183">
        <v>590</v>
      </c>
      <c r="G86" s="183">
        <v>404.84</v>
      </c>
      <c r="H86" s="183">
        <v>210.96</v>
      </c>
      <c r="I86" s="183">
        <v>0</v>
      </c>
      <c r="J86" s="183">
        <v>52</v>
      </c>
      <c r="K86" s="183">
        <v>141.88</v>
      </c>
      <c r="L86" s="183">
        <v>142.82</v>
      </c>
      <c r="M86" s="183">
        <v>80.97</v>
      </c>
      <c r="N86" s="183">
        <v>32.39</v>
      </c>
      <c r="O86" s="183">
        <v>21.71</v>
      </c>
      <c r="P86" s="183">
        <v>0</v>
      </c>
      <c r="Q86" s="183">
        <v>7.75</v>
      </c>
      <c r="R86" s="183">
        <v>42.34</v>
      </c>
      <c r="S86" s="183">
        <v>0</v>
      </c>
      <c r="T86" s="183">
        <v>0</v>
      </c>
      <c r="U86" s="183">
        <v>0</v>
      </c>
      <c r="V86" s="183">
        <v>0</v>
      </c>
    </row>
    <row r="87" ht="23.1" customHeight="1" spans="1:22">
      <c r="A87" s="180"/>
      <c r="B87" s="180"/>
      <c r="C87" s="180"/>
      <c r="D87" s="199" t="s">
        <v>2446</v>
      </c>
      <c r="E87" s="280" t="s">
        <v>2447</v>
      </c>
      <c r="F87" s="183">
        <v>226.58</v>
      </c>
      <c r="G87" s="183">
        <v>155.89</v>
      </c>
      <c r="H87" s="183">
        <v>76.5</v>
      </c>
      <c r="I87" s="183">
        <v>0</v>
      </c>
      <c r="J87" s="183">
        <v>22</v>
      </c>
      <c r="K87" s="183">
        <v>57.39</v>
      </c>
      <c r="L87" s="183">
        <v>54.62</v>
      </c>
      <c r="M87" s="183">
        <v>31.18</v>
      </c>
      <c r="N87" s="183">
        <v>12.47</v>
      </c>
      <c r="O87" s="183">
        <v>8.1</v>
      </c>
      <c r="P87" s="183">
        <v>0</v>
      </c>
      <c r="Q87" s="183">
        <v>2.87</v>
      </c>
      <c r="R87" s="183">
        <v>16.07</v>
      </c>
      <c r="S87" s="183">
        <v>0</v>
      </c>
      <c r="T87" s="183">
        <v>0</v>
      </c>
      <c r="U87" s="183">
        <v>0</v>
      </c>
      <c r="V87" s="183">
        <v>0</v>
      </c>
    </row>
    <row r="88" ht="23.1" customHeight="1" spans="1:22">
      <c r="A88" s="180"/>
      <c r="B88" s="180"/>
      <c r="C88" s="180"/>
      <c r="D88" s="199" t="s">
        <v>2448</v>
      </c>
      <c r="E88" s="280" t="s">
        <v>2449</v>
      </c>
      <c r="F88" s="183">
        <v>150.15</v>
      </c>
      <c r="G88" s="183">
        <v>103.61</v>
      </c>
      <c r="H88" s="183">
        <v>47.27</v>
      </c>
      <c r="I88" s="183">
        <v>0</v>
      </c>
      <c r="J88" s="183">
        <v>16</v>
      </c>
      <c r="K88" s="183">
        <v>40.34</v>
      </c>
      <c r="L88" s="183">
        <v>36.03</v>
      </c>
      <c r="M88" s="183">
        <v>20.72</v>
      </c>
      <c r="N88" s="183">
        <v>8.29</v>
      </c>
      <c r="O88" s="183">
        <v>5.19</v>
      </c>
      <c r="P88" s="183">
        <v>0</v>
      </c>
      <c r="Q88" s="183">
        <v>1.83</v>
      </c>
      <c r="R88" s="183">
        <v>10.51</v>
      </c>
      <c r="S88" s="183">
        <v>0</v>
      </c>
      <c r="T88" s="183">
        <v>0</v>
      </c>
      <c r="U88" s="183">
        <v>0</v>
      </c>
      <c r="V88" s="183">
        <v>0</v>
      </c>
    </row>
    <row r="89" ht="23.1" customHeight="1" spans="1:22">
      <c r="A89" s="180"/>
      <c r="B89" s="180"/>
      <c r="C89" s="180"/>
      <c r="D89" s="199" t="s">
        <v>2450</v>
      </c>
      <c r="E89" s="280" t="s">
        <v>2451</v>
      </c>
      <c r="F89" s="183">
        <v>482.24</v>
      </c>
      <c r="G89" s="183">
        <v>331.06</v>
      </c>
      <c r="H89" s="183">
        <v>170.19</v>
      </c>
      <c r="I89" s="183">
        <v>0</v>
      </c>
      <c r="J89" s="183">
        <v>43</v>
      </c>
      <c r="K89" s="183">
        <v>117.87</v>
      </c>
      <c r="L89" s="183">
        <v>116.61</v>
      </c>
      <c r="M89" s="183">
        <v>66.21</v>
      </c>
      <c r="N89" s="183">
        <v>26.48</v>
      </c>
      <c r="O89" s="183">
        <v>17.64</v>
      </c>
      <c r="P89" s="183">
        <v>0</v>
      </c>
      <c r="Q89" s="183">
        <v>6.28</v>
      </c>
      <c r="R89" s="183">
        <v>34.57</v>
      </c>
      <c r="S89" s="183">
        <v>0</v>
      </c>
      <c r="T89" s="183">
        <v>0</v>
      </c>
      <c r="U89" s="183">
        <v>0</v>
      </c>
      <c r="V89" s="183">
        <v>0</v>
      </c>
    </row>
    <row r="90" ht="23.1" customHeight="1" spans="1:22">
      <c r="A90" s="180"/>
      <c r="B90" s="180"/>
      <c r="C90" s="180"/>
      <c r="D90" s="199" t="s">
        <v>2452</v>
      </c>
      <c r="E90" s="280" t="s">
        <v>2453</v>
      </c>
      <c r="F90" s="183">
        <v>1113.1</v>
      </c>
      <c r="G90" s="183">
        <v>763.68</v>
      </c>
      <c r="H90" s="183">
        <v>397.46</v>
      </c>
      <c r="I90" s="183">
        <v>0</v>
      </c>
      <c r="J90" s="183">
        <v>97</v>
      </c>
      <c r="K90" s="183">
        <v>269.22</v>
      </c>
      <c r="L90" s="183">
        <v>269.42</v>
      </c>
      <c r="M90" s="183">
        <v>152.74</v>
      </c>
      <c r="N90" s="183">
        <v>61.09</v>
      </c>
      <c r="O90" s="183">
        <v>40.97</v>
      </c>
      <c r="P90" s="183">
        <v>0</v>
      </c>
      <c r="Q90" s="183">
        <v>14.62</v>
      </c>
      <c r="R90" s="183">
        <v>80</v>
      </c>
      <c r="S90" s="183">
        <v>0</v>
      </c>
      <c r="T90" s="183">
        <v>0</v>
      </c>
      <c r="U90" s="183">
        <v>0</v>
      </c>
      <c r="V90" s="183">
        <v>0</v>
      </c>
    </row>
    <row r="91" ht="23.1" customHeight="1" spans="1:22">
      <c r="A91" s="180"/>
      <c r="B91" s="180"/>
      <c r="C91" s="180"/>
      <c r="D91" s="199" t="s">
        <v>2454</v>
      </c>
      <c r="E91" s="280" t="s">
        <v>2455</v>
      </c>
      <c r="F91" s="183">
        <v>588.72</v>
      </c>
      <c r="G91" s="183">
        <v>403.84</v>
      </c>
      <c r="H91" s="183">
        <v>211.01</v>
      </c>
      <c r="I91" s="183">
        <v>0</v>
      </c>
      <c r="J91" s="183">
        <v>51</v>
      </c>
      <c r="K91" s="183">
        <v>141.83</v>
      </c>
      <c r="L91" s="183">
        <v>142.54</v>
      </c>
      <c r="M91" s="183">
        <v>80.77</v>
      </c>
      <c r="N91" s="183">
        <v>32.31</v>
      </c>
      <c r="O91" s="183">
        <v>21.71</v>
      </c>
      <c r="P91" s="183">
        <v>0</v>
      </c>
      <c r="Q91" s="183">
        <v>7.75</v>
      </c>
      <c r="R91" s="183">
        <v>42.34</v>
      </c>
      <c r="S91" s="183">
        <v>0</v>
      </c>
      <c r="T91" s="183">
        <v>0</v>
      </c>
      <c r="U91" s="183">
        <v>0</v>
      </c>
      <c r="V91" s="183">
        <v>0</v>
      </c>
    </row>
    <row r="92" ht="23.1" customHeight="1" spans="1:22">
      <c r="A92" s="180"/>
      <c r="B92" s="180"/>
      <c r="C92" s="180"/>
      <c r="D92" s="199" t="s">
        <v>2456</v>
      </c>
      <c r="E92" s="280" t="s">
        <v>2457</v>
      </c>
      <c r="F92" s="183">
        <v>1218.84</v>
      </c>
      <c r="G92" s="183">
        <v>835.73</v>
      </c>
      <c r="H92" s="183">
        <v>440.91</v>
      </c>
      <c r="I92" s="183">
        <v>0</v>
      </c>
      <c r="J92" s="183">
        <v>104</v>
      </c>
      <c r="K92" s="183">
        <v>290.82</v>
      </c>
      <c r="L92" s="183">
        <v>295.3</v>
      </c>
      <c r="M92" s="183">
        <v>167.15</v>
      </c>
      <c r="N92" s="183">
        <v>66.86</v>
      </c>
      <c r="O92" s="183">
        <v>45.15</v>
      </c>
      <c r="P92" s="183">
        <v>0</v>
      </c>
      <c r="Q92" s="183">
        <v>16.14</v>
      </c>
      <c r="R92" s="183">
        <v>87.81</v>
      </c>
      <c r="S92" s="183">
        <v>0</v>
      </c>
      <c r="T92" s="183">
        <v>0</v>
      </c>
      <c r="U92" s="183">
        <v>0</v>
      </c>
      <c r="V92" s="183">
        <v>0</v>
      </c>
    </row>
    <row r="93" ht="23.1" customHeight="1" spans="1:22">
      <c r="A93" s="180"/>
      <c r="B93" s="180"/>
      <c r="C93" s="180"/>
      <c r="D93" s="199" t="s">
        <v>2458</v>
      </c>
      <c r="E93" s="280" t="s">
        <v>2459</v>
      </c>
      <c r="F93" s="183">
        <v>761.57</v>
      </c>
      <c r="G93" s="183">
        <v>521.39</v>
      </c>
      <c r="H93" s="183">
        <v>283.98</v>
      </c>
      <c r="I93" s="183">
        <v>0</v>
      </c>
      <c r="J93" s="183">
        <v>61</v>
      </c>
      <c r="K93" s="183">
        <v>176.41</v>
      </c>
      <c r="L93" s="183">
        <v>184.93</v>
      </c>
      <c r="M93" s="183">
        <v>104.28</v>
      </c>
      <c r="N93" s="183">
        <v>41.71</v>
      </c>
      <c r="O93" s="183">
        <v>28.66</v>
      </c>
      <c r="P93" s="183">
        <v>0</v>
      </c>
      <c r="Q93" s="183">
        <v>10.28</v>
      </c>
      <c r="R93" s="183">
        <v>55.25</v>
      </c>
      <c r="S93" s="183">
        <v>0</v>
      </c>
      <c r="T93" s="183">
        <v>0</v>
      </c>
      <c r="U93" s="183">
        <v>0</v>
      </c>
      <c r="V93" s="183">
        <v>0</v>
      </c>
    </row>
    <row r="94" ht="23.1" customHeight="1" spans="1:22">
      <c r="A94" s="180"/>
      <c r="B94" s="180"/>
      <c r="C94" s="180"/>
      <c r="D94" s="199" t="s">
        <v>2460</v>
      </c>
      <c r="E94" s="280" t="s">
        <v>2461</v>
      </c>
      <c r="F94" s="183">
        <v>440.28</v>
      </c>
      <c r="G94" s="183">
        <v>302.45</v>
      </c>
      <c r="H94" s="183">
        <v>152.71</v>
      </c>
      <c r="I94" s="183">
        <v>0</v>
      </c>
      <c r="J94" s="183">
        <v>40</v>
      </c>
      <c r="K94" s="183">
        <v>109.74</v>
      </c>
      <c r="L94" s="183">
        <v>106.34</v>
      </c>
      <c r="M94" s="183">
        <v>60.49</v>
      </c>
      <c r="N94" s="183">
        <v>24.2</v>
      </c>
      <c r="O94" s="183">
        <v>15.98</v>
      </c>
      <c r="P94" s="183">
        <v>0</v>
      </c>
      <c r="Q94" s="183">
        <v>5.67</v>
      </c>
      <c r="R94" s="183">
        <v>31.49</v>
      </c>
      <c r="S94" s="183">
        <v>0</v>
      </c>
      <c r="T94" s="183">
        <v>0</v>
      </c>
      <c r="U94" s="183">
        <v>0</v>
      </c>
      <c r="V94" s="183">
        <v>0</v>
      </c>
    </row>
    <row r="95" ht="23.1" customHeight="1" spans="1:22">
      <c r="A95" s="180"/>
      <c r="B95" s="180"/>
      <c r="C95" s="180"/>
      <c r="D95" s="199" t="s">
        <v>2462</v>
      </c>
      <c r="E95" s="280" t="s">
        <v>2463</v>
      </c>
      <c r="F95" s="183">
        <v>743.88</v>
      </c>
      <c r="G95" s="183">
        <v>510</v>
      </c>
      <c r="H95" s="183">
        <v>269.28</v>
      </c>
      <c r="I95" s="183">
        <v>0</v>
      </c>
      <c r="J95" s="183">
        <v>63</v>
      </c>
      <c r="K95" s="183">
        <v>177.72</v>
      </c>
      <c r="L95" s="183">
        <v>180.24</v>
      </c>
      <c r="M95" s="183">
        <v>102</v>
      </c>
      <c r="N95" s="183">
        <v>40.8</v>
      </c>
      <c r="O95" s="183">
        <v>27.58</v>
      </c>
      <c r="P95" s="183">
        <v>0</v>
      </c>
      <c r="Q95" s="183">
        <v>9.86</v>
      </c>
      <c r="R95" s="183">
        <v>53.64</v>
      </c>
      <c r="S95" s="183">
        <v>0</v>
      </c>
      <c r="T95" s="183">
        <v>0</v>
      </c>
      <c r="U95" s="183">
        <v>0</v>
      </c>
      <c r="V95" s="183">
        <v>0</v>
      </c>
    </row>
    <row r="96" ht="23.1" customHeight="1" spans="1:22">
      <c r="A96" s="180"/>
      <c r="B96" s="180"/>
      <c r="C96" s="180"/>
      <c r="D96" s="199" t="s">
        <v>2464</v>
      </c>
      <c r="E96" s="280" t="s">
        <v>2465</v>
      </c>
      <c r="F96" s="183">
        <v>861.97</v>
      </c>
      <c r="G96" s="183">
        <v>591.14</v>
      </c>
      <c r="H96" s="183">
        <v>310.73</v>
      </c>
      <c r="I96" s="183">
        <v>0</v>
      </c>
      <c r="J96" s="183">
        <v>74</v>
      </c>
      <c r="K96" s="183">
        <v>206.41</v>
      </c>
      <c r="L96" s="183">
        <v>208.77</v>
      </c>
      <c r="M96" s="183">
        <v>118.23</v>
      </c>
      <c r="N96" s="183">
        <v>47.29</v>
      </c>
      <c r="O96" s="183">
        <v>31.87</v>
      </c>
      <c r="P96" s="183">
        <v>0</v>
      </c>
      <c r="Q96" s="183">
        <v>11.38</v>
      </c>
      <c r="R96" s="183">
        <v>62.06</v>
      </c>
      <c r="S96" s="183">
        <v>0</v>
      </c>
      <c r="T96" s="183">
        <v>0</v>
      </c>
      <c r="U96" s="183">
        <v>0</v>
      </c>
      <c r="V96" s="183">
        <v>0</v>
      </c>
    </row>
    <row r="97" ht="23.1" customHeight="1" spans="1:22">
      <c r="A97" s="180"/>
      <c r="B97" s="180"/>
      <c r="C97" s="180"/>
      <c r="D97" s="199" t="s">
        <v>2466</v>
      </c>
      <c r="E97" s="280" t="s">
        <v>2467</v>
      </c>
      <c r="F97" s="183">
        <v>1842.31</v>
      </c>
      <c r="G97" s="183">
        <v>1261.49</v>
      </c>
      <c r="H97" s="183">
        <v>683.38</v>
      </c>
      <c r="I97" s="183">
        <v>0</v>
      </c>
      <c r="J97" s="183">
        <v>148</v>
      </c>
      <c r="K97" s="183">
        <v>430.11</v>
      </c>
      <c r="L97" s="183">
        <v>447.2</v>
      </c>
      <c r="M97" s="183">
        <v>252.3</v>
      </c>
      <c r="N97" s="183">
        <v>100.92</v>
      </c>
      <c r="O97" s="183">
        <v>69.18</v>
      </c>
      <c r="P97" s="183">
        <v>0</v>
      </c>
      <c r="Q97" s="183">
        <v>24.8</v>
      </c>
      <c r="R97" s="183">
        <v>133.62</v>
      </c>
      <c r="S97" s="183">
        <v>0</v>
      </c>
      <c r="T97" s="183">
        <v>0</v>
      </c>
      <c r="U97" s="183">
        <v>0</v>
      </c>
      <c r="V97" s="183">
        <v>0</v>
      </c>
    </row>
    <row r="98" ht="23.1" customHeight="1" spans="1:22">
      <c r="A98" s="180"/>
      <c r="B98" s="180"/>
      <c r="C98" s="180"/>
      <c r="D98" s="199" t="s">
        <v>2468</v>
      </c>
      <c r="E98" s="280" t="s">
        <v>2469</v>
      </c>
      <c r="F98" s="183">
        <v>762.62</v>
      </c>
      <c r="G98" s="183">
        <v>522.96</v>
      </c>
      <c r="H98" s="183">
        <v>274.54</v>
      </c>
      <c r="I98" s="183">
        <v>0</v>
      </c>
      <c r="J98" s="183">
        <v>65</v>
      </c>
      <c r="K98" s="183">
        <v>183.42</v>
      </c>
      <c r="L98" s="183">
        <v>184.7</v>
      </c>
      <c r="M98" s="183">
        <v>104.59</v>
      </c>
      <c r="N98" s="183">
        <v>41.84</v>
      </c>
      <c r="O98" s="183">
        <v>28.2</v>
      </c>
      <c r="P98" s="183">
        <v>0</v>
      </c>
      <c r="Q98" s="183">
        <v>10.07</v>
      </c>
      <c r="R98" s="183">
        <v>54.96</v>
      </c>
      <c r="S98" s="183">
        <v>0</v>
      </c>
      <c r="T98" s="183">
        <v>0</v>
      </c>
      <c r="U98" s="183">
        <v>0</v>
      </c>
      <c r="V98" s="183">
        <v>0</v>
      </c>
    </row>
    <row r="99" ht="23.1" customHeight="1" spans="1:22">
      <c r="A99" s="180"/>
      <c r="B99" s="180"/>
      <c r="C99" s="180"/>
      <c r="D99" s="199" t="s">
        <v>2478</v>
      </c>
      <c r="E99" s="280" t="s">
        <v>2479</v>
      </c>
      <c r="F99" s="183">
        <v>122.8</v>
      </c>
      <c r="G99" s="183">
        <v>84.33</v>
      </c>
      <c r="H99" s="183">
        <v>42.74</v>
      </c>
      <c r="I99" s="183">
        <v>0</v>
      </c>
      <c r="J99" s="183">
        <v>11</v>
      </c>
      <c r="K99" s="183">
        <v>30.59</v>
      </c>
      <c r="L99" s="183">
        <v>29.67</v>
      </c>
      <c r="M99" s="183">
        <v>16.87</v>
      </c>
      <c r="N99" s="183">
        <v>6.75</v>
      </c>
      <c r="O99" s="183">
        <v>4.47</v>
      </c>
      <c r="P99" s="183">
        <v>0</v>
      </c>
      <c r="Q99" s="183">
        <v>1.58</v>
      </c>
      <c r="R99" s="183">
        <v>8.8</v>
      </c>
      <c r="S99" s="183">
        <v>0</v>
      </c>
      <c r="T99" s="183">
        <v>0</v>
      </c>
      <c r="U99" s="183">
        <v>0</v>
      </c>
      <c r="V99" s="183">
        <v>0</v>
      </c>
    </row>
    <row r="100" ht="23.1" customHeight="1" spans="1:22">
      <c r="A100" s="180"/>
      <c r="B100" s="180"/>
      <c r="C100" s="180"/>
      <c r="D100" s="199" t="s">
        <v>2480</v>
      </c>
      <c r="E100" s="280" t="s">
        <v>117</v>
      </c>
      <c r="F100" s="183">
        <v>427.27</v>
      </c>
      <c r="G100" s="183">
        <v>296.89</v>
      </c>
      <c r="H100" s="183">
        <v>139.48</v>
      </c>
      <c r="I100" s="183">
        <v>66.68</v>
      </c>
      <c r="J100" s="183">
        <v>53.2</v>
      </c>
      <c r="K100" s="183">
        <v>37.53</v>
      </c>
      <c r="L100" s="183">
        <v>101.14</v>
      </c>
      <c r="M100" s="183">
        <v>59.38</v>
      </c>
      <c r="N100" s="183">
        <v>23.75</v>
      </c>
      <c r="O100" s="183">
        <v>14.75</v>
      </c>
      <c r="P100" s="183">
        <v>0</v>
      </c>
      <c r="Q100" s="183">
        <v>3.26</v>
      </c>
      <c r="R100" s="183">
        <v>29.24</v>
      </c>
      <c r="S100" s="183">
        <v>0</v>
      </c>
      <c r="T100" s="183">
        <v>0</v>
      </c>
      <c r="U100" s="183">
        <v>0</v>
      </c>
      <c r="V100" s="183">
        <v>0</v>
      </c>
    </row>
    <row r="101" ht="23.1" customHeight="1" spans="1:22">
      <c r="A101" s="180"/>
      <c r="B101" s="180"/>
      <c r="C101" s="180"/>
      <c r="D101" s="199" t="s">
        <v>2481</v>
      </c>
      <c r="E101" s="280" t="s">
        <v>2482</v>
      </c>
      <c r="F101" s="183">
        <v>427.27</v>
      </c>
      <c r="G101" s="183">
        <v>296.89</v>
      </c>
      <c r="H101" s="183">
        <v>139.48</v>
      </c>
      <c r="I101" s="183">
        <v>66.68</v>
      </c>
      <c r="J101" s="183">
        <v>53.2</v>
      </c>
      <c r="K101" s="183">
        <v>37.53</v>
      </c>
      <c r="L101" s="183">
        <v>101.14</v>
      </c>
      <c r="M101" s="183">
        <v>59.38</v>
      </c>
      <c r="N101" s="183">
        <v>23.75</v>
      </c>
      <c r="O101" s="183">
        <v>14.75</v>
      </c>
      <c r="P101" s="183">
        <v>0</v>
      </c>
      <c r="Q101" s="183">
        <v>3.26</v>
      </c>
      <c r="R101" s="183">
        <v>29.24</v>
      </c>
      <c r="S101" s="183">
        <v>0</v>
      </c>
      <c r="T101" s="183">
        <v>0</v>
      </c>
      <c r="U101" s="183">
        <v>0</v>
      </c>
      <c r="V101" s="183">
        <v>0</v>
      </c>
    </row>
    <row r="102" ht="23.1" customHeight="1" spans="1:22">
      <c r="A102" s="180"/>
      <c r="B102" s="180"/>
      <c r="C102" s="180"/>
      <c r="D102" s="199" t="s">
        <v>2483</v>
      </c>
      <c r="E102" s="280" t="s">
        <v>641</v>
      </c>
      <c r="F102" s="183">
        <v>62.88</v>
      </c>
      <c r="G102" s="183">
        <v>43.36</v>
      </c>
      <c r="H102" s="183">
        <v>21.59</v>
      </c>
      <c r="I102" s="183">
        <v>2.82</v>
      </c>
      <c r="J102" s="183">
        <v>6.42</v>
      </c>
      <c r="K102" s="183">
        <v>12.53</v>
      </c>
      <c r="L102" s="183">
        <v>15.09</v>
      </c>
      <c r="M102" s="183">
        <v>8.67</v>
      </c>
      <c r="N102" s="183">
        <v>3.47</v>
      </c>
      <c r="O102" s="183">
        <v>2.25</v>
      </c>
      <c r="P102" s="183">
        <v>0</v>
      </c>
      <c r="Q102" s="183">
        <v>0.7</v>
      </c>
      <c r="R102" s="183">
        <v>4.43</v>
      </c>
      <c r="S102" s="183">
        <v>0</v>
      </c>
      <c r="T102" s="183">
        <v>0</v>
      </c>
      <c r="U102" s="183">
        <v>0</v>
      </c>
      <c r="V102" s="183">
        <v>0</v>
      </c>
    </row>
    <row r="103" ht="23.1" customHeight="1" spans="1:22">
      <c r="A103" s="180"/>
      <c r="B103" s="180"/>
      <c r="C103" s="180"/>
      <c r="D103" s="199" t="s">
        <v>2484</v>
      </c>
      <c r="E103" s="280" t="s">
        <v>2485</v>
      </c>
      <c r="F103" s="183">
        <v>62.88</v>
      </c>
      <c r="G103" s="183">
        <v>43.36</v>
      </c>
      <c r="H103" s="183">
        <v>21.59</v>
      </c>
      <c r="I103" s="183">
        <v>2.82</v>
      </c>
      <c r="J103" s="183">
        <v>6.42</v>
      </c>
      <c r="K103" s="183">
        <v>12.53</v>
      </c>
      <c r="L103" s="183">
        <v>15.09</v>
      </c>
      <c r="M103" s="183">
        <v>8.67</v>
      </c>
      <c r="N103" s="183">
        <v>3.47</v>
      </c>
      <c r="O103" s="183">
        <v>2.25</v>
      </c>
      <c r="P103" s="183">
        <v>0</v>
      </c>
      <c r="Q103" s="183">
        <v>0.7</v>
      </c>
      <c r="R103" s="183">
        <v>4.43</v>
      </c>
      <c r="S103" s="183">
        <v>0</v>
      </c>
      <c r="T103" s="183">
        <v>0</v>
      </c>
      <c r="U103" s="183">
        <v>0</v>
      </c>
      <c r="V103" s="183">
        <v>0</v>
      </c>
    </row>
    <row r="104" ht="23.1" customHeight="1" spans="1:22">
      <c r="A104" s="180"/>
      <c r="B104" s="180"/>
      <c r="C104" s="180"/>
      <c r="D104" s="199" t="s">
        <v>2486</v>
      </c>
      <c r="E104" s="280" t="s">
        <v>2206</v>
      </c>
      <c r="F104" s="183">
        <v>2155.44</v>
      </c>
      <c r="G104" s="183">
        <v>1498.25</v>
      </c>
      <c r="H104" s="183">
        <v>737.63</v>
      </c>
      <c r="I104" s="183">
        <v>455.1</v>
      </c>
      <c r="J104" s="183">
        <v>262.31</v>
      </c>
      <c r="K104" s="183">
        <v>43.21</v>
      </c>
      <c r="L104" s="183">
        <v>508.86</v>
      </c>
      <c r="M104" s="183">
        <v>299.67</v>
      </c>
      <c r="N104" s="183">
        <v>119.84</v>
      </c>
      <c r="O104" s="183">
        <v>75.99</v>
      </c>
      <c r="P104" s="183">
        <v>0</v>
      </c>
      <c r="Q104" s="183">
        <v>13.36</v>
      </c>
      <c r="R104" s="183">
        <v>148.33</v>
      </c>
      <c r="S104" s="183">
        <v>0</v>
      </c>
      <c r="T104" s="183">
        <v>0</v>
      </c>
      <c r="U104" s="183">
        <v>0</v>
      </c>
      <c r="V104" s="183">
        <v>0</v>
      </c>
    </row>
    <row r="105" ht="23.1" customHeight="1" spans="1:22">
      <c r="A105" s="180"/>
      <c r="B105" s="180"/>
      <c r="C105" s="180"/>
      <c r="D105" s="199" t="s">
        <v>2487</v>
      </c>
      <c r="E105" s="280" t="s">
        <v>2488</v>
      </c>
      <c r="F105" s="183">
        <v>190.54</v>
      </c>
      <c r="G105" s="183">
        <v>132.41</v>
      </c>
      <c r="H105" s="183">
        <v>66.03</v>
      </c>
      <c r="I105" s="183">
        <v>39.04</v>
      </c>
      <c r="J105" s="183">
        <v>22.5</v>
      </c>
      <c r="K105" s="183">
        <v>4.84</v>
      </c>
      <c r="L105" s="183">
        <v>44.94</v>
      </c>
      <c r="M105" s="183">
        <v>26.48</v>
      </c>
      <c r="N105" s="183">
        <v>10.59</v>
      </c>
      <c r="O105" s="183">
        <v>6.77</v>
      </c>
      <c r="P105" s="183">
        <v>0</v>
      </c>
      <c r="Q105" s="183">
        <v>1.1</v>
      </c>
      <c r="R105" s="183">
        <v>13.19</v>
      </c>
      <c r="S105" s="183">
        <v>0</v>
      </c>
      <c r="T105" s="183">
        <v>0</v>
      </c>
      <c r="U105" s="183">
        <v>0</v>
      </c>
      <c r="V105" s="183">
        <v>0</v>
      </c>
    </row>
    <row r="106" ht="23.1" customHeight="1" spans="1:22">
      <c r="A106" s="180"/>
      <c r="B106" s="180"/>
      <c r="C106" s="180"/>
      <c r="D106" s="199" t="s">
        <v>2489</v>
      </c>
      <c r="E106" s="280" t="s">
        <v>2490</v>
      </c>
      <c r="F106" s="183">
        <v>189.8</v>
      </c>
      <c r="G106" s="183">
        <v>132.04</v>
      </c>
      <c r="H106" s="183">
        <v>63.99</v>
      </c>
      <c r="I106" s="183">
        <v>44.72</v>
      </c>
      <c r="J106" s="183">
        <v>23.33</v>
      </c>
      <c r="K106" s="183">
        <v>0</v>
      </c>
      <c r="L106" s="183">
        <v>44.71</v>
      </c>
      <c r="M106" s="183">
        <v>26.41</v>
      </c>
      <c r="N106" s="183">
        <v>10.56</v>
      </c>
      <c r="O106" s="183">
        <v>6.65</v>
      </c>
      <c r="P106" s="183">
        <v>0</v>
      </c>
      <c r="Q106" s="183">
        <v>1.09</v>
      </c>
      <c r="R106" s="183">
        <v>13.05</v>
      </c>
      <c r="S106" s="183">
        <v>0</v>
      </c>
      <c r="T106" s="183">
        <v>0</v>
      </c>
      <c r="U106" s="183">
        <v>0</v>
      </c>
      <c r="V106" s="183">
        <v>0</v>
      </c>
    </row>
    <row r="107" ht="23.1" customHeight="1" spans="1:22">
      <c r="A107" s="180"/>
      <c r="B107" s="180"/>
      <c r="C107" s="180"/>
      <c r="D107" s="199" t="s">
        <v>2491</v>
      </c>
      <c r="E107" s="280" t="s">
        <v>2492</v>
      </c>
      <c r="F107" s="183">
        <v>233.13</v>
      </c>
      <c r="G107" s="183">
        <v>161.73</v>
      </c>
      <c r="H107" s="183">
        <v>76.24</v>
      </c>
      <c r="I107" s="183">
        <v>41.42</v>
      </c>
      <c r="J107" s="183">
        <v>27.82</v>
      </c>
      <c r="K107" s="183">
        <v>16.25</v>
      </c>
      <c r="L107" s="183">
        <v>55.33</v>
      </c>
      <c r="M107" s="183">
        <v>32.35</v>
      </c>
      <c r="N107" s="183">
        <v>12.94</v>
      </c>
      <c r="O107" s="183">
        <v>8.09</v>
      </c>
      <c r="P107" s="183">
        <v>0</v>
      </c>
      <c r="Q107" s="183">
        <v>1.95</v>
      </c>
      <c r="R107" s="183">
        <v>16.07</v>
      </c>
      <c r="S107" s="183">
        <v>0</v>
      </c>
      <c r="T107" s="183">
        <v>0</v>
      </c>
      <c r="U107" s="183">
        <v>0</v>
      </c>
      <c r="V107" s="183">
        <v>0</v>
      </c>
    </row>
    <row r="108" ht="23.1" customHeight="1" spans="1:22">
      <c r="A108" s="180"/>
      <c r="B108" s="180"/>
      <c r="C108" s="180"/>
      <c r="D108" s="199" t="s">
        <v>2493</v>
      </c>
      <c r="E108" s="280" t="s">
        <v>2494</v>
      </c>
      <c r="F108" s="183">
        <v>23.32</v>
      </c>
      <c r="G108" s="183">
        <v>16.19</v>
      </c>
      <c r="H108" s="183">
        <v>9.01</v>
      </c>
      <c r="I108" s="183">
        <v>4.43</v>
      </c>
      <c r="J108" s="183">
        <v>2.75</v>
      </c>
      <c r="K108" s="183">
        <v>0</v>
      </c>
      <c r="L108" s="183">
        <v>5.52</v>
      </c>
      <c r="M108" s="183">
        <v>3.24</v>
      </c>
      <c r="N108" s="183">
        <v>1.29</v>
      </c>
      <c r="O108" s="183">
        <v>0.86</v>
      </c>
      <c r="P108" s="183">
        <v>0</v>
      </c>
      <c r="Q108" s="183">
        <v>0.13</v>
      </c>
      <c r="R108" s="183">
        <v>1.61</v>
      </c>
      <c r="S108" s="183">
        <v>0</v>
      </c>
      <c r="T108" s="183">
        <v>0</v>
      </c>
      <c r="U108" s="183">
        <v>0</v>
      </c>
      <c r="V108" s="183">
        <v>0</v>
      </c>
    </row>
    <row r="109" ht="23.1" customHeight="1" spans="1:22">
      <c r="A109" s="180"/>
      <c r="B109" s="180"/>
      <c r="C109" s="180"/>
      <c r="D109" s="199" t="s">
        <v>2495</v>
      </c>
      <c r="E109" s="280" t="s">
        <v>2496</v>
      </c>
      <c r="F109" s="183">
        <v>67.51</v>
      </c>
      <c r="G109" s="183">
        <v>46.9</v>
      </c>
      <c r="H109" s="183">
        <v>23.91</v>
      </c>
      <c r="I109" s="183">
        <v>15</v>
      </c>
      <c r="J109" s="183">
        <v>7.99</v>
      </c>
      <c r="K109" s="183">
        <v>0</v>
      </c>
      <c r="L109" s="183">
        <v>15.94</v>
      </c>
      <c r="M109" s="183">
        <v>9.38</v>
      </c>
      <c r="N109" s="183">
        <v>3.75</v>
      </c>
      <c r="O109" s="183">
        <v>2.42</v>
      </c>
      <c r="P109" s="183">
        <v>0</v>
      </c>
      <c r="Q109" s="183">
        <v>0.39</v>
      </c>
      <c r="R109" s="183">
        <v>4.67</v>
      </c>
      <c r="S109" s="183">
        <v>0</v>
      </c>
      <c r="T109" s="183">
        <v>0</v>
      </c>
      <c r="U109" s="183">
        <v>0</v>
      </c>
      <c r="V109" s="183">
        <v>0</v>
      </c>
    </row>
    <row r="110" ht="23.1" customHeight="1" spans="1:22">
      <c r="A110" s="180"/>
      <c r="B110" s="180"/>
      <c r="C110" s="180"/>
      <c r="D110" s="199" t="s">
        <v>2497</v>
      </c>
      <c r="E110" s="280" t="s">
        <v>2498</v>
      </c>
      <c r="F110" s="183">
        <v>36.04</v>
      </c>
      <c r="G110" s="183">
        <v>25</v>
      </c>
      <c r="H110" s="183">
        <v>13.37</v>
      </c>
      <c r="I110" s="183">
        <v>7.52</v>
      </c>
      <c r="J110" s="183">
        <v>4.11</v>
      </c>
      <c r="K110" s="183">
        <v>0</v>
      </c>
      <c r="L110" s="183">
        <v>8.53</v>
      </c>
      <c r="M110" s="183">
        <v>5</v>
      </c>
      <c r="N110" s="183">
        <v>2</v>
      </c>
      <c r="O110" s="183">
        <v>1.32</v>
      </c>
      <c r="P110" s="183">
        <v>0</v>
      </c>
      <c r="Q110" s="183">
        <v>0.21</v>
      </c>
      <c r="R110" s="183">
        <v>2.51</v>
      </c>
      <c r="S110" s="183">
        <v>0</v>
      </c>
      <c r="T110" s="183">
        <v>0</v>
      </c>
      <c r="U110" s="183">
        <v>0</v>
      </c>
      <c r="V110" s="183">
        <v>0</v>
      </c>
    </row>
    <row r="111" ht="23.1" customHeight="1" spans="1:22">
      <c r="A111" s="180"/>
      <c r="B111" s="180"/>
      <c r="C111" s="180"/>
      <c r="D111" s="199" t="s">
        <v>2499</v>
      </c>
      <c r="E111" s="280" t="s">
        <v>2500</v>
      </c>
      <c r="F111" s="183">
        <v>45.47</v>
      </c>
      <c r="G111" s="183">
        <v>31.55</v>
      </c>
      <c r="H111" s="183">
        <v>13.85</v>
      </c>
      <c r="I111" s="183">
        <v>4.78</v>
      </c>
      <c r="J111" s="183">
        <v>5.49</v>
      </c>
      <c r="K111" s="183">
        <v>7.43</v>
      </c>
      <c r="L111" s="183">
        <v>10.79</v>
      </c>
      <c r="M111" s="183">
        <v>6.31</v>
      </c>
      <c r="N111" s="183">
        <v>2.52</v>
      </c>
      <c r="O111" s="183">
        <v>1.54</v>
      </c>
      <c r="P111" s="183">
        <v>0</v>
      </c>
      <c r="Q111" s="183">
        <v>0.42</v>
      </c>
      <c r="R111" s="183">
        <v>3.13</v>
      </c>
      <c r="S111" s="183">
        <v>0</v>
      </c>
      <c r="T111" s="183">
        <v>0</v>
      </c>
      <c r="U111" s="183">
        <v>0</v>
      </c>
      <c r="V111" s="183">
        <v>0</v>
      </c>
    </row>
    <row r="112" ht="23.1" customHeight="1" spans="1:22">
      <c r="A112" s="180"/>
      <c r="B112" s="180"/>
      <c r="C112" s="180"/>
      <c r="D112" s="199" t="s">
        <v>2501</v>
      </c>
      <c r="E112" s="280" t="s">
        <v>2502</v>
      </c>
      <c r="F112" s="183">
        <v>22.55</v>
      </c>
      <c r="G112" s="183">
        <v>15.66</v>
      </c>
      <c r="H112" s="183">
        <v>8.2</v>
      </c>
      <c r="I112" s="183">
        <v>4.78</v>
      </c>
      <c r="J112" s="183">
        <v>2.68</v>
      </c>
      <c r="K112" s="183">
        <v>0</v>
      </c>
      <c r="L112" s="183">
        <v>5.33</v>
      </c>
      <c r="M112" s="183">
        <v>3.13</v>
      </c>
      <c r="N112" s="183">
        <v>1.25</v>
      </c>
      <c r="O112" s="183">
        <v>0.82</v>
      </c>
      <c r="P112" s="183">
        <v>0</v>
      </c>
      <c r="Q112" s="183">
        <v>0.13</v>
      </c>
      <c r="R112" s="183">
        <v>1.56</v>
      </c>
      <c r="S112" s="183">
        <v>0</v>
      </c>
      <c r="T112" s="183">
        <v>0</v>
      </c>
      <c r="U112" s="183">
        <v>0</v>
      </c>
      <c r="V112" s="183">
        <v>0</v>
      </c>
    </row>
    <row r="113" ht="23.1" customHeight="1" spans="1:22">
      <c r="A113" s="180"/>
      <c r="B113" s="180"/>
      <c r="C113" s="180"/>
      <c r="D113" s="199" t="s">
        <v>2503</v>
      </c>
      <c r="E113" s="280" t="s">
        <v>2504</v>
      </c>
      <c r="F113" s="183">
        <v>254.8</v>
      </c>
      <c r="G113" s="183">
        <v>176.86</v>
      </c>
      <c r="H113" s="183">
        <v>94.73</v>
      </c>
      <c r="I113" s="183">
        <v>52.24</v>
      </c>
      <c r="J113" s="183">
        <v>29.89</v>
      </c>
      <c r="K113" s="183">
        <v>0</v>
      </c>
      <c r="L113" s="183">
        <v>60.3</v>
      </c>
      <c r="M113" s="183">
        <v>35.37</v>
      </c>
      <c r="N113" s="183">
        <v>14.15</v>
      </c>
      <c r="O113" s="183">
        <v>9.31</v>
      </c>
      <c r="P113" s="183">
        <v>0</v>
      </c>
      <c r="Q113" s="183">
        <v>1.47</v>
      </c>
      <c r="R113" s="183">
        <v>17.64</v>
      </c>
      <c r="S113" s="183">
        <v>0</v>
      </c>
      <c r="T113" s="183">
        <v>0</v>
      </c>
      <c r="U113" s="183">
        <v>0</v>
      </c>
      <c r="V113" s="183">
        <v>0</v>
      </c>
    </row>
    <row r="114" ht="23.1" customHeight="1" spans="1:22">
      <c r="A114" s="180"/>
      <c r="B114" s="180"/>
      <c r="C114" s="180"/>
      <c r="D114" s="199" t="s">
        <v>2505</v>
      </c>
      <c r="E114" s="280" t="s">
        <v>2506</v>
      </c>
      <c r="F114" s="183">
        <v>590.44</v>
      </c>
      <c r="G114" s="183">
        <v>410.61</v>
      </c>
      <c r="H114" s="183">
        <v>200.34</v>
      </c>
      <c r="I114" s="183">
        <v>127.66</v>
      </c>
      <c r="J114" s="183">
        <v>72.76</v>
      </c>
      <c r="K114" s="183">
        <v>9.85</v>
      </c>
      <c r="L114" s="183">
        <v>139.29</v>
      </c>
      <c r="M114" s="183">
        <v>82.12</v>
      </c>
      <c r="N114" s="183">
        <v>32.85</v>
      </c>
      <c r="O114" s="183">
        <v>20.72</v>
      </c>
      <c r="P114" s="183">
        <v>0</v>
      </c>
      <c r="Q114" s="183">
        <v>3.6</v>
      </c>
      <c r="R114" s="183">
        <v>40.54</v>
      </c>
      <c r="S114" s="183">
        <v>0</v>
      </c>
      <c r="T114" s="183">
        <v>0</v>
      </c>
      <c r="U114" s="183">
        <v>0</v>
      </c>
      <c r="V114" s="183">
        <v>0</v>
      </c>
    </row>
    <row r="115" ht="23.1" customHeight="1" spans="1:22">
      <c r="A115" s="180"/>
      <c r="B115" s="180"/>
      <c r="C115" s="180"/>
      <c r="D115" s="199" t="s">
        <v>2507</v>
      </c>
      <c r="E115" s="280" t="s">
        <v>2508</v>
      </c>
      <c r="F115" s="183">
        <v>55.02</v>
      </c>
      <c r="G115" s="183">
        <v>38.24</v>
      </c>
      <c r="H115" s="183">
        <v>19.13</v>
      </c>
      <c r="I115" s="183">
        <v>12.52</v>
      </c>
      <c r="J115" s="183">
        <v>6.59</v>
      </c>
      <c r="K115" s="183">
        <v>0</v>
      </c>
      <c r="L115" s="183">
        <v>12.98</v>
      </c>
      <c r="M115" s="183">
        <v>7.65</v>
      </c>
      <c r="N115" s="183">
        <v>3.06</v>
      </c>
      <c r="O115" s="183">
        <v>1.95</v>
      </c>
      <c r="P115" s="183">
        <v>0</v>
      </c>
      <c r="Q115" s="183">
        <v>0.32</v>
      </c>
      <c r="R115" s="183">
        <v>3.8</v>
      </c>
      <c r="S115" s="183">
        <v>0</v>
      </c>
      <c r="T115" s="183">
        <v>0</v>
      </c>
      <c r="U115" s="183">
        <v>0</v>
      </c>
      <c r="V115" s="183">
        <v>0</v>
      </c>
    </row>
    <row r="116" ht="23.1" customHeight="1" spans="1:22">
      <c r="A116" s="180"/>
      <c r="B116" s="180"/>
      <c r="C116" s="180"/>
      <c r="D116" s="199" t="s">
        <v>2509</v>
      </c>
      <c r="E116" s="280" t="s">
        <v>2510</v>
      </c>
      <c r="F116" s="183">
        <v>26.17</v>
      </c>
      <c r="G116" s="183">
        <v>18.29</v>
      </c>
      <c r="H116" s="183">
        <v>7.53</v>
      </c>
      <c r="I116" s="183">
        <v>7.13</v>
      </c>
      <c r="J116" s="183">
        <v>3.63</v>
      </c>
      <c r="K116" s="183">
        <v>0</v>
      </c>
      <c r="L116" s="183">
        <v>6.12</v>
      </c>
      <c r="M116" s="183">
        <v>3.66</v>
      </c>
      <c r="N116" s="183">
        <v>1.46</v>
      </c>
      <c r="O116" s="183">
        <v>0.85</v>
      </c>
      <c r="P116" s="183">
        <v>0</v>
      </c>
      <c r="Q116" s="183">
        <v>0.15</v>
      </c>
      <c r="R116" s="183">
        <v>1.76</v>
      </c>
      <c r="S116" s="183">
        <v>0</v>
      </c>
      <c r="T116" s="183">
        <v>0</v>
      </c>
      <c r="U116" s="183">
        <v>0</v>
      </c>
      <c r="V116" s="183">
        <v>0</v>
      </c>
    </row>
    <row r="117" ht="23.1" customHeight="1" spans="1:22">
      <c r="A117" s="180"/>
      <c r="B117" s="180"/>
      <c r="C117" s="180"/>
      <c r="D117" s="199" t="s">
        <v>2511</v>
      </c>
      <c r="E117" s="280" t="s">
        <v>2512</v>
      </c>
      <c r="F117" s="183">
        <v>77.61</v>
      </c>
      <c r="G117" s="183">
        <v>53.93</v>
      </c>
      <c r="H117" s="183">
        <v>27.16</v>
      </c>
      <c r="I117" s="183">
        <v>17.51</v>
      </c>
      <c r="J117" s="183">
        <v>9.26</v>
      </c>
      <c r="K117" s="183">
        <v>0</v>
      </c>
      <c r="L117" s="183">
        <v>18.32</v>
      </c>
      <c r="M117" s="183">
        <v>10.79</v>
      </c>
      <c r="N117" s="183">
        <v>4.31</v>
      </c>
      <c r="O117" s="183">
        <v>2.77</v>
      </c>
      <c r="P117" s="183">
        <v>0</v>
      </c>
      <c r="Q117" s="183">
        <v>0.45</v>
      </c>
      <c r="R117" s="183">
        <v>5.36</v>
      </c>
      <c r="S117" s="183">
        <v>0</v>
      </c>
      <c r="T117" s="183">
        <v>0</v>
      </c>
      <c r="U117" s="183">
        <v>0</v>
      </c>
      <c r="V117" s="183">
        <v>0</v>
      </c>
    </row>
    <row r="118" ht="23.1" customHeight="1" spans="1:22">
      <c r="A118" s="180"/>
      <c r="B118" s="180"/>
      <c r="C118" s="180"/>
      <c r="D118" s="199" t="s">
        <v>2513</v>
      </c>
      <c r="E118" s="280" t="s">
        <v>2514</v>
      </c>
      <c r="F118" s="183">
        <v>87.16</v>
      </c>
      <c r="G118" s="183">
        <v>60.74</v>
      </c>
      <c r="H118" s="183">
        <v>28.23</v>
      </c>
      <c r="I118" s="183">
        <v>21.16</v>
      </c>
      <c r="J118" s="183">
        <v>11.35</v>
      </c>
      <c r="K118" s="183">
        <v>0</v>
      </c>
      <c r="L118" s="183">
        <v>20.49</v>
      </c>
      <c r="M118" s="183">
        <v>12.15</v>
      </c>
      <c r="N118" s="183">
        <v>4.86</v>
      </c>
      <c r="O118" s="183">
        <v>2.99</v>
      </c>
      <c r="P118" s="183">
        <v>0</v>
      </c>
      <c r="Q118" s="183">
        <v>0.49</v>
      </c>
      <c r="R118" s="183">
        <v>5.93</v>
      </c>
      <c r="S118" s="183">
        <v>0</v>
      </c>
      <c r="T118" s="183">
        <v>0</v>
      </c>
      <c r="U118" s="183">
        <v>0</v>
      </c>
      <c r="V118" s="183">
        <v>0</v>
      </c>
    </row>
    <row r="119" ht="23.1" customHeight="1" spans="1:22">
      <c r="A119" s="180"/>
      <c r="B119" s="180"/>
      <c r="C119" s="180"/>
      <c r="D119" s="199" t="s">
        <v>2515</v>
      </c>
      <c r="E119" s="280" t="s">
        <v>2516</v>
      </c>
      <c r="F119" s="183">
        <v>30.2</v>
      </c>
      <c r="G119" s="183">
        <v>21.02</v>
      </c>
      <c r="H119" s="183">
        <v>10.25</v>
      </c>
      <c r="I119" s="183">
        <v>6.92</v>
      </c>
      <c r="J119" s="183">
        <v>3.85</v>
      </c>
      <c r="K119" s="183">
        <v>0</v>
      </c>
      <c r="L119" s="183">
        <v>7.12</v>
      </c>
      <c r="M119" s="183">
        <v>4.21</v>
      </c>
      <c r="N119" s="183">
        <v>1.68</v>
      </c>
      <c r="O119" s="183">
        <v>1.06</v>
      </c>
      <c r="P119" s="183">
        <v>0</v>
      </c>
      <c r="Q119" s="183">
        <v>0.17</v>
      </c>
      <c r="R119" s="183">
        <v>2.06</v>
      </c>
      <c r="S119" s="183">
        <v>0</v>
      </c>
      <c r="T119" s="183">
        <v>0</v>
      </c>
      <c r="U119" s="183">
        <v>0</v>
      </c>
      <c r="V119" s="183">
        <v>0</v>
      </c>
    </row>
    <row r="120" ht="23.1" customHeight="1" spans="1:22">
      <c r="A120" s="180"/>
      <c r="B120" s="180"/>
      <c r="C120" s="180"/>
      <c r="D120" s="199" t="s">
        <v>2517</v>
      </c>
      <c r="E120" s="280" t="s">
        <v>2518</v>
      </c>
      <c r="F120" s="183">
        <v>87.68</v>
      </c>
      <c r="G120" s="183">
        <v>61.09</v>
      </c>
      <c r="H120" s="183">
        <v>28.62</v>
      </c>
      <c r="I120" s="183">
        <v>16.24</v>
      </c>
      <c r="J120" s="183">
        <v>11.39</v>
      </c>
      <c r="K120" s="183">
        <v>4.84</v>
      </c>
      <c r="L120" s="183">
        <v>20.63</v>
      </c>
      <c r="M120" s="183">
        <v>12.22</v>
      </c>
      <c r="N120" s="183">
        <v>4.89</v>
      </c>
      <c r="O120" s="183">
        <v>3.02</v>
      </c>
      <c r="P120" s="183">
        <v>0</v>
      </c>
      <c r="Q120" s="183">
        <v>0.5</v>
      </c>
      <c r="R120" s="183">
        <v>5.96</v>
      </c>
      <c r="S120" s="183">
        <v>0</v>
      </c>
      <c r="T120" s="183">
        <v>0</v>
      </c>
      <c r="U120" s="183">
        <v>0</v>
      </c>
      <c r="V120" s="183">
        <v>0</v>
      </c>
    </row>
    <row r="121" ht="23.1" customHeight="1" spans="1:22">
      <c r="A121" s="180"/>
      <c r="B121" s="180"/>
      <c r="C121" s="180"/>
      <c r="D121" s="199" t="s">
        <v>2519</v>
      </c>
      <c r="E121" s="280" t="s">
        <v>2520</v>
      </c>
      <c r="F121" s="183">
        <v>53.17</v>
      </c>
      <c r="G121" s="183">
        <v>36.98</v>
      </c>
      <c r="H121" s="183">
        <v>18.19</v>
      </c>
      <c r="I121" s="183">
        <v>12.27</v>
      </c>
      <c r="J121" s="183">
        <v>6.52</v>
      </c>
      <c r="K121" s="183">
        <v>0</v>
      </c>
      <c r="L121" s="183">
        <v>12.53</v>
      </c>
      <c r="M121" s="183">
        <v>7.4</v>
      </c>
      <c r="N121" s="183">
        <v>2.96</v>
      </c>
      <c r="O121" s="183">
        <v>1.87</v>
      </c>
      <c r="P121" s="183">
        <v>0</v>
      </c>
      <c r="Q121" s="183">
        <v>0.3</v>
      </c>
      <c r="R121" s="183">
        <v>3.66</v>
      </c>
      <c r="S121" s="183">
        <v>0</v>
      </c>
      <c r="T121" s="183">
        <v>0</v>
      </c>
      <c r="U121" s="183">
        <v>0</v>
      </c>
      <c r="V121" s="183">
        <v>0</v>
      </c>
    </row>
    <row r="122" ht="23.1" customHeight="1" spans="1:22">
      <c r="A122" s="180"/>
      <c r="B122" s="180"/>
      <c r="C122" s="180"/>
      <c r="D122" s="199" t="s">
        <v>2521</v>
      </c>
      <c r="E122" s="280" t="s">
        <v>2522</v>
      </c>
      <c r="F122" s="183">
        <v>64.21</v>
      </c>
      <c r="G122" s="183">
        <v>44.66</v>
      </c>
      <c r="H122" s="183">
        <v>21.99</v>
      </c>
      <c r="I122" s="183">
        <v>14.84</v>
      </c>
      <c r="J122" s="183">
        <v>7.83</v>
      </c>
      <c r="K122" s="183">
        <v>0</v>
      </c>
      <c r="L122" s="183">
        <v>15.13</v>
      </c>
      <c r="M122" s="183">
        <v>8.93</v>
      </c>
      <c r="N122" s="183">
        <v>3.57</v>
      </c>
      <c r="O122" s="183">
        <v>2.26</v>
      </c>
      <c r="P122" s="183">
        <v>0</v>
      </c>
      <c r="Q122" s="183">
        <v>0.37</v>
      </c>
      <c r="R122" s="183">
        <v>4.42</v>
      </c>
      <c r="S122" s="183">
        <v>0</v>
      </c>
      <c r="T122" s="183">
        <v>0</v>
      </c>
      <c r="U122" s="183">
        <v>0</v>
      </c>
      <c r="V122" s="183">
        <v>0</v>
      </c>
    </row>
    <row r="123" ht="23.1" customHeight="1" spans="1:22">
      <c r="A123" s="180"/>
      <c r="B123" s="180"/>
      <c r="C123" s="180"/>
      <c r="D123" s="199" t="s">
        <v>2523</v>
      </c>
      <c r="E123" s="280" t="s">
        <v>2524</v>
      </c>
      <c r="F123" s="183">
        <v>20.62</v>
      </c>
      <c r="G123" s="183">
        <v>14.35</v>
      </c>
      <c r="H123" s="183">
        <v>6.86</v>
      </c>
      <c r="I123" s="183">
        <v>4.92</v>
      </c>
      <c r="J123" s="183">
        <v>2.57</v>
      </c>
      <c r="K123" s="183">
        <v>0</v>
      </c>
      <c r="L123" s="183">
        <v>4.86</v>
      </c>
      <c r="M123" s="183">
        <v>2.87</v>
      </c>
      <c r="N123" s="183">
        <v>1.15</v>
      </c>
      <c r="O123" s="183">
        <v>0.72</v>
      </c>
      <c r="P123" s="183">
        <v>0</v>
      </c>
      <c r="Q123" s="183">
        <v>0.12</v>
      </c>
      <c r="R123" s="183">
        <v>1.41</v>
      </c>
      <c r="S123" s="183">
        <v>0</v>
      </c>
      <c r="T123" s="183">
        <v>0</v>
      </c>
      <c r="U123" s="183">
        <v>0</v>
      </c>
      <c r="V123" s="183">
        <v>0</v>
      </c>
    </row>
    <row r="124" ht="23.1" customHeight="1" spans="1:22">
      <c r="A124" s="180"/>
      <c r="B124" s="180"/>
      <c r="C124" s="180"/>
      <c r="D124" s="199" t="s">
        <v>2525</v>
      </c>
      <c r="E124" s="280" t="s">
        <v>771</v>
      </c>
      <c r="F124" s="183">
        <v>552.88</v>
      </c>
      <c r="G124" s="183">
        <v>382.41</v>
      </c>
      <c r="H124" s="183">
        <v>186.46</v>
      </c>
      <c r="I124" s="183">
        <v>54.41</v>
      </c>
      <c r="J124" s="183">
        <v>61.56</v>
      </c>
      <c r="K124" s="183">
        <v>79.98</v>
      </c>
      <c r="L124" s="183">
        <v>131.97</v>
      </c>
      <c r="M124" s="183">
        <v>76.48</v>
      </c>
      <c r="N124" s="183">
        <v>30.59</v>
      </c>
      <c r="O124" s="183">
        <v>19.53</v>
      </c>
      <c r="P124" s="183">
        <v>0</v>
      </c>
      <c r="Q124" s="183">
        <v>5.37</v>
      </c>
      <c r="R124" s="183">
        <v>38.5</v>
      </c>
      <c r="S124" s="183">
        <v>0</v>
      </c>
      <c r="T124" s="183">
        <v>0</v>
      </c>
      <c r="U124" s="183">
        <v>0</v>
      </c>
      <c r="V124" s="183">
        <v>0</v>
      </c>
    </row>
    <row r="125" ht="23.1" customHeight="1" spans="1:22">
      <c r="A125" s="180"/>
      <c r="B125" s="180"/>
      <c r="C125" s="180"/>
      <c r="D125" s="199" t="s">
        <v>2526</v>
      </c>
      <c r="E125" s="280" t="s">
        <v>2527</v>
      </c>
      <c r="F125" s="183">
        <v>156.63</v>
      </c>
      <c r="G125" s="183">
        <v>108.97</v>
      </c>
      <c r="H125" s="183">
        <v>53.5</v>
      </c>
      <c r="I125" s="183">
        <v>36.01</v>
      </c>
      <c r="J125" s="183">
        <v>19.46</v>
      </c>
      <c r="K125" s="183">
        <v>0</v>
      </c>
      <c r="L125" s="183">
        <v>36.92</v>
      </c>
      <c r="M125" s="183">
        <v>21.79</v>
      </c>
      <c r="N125" s="183">
        <v>8.72</v>
      </c>
      <c r="O125" s="183">
        <v>5.51</v>
      </c>
      <c r="P125" s="183">
        <v>0</v>
      </c>
      <c r="Q125" s="183">
        <v>0.9</v>
      </c>
      <c r="R125" s="183">
        <v>10.74</v>
      </c>
      <c r="S125" s="183">
        <v>0</v>
      </c>
      <c r="T125" s="183">
        <v>0</v>
      </c>
      <c r="U125" s="183">
        <v>0</v>
      </c>
      <c r="V125" s="183">
        <v>0</v>
      </c>
    </row>
    <row r="126" ht="23.1" customHeight="1" spans="1:22">
      <c r="A126" s="180"/>
      <c r="B126" s="180"/>
      <c r="C126" s="180"/>
      <c r="D126" s="199" t="s">
        <v>2528</v>
      </c>
      <c r="E126" s="280" t="s">
        <v>2529</v>
      </c>
      <c r="F126" s="183">
        <v>155.86</v>
      </c>
      <c r="G126" s="183">
        <v>107.19</v>
      </c>
      <c r="H126" s="183">
        <v>53.65</v>
      </c>
      <c r="I126" s="183">
        <v>0</v>
      </c>
      <c r="J126" s="183">
        <v>15</v>
      </c>
      <c r="K126" s="183">
        <v>38.54</v>
      </c>
      <c r="L126" s="183">
        <v>37.61</v>
      </c>
      <c r="M126" s="183">
        <v>21.44</v>
      </c>
      <c r="N126" s="183">
        <v>8.57</v>
      </c>
      <c r="O126" s="183">
        <v>5.61</v>
      </c>
      <c r="P126" s="183">
        <v>0</v>
      </c>
      <c r="Q126" s="183">
        <v>1.99</v>
      </c>
      <c r="R126" s="183">
        <v>11.06</v>
      </c>
      <c r="S126" s="183">
        <v>0</v>
      </c>
      <c r="T126" s="183">
        <v>0</v>
      </c>
      <c r="U126" s="183">
        <v>0</v>
      </c>
      <c r="V126" s="183">
        <v>0</v>
      </c>
    </row>
    <row r="127" ht="23.1" customHeight="1" spans="1:22">
      <c r="A127" s="180"/>
      <c r="B127" s="180"/>
      <c r="C127" s="180"/>
      <c r="D127" s="199" t="s">
        <v>2530</v>
      </c>
      <c r="E127" s="280" t="s">
        <v>2531</v>
      </c>
      <c r="F127" s="183">
        <v>77.03</v>
      </c>
      <c r="G127" s="183">
        <v>53.68</v>
      </c>
      <c r="H127" s="183">
        <v>25.18</v>
      </c>
      <c r="I127" s="183">
        <v>18.4</v>
      </c>
      <c r="J127" s="183">
        <v>10.1</v>
      </c>
      <c r="K127" s="183">
        <v>0</v>
      </c>
      <c r="L127" s="183">
        <v>18.12</v>
      </c>
      <c r="M127" s="183">
        <v>10.74</v>
      </c>
      <c r="N127" s="183">
        <v>4.29</v>
      </c>
      <c r="O127" s="183">
        <v>2.65</v>
      </c>
      <c r="P127" s="183">
        <v>0</v>
      </c>
      <c r="Q127" s="183">
        <v>0.44</v>
      </c>
      <c r="R127" s="183">
        <v>5.23</v>
      </c>
      <c r="S127" s="183">
        <v>0</v>
      </c>
      <c r="T127" s="183">
        <v>0</v>
      </c>
      <c r="U127" s="183">
        <v>0</v>
      </c>
      <c r="V127" s="183">
        <v>0</v>
      </c>
    </row>
    <row r="128" ht="23.1" customHeight="1" spans="1:22">
      <c r="A128" s="180"/>
      <c r="B128" s="180"/>
      <c r="C128" s="180"/>
      <c r="D128" s="199" t="s">
        <v>2532</v>
      </c>
      <c r="E128" s="280" t="s">
        <v>2533</v>
      </c>
      <c r="F128" s="183">
        <v>121.79</v>
      </c>
      <c r="G128" s="183">
        <v>84</v>
      </c>
      <c r="H128" s="183">
        <v>39.46</v>
      </c>
      <c r="I128" s="183">
        <v>0</v>
      </c>
      <c r="J128" s="183">
        <v>13</v>
      </c>
      <c r="K128" s="183">
        <v>31.54</v>
      </c>
      <c r="L128" s="183">
        <v>29.27</v>
      </c>
      <c r="M128" s="183">
        <v>16.8</v>
      </c>
      <c r="N128" s="183">
        <v>6.72</v>
      </c>
      <c r="O128" s="183">
        <v>4.25</v>
      </c>
      <c r="P128" s="183">
        <v>0</v>
      </c>
      <c r="Q128" s="183">
        <v>1.5</v>
      </c>
      <c r="R128" s="183">
        <v>8.52</v>
      </c>
      <c r="S128" s="183">
        <v>0</v>
      </c>
      <c r="T128" s="183">
        <v>0</v>
      </c>
      <c r="U128" s="183">
        <v>0</v>
      </c>
      <c r="V128" s="183">
        <v>0</v>
      </c>
    </row>
    <row r="129" ht="23.1" customHeight="1" spans="1:22">
      <c r="A129" s="180"/>
      <c r="B129" s="180"/>
      <c r="C129" s="180"/>
      <c r="D129" s="199" t="s">
        <v>2534</v>
      </c>
      <c r="E129" s="280" t="s">
        <v>2535</v>
      </c>
      <c r="F129" s="183">
        <v>41.57</v>
      </c>
      <c r="G129" s="183">
        <v>28.57</v>
      </c>
      <c r="H129" s="183">
        <v>14.67</v>
      </c>
      <c r="I129" s="183">
        <v>0</v>
      </c>
      <c r="J129" s="183">
        <v>4</v>
      </c>
      <c r="K129" s="183">
        <v>9.9</v>
      </c>
      <c r="L129" s="183">
        <v>10.05</v>
      </c>
      <c r="M129" s="183">
        <v>5.71</v>
      </c>
      <c r="N129" s="183">
        <v>2.29</v>
      </c>
      <c r="O129" s="183">
        <v>1.51</v>
      </c>
      <c r="P129" s="183">
        <v>0</v>
      </c>
      <c r="Q129" s="183">
        <v>0.54</v>
      </c>
      <c r="R129" s="183">
        <v>2.95</v>
      </c>
      <c r="S129" s="183">
        <v>0</v>
      </c>
      <c r="T129" s="183">
        <v>0</v>
      </c>
      <c r="U129" s="183">
        <v>0</v>
      </c>
      <c r="V129" s="183">
        <v>0</v>
      </c>
    </row>
    <row r="130" ht="23.1" customHeight="1" spans="1:22">
      <c r="A130" s="180"/>
      <c r="B130" s="180"/>
      <c r="C130" s="180"/>
      <c r="D130" s="199" t="s">
        <v>2536</v>
      </c>
      <c r="E130" s="280" t="s">
        <v>805</v>
      </c>
      <c r="F130" s="183">
        <v>558.46</v>
      </c>
      <c r="G130" s="183">
        <v>388.87</v>
      </c>
      <c r="H130" s="183">
        <v>180.31</v>
      </c>
      <c r="I130" s="183">
        <v>117.11</v>
      </c>
      <c r="J130" s="183">
        <v>72.1799999999999</v>
      </c>
      <c r="K130" s="183">
        <v>19.27</v>
      </c>
      <c r="L130" s="183">
        <v>131.59</v>
      </c>
      <c r="M130" s="183">
        <v>77.7399999999999</v>
      </c>
      <c r="N130" s="183">
        <v>31.12</v>
      </c>
      <c r="O130" s="183">
        <v>19.12</v>
      </c>
      <c r="P130" s="183">
        <v>0</v>
      </c>
      <c r="Q130" s="183">
        <v>3.61</v>
      </c>
      <c r="R130" s="183">
        <v>38</v>
      </c>
      <c r="S130" s="183">
        <v>0</v>
      </c>
      <c r="T130" s="183">
        <v>0</v>
      </c>
      <c r="U130" s="183">
        <v>0</v>
      </c>
      <c r="V130" s="183">
        <v>0</v>
      </c>
    </row>
    <row r="131" ht="23.1" customHeight="1" spans="1:22">
      <c r="A131" s="180"/>
      <c r="B131" s="180"/>
      <c r="C131" s="180"/>
      <c r="D131" s="199" t="s">
        <v>2537</v>
      </c>
      <c r="E131" s="280" t="s">
        <v>2538</v>
      </c>
      <c r="F131" s="183">
        <v>50.46</v>
      </c>
      <c r="G131" s="183">
        <v>35.08</v>
      </c>
      <c r="H131" s="183">
        <v>16.95</v>
      </c>
      <c r="I131" s="183">
        <v>9.49</v>
      </c>
      <c r="J131" s="183">
        <v>6.22</v>
      </c>
      <c r="K131" s="183">
        <v>2.42</v>
      </c>
      <c r="L131" s="183">
        <v>11.92</v>
      </c>
      <c r="M131" s="183">
        <v>7.01</v>
      </c>
      <c r="N131" s="183">
        <v>2.81</v>
      </c>
      <c r="O131" s="183">
        <v>1.76</v>
      </c>
      <c r="P131" s="183">
        <v>0</v>
      </c>
      <c r="Q131" s="183">
        <v>0.34</v>
      </c>
      <c r="R131" s="183">
        <v>3.46</v>
      </c>
      <c r="S131" s="183">
        <v>0</v>
      </c>
      <c r="T131" s="183">
        <v>0</v>
      </c>
      <c r="U131" s="183">
        <v>0</v>
      </c>
      <c r="V131" s="183">
        <v>0</v>
      </c>
    </row>
    <row r="132" ht="23.1" customHeight="1" spans="1:22">
      <c r="A132" s="180"/>
      <c r="B132" s="180"/>
      <c r="C132" s="180"/>
      <c r="D132" s="199" t="s">
        <v>2539</v>
      </c>
      <c r="E132" s="280" t="s">
        <v>2540</v>
      </c>
      <c r="F132" s="183">
        <v>29</v>
      </c>
      <c r="G132" s="183">
        <v>20.15</v>
      </c>
      <c r="H132" s="183">
        <v>9.44</v>
      </c>
      <c r="I132" s="183">
        <v>4.7</v>
      </c>
      <c r="J132" s="183">
        <v>3.59</v>
      </c>
      <c r="K132" s="183">
        <v>2.42</v>
      </c>
      <c r="L132" s="183">
        <v>6.86</v>
      </c>
      <c r="M132" s="183">
        <v>4.03</v>
      </c>
      <c r="N132" s="183">
        <v>1.61</v>
      </c>
      <c r="O132" s="183">
        <v>1</v>
      </c>
      <c r="P132" s="183">
        <v>0</v>
      </c>
      <c r="Q132" s="183">
        <v>0.22</v>
      </c>
      <c r="R132" s="183">
        <v>1.99</v>
      </c>
      <c r="S132" s="183">
        <v>0</v>
      </c>
      <c r="T132" s="183">
        <v>0</v>
      </c>
      <c r="U132" s="183">
        <v>0</v>
      </c>
      <c r="V132" s="183">
        <v>0</v>
      </c>
    </row>
    <row r="133" ht="23.1" customHeight="1" spans="1:22">
      <c r="A133" s="180"/>
      <c r="B133" s="180"/>
      <c r="C133" s="180"/>
      <c r="D133" s="199" t="s">
        <v>2541</v>
      </c>
      <c r="E133" s="280" t="s">
        <v>2542</v>
      </c>
      <c r="F133" s="183">
        <v>20.06</v>
      </c>
      <c r="G133" s="183">
        <v>13.97</v>
      </c>
      <c r="H133" s="183">
        <v>6.71</v>
      </c>
      <c r="I133" s="183">
        <v>4.7</v>
      </c>
      <c r="J133" s="183">
        <v>2.56</v>
      </c>
      <c r="K133" s="183">
        <v>0</v>
      </c>
      <c r="L133" s="183">
        <v>4.72</v>
      </c>
      <c r="M133" s="183">
        <v>2.79</v>
      </c>
      <c r="N133" s="183">
        <v>1.12</v>
      </c>
      <c r="O133" s="183">
        <v>0.7</v>
      </c>
      <c r="P133" s="183">
        <v>0</v>
      </c>
      <c r="Q133" s="183">
        <v>0.11</v>
      </c>
      <c r="R133" s="183">
        <v>1.37</v>
      </c>
      <c r="S133" s="183">
        <v>0</v>
      </c>
      <c r="T133" s="183">
        <v>0</v>
      </c>
      <c r="U133" s="183">
        <v>0</v>
      </c>
      <c r="V133" s="183">
        <v>0</v>
      </c>
    </row>
    <row r="134" ht="23.1" customHeight="1" spans="1:22">
      <c r="A134" s="180"/>
      <c r="B134" s="180"/>
      <c r="C134" s="180"/>
      <c r="D134" s="199" t="s">
        <v>2543</v>
      </c>
      <c r="E134" s="280" t="s">
        <v>2544</v>
      </c>
      <c r="F134" s="183">
        <v>36.25</v>
      </c>
      <c r="G134" s="183">
        <v>25.31</v>
      </c>
      <c r="H134" s="183">
        <v>11.24</v>
      </c>
      <c r="I134" s="183">
        <v>9.13</v>
      </c>
      <c r="J134" s="183">
        <v>4.94</v>
      </c>
      <c r="K134" s="183">
        <v>0</v>
      </c>
      <c r="L134" s="183">
        <v>8.5</v>
      </c>
      <c r="M134" s="183">
        <v>5.06</v>
      </c>
      <c r="N134" s="183">
        <v>2.02</v>
      </c>
      <c r="O134" s="183">
        <v>1.22</v>
      </c>
      <c r="P134" s="183">
        <v>0</v>
      </c>
      <c r="Q134" s="183">
        <v>0.2</v>
      </c>
      <c r="R134" s="183">
        <v>2.44</v>
      </c>
      <c r="S134" s="183">
        <v>0</v>
      </c>
      <c r="T134" s="183">
        <v>0</v>
      </c>
      <c r="U134" s="183">
        <v>0</v>
      </c>
      <c r="V134" s="183">
        <v>0</v>
      </c>
    </row>
    <row r="135" ht="23.1" customHeight="1" spans="1:22">
      <c r="A135" s="180"/>
      <c r="B135" s="180"/>
      <c r="C135" s="180"/>
      <c r="D135" s="199" t="s">
        <v>2545</v>
      </c>
      <c r="E135" s="280" t="s">
        <v>2546</v>
      </c>
      <c r="F135" s="183">
        <v>29.16</v>
      </c>
      <c r="G135" s="183">
        <v>20.32</v>
      </c>
      <c r="H135" s="183">
        <v>9.47</v>
      </c>
      <c r="I135" s="183">
        <v>7.06</v>
      </c>
      <c r="J135" s="183">
        <v>3.79</v>
      </c>
      <c r="K135" s="183">
        <v>0</v>
      </c>
      <c r="L135" s="183">
        <v>6.86</v>
      </c>
      <c r="M135" s="183">
        <v>4.06</v>
      </c>
      <c r="N135" s="183">
        <v>1.63</v>
      </c>
      <c r="O135" s="183">
        <v>1</v>
      </c>
      <c r="P135" s="183">
        <v>0</v>
      </c>
      <c r="Q135" s="183">
        <v>0.17</v>
      </c>
      <c r="R135" s="183">
        <v>1.98</v>
      </c>
      <c r="S135" s="183">
        <v>0</v>
      </c>
      <c r="T135" s="183">
        <v>0</v>
      </c>
      <c r="U135" s="183">
        <v>0</v>
      </c>
      <c r="V135" s="183">
        <v>0</v>
      </c>
    </row>
    <row r="136" ht="23.1" customHeight="1" spans="1:22">
      <c r="A136" s="180"/>
      <c r="B136" s="180"/>
      <c r="C136" s="180"/>
      <c r="D136" s="199" t="s">
        <v>2547</v>
      </c>
      <c r="E136" s="280" t="s">
        <v>2548</v>
      </c>
      <c r="F136" s="183">
        <v>34.66</v>
      </c>
      <c r="G136" s="183">
        <v>24.21</v>
      </c>
      <c r="H136" s="183">
        <v>10.72</v>
      </c>
      <c r="I136" s="183">
        <v>8.6</v>
      </c>
      <c r="J136" s="183">
        <v>4.89</v>
      </c>
      <c r="K136" s="183">
        <v>0</v>
      </c>
      <c r="L136" s="183">
        <v>8.13</v>
      </c>
      <c r="M136" s="183">
        <v>4.84</v>
      </c>
      <c r="N136" s="183">
        <v>1.94</v>
      </c>
      <c r="O136" s="183">
        <v>1.16</v>
      </c>
      <c r="P136" s="183">
        <v>0</v>
      </c>
      <c r="Q136" s="183">
        <v>0.19</v>
      </c>
      <c r="R136" s="183">
        <v>2.32</v>
      </c>
      <c r="S136" s="183">
        <v>0</v>
      </c>
      <c r="T136" s="183">
        <v>0</v>
      </c>
      <c r="U136" s="183">
        <v>0</v>
      </c>
      <c r="V136" s="183">
        <v>0</v>
      </c>
    </row>
    <row r="137" ht="23.1" customHeight="1" spans="1:22">
      <c r="A137" s="180"/>
      <c r="B137" s="180"/>
      <c r="C137" s="180"/>
      <c r="D137" s="199" t="s">
        <v>2549</v>
      </c>
      <c r="E137" s="280" t="s">
        <v>2550</v>
      </c>
      <c r="F137" s="183">
        <v>36.63</v>
      </c>
      <c r="G137" s="183">
        <v>25.51</v>
      </c>
      <c r="H137" s="183">
        <v>11.58</v>
      </c>
      <c r="I137" s="183">
        <v>6.73</v>
      </c>
      <c r="J137" s="183">
        <v>4.78</v>
      </c>
      <c r="K137" s="183">
        <v>2.42</v>
      </c>
      <c r="L137" s="183">
        <v>8.63</v>
      </c>
      <c r="M137" s="183">
        <v>5.1</v>
      </c>
      <c r="N137" s="183">
        <v>2.04</v>
      </c>
      <c r="O137" s="183">
        <v>1.24</v>
      </c>
      <c r="P137" s="183">
        <v>0</v>
      </c>
      <c r="Q137" s="183">
        <v>0.25</v>
      </c>
      <c r="R137" s="183">
        <v>2.49</v>
      </c>
      <c r="S137" s="183">
        <v>0</v>
      </c>
      <c r="T137" s="183">
        <v>0</v>
      </c>
      <c r="U137" s="183">
        <v>0</v>
      </c>
      <c r="V137" s="183">
        <v>0</v>
      </c>
    </row>
    <row r="138" ht="23.1" customHeight="1" spans="1:22">
      <c r="A138" s="180"/>
      <c r="B138" s="180"/>
      <c r="C138" s="180"/>
      <c r="D138" s="199" t="s">
        <v>2551</v>
      </c>
      <c r="E138" s="280" t="s">
        <v>2552</v>
      </c>
      <c r="F138" s="183">
        <v>29.15</v>
      </c>
      <c r="G138" s="183">
        <v>20.32</v>
      </c>
      <c r="H138" s="183">
        <v>9.47</v>
      </c>
      <c r="I138" s="183">
        <v>7.06</v>
      </c>
      <c r="J138" s="183">
        <v>3.79</v>
      </c>
      <c r="K138" s="183">
        <v>0</v>
      </c>
      <c r="L138" s="183">
        <v>6.85</v>
      </c>
      <c r="M138" s="183">
        <v>4.06</v>
      </c>
      <c r="N138" s="183">
        <v>1.62</v>
      </c>
      <c r="O138" s="183">
        <v>1</v>
      </c>
      <c r="P138" s="183">
        <v>0</v>
      </c>
      <c r="Q138" s="183">
        <v>0.17</v>
      </c>
      <c r="R138" s="183">
        <v>1.98</v>
      </c>
      <c r="S138" s="183">
        <v>0</v>
      </c>
      <c r="T138" s="183">
        <v>0</v>
      </c>
      <c r="U138" s="183">
        <v>0</v>
      </c>
      <c r="V138" s="183">
        <v>0</v>
      </c>
    </row>
    <row r="139" ht="23.1" customHeight="1" spans="1:22">
      <c r="A139" s="180"/>
      <c r="B139" s="180"/>
      <c r="C139" s="180"/>
      <c r="D139" s="199" t="s">
        <v>2553</v>
      </c>
      <c r="E139" s="280" t="s">
        <v>2554</v>
      </c>
      <c r="F139" s="183">
        <v>37.86</v>
      </c>
      <c r="G139" s="183">
        <v>26.32</v>
      </c>
      <c r="H139" s="183">
        <v>12.31</v>
      </c>
      <c r="I139" s="183">
        <v>6.83</v>
      </c>
      <c r="J139" s="183">
        <v>4.76</v>
      </c>
      <c r="K139" s="183">
        <v>2.42</v>
      </c>
      <c r="L139" s="183">
        <v>8.95</v>
      </c>
      <c r="M139" s="183">
        <v>5.26</v>
      </c>
      <c r="N139" s="183">
        <v>2.11</v>
      </c>
      <c r="O139" s="183">
        <v>1.3</v>
      </c>
      <c r="P139" s="183">
        <v>0</v>
      </c>
      <c r="Q139" s="183">
        <v>0.28</v>
      </c>
      <c r="R139" s="183">
        <v>2.59</v>
      </c>
      <c r="S139" s="183">
        <v>0</v>
      </c>
      <c r="T139" s="183">
        <v>0</v>
      </c>
      <c r="U139" s="183">
        <v>0</v>
      </c>
      <c r="V139" s="183">
        <v>0</v>
      </c>
    </row>
    <row r="140" ht="23.1" customHeight="1" spans="1:22">
      <c r="A140" s="180"/>
      <c r="B140" s="180"/>
      <c r="C140" s="180"/>
      <c r="D140" s="199" t="s">
        <v>2555</v>
      </c>
      <c r="E140" s="280" t="s">
        <v>2556</v>
      </c>
      <c r="F140" s="183">
        <v>37.24</v>
      </c>
      <c r="G140" s="183">
        <v>25.91</v>
      </c>
      <c r="H140" s="183">
        <v>11.84</v>
      </c>
      <c r="I140" s="183">
        <v>6.92</v>
      </c>
      <c r="J140" s="183">
        <v>4.73</v>
      </c>
      <c r="K140" s="183">
        <v>2.42</v>
      </c>
      <c r="L140" s="183">
        <v>8.79</v>
      </c>
      <c r="M140" s="183">
        <v>5.18</v>
      </c>
      <c r="N140" s="183">
        <v>2.07</v>
      </c>
      <c r="O140" s="183">
        <v>1.27</v>
      </c>
      <c r="P140" s="183">
        <v>0</v>
      </c>
      <c r="Q140" s="183">
        <v>0.27</v>
      </c>
      <c r="R140" s="183">
        <v>2.54</v>
      </c>
      <c r="S140" s="183">
        <v>0</v>
      </c>
      <c r="T140" s="183">
        <v>0</v>
      </c>
      <c r="U140" s="183">
        <v>0</v>
      </c>
      <c r="V140" s="183">
        <v>0</v>
      </c>
    </row>
    <row r="141" ht="23.1" customHeight="1" spans="1:22">
      <c r="A141" s="180"/>
      <c r="B141" s="180"/>
      <c r="C141" s="180"/>
      <c r="D141" s="199" t="s">
        <v>2557</v>
      </c>
      <c r="E141" s="280" t="s">
        <v>2558</v>
      </c>
      <c r="F141" s="183">
        <v>28.28</v>
      </c>
      <c r="G141" s="183">
        <v>19.72</v>
      </c>
      <c r="H141" s="183">
        <v>9.05</v>
      </c>
      <c r="I141" s="183">
        <v>6.92</v>
      </c>
      <c r="J141" s="183">
        <v>3.75</v>
      </c>
      <c r="K141" s="183">
        <v>0</v>
      </c>
      <c r="L141" s="183">
        <v>6.64</v>
      </c>
      <c r="M141" s="183">
        <v>3.94</v>
      </c>
      <c r="N141" s="183">
        <v>1.58</v>
      </c>
      <c r="O141" s="183">
        <v>0.96</v>
      </c>
      <c r="P141" s="183">
        <v>0</v>
      </c>
      <c r="Q141" s="183">
        <v>0.16</v>
      </c>
      <c r="R141" s="183">
        <v>1.92</v>
      </c>
      <c r="S141" s="183">
        <v>0</v>
      </c>
      <c r="T141" s="183">
        <v>0</v>
      </c>
      <c r="U141" s="183">
        <v>0</v>
      </c>
      <c r="V141" s="183">
        <v>0</v>
      </c>
    </row>
    <row r="142" ht="23.1" customHeight="1" spans="1:22">
      <c r="A142" s="180"/>
      <c r="B142" s="180"/>
      <c r="C142" s="180"/>
      <c r="D142" s="199" t="s">
        <v>2559</v>
      </c>
      <c r="E142" s="280" t="s">
        <v>2560</v>
      </c>
      <c r="F142" s="183">
        <v>29.66</v>
      </c>
      <c r="G142" s="183">
        <v>20.66</v>
      </c>
      <c r="H142" s="183">
        <v>9.91</v>
      </c>
      <c r="I142" s="183">
        <v>6.92</v>
      </c>
      <c r="J142" s="183">
        <v>3.83</v>
      </c>
      <c r="K142" s="183">
        <v>0</v>
      </c>
      <c r="L142" s="183">
        <v>6.98</v>
      </c>
      <c r="M142" s="183">
        <v>4.13</v>
      </c>
      <c r="N142" s="183">
        <v>1.65</v>
      </c>
      <c r="O142" s="183">
        <v>1.03</v>
      </c>
      <c r="P142" s="183">
        <v>0</v>
      </c>
      <c r="Q142" s="183">
        <v>0.17</v>
      </c>
      <c r="R142" s="183">
        <v>2.02</v>
      </c>
      <c r="S142" s="183">
        <v>0</v>
      </c>
      <c r="T142" s="183">
        <v>0</v>
      </c>
      <c r="U142" s="183">
        <v>0</v>
      </c>
      <c r="V142" s="183">
        <v>0</v>
      </c>
    </row>
    <row r="143" ht="23.1" customHeight="1" spans="1:22">
      <c r="A143" s="180"/>
      <c r="B143" s="180"/>
      <c r="C143" s="180"/>
      <c r="D143" s="199" t="s">
        <v>2561</v>
      </c>
      <c r="E143" s="280" t="s">
        <v>2562</v>
      </c>
      <c r="F143" s="183">
        <v>35.6</v>
      </c>
      <c r="G143" s="183">
        <v>24.86</v>
      </c>
      <c r="H143" s="183">
        <v>10.96</v>
      </c>
      <c r="I143" s="183">
        <v>8.99</v>
      </c>
      <c r="J143" s="183">
        <v>4.91</v>
      </c>
      <c r="K143" s="183">
        <v>0</v>
      </c>
      <c r="L143" s="183">
        <v>8.35</v>
      </c>
      <c r="M143" s="183">
        <v>4.97</v>
      </c>
      <c r="N143" s="183">
        <v>1.99</v>
      </c>
      <c r="O143" s="183">
        <v>1.19</v>
      </c>
      <c r="P143" s="183">
        <v>0</v>
      </c>
      <c r="Q143" s="183">
        <v>0.2</v>
      </c>
      <c r="R143" s="183">
        <v>2.39</v>
      </c>
      <c r="S143" s="183">
        <v>0</v>
      </c>
      <c r="T143" s="183">
        <v>0</v>
      </c>
      <c r="U143" s="183">
        <v>0</v>
      </c>
      <c r="V143" s="183">
        <v>0</v>
      </c>
    </row>
    <row r="144" ht="23.1" customHeight="1" spans="1:22">
      <c r="A144" s="180"/>
      <c r="B144" s="180"/>
      <c r="C144" s="180"/>
      <c r="D144" s="199" t="s">
        <v>2563</v>
      </c>
      <c r="E144" s="280" t="s">
        <v>2564</v>
      </c>
      <c r="F144" s="183">
        <v>39.39</v>
      </c>
      <c r="G144" s="183">
        <v>27.44</v>
      </c>
      <c r="H144" s="183">
        <v>12.95</v>
      </c>
      <c r="I144" s="183">
        <v>9.41</v>
      </c>
      <c r="J144" s="183">
        <v>5.08</v>
      </c>
      <c r="K144" s="183">
        <v>0</v>
      </c>
      <c r="L144" s="183">
        <v>9.27</v>
      </c>
      <c r="M144" s="183">
        <v>5.49</v>
      </c>
      <c r="N144" s="183">
        <v>2.2</v>
      </c>
      <c r="O144" s="183">
        <v>1.36</v>
      </c>
      <c r="P144" s="183">
        <v>0</v>
      </c>
      <c r="Q144" s="183">
        <v>0.22</v>
      </c>
      <c r="R144" s="183">
        <v>2.68</v>
      </c>
      <c r="S144" s="183">
        <v>0</v>
      </c>
      <c r="T144" s="183">
        <v>0</v>
      </c>
      <c r="U144" s="183">
        <v>0</v>
      </c>
      <c r="V144" s="183">
        <v>0</v>
      </c>
    </row>
    <row r="145" ht="23.1" customHeight="1" spans="1:22">
      <c r="A145" s="180"/>
      <c r="B145" s="180"/>
      <c r="C145" s="180"/>
      <c r="D145" s="199" t="s">
        <v>2565</v>
      </c>
      <c r="E145" s="280" t="s">
        <v>2566</v>
      </c>
      <c r="F145" s="183">
        <v>25.85</v>
      </c>
      <c r="G145" s="183">
        <v>18</v>
      </c>
      <c r="H145" s="183">
        <v>7.85</v>
      </c>
      <c r="I145" s="183">
        <v>4.38</v>
      </c>
      <c r="J145" s="183">
        <v>3.44</v>
      </c>
      <c r="K145" s="183">
        <v>2.33</v>
      </c>
      <c r="L145" s="183">
        <v>6.1</v>
      </c>
      <c r="M145" s="183">
        <v>3.6</v>
      </c>
      <c r="N145" s="183">
        <v>1.44</v>
      </c>
      <c r="O145" s="183">
        <v>0.86</v>
      </c>
      <c r="P145" s="183">
        <v>0</v>
      </c>
      <c r="Q145" s="183">
        <v>0.2</v>
      </c>
      <c r="R145" s="183">
        <v>1.75</v>
      </c>
      <c r="S145" s="183">
        <v>0</v>
      </c>
      <c r="T145" s="183">
        <v>0</v>
      </c>
      <c r="U145" s="183">
        <v>0</v>
      </c>
      <c r="V145" s="183">
        <v>0</v>
      </c>
    </row>
    <row r="146" ht="23.1" customHeight="1" spans="1:22">
      <c r="A146" s="180"/>
      <c r="B146" s="180"/>
      <c r="C146" s="180"/>
      <c r="D146" s="199" t="s">
        <v>2567</v>
      </c>
      <c r="E146" s="280" t="s">
        <v>2568</v>
      </c>
      <c r="F146" s="183">
        <v>19.49</v>
      </c>
      <c r="G146" s="183">
        <v>13.51</v>
      </c>
      <c r="H146" s="183">
        <v>6.47</v>
      </c>
      <c r="I146" s="183">
        <v>2.35</v>
      </c>
      <c r="J146" s="183">
        <v>2.27</v>
      </c>
      <c r="K146" s="183">
        <v>2.42</v>
      </c>
      <c r="L146" s="183">
        <v>4.63</v>
      </c>
      <c r="M146" s="183">
        <v>2.7</v>
      </c>
      <c r="N146" s="183">
        <v>1.08</v>
      </c>
      <c r="O146" s="183">
        <v>0.68</v>
      </c>
      <c r="P146" s="183">
        <v>0</v>
      </c>
      <c r="Q146" s="183">
        <v>0.17</v>
      </c>
      <c r="R146" s="183">
        <v>1.35</v>
      </c>
      <c r="S146" s="183">
        <v>0</v>
      </c>
      <c r="T146" s="183">
        <v>0</v>
      </c>
      <c r="U146" s="183">
        <v>0</v>
      </c>
      <c r="V146" s="183">
        <v>0</v>
      </c>
    </row>
    <row r="147" ht="23.1" customHeight="1" spans="1:22">
      <c r="A147" s="180"/>
      <c r="B147" s="180"/>
      <c r="C147" s="180"/>
      <c r="D147" s="199" t="s">
        <v>2569</v>
      </c>
      <c r="E147" s="280" t="s">
        <v>2570</v>
      </c>
      <c r="F147" s="183">
        <v>39.72</v>
      </c>
      <c r="G147" s="183">
        <v>27.58</v>
      </c>
      <c r="H147" s="183">
        <v>13.39</v>
      </c>
      <c r="I147" s="183">
        <v>6.92</v>
      </c>
      <c r="J147" s="183">
        <v>4.85</v>
      </c>
      <c r="K147" s="183">
        <v>2.42</v>
      </c>
      <c r="L147" s="183">
        <v>9.41</v>
      </c>
      <c r="M147" s="183">
        <v>5.52</v>
      </c>
      <c r="N147" s="183">
        <v>2.21</v>
      </c>
      <c r="O147" s="183">
        <v>1.39</v>
      </c>
      <c r="P147" s="183">
        <v>0</v>
      </c>
      <c r="Q147" s="183">
        <v>0.29</v>
      </c>
      <c r="R147" s="183">
        <v>2.73</v>
      </c>
      <c r="S147" s="183">
        <v>0</v>
      </c>
      <c r="T147" s="183">
        <v>0</v>
      </c>
      <c r="U147" s="183">
        <v>0</v>
      </c>
      <c r="V147" s="183">
        <v>0</v>
      </c>
    </row>
    <row r="148" ht="23.1" customHeight="1" spans="1:22">
      <c r="A148" s="180"/>
      <c r="B148" s="180"/>
      <c r="C148" s="180"/>
      <c r="D148" s="199" t="s">
        <v>1414</v>
      </c>
      <c r="E148" s="280" t="s">
        <v>809</v>
      </c>
      <c r="F148" s="183">
        <v>1452.02</v>
      </c>
      <c r="G148" s="183">
        <v>992.76</v>
      </c>
      <c r="H148" s="183">
        <v>491.47</v>
      </c>
      <c r="I148" s="183">
        <v>145.4</v>
      </c>
      <c r="J148" s="183">
        <v>160.67</v>
      </c>
      <c r="K148" s="183">
        <v>195.22</v>
      </c>
      <c r="L148" s="183">
        <v>341.41</v>
      </c>
      <c r="M148" s="183">
        <v>197.7</v>
      </c>
      <c r="N148" s="183">
        <v>79.07</v>
      </c>
      <c r="O148" s="183">
        <v>50.97</v>
      </c>
      <c r="P148" s="183">
        <v>0</v>
      </c>
      <c r="Q148" s="183">
        <v>13.67</v>
      </c>
      <c r="R148" s="183">
        <v>99.85</v>
      </c>
      <c r="S148" s="183">
        <v>18</v>
      </c>
      <c r="T148" s="183">
        <v>0</v>
      </c>
      <c r="U148" s="183">
        <v>0</v>
      </c>
      <c r="V148" s="183">
        <v>18</v>
      </c>
    </row>
    <row r="149" ht="23.1" customHeight="1" spans="1:22">
      <c r="A149" s="180"/>
      <c r="B149" s="180"/>
      <c r="C149" s="180"/>
      <c r="D149" s="199" t="s">
        <v>2571</v>
      </c>
      <c r="E149" s="280" t="s">
        <v>2572</v>
      </c>
      <c r="F149" s="183">
        <v>884.66</v>
      </c>
      <c r="G149" s="183">
        <v>602.8</v>
      </c>
      <c r="H149" s="183">
        <v>290.3</v>
      </c>
      <c r="I149" s="183">
        <v>145.4</v>
      </c>
      <c r="J149" s="183">
        <v>105.67</v>
      </c>
      <c r="K149" s="183">
        <v>61.43</v>
      </c>
      <c r="L149" s="183">
        <v>204.2</v>
      </c>
      <c r="M149" s="183">
        <v>119.7</v>
      </c>
      <c r="N149" s="183">
        <v>47.88</v>
      </c>
      <c r="O149" s="183">
        <v>30.32</v>
      </c>
      <c r="P149" s="183">
        <v>0</v>
      </c>
      <c r="Q149" s="183">
        <v>6.3</v>
      </c>
      <c r="R149" s="183">
        <v>59.66</v>
      </c>
      <c r="S149" s="183">
        <v>18</v>
      </c>
      <c r="T149" s="183">
        <v>0</v>
      </c>
      <c r="U149" s="183">
        <v>0</v>
      </c>
      <c r="V149" s="183">
        <v>18</v>
      </c>
    </row>
    <row r="150" ht="23.1" customHeight="1" spans="1:22">
      <c r="A150" s="180"/>
      <c r="B150" s="180"/>
      <c r="C150" s="180"/>
      <c r="D150" s="199" t="s">
        <v>2573</v>
      </c>
      <c r="E150" s="280" t="s">
        <v>2574</v>
      </c>
      <c r="F150" s="183">
        <v>408.22</v>
      </c>
      <c r="G150" s="183">
        <v>280.93</v>
      </c>
      <c r="H150" s="183">
        <v>140.21</v>
      </c>
      <c r="I150" s="183">
        <v>0</v>
      </c>
      <c r="J150" s="183">
        <v>41</v>
      </c>
      <c r="K150" s="183">
        <v>99.72</v>
      </c>
      <c r="L150" s="183">
        <v>98.5</v>
      </c>
      <c r="M150" s="183">
        <v>56.19</v>
      </c>
      <c r="N150" s="183">
        <v>22.47</v>
      </c>
      <c r="O150" s="183">
        <v>14.64</v>
      </c>
      <c r="P150" s="183">
        <v>0</v>
      </c>
      <c r="Q150" s="183">
        <v>5.2</v>
      </c>
      <c r="R150" s="183">
        <v>28.79</v>
      </c>
      <c r="S150" s="183">
        <v>0</v>
      </c>
      <c r="T150" s="183">
        <v>0</v>
      </c>
      <c r="U150" s="183">
        <v>0</v>
      </c>
      <c r="V150" s="183">
        <v>0</v>
      </c>
    </row>
    <row r="151" ht="23.1" customHeight="1" spans="1:22">
      <c r="A151" s="180"/>
      <c r="B151" s="180"/>
      <c r="C151" s="180"/>
      <c r="D151" s="199" t="s">
        <v>2575</v>
      </c>
      <c r="E151" s="280" t="s">
        <v>2576</v>
      </c>
      <c r="F151" s="183">
        <v>113.47</v>
      </c>
      <c r="G151" s="183">
        <v>77.5</v>
      </c>
      <c r="H151" s="183">
        <v>46.7</v>
      </c>
      <c r="I151" s="183">
        <v>0</v>
      </c>
      <c r="J151" s="183">
        <v>9</v>
      </c>
      <c r="K151" s="183">
        <v>21.8</v>
      </c>
      <c r="L151" s="183">
        <v>27.75</v>
      </c>
      <c r="M151" s="183">
        <v>15.5</v>
      </c>
      <c r="N151" s="183">
        <v>6.2</v>
      </c>
      <c r="O151" s="183">
        <v>4.44</v>
      </c>
      <c r="P151" s="183">
        <v>0</v>
      </c>
      <c r="Q151" s="183">
        <v>1.61</v>
      </c>
      <c r="R151" s="183">
        <v>8.22</v>
      </c>
      <c r="S151" s="183">
        <v>0</v>
      </c>
      <c r="T151" s="183">
        <v>0</v>
      </c>
      <c r="U151" s="183">
        <v>0</v>
      </c>
      <c r="V151" s="183">
        <v>0</v>
      </c>
    </row>
    <row r="152" ht="23.1" customHeight="1" spans="1:22">
      <c r="A152" s="180"/>
      <c r="B152" s="180"/>
      <c r="C152" s="180"/>
      <c r="D152" s="199" t="s">
        <v>2577</v>
      </c>
      <c r="E152" s="280" t="s">
        <v>2578</v>
      </c>
      <c r="F152" s="183">
        <v>45.67</v>
      </c>
      <c r="G152" s="183">
        <v>31.53</v>
      </c>
      <c r="H152" s="183">
        <v>14.26</v>
      </c>
      <c r="I152" s="183">
        <v>0</v>
      </c>
      <c r="J152" s="183">
        <v>5</v>
      </c>
      <c r="K152" s="183">
        <v>12.27</v>
      </c>
      <c r="L152" s="183">
        <v>10.96</v>
      </c>
      <c r="M152" s="183">
        <v>6.31</v>
      </c>
      <c r="N152" s="183">
        <v>2.52</v>
      </c>
      <c r="O152" s="183">
        <v>1.57</v>
      </c>
      <c r="P152" s="183">
        <v>0</v>
      </c>
      <c r="Q152" s="183">
        <v>0.56</v>
      </c>
      <c r="R152" s="183">
        <v>3.18</v>
      </c>
      <c r="S152" s="183">
        <v>0</v>
      </c>
      <c r="T152" s="183">
        <v>0</v>
      </c>
      <c r="U152" s="183">
        <v>0</v>
      </c>
      <c r="V152" s="183">
        <v>0</v>
      </c>
    </row>
    <row r="153" ht="23.1" customHeight="1" spans="1:22">
      <c r="A153" s="180"/>
      <c r="B153" s="180"/>
      <c r="C153" s="180"/>
      <c r="D153" s="199" t="s">
        <v>1554</v>
      </c>
      <c r="E153" s="280" t="s">
        <v>853</v>
      </c>
      <c r="F153" s="183">
        <v>153.52</v>
      </c>
      <c r="G153" s="183">
        <v>106.85</v>
      </c>
      <c r="H153" s="183">
        <v>51.63</v>
      </c>
      <c r="I153" s="183">
        <v>35.92</v>
      </c>
      <c r="J153" s="183">
        <v>19.3</v>
      </c>
      <c r="K153" s="183">
        <v>0</v>
      </c>
      <c r="L153" s="183">
        <v>36.16</v>
      </c>
      <c r="M153" s="183">
        <v>21.37</v>
      </c>
      <c r="N153" s="183">
        <v>8.55</v>
      </c>
      <c r="O153" s="183">
        <v>5.36</v>
      </c>
      <c r="P153" s="183">
        <v>0</v>
      </c>
      <c r="Q153" s="183">
        <v>0.88</v>
      </c>
      <c r="R153" s="183">
        <v>10.51</v>
      </c>
      <c r="S153" s="183">
        <v>0</v>
      </c>
      <c r="T153" s="183">
        <v>0</v>
      </c>
      <c r="U153" s="183">
        <v>0</v>
      </c>
      <c r="V153" s="183">
        <v>0</v>
      </c>
    </row>
    <row r="154" ht="23.1" customHeight="1" spans="1:22">
      <c r="A154" s="180"/>
      <c r="B154" s="180"/>
      <c r="C154" s="180"/>
      <c r="D154" s="199" t="s">
        <v>2579</v>
      </c>
      <c r="E154" s="280" t="s">
        <v>2580</v>
      </c>
      <c r="F154" s="183">
        <v>153.52</v>
      </c>
      <c r="G154" s="183">
        <v>106.85</v>
      </c>
      <c r="H154" s="183">
        <v>51.63</v>
      </c>
      <c r="I154" s="183">
        <v>35.92</v>
      </c>
      <c r="J154" s="183">
        <v>19.3</v>
      </c>
      <c r="K154" s="183">
        <v>0</v>
      </c>
      <c r="L154" s="183">
        <v>36.16</v>
      </c>
      <c r="M154" s="183">
        <v>21.37</v>
      </c>
      <c r="N154" s="183">
        <v>8.55</v>
      </c>
      <c r="O154" s="183">
        <v>5.36</v>
      </c>
      <c r="P154" s="183">
        <v>0</v>
      </c>
      <c r="Q154" s="183">
        <v>0.88</v>
      </c>
      <c r="R154" s="183">
        <v>10.51</v>
      </c>
      <c r="S154" s="183">
        <v>0</v>
      </c>
      <c r="T154" s="183">
        <v>0</v>
      </c>
      <c r="U154" s="183">
        <v>0</v>
      </c>
      <c r="V154" s="183">
        <v>0</v>
      </c>
    </row>
    <row r="155" ht="23.1" customHeight="1" spans="1:22">
      <c r="A155" s="180"/>
      <c r="B155" s="180"/>
      <c r="C155" s="180"/>
      <c r="D155" s="199" t="s">
        <v>1583</v>
      </c>
      <c r="E155" s="280" t="s">
        <v>859</v>
      </c>
      <c r="F155" s="183">
        <v>107.33</v>
      </c>
      <c r="G155" s="183">
        <v>74.79</v>
      </c>
      <c r="H155" s="183">
        <v>35.06</v>
      </c>
      <c r="I155" s="183">
        <v>25.81</v>
      </c>
      <c r="J155" s="183">
        <v>13.92</v>
      </c>
      <c r="K155" s="183">
        <v>0</v>
      </c>
      <c r="L155" s="183">
        <v>25.24</v>
      </c>
      <c r="M155" s="183">
        <v>14.96</v>
      </c>
      <c r="N155" s="183">
        <v>5.98</v>
      </c>
      <c r="O155" s="183">
        <v>3.69</v>
      </c>
      <c r="P155" s="183">
        <v>0</v>
      </c>
      <c r="Q155" s="183">
        <v>0.61</v>
      </c>
      <c r="R155" s="183">
        <v>7.3</v>
      </c>
      <c r="S155" s="183">
        <v>0</v>
      </c>
      <c r="T155" s="183">
        <v>0</v>
      </c>
      <c r="U155" s="183">
        <v>0</v>
      </c>
      <c r="V155" s="183">
        <v>0</v>
      </c>
    </row>
    <row r="156" ht="23.1" customHeight="1" spans="1:22">
      <c r="A156" s="180"/>
      <c r="B156" s="180"/>
      <c r="C156" s="180"/>
      <c r="D156" s="199" t="s">
        <v>2581</v>
      </c>
      <c r="E156" s="280" t="s">
        <v>2582</v>
      </c>
      <c r="F156" s="183">
        <v>107.33</v>
      </c>
      <c r="G156" s="183">
        <v>74.79</v>
      </c>
      <c r="H156" s="183">
        <v>35.06</v>
      </c>
      <c r="I156" s="183">
        <v>25.81</v>
      </c>
      <c r="J156" s="183">
        <v>13.92</v>
      </c>
      <c r="K156" s="183">
        <v>0</v>
      </c>
      <c r="L156" s="183">
        <v>25.24</v>
      </c>
      <c r="M156" s="183">
        <v>14.96</v>
      </c>
      <c r="N156" s="183">
        <v>5.98</v>
      </c>
      <c r="O156" s="183">
        <v>3.69</v>
      </c>
      <c r="P156" s="183">
        <v>0</v>
      </c>
      <c r="Q156" s="183">
        <v>0.61</v>
      </c>
      <c r="R156" s="183">
        <v>7.3</v>
      </c>
      <c r="S156" s="183">
        <v>0</v>
      </c>
      <c r="T156" s="183">
        <v>0</v>
      </c>
      <c r="U156" s="183">
        <v>0</v>
      </c>
      <c r="V156" s="183">
        <v>0</v>
      </c>
    </row>
    <row r="157" ht="23.1" customHeight="1" spans="1:22">
      <c r="A157" s="180"/>
      <c r="B157" s="180"/>
      <c r="C157" s="180"/>
      <c r="D157" s="199" t="s">
        <v>1598</v>
      </c>
      <c r="E157" s="280" t="s">
        <v>121</v>
      </c>
      <c r="F157" s="183">
        <v>252.27</v>
      </c>
      <c r="G157" s="183">
        <v>175.82</v>
      </c>
      <c r="H157" s="183">
        <v>80.34</v>
      </c>
      <c r="I157" s="183">
        <v>57.7</v>
      </c>
      <c r="J157" s="183">
        <v>33.27</v>
      </c>
      <c r="K157" s="183">
        <v>4.51</v>
      </c>
      <c r="L157" s="183">
        <v>59.34</v>
      </c>
      <c r="M157" s="183">
        <v>35.16</v>
      </c>
      <c r="N157" s="183">
        <v>14.07</v>
      </c>
      <c r="O157" s="183">
        <v>8.58</v>
      </c>
      <c r="P157" s="183">
        <v>0</v>
      </c>
      <c r="Q157" s="183">
        <v>1.53</v>
      </c>
      <c r="R157" s="183">
        <v>17.11</v>
      </c>
      <c r="S157" s="183">
        <v>0</v>
      </c>
      <c r="T157" s="183">
        <v>0</v>
      </c>
      <c r="U157" s="183">
        <v>0</v>
      </c>
      <c r="V157" s="183">
        <v>0</v>
      </c>
    </row>
    <row r="158" ht="23.1" customHeight="1" spans="1:22">
      <c r="A158" s="180"/>
      <c r="B158" s="180"/>
      <c r="C158" s="180"/>
      <c r="D158" s="199" t="s">
        <v>2583</v>
      </c>
      <c r="E158" s="280" t="s">
        <v>2584</v>
      </c>
      <c r="F158" s="183">
        <v>252.27</v>
      </c>
      <c r="G158" s="183">
        <v>175.82</v>
      </c>
      <c r="H158" s="183">
        <v>80.34</v>
      </c>
      <c r="I158" s="183">
        <v>57.7</v>
      </c>
      <c r="J158" s="183">
        <v>33.27</v>
      </c>
      <c r="K158" s="183">
        <v>4.51</v>
      </c>
      <c r="L158" s="183">
        <v>59.34</v>
      </c>
      <c r="M158" s="183">
        <v>35.16</v>
      </c>
      <c r="N158" s="183">
        <v>14.07</v>
      </c>
      <c r="O158" s="183">
        <v>8.58</v>
      </c>
      <c r="P158" s="183">
        <v>0</v>
      </c>
      <c r="Q158" s="183">
        <v>1.53</v>
      </c>
      <c r="R158" s="183">
        <v>17.11</v>
      </c>
      <c r="S158" s="183">
        <v>0</v>
      </c>
      <c r="T158" s="183">
        <v>0</v>
      </c>
      <c r="U158" s="183">
        <v>0</v>
      </c>
      <c r="V158" s="183">
        <v>0</v>
      </c>
    </row>
    <row r="159" ht="23.1" customHeight="1" spans="1:22">
      <c r="A159" s="180"/>
      <c r="B159" s="180"/>
      <c r="C159" s="180"/>
      <c r="D159" s="199" t="s">
        <v>1981</v>
      </c>
      <c r="E159" s="280" t="s">
        <v>865</v>
      </c>
      <c r="F159" s="183">
        <v>460.64</v>
      </c>
      <c r="G159" s="183">
        <v>318.98</v>
      </c>
      <c r="H159" s="183">
        <v>159.77</v>
      </c>
      <c r="I159" s="183">
        <v>63.28</v>
      </c>
      <c r="J159" s="183">
        <v>52.14</v>
      </c>
      <c r="K159" s="183">
        <v>43.79</v>
      </c>
      <c r="L159" s="183">
        <v>109.64</v>
      </c>
      <c r="M159" s="183">
        <v>63.79</v>
      </c>
      <c r="N159" s="183">
        <v>25.52</v>
      </c>
      <c r="O159" s="183">
        <v>16.42</v>
      </c>
      <c r="P159" s="183">
        <v>0</v>
      </c>
      <c r="Q159" s="183">
        <v>3.91</v>
      </c>
      <c r="R159" s="183">
        <v>32.02</v>
      </c>
      <c r="S159" s="183">
        <v>0</v>
      </c>
      <c r="T159" s="183">
        <v>0</v>
      </c>
      <c r="U159" s="183">
        <v>0</v>
      </c>
      <c r="V159" s="183">
        <v>0</v>
      </c>
    </row>
    <row r="160" ht="23.1" customHeight="1" spans="1:22">
      <c r="A160" s="180"/>
      <c r="B160" s="180"/>
      <c r="C160" s="180"/>
      <c r="D160" s="199" t="s">
        <v>2585</v>
      </c>
      <c r="E160" s="280" t="s">
        <v>2586</v>
      </c>
      <c r="F160" s="183">
        <v>460.64</v>
      </c>
      <c r="G160" s="183">
        <v>318.98</v>
      </c>
      <c r="H160" s="183">
        <v>159.77</v>
      </c>
      <c r="I160" s="183">
        <v>63.28</v>
      </c>
      <c r="J160" s="183">
        <v>52.14</v>
      </c>
      <c r="K160" s="183">
        <v>43.79</v>
      </c>
      <c r="L160" s="183">
        <v>109.64</v>
      </c>
      <c r="M160" s="183">
        <v>63.79</v>
      </c>
      <c r="N160" s="183">
        <v>25.52</v>
      </c>
      <c r="O160" s="183">
        <v>16.42</v>
      </c>
      <c r="P160" s="183">
        <v>0</v>
      </c>
      <c r="Q160" s="183">
        <v>3.91</v>
      </c>
      <c r="R160" s="183">
        <v>32.02</v>
      </c>
      <c r="S160" s="183">
        <v>0</v>
      </c>
      <c r="T160" s="183">
        <v>0</v>
      </c>
      <c r="U160" s="183">
        <v>0</v>
      </c>
      <c r="V160" s="183">
        <v>0</v>
      </c>
    </row>
    <row r="161" ht="23.1" customHeight="1" spans="1:22">
      <c r="A161" s="180"/>
      <c r="B161" s="180"/>
      <c r="C161" s="180"/>
      <c r="D161" s="199" t="s">
        <v>2587</v>
      </c>
      <c r="E161" s="280" t="s">
        <v>870</v>
      </c>
      <c r="F161" s="183">
        <v>1418.73</v>
      </c>
      <c r="G161" s="183">
        <v>961.57</v>
      </c>
      <c r="H161" s="183">
        <v>426.49</v>
      </c>
      <c r="I161" s="183">
        <v>90.54</v>
      </c>
      <c r="J161" s="183">
        <v>165.85</v>
      </c>
      <c r="K161" s="183">
        <v>278.69</v>
      </c>
      <c r="L161" s="183">
        <v>330.17</v>
      </c>
      <c r="M161" s="183">
        <v>192.32</v>
      </c>
      <c r="N161" s="183">
        <v>76.92</v>
      </c>
      <c r="O161" s="183">
        <v>47.05</v>
      </c>
      <c r="P161" s="183">
        <v>0</v>
      </c>
      <c r="Q161" s="183">
        <v>13.88</v>
      </c>
      <c r="R161" s="183">
        <v>95.49</v>
      </c>
      <c r="S161" s="183">
        <v>31.5</v>
      </c>
      <c r="T161" s="183">
        <v>0</v>
      </c>
      <c r="U161" s="183">
        <v>0</v>
      </c>
      <c r="V161" s="183">
        <v>31.5</v>
      </c>
    </row>
    <row r="162" ht="23.1" customHeight="1" spans="1:22">
      <c r="A162" s="180"/>
      <c r="B162" s="180"/>
      <c r="C162" s="180"/>
      <c r="D162" s="199" t="s">
        <v>2588</v>
      </c>
      <c r="E162" s="280" t="s">
        <v>2589</v>
      </c>
      <c r="F162" s="183">
        <v>1228.34</v>
      </c>
      <c r="G162" s="183">
        <v>830.16</v>
      </c>
      <c r="H162" s="183">
        <v>365.39</v>
      </c>
      <c r="I162" s="183">
        <v>90.54</v>
      </c>
      <c r="J162" s="183">
        <v>144.85</v>
      </c>
      <c r="K162" s="183">
        <v>229.38</v>
      </c>
      <c r="L162" s="183">
        <v>284.44</v>
      </c>
      <c r="M162" s="183">
        <v>166.03</v>
      </c>
      <c r="N162" s="183">
        <v>66.41</v>
      </c>
      <c r="O162" s="183">
        <v>40.45</v>
      </c>
      <c r="P162" s="183">
        <v>0</v>
      </c>
      <c r="Q162" s="183">
        <v>11.55</v>
      </c>
      <c r="R162" s="183">
        <v>82.24</v>
      </c>
      <c r="S162" s="183">
        <v>31.5</v>
      </c>
      <c r="T162" s="183">
        <v>0</v>
      </c>
      <c r="U162" s="183">
        <v>0</v>
      </c>
      <c r="V162" s="183">
        <v>31.5</v>
      </c>
    </row>
    <row r="163" ht="23.1" customHeight="1" spans="1:22">
      <c r="A163" s="180"/>
      <c r="B163" s="180"/>
      <c r="C163" s="180"/>
      <c r="D163" s="199" t="s">
        <v>2590</v>
      </c>
      <c r="E163" s="280" t="s">
        <v>2591</v>
      </c>
      <c r="F163" s="183">
        <v>60.75</v>
      </c>
      <c r="G163" s="183">
        <v>41.98</v>
      </c>
      <c r="H163" s="183">
        <v>19.04</v>
      </c>
      <c r="I163" s="183">
        <v>0</v>
      </c>
      <c r="J163" s="183">
        <v>7</v>
      </c>
      <c r="K163" s="183">
        <v>15.94</v>
      </c>
      <c r="L163" s="183">
        <v>14.57</v>
      </c>
      <c r="M163" s="183">
        <v>8.4</v>
      </c>
      <c r="N163" s="183">
        <v>3.36</v>
      </c>
      <c r="O163" s="183">
        <v>2.08</v>
      </c>
      <c r="P163" s="183">
        <v>0</v>
      </c>
      <c r="Q163" s="183">
        <v>0.73</v>
      </c>
      <c r="R163" s="183">
        <v>4.2</v>
      </c>
      <c r="S163" s="183">
        <v>0</v>
      </c>
      <c r="T163" s="183">
        <v>0</v>
      </c>
      <c r="U163" s="183">
        <v>0</v>
      </c>
      <c r="V163" s="183">
        <v>0</v>
      </c>
    </row>
    <row r="164" ht="23.1" customHeight="1" spans="1:22">
      <c r="A164" s="180"/>
      <c r="B164" s="180"/>
      <c r="C164" s="180"/>
      <c r="D164" s="199" t="s">
        <v>2592</v>
      </c>
      <c r="E164" s="280" t="s">
        <v>2593</v>
      </c>
      <c r="F164" s="183">
        <v>56.84</v>
      </c>
      <c r="G164" s="183">
        <v>39.18</v>
      </c>
      <c r="H164" s="183">
        <v>18.79</v>
      </c>
      <c r="I164" s="183">
        <v>0</v>
      </c>
      <c r="J164" s="183">
        <v>6</v>
      </c>
      <c r="K164" s="183">
        <v>14.39</v>
      </c>
      <c r="L164" s="183">
        <v>13.68</v>
      </c>
      <c r="M164" s="183">
        <v>7.84</v>
      </c>
      <c r="N164" s="183">
        <v>3.13</v>
      </c>
      <c r="O164" s="183">
        <v>2</v>
      </c>
      <c r="P164" s="183">
        <v>0</v>
      </c>
      <c r="Q164" s="183">
        <v>0.71</v>
      </c>
      <c r="R164" s="183">
        <v>3.98</v>
      </c>
      <c r="S164" s="183">
        <v>0</v>
      </c>
      <c r="T164" s="183">
        <v>0</v>
      </c>
      <c r="U164" s="183">
        <v>0</v>
      </c>
      <c r="V164" s="183">
        <v>0</v>
      </c>
    </row>
    <row r="165" ht="23.1" customHeight="1" spans="1:22">
      <c r="A165" s="180"/>
      <c r="B165" s="180"/>
      <c r="C165" s="180"/>
      <c r="D165" s="199" t="s">
        <v>2594</v>
      </c>
      <c r="E165" s="280" t="s">
        <v>2595</v>
      </c>
      <c r="F165" s="183">
        <v>72.7999999999999</v>
      </c>
      <c r="G165" s="183">
        <v>50.25</v>
      </c>
      <c r="H165" s="183">
        <v>23.27</v>
      </c>
      <c r="I165" s="183">
        <v>0</v>
      </c>
      <c r="J165" s="183">
        <v>8</v>
      </c>
      <c r="K165" s="183">
        <v>18.98</v>
      </c>
      <c r="L165" s="183">
        <v>17.48</v>
      </c>
      <c r="M165" s="183">
        <v>10.05</v>
      </c>
      <c r="N165" s="183">
        <v>4.02</v>
      </c>
      <c r="O165" s="183">
        <v>2.52</v>
      </c>
      <c r="P165" s="183">
        <v>0</v>
      </c>
      <c r="Q165" s="183">
        <v>0.89</v>
      </c>
      <c r="R165" s="183">
        <v>5.07</v>
      </c>
      <c r="S165" s="183">
        <v>0</v>
      </c>
      <c r="T165" s="183">
        <v>0</v>
      </c>
      <c r="U165" s="183">
        <v>0</v>
      </c>
      <c r="V165" s="183">
        <v>0</v>
      </c>
    </row>
    <row r="166" ht="23.1" customHeight="1" spans="1:22">
      <c r="A166" s="180"/>
      <c r="B166" s="180"/>
      <c r="C166" s="180"/>
      <c r="D166" s="199" t="s">
        <v>2596</v>
      </c>
      <c r="E166" s="280" t="s">
        <v>123</v>
      </c>
      <c r="F166" s="183">
        <v>274.67</v>
      </c>
      <c r="G166" s="183">
        <v>189.93</v>
      </c>
      <c r="H166" s="183">
        <v>89.32</v>
      </c>
      <c r="I166" s="183">
        <v>16.94</v>
      </c>
      <c r="J166" s="183">
        <v>30.95</v>
      </c>
      <c r="K166" s="183">
        <v>52.72</v>
      </c>
      <c r="L166" s="183">
        <v>65.66</v>
      </c>
      <c r="M166" s="183">
        <v>37.99</v>
      </c>
      <c r="N166" s="183">
        <v>15.2</v>
      </c>
      <c r="O166" s="183">
        <v>9.56</v>
      </c>
      <c r="P166" s="183">
        <v>0</v>
      </c>
      <c r="Q166" s="183">
        <v>2.91</v>
      </c>
      <c r="R166" s="183">
        <v>19.08</v>
      </c>
      <c r="S166" s="183">
        <v>0</v>
      </c>
      <c r="T166" s="183">
        <v>0</v>
      </c>
      <c r="U166" s="183">
        <v>0</v>
      </c>
      <c r="V166" s="183">
        <v>0</v>
      </c>
    </row>
    <row r="167" ht="23.1" customHeight="1" spans="1:22">
      <c r="A167" s="180"/>
      <c r="B167" s="180"/>
      <c r="C167" s="180"/>
      <c r="D167" s="199" t="s">
        <v>2597</v>
      </c>
      <c r="E167" s="280" t="s">
        <v>2598</v>
      </c>
      <c r="F167" s="183">
        <v>190.6</v>
      </c>
      <c r="G167" s="183">
        <v>131.96</v>
      </c>
      <c r="H167" s="183">
        <v>61.83</v>
      </c>
      <c r="I167" s="183">
        <v>16.94</v>
      </c>
      <c r="J167" s="183">
        <v>21.95</v>
      </c>
      <c r="K167" s="183">
        <v>31.24</v>
      </c>
      <c r="L167" s="183">
        <v>45.44</v>
      </c>
      <c r="M167" s="183">
        <v>26.39</v>
      </c>
      <c r="N167" s="183">
        <v>10.56</v>
      </c>
      <c r="O167" s="183">
        <v>6.62</v>
      </c>
      <c r="P167" s="183">
        <v>0</v>
      </c>
      <c r="Q167" s="183">
        <v>1.87</v>
      </c>
      <c r="R167" s="183">
        <v>13.2</v>
      </c>
      <c r="S167" s="183">
        <v>0</v>
      </c>
      <c r="T167" s="183">
        <v>0</v>
      </c>
      <c r="U167" s="183">
        <v>0</v>
      </c>
      <c r="V167" s="183">
        <v>0</v>
      </c>
    </row>
    <row r="168" ht="23.1" customHeight="1" spans="1:22">
      <c r="A168" s="180"/>
      <c r="B168" s="180"/>
      <c r="C168" s="180"/>
      <c r="D168" s="199" t="s">
        <v>2599</v>
      </c>
      <c r="E168" s="280" t="s">
        <v>2600</v>
      </c>
      <c r="F168" s="183">
        <v>84.0699999999999</v>
      </c>
      <c r="G168" s="183">
        <v>57.97</v>
      </c>
      <c r="H168" s="183">
        <v>27.49</v>
      </c>
      <c r="I168" s="183">
        <v>0</v>
      </c>
      <c r="J168" s="183">
        <v>9</v>
      </c>
      <c r="K168" s="183">
        <v>21.48</v>
      </c>
      <c r="L168" s="183">
        <v>20.22</v>
      </c>
      <c r="M168" s="183">
        <v>11.6</v>
      </c>
      <c r="N168" s="183">
        <v>4.64</v>
      </c>
      <c r="O168" s="183">
        <v>2.94</v>
      </c>
      <c r="P168" s="183">
        <v>0</v>
      </c>
      <c r="Q168" s="183">
        <v>1.04</v>
      </c>
      <c r="R168" s="183">
        <v>5.88</v>
      </c>
      <c r="S168" s="183">
        <v>0</v>
      </c>
      <c r="T168" s="183">
        <v>0</v>
      </c>
      <c r="U168" s="183">
        <v>0</v>
      </c>
      <c r="V168" s="183">
        <v>0</v>
      </c>
    </row>
    <row r="169" ht="23.1" customHeight="1" spans="1:22">
      <c r="A169" s="180"/>
      <c r="B169" s="180"/>
      <c r="C169" s="180"/>
      <c r="D169" s="199" t="s">
        <v>2601</v>
      </c>
      <c r="E169" s="280" t="s">
        <v>125</v>
      </c>
      <c r="F169" s="183">
        <v>1907.72</v>
      </c>
      <c r="G169" s="183">
        <v>1322.26</v>
      </c>
      <c r="H169" s="183">
        <v>624.59</v>
      </c>
      <c r="I169" s="183">
        <v>327.34</v>
      </c>
      <c r="J169" s="183">
        <v>233.61</v>
      </c>
      <c r="K169" s="183">
        <v>136.72</v>
      </c>
      <c r="L169" s="183">
        <v>450.31</v>
      </c>
      <c r="M169" s="183">
        <v>264.45</v>
      </c>
      <c r="N169" s="183">
        <v>105.78</v>
      </c>
      <c r="O169" s="183">
        <v>65.97</v>
      </c>
      <c r="P169" s="183">
        <v>0</v>
      </c>
      <c r="Q169" s="183">
        <v>14.11</v>
      </c>
      <c r="R169" s="183">
        <v>130.65</v>
      </c>
      <c r="S169" s="183">
        <v>4.5</v>
      </c>
      <c r="T169" s="183">
        <v>0</v>
      </c>
      <c r="U169" s="183">
        <v>0</v>
      </c>
      <c r="V169" s="183">
        <v>4.5</v>
      </c>
    </row>
    <row r="170" ht="23.1" customHeight="1" spans="1:22">
      <c r="A170" s="180"/>
      <c r="B170" s="180"/>
      <c r="C170" s="180"/>
      <c r="D170" s="199" t="s">
        <v>2602</v>
      </c>
      <c r="E170" s="280" t="s">
        <v>2603</v>
      </c>
      <c r="F170" s="183">
        <v>213.98</v>
      </c>
      <c r="G170" s="183">
        <v>148.67</v>
      </c>
      <c r="H170" s="183">
        <v>75.29</v>
      </c>
      <c r="I170" s="183">
        <v>48.11</v>
      </c>
      <c r="J170" s="183">
        <v>25.27</v>
      </c>
      <c r="K170" s="183">
        <v>0</v>
      </c>
      <c r="L170" s="183">
        <v>50.5</v>
      </c>
      <c r="M170" s="183">
        <v>29.73</v>
      </c>
      <c r="N170" s="183">
        <v>11.89</v>
      </c>
      <c r="O170" s="183">
        <v>7.65</v>
      </c>
      <c r="P170" s="183">
        <v>0</v>
      </c>
      <c r="Q170" s="183">
        <v>1.23</v>
      </c>
      <c r="R170" s="183">
        <v>14.81</v>
      </c>
      <c r="S170" s="183">
        <v>0</v>
      </c>
      <c r="T170" s="183">
        <v>0</v>
      </c>
      <c r="U170" s="183">
        <v>0</v>
      </c>
      <c r="V170" s="183">
        <v>0</v>
      </c>
    </row>
    <row r="171" ht="23.1" customHeight="1" spans="1:22">
      <c r="A171" s="180"/>
      <c r="B171" s="180"/>
      <c r="C171" s="180"/>
      <c r="D171" s="199" t="s">
        <v>2604</v>
      </c>
      <c r="E171" s="280" t="s">
        <v>2605</v>
      </c>
      <c r="F171" s="183">
        <v>151.18</v>
      </c>
      <c r="G171" s="183">
        <v>105.42</v>
      </c>
      <c r="H171" s="183">
        <v>48.44</v>
      </c>
      <c r="I171" s="183">
        <v>36.94</v>
      </c>
      <c r="J171" s="183">
        <v>20.04</v>
      </c>
      <c r="K171" s="183">
        <v>0</v>
      </c>
      <c r="L171" s="183">
        <v>35.51</v>
      </c>
      <c r="M171" s="183">
        <v>21.08</v>
      </c>
      <c r="N171" s="183">
        <v>8.43</v>
      </c>
      <c r="O171" s="183">
        <v>5.15</v>
      </c>
      <c r="P171" s="183">
        <v>0</v>
      </c>
      <c r="Q171" s="183">
        <v>0.85</v>
      </c>
      <c r="R171" s="183">
        <v>10.25</v>
      </c>
      <c r="S171" s="183">
        <v>0</v>
      </c>
      <c r="T171" s="183">
        <v>0</v>
      </c>
      <c r="U171" s="183">
        <v>0</v>
      </c>
      <c r="V171" s="183">
        <v>0</v>
      </c>
    </row>
    <row r="172" ht="23.1" customHeight="1" spans="1:22">
      <c r="A172" s="180"/>
      <c r="B172" s="180"/>
      <c r="C172" s="180"/>
      <c r="D172" s="199" t="s">
        <v>2606</v>
      </c>
      <c r="E172" s="280" t="s">
        <v>2607</v>
      </c>
      <c r="F172" s="183">
        <v>53.69</v>
      </c>
      <c r="G172" s="183">
        <v>37.09</v>
      </c>
      <c r="H172" s="183">
        <v>16.57</v>
      </c>
      <c r="I172" s="183">
        <v>0</v>
      </c>
      <c r="J172" s="183">
        <v>6</v>
      </c>
      <c r="K172" s="183">
        <v>14.52</v>
      </c>
      <c r="L172" s="183">
        <v>12.87</v>
      </c>
      <c r="M172" s="183">
        <v>7.42</v>
      </c>
      <c r="N172" s="183">
        <v>2.97</v>
      </c>
      <c r="O172" s="183">
        <v>1.84</v>
      </c>
      <c r="P172" s="183">
        <v>0</v>
      </c>
      <c r="Q172" s="183">
        <v>0.64</v>
      </c>
      <c r="R172" s="183">
        <v>3.73</v>
      </c>
      <c r="S172" s="183">
        <v>0</v>
      </c>
      <c r="T172" s="183">
        <v>0</v>
      </c>
      <c r="U172" s="183">
        <v>0</v>
      </c>
      <c r="V172" s="183">
        <v>0</v>
      </c>
    </row>
    <row r="173" ht="23.1" customHeight="1" spans="1:22">
      <c r="A173" s="180"/>
      <c r="B173" s="180"/>
      <c r="C173" s="180"/>
      <c r="D173" s="199" t="s">
        <v>2608</v>
      </c>
      <c r="E173" s="280" t="s">
        <v>2609</v>
      </c>
      <c r="F173" s="183">
        <v>426.96</v>
      </c>
      <c r="G173" s="183">
        <v>297.2</v>
      </c>
      <c r="H173" s="183">
        <v>144.66</v>
      </c>
      <c r="I173" s="183">
        <v>98.48</v>
      </c>
      <c r="J173" s="183">
        <v>54.06</v>
      </c>
      <c r="K173" s="183">
        <v>0</v>
      </c>
      <c r="L173" s="183">
        <v>100.58</v>
      </c>
      <c r="M173" s="183">
        <v>59.44</v>
      </c>
      <c r="N173" s="183">
        <v>23.78</v>
      </c>
      <c r="O173" s="183">
        <v>14.93</v>
      </c>
      <c r="P173" s="183">
        <v>0</v>
      </c>
      <c r="Q173" s="183">
        <v>2.43</v>
      </c>
      <c r="R173" s="183">
        <v>29.18</v>
      </c>
      <c r="S173" s="183">
        <v>0</v>
      </c>
      <c r="T173" s="183">
        <v>0</v>
      </c>
      <c r="U173" s="183">
        <v>0</v>
      </c>
      <c r="V173" s="183">
        <v>0</v>
      </c>
    </row>
    <row r="174" ht="23.1" customHeight="1" spans="1:22">
      <c r="A174" s="180"/>
      <c r="B174" s="180"/>
      <c r="C174" s="180"/>
      <c r="D174" s="199" t="s">
        <v>2610</v>
      </c>
      <c r="E174" s="280" t="s">
        <v>2611</v>
      </c>
      <c r="F174" s="183">
        <v>290.98</v>
      </c>
      <c r="G174" s="183">
        <v>202.76</v>
      </c>
      <c r="H174" s="183">
        <v>95.48</v>
      </c>
      <c r="I174" s="183">
        <v>69.32</v>
      </c>
      <c r="J174" s="183">
        <v>37.96</v>
      </c>
      <c r="K174" s="183">
        <v>0</v>
      </c>
      <c r="L174" s="183">
        <v>68.44</v>
      </c>
      <c r="M174" s="183">
        <v>40.55</v>
      </c>
      <c r="N174" s="183">
        <v>16.22</v>
      </c>
      <c r="O174" s="183">
        <v>10.02</v>
      </c>
      <c r="P174" s="183">
        <v>0</v>
      </c>
      <c r="Q174" s="183">
        <v>1.65</v>
      </c>
      <c r="R174" s="183">
        <v>19.78</v>
      </c>
      <c r="S174" s="183">
        <v>0</v>
      </c>
      <c r="T174" s="183">
        <v>0</v>
      </c>
      <c r="U174" s="183">
        <v>0</v>
      </c>
      <c r="V174" s="183">
        <v>0</v>
      </c>
    </row>
    <row r="175" ht="23.1" customHeight="1" spans="1:22">
      <c r="A175" s="180"/>
      <c r="B175" s="180"/>
      <c r="C175" s="180"/>
      <c r="D175" s="199" t="s">
        <v>2612</v>
      </c>
      <c r="E175" s="280" t="s">
        <v>2613</v>
      </c>
      <c r="F175" s="183">
        <v>77.17</v>
      </c>
      <c r="G175" s="183">
        <v>53.78</v>
      </c>
      <c r="H175" s="183">
        <v>25.02</v>
      </c>
      <c r="I175" s="183">
        <v>18.68</v>
      </c>
      <c r="J175" s="183">
        <v>10.08</v>
      </c>
      <c r="K175" s="183">
        <v>0</v>
      </c>
      <c r="L175" s="183">
        <v>18.15</v>
      </c>
      <c r="M175" s="183">
        <v>10.76</v>
      </c>
      <c r="N175" s="183">
        <v>4.3</v>
      </c>
      <c r="O175" s="183">
        <v>2.65</v>
      </c>
      <c r="P175" s="183">
        <v>0</v>
      </c>
      <c r="Q175" s="183">
        <v>0.44</v>
      </c>
      <c r="R175" s="183">
        <v>5.24</v>
      </c>
      <c r="S175" s="183">
        <v>0</v>
      </c>
      <c r="T175" s="183">
        <v>0</v>
      </c>
      <c r="U175" s="183">
        <v>0</v>
      </c>
      <c r="V175" s="183">
        <v>0</v>
      </c>
    </row>
    <row r="176" ht="23.1" customHeight="1" spans="1:22">
      <c r="A176" s="180"/>
      <c r="B176" s="180"/>
      <c r="C176" s="180"/>
      <c r="D176" s="199" t="s">
        <v>2614</v>
      </c>
      <c r="E176" s="280" t="s">
        <v>2615</v>
      </c>
      <c r="F176" s="183">
        <v>78.35</v>
      </c>
      <c r="G176" s="183">
        <v>54.19</v>
      </c>
      <c r="H176" s="183">
        <v>23.41</v>
      </c>
      <c r="I176" s="183">
        <v>0</v>
      </c>
      <c r="J176" s="183">
        <v>9</v>
      </c>
      <c r="K176" s="183">
        <v>21.78</v>
      </c>
      <c r="L176" s="183">
        <v>18.74</v>
      </c>
      <c r="M176" s="183">
        <v>10.84</v>
      </c>
      <c r="N176" s="183">
        <v>4.34</v>
      </c>
      <c r="O176" s="183">
        <v>2.64</v>
      </c>
      <c r="P176" s="183">
        <v>0</v>
      </c>
      <c r="Q176" s="183">
        <v>0.92</v>
      </c>
      <c r="R176" s="183">
        <v>5.42</v>
      </c>
      <c r="S176" s="183">
        <v>0</v>
      </c>
      <c r="T176" s="183">
        <v>0</v>
      </c>
      <c r="U176" s="183">
        <v>0</v>
      </c>
      <c r="V176" s="183">
        <v>0</v>
      </c>
    </row>
    <row r="177" ht="23.1" customHeight="1" spans="1:22">
      <c r="A177" s="180"/>
      <c r="B177" s="180"/>
      <c r="C177" s="180"/>
      <c r="D177" s="199" t="s">
        <v>2616</v>
      </c>
      <c r="E177" s="280" t="s">
        <v>2617</v>
      </c>
      <c r="F177" s="183">
        <v>92.7</v>
      </c>
      <c r="G177" s="183">
        <v>63.96</v>
      </c>
      <c r="H177" s="183">
        <v>29.69</v>
      </c>
      <c r="I177" s="183">
        <v>0</v>
      </c>
      <c r="J177" s="183">
        <v>10</v>
      </c>
      <c r="K177" s="183">
        <v>24.27</v>
      </c>
      <c r="L177" s="183">
        <v>22.26</v>
      </c>
      <c r="M177" s="183">
        <v>12.79</v>
      </c>
      <c r="N177" s="183">
        <v>5.12</v>
      </c>
      <c r="O177" s="183">
        <v>3.22</v>
      </c>
      <c r="P177" s="183">
        <v>0</v>
      </c>
      <c r="Q177" s="183">
        <v>1.13</v>
      </c>
      <c r="R177" s="183">
        <v>6.48</v>
      </c>
      <c r="S177" s="183">
        <v>0</v>
      </c>
      <c r="T177" s="183">
        <v>0</v>
      </c>
      <c r="U177" s="183">
        <v>0</v>
      </c>
      <c r="V177" s="183">
        <v>0</v>
      </c>
    </row>
    <row r="178" ht="23.1" customHeight="1" spans="1:22">
      <c r="A178" s="180"/>
      <c r="B178" s="180"/>
      <c r="C178" s="180"/>
      <c r="D178" s="199" t="s">
        <v>2618</v>
      </c>
      <c r="E178" s="280" t="s">
        <v>2619</v>
      </c>
      <c r="F178" s="183">
        <v>18.52</v>
      </c>
      <c r="G178" s="183">
        <v>12.78</v>
      </c>
      <c r="H178" s="183">
        <v>5.77</v>
      </c>
      <c r="I178" s="183">
        <v>0</v>
      </c>
      <c r="J178" s="183">
        <v>2</v>
      </c>
      <c r="K178" s="183">
        <v>5.01</v>
      </c>
      <c r="L178" s="183">
        <v>4.45</v>
      </c>
      <c r="M178" s="183">
        <v>2.56</v>
      </c>
      <c r="N178" s="183">
        <v>1.02</v>
      </c>
      <c r="O178" s="183">
        <v>0.64</v>
      </c>
      <c r="P178" s="183">
        <v>0</v>
      </c>
      <c r="Q178" s="183">
        <v>0.23</v>
      </c>
      <c r="R178" s="183">
        <v>1.29</v>
      </c>
      <c r="S178" s="183">
        <v>0</v>
      </c>
      <c r="T178" s="183">
        <v>0</v>
      </c>
      <c r="U178" s="183">
        <v>0</v>
      </c>
      <c r="V178" s="183">
        <v>0</v>
      </c>
    </row>
    <row r="179" ht="23.1" customHeight="1" spans="1:22">
      <c r="A179" s="180"/>
      <c r="B179" s="180"/>
      <c r="C179" s="180"/>
      <c r="D179" s="199" t="s">
        <v>2620</v>
      </c>
      <c r="E179" s="280" t="s">
        <v>2621</v>
      </c>
      <c r="F179" s="183">
        <v>83.64</v>
      </c>
      <c r="G179" s="183">
        <v>54.71</v>
      </c>
      <c r="H179" s="183">
        <v>23.93</v>
      </c>
      <c r="I179" s="183">
        <v>0</v>
      </c>
      <c r="J179" s="183">
        <v>9</v>
      </c>
      <c r="K179" s="183">
        <v>21.78</v>
      </c>
      <c r="L179" s="183">
        <v>18.94</v>
      </c>
      <c r="M179" s="183">
        <v>10.94</v>
      </c>
      <c r="N179" s="183">
        <v>4.38</v>
      </c>
      <c r="O179" s="183">
        <v>2.68</v>
      </c>
      <c r="P179" s="183">
        <v>0</v>
      </c>
      <c r="Q179" s="183">
        <v>0.94</v>
      </c>
      <c r="R179" s="183">
        <v>5.49</v>
      </c>
      <c r="S179" s="183">
        <v>4.5</v>
      </c>
      <c r="T179" s="183">
        <v>0</v>
      </c>
      <c r="U179" s="183">
        <v>0</v>
      </c>
      <c r="V179" s="183">
        <v>4.5</v>
      </c>
    </row>
    <row r="180" ht="23.1" customHeight="1" spans="1:22">
      <c r="A180" s="180"/>
      <c r="B180" s="180"/>
      <c r="C180" s="180"/>
      <c r="D180" s="199" t="s">
        <v>2622</v>
      </c>
      <c r="E180" s="280" t="s">
        <v>2623</v>
      </c>
      <c r="F180" s="183">
        <v>190.41</v>
      </c>
      <c r="G180" s="183">
        <v>131.28</v>
      </c>
      <c r="H180" s="183">
        <v>61.92</v>
      </c>
      <c r="I180" s="183">
        <v>0</v>
      </c>
      <c r="J180" s="183">
        <v>20</v>
      </c>
      <c r="K180" s="183">
        <v>49.36</v>
      </c>
      <c r="L180" s="183">
        <v>45.78</v>
      </c>
      <c r="M180" s="183">
        <v>26.26</v>
      </c>
      <c r="N180" s="183">
        <v>10.5</v>
      </c>
      <c r="O180" s="183">
        <v>6.67</v>
      </c>
      <c r="P180" s="183">
        <v>0</v>
      </c>
      <c r="Q180" s="183">
        <v>2.35</v>
      </c>
      <c r="R180" s="183">
        <v>13.35</v>
      </c>
      <c r="S180" s="183">
        <v>0</v>
      </c>
      <c r="T180" s="183">
        <v>0</v>
      </c>
      <c r="U180" s="183">
        <v>0</v>
      </c>
      <c r="V180" s="183">
        <v>0</v>
      </c>
    </row>
    <row r="181" ht="23.1" customHeight="1" spans="1:22">
      <c r="A181" s="180"/>
      <c r="B181" s="180"/>
      <c r="C181" s="180"/>
      <c r="D181" s="199" t="s">
        <v>2624</v>
      </c>
      <c r="E181" s="280" t="s">
        <v>2625</v>
      </c>
      <c r="F181" s="183">
        <v>230.14</v>
      </c>
      <c r="G181" s="183">
        <v>160.42</v>
      </c>
      <c r="H181" s="183">
        <v>74.41</v>
      </c>
      <c r="I181" s="183">
        <v>55.81</v>
      </c>
      <c r="J181" s="183">
        <v>30.2</v>
      </c>
      <c r="K181" s="183">
        <v>0</v>
      </c>
      <c r="L181" s="183">
        <v>54.09</v>
      </c>
      <c r="M181" s="183">
        <v>32.08</v>
      </c>
      <c r="N181" s="183">
        <v>12.83</v>
      </c>
      <c r="O181" s="183">
        <v>7.88</v>
      </c>
      <c r="P181" s="183">
        <v>0</v>
      </c>
      <c r="Q181" s="183">
        <v>1.3</v>
      </c>
      <c r="R181" s="183">
        <v>15.63</v>
      </c>
      <c r="S181" s="183">
        <v>0</v>
      </c>
      <c r="T181" s="183">
        <v>0</v>
      </c>
      <c r="U181" s="183">
        <v>0</v>
      </c>
      <c r="V181" s="183">
        <v>0</v>
      </c>
    </row>
    <row r="182" ht="23.1" customHeight="1" spans="1:22">
      <c r="A182" s="180"/>
      <c r="B182" s="180"/>
      <c r="C182" s="180"/>
      <c r="D182" s="199" t="s">
        <v>2626</v>
      </c>
      <c r="E182" s="280" t="s">
        <v>997</v>
      </c>
      <c r="F182" s="183">
        <v>2939.14</v>
      </c>
      <c r="G182" s="183">
        <v>2028.43</v>
      </c>
      <c r="H182" s="183">
        <v>991.48</v>
      </c>
      <c r="I182" s="183">
        <v>174.36</v>
      </c>
      <c r="J182" s="183">
        <v>306.47</v>
      </c>
      <c r="K182" s="183">
        <v>556.12</v>
      </c>
      <c r="L182" s="183">
        <v>704.079999999999</v>
      </c>
      <c r="M182" s="183">
        <v>405.69</v>
      </c>
      <c r="N182" s="183">
        <v>162.26</v>
      </c>
      <c r="O182" s="183">
        <v>104.47</v>
      </c>
      <c r="P182" s="183">
        <v>0</v>
      </c>
      <c r="Q182" s="183">
        <v>31.66</v>
      </c>
      <c r="R182" s="183">
        <v>206.63</v>
      </c>
      <c r="S182" s="183">
        <v>0</v>
      </c>
      <c r="T182" s="183">
        <v>0</v>
      </c>
      <c r="U182" s="183">
        <v>0</v>
      </c>
      <c r="V182" s="183">
        <v>0</v>
      </c>
    </row>
    <row r="183" ht="23.1" customHeight="1" spans="1:22">
      <c r="A183" s="180"/>
      <c r="B183" s="180"/>
      <c r="C183" s="180"/>
      <c r="D183" s="199" t="s">
        <v>2627</v>
      </c>
      <c r="E183" s="280" t="s">
        <v>2628</v>
      </c>
      <c r="F183" s="183">
        <v>556.55</v>
      </c>
      <c r="G183" s="183">
        <v>387.17</v>
      </c>
      <c r="H183" s="183">
        <v>191.01</v>
      </c>
      <c r="I183" s="183">
        <v>127.24</v>
      </c>
      <c r="J183" s="183">
        <v>68.92</v>
      </c>
      <c r="K183" s="183">
        <v>0</v>
      </c>
      <c r="L183" s="183">
        <v>131.19</v>
      </c>
      <c r="M183" s="183">
        <v>77.43</v>
      </c>
      <c r="N183" s="183">
        <v>30.97</v>
      </c>
      <c r="O183" s="183">
        <v>19.61</v>
      </c>
      <c r="P183" s="183">
        <v>0</v>
      </c>
      <c r="Q183" s="183">
        <v>3.18</v>
      </c>
      <c r="R183" s="183">
        <v>38.19</v>
      </c>
      <c r="S183" s="183">
        <v>0</v>
      </c>
      <c r="T183" s="183">
        <v>0</v>
      </c>
      <c r="U183" s="183">
        <v>0</v>
      </c>
      <c r="V183" s="183">
        <v>0</v>
      </c>
    </row>
    <row r="184" ht="23.1" customHeight="1" spans="1:22">
      <c r="A184" s="180"/>
      <c r="B184" s="180"/>
      <c r="C184" s="180"/>
      <c r="D184" s="199" t="s">
        <v>2629</v>
      </c>
      <c r="E184" s="280" t="s">
        <v>2630</v>
      </c>
      <c r="F184" s="183">
        <v>392.93</v>
      </c>
      <c r="G184" s="183">
        <v>270.3</v>
      </c>
      <c r="H184" s="183">
        <v>133.62</v>
      </c>
      <c r="I184" s="183">
        <v>0</v>
      </c>
      <c r="J184" s="183">
        <v>38</v>
      </c>
      <c r="K184" s="183">
        <v>98.68</v>
      </c>
      <c r="L184" s="183">
        <v>94.76</v>
      </c>
      <c r="M184" s="183">
        <v>54.06</v>
      </c>
      <c r="N184" s="183">
        <v>21.62</v>
      </c>
      <c r="O184" s="183">
        <v>14.09</v>
      </c>
      <c r="P184" s="183">
        <v>0</v>
      </c>
      <c r="Q184" s="183">
        <v>4.99</v>
      </c>
      <c r="R184" s="183">
        <v>27.87</v>
      </c>
      <c r="S184" s="183">
        <v>0</v>
      </c>
      <c r="T184" s="183">
        <v>0</v>
      </c>
      <c r="U184" s="183">
        <v>0</v>
      </c>
      <c r="V184" s="183">
        <v>0</v>
      </c>
    </row>
    <row r="185" ht="23.1" customHeight="1" spans="1:22">
      <c r="A185" s="180"/>
      <c r="B185" s="180"/>
      <c r="C185" s="180"/>
      <c r="D185" s="199" t="s">
        <v>2631</v>
      </c>
      <c r="E185" s="280" t="s">
        <v>2632</v>
      </c>
      <c r="F185" s="183">
        <v>557.88</v>
      </c>
      <c r="G185" s="183">
        <v>383.68</v>
      </c>
      <c r="H185" s="183">
        <v>188.76</v>
      </c>
      <c r="I185" s="183">
        <v>0</v>
      </c>
      <c r="J185" s="183">
        <v>53</v>
      </c>
      <c r="K185" s="183">
        <v>141.92</v>
      </c>
      <c r="L185" s="183">
        <v>134.52</v>
      </c>
      <c r="M185" s="183">
        <v>76.74</v>
      </c>
      <c r="N185" s="183">
        <v>30.69</v>
      </c>
      <c r="O185" s="183">
        <v>20</v>
      </c>
      <c r="P185" s="183">
        <v>0</v>
      </c>
      <c r="Q185" s="183">
        <v>7.09</v>
      </c>
      <c r="R185" s="183">
        <v>39.68</v>
      </c>
      <c r="S185" s="183">
        <v>0</v>
      </c>
      <c r="T185" s="183">
        <v>0</v>
      </c>
      <c r="U185" s="183">
        <v>0</v>
      </c>
      <c r="V185" s="183">
        <v>0</v>
      </c>
    </row>
    <row r="186" ht="23.1" customHeight="1" spans="1:22">
      <c r="A186" s="180"/>
      <c r="B186" s="180"/>
      <c r="C186" s="180"/>
      <c r="D186" s="199" t="s">
        <v>2633</v>
      </c>
      <c r="E186" s="280" t="s">
        <v>2634</v>
      </c>
      <c r="F186" s="183">
        <v>551.26</v>
      </c>
      <c r="G186" s="183">
        <v>381.78</v>
      </c>
      <c r="H186" s="183">
        <v>180.04</v>
      </c>
      <c r="I186" s="183">
        <v>47.12</v>
      </c>
      <c r="J186" s="183">
        <v>63.55</v>
      </c>
      <c r="K186" s="183">
        <v>91.07</v>
      </c>
      <c r="L186" s="183">
        <v>131.29</v>
      </c>
      <c r="M186" s="183">
        <v>76.36</v>
      </c>
      <c r="N186" s="183">
        <v>30.54</v>
      </c>
      <c r="O186" s="183">
        <v>19.18</v>
      </c>
      <c r="P186" s="183">
        <v>0</v>
      </c>
      <c r="Q186" s="183">
        <v>5.21</v>
      </c>
      <c r="R186" s="183">
        <v>38.19</v>
      </c>
      <c r="S186" s="183">
        <v>0</v>
      </c>
      <c r="T186" s="183">
        <v>0</v>
      </c>
      <c r="U186" s="183">
        <v>0</v>
      </c>
      <c r="V186" s="183">
        <v>0</v>
      </c>
    </row>
    <row r="187" ht="23.1" customHeight="1" spans="1:22">
      <c r="A187" s="180"/>
      <c r="B187" s="180"/>
      <c r="C187" s="180"/>
      <c r="D187" s="199" t="s">
        <v>2635</v>
      </c>
      <c r="E187" s="280" t="s">
        <v>2636</v>
      </c>
      <c r="F187" s="183">
        <v>41.98</v>
      </c>
      <c r="G187" s="183">
        <v>28.88</v>
      </c>
      <c r="H187" s="183">
        <v>13.91</v>
      </c>
      <c r="I187" s="183">
        <v>0</v>
      </c>
      <c r="J187" s="183">
        <v>4</v>
      </c>
      <c r="K187" s="183">
        <v>10.97</v>
      </c>
      <c r="L187" s="183">
        <v>10.11</v>
      </c>
      <c r="M187" s="183">
        <v>5.78</v>
      </c>
      <c r="N187" s="183">
        <v>2.31</v>
      </c>
      <c r="O187" s="183">
        <v>1.49</v>
      </c>
      <c r="P187" s="183">
        <v>0</v>
      </c>
      <c r="Q187" s="183">
        <v>0.53</v>
      </c>
      <c r="R187" s="183">
        <v>2.99</v>
      </c>
      <c r="S187" s="183">
        <v>0</v>
      </c>
      <c r="T187" s="183">
        <v>0</v>
      </c>
      <c r="U187" s="183">
        <v>0</v>
      </c>
      <c r="V187" s="183">
        <v>0</v>
      </c>
    </row>
    <row r="188" ht="23.1" customHeight="1" spans="1:22">
      <c r="A188" s="180"/>
      <c r="B188" s="180"/>
      <c r="C188" s="180"/>
      <c r="D188" s="199" t="s">
        <v>2637</v>
      </c>
      <c r="E188" s="280" t="s">
        <v>2638</v>
      </c>
      <c r="F188" s="183">
        <v>83.55</v>
      </c>
      <c r="G188" s="183">
        <v>57.48</v>
      </c>
      <c r="H188" s="183">
        <v>27.82</v>
      </c>
      <c r="I188" s="183">
        <v>0</v>
      </c>
      <c r="J188" s="183">
        <v>8</v>
      </c>
      <c r="K188" s="183">
        <v>21.66</v>
      </c>
      <c r="L188" s="183">
        <v>20.13</v>
      </c>
      <c r="M188" s="183">
        <v>11.5</v>
      </c>
      <c r="N188" s="183">
        <v>4.6</v>
      </c>
      <c r="O188" s="183">
        <v>2.98</v>
      </c>
      <c r="P188" s="183">
        <v>0</v>
      </c>
      <c r="Q188" s="183">
        <v>1.05</v>
      </c>
      <c r="R188" s="183">
        <v>5.94</v>
      </c>
      <c r="S188" s="183">
        <v>0</v>
      </c>
      <c r="T188" s="183">
        <v>0</v>
      </c>
      <c r="U188" s="183">
        <v>0</v>
      </c>
      <c r="V188" s="183">
        <v>0</v>
      </c>
    </row>
    <row r="189" ht="23.1" customHeight="1" spans="1:22">
      <c r="A189" s="180"/>
      <c r="B189" s="180"/>
      <c r="C189" s="180"/>
      <c r="D189" s="199" t="s">
        <v>2639</v>
      </c>
      <c r="E189" s="280" t="s">
        <v>2640</v>
      </c>
      <c r="F189" s="183">
        <v>39.54</v>
      </c>
      <c r="G189" s="183">
        <v>27.24</v>
      </c>
      <c r="H189" s="183">
        <v>12.84</v>
      </c>
      <c r="I189" s="183">
        <v>0</v>
      </c>
      <c r="J189" s="183">
        <v>4</v>
      </c>
      <c r="K189" s="183">
        <v>10.4</v>
      </c>
      <c r="L189" s="183">
        <v>9.51</v>
      </c>
      <c r="M189" s="183">
        <v>5.45</v>
      </c>
      <c r="N189" s="183">
        <v>2.18</v>
      </c>
      <c r="O189" s="183">
        <v>1.39</v>
      </c>
      <c r="P189" s="183">
        <v>0</v>
      </c>
      <c r="Q189" s="183">
        <v>0.49</v>
      </c>
      <c r="R189" s="183">
        <v>2.79</v>
      </c>
      <c r="S189" s="183">
        <v>0</v>
      </c>
      <c r="T189" s="183">
        <v>0</v>
      </c>
      <c r="U189" s="183">
        <v>0</v>
      </c>
      <c r="V189" s="183">
        <v>0</v>
      </c>
    </row>
    <row r="190" ht="23.1" customHeight="1" spans="1:22">
      <c r="A190" s="180"/>
      <c r="B190" s="180"/>
      <c r="C190" s="180"/>
      <c r="D190" s="199" t="s">
        <v>2641</v>
      </c>
      <c r="E190" s="280" t="s">
        <v>2642</v>
      </c>
      <c r="F190" s="183">
        <v>115.61</v>
      </c>
      <c r="G190" s="183">
        <v>79.52</v>
      </c>
      <c r="H190" s="183">
        <v>39.07</v>
      </c>
      <c r="I190" s="183">
        <v>0</v>
      </c>
      <c r="J190" s="183">
        <v>11</v>
      </c>
      <c r="K190" s="183">
        <v>29.45</v>
      </c>
      <c r="L190" s="183">
        <v>27.87</v>
      </c>
      <c r="M190" s="183">
        <v>15.9</v>
      </c>
      <c r="N190" s="183">
        <v>6.36</v>
      </c>
      <c r="O190" s="183">
        <v>4.14</v>
      </c>
      <c r="P190" s="183">
        <v>0</v>
      </c>
      <c r="Q190" s="183">
        <v>1.47</v>
      </c>
      <c r="R190" s="183">
        <v>8.22</v>
      </c>
      <c r="S190" s="183">
        <v>0</v>
      </c>
      <c r="T190" s="183">
        <v>0</v>
      </c>
      <c r="U190" s="183">
        <v>0</v>
      </c>
      <c r="V190" s="183">
        <v>0</v>
      </c>
    </row>
    <row r="191" ht="23.1" customHeight="1" spans="1:22">
      <c r="A191" s="180"/>
      <c r="B191" s="180"/>
      <c r="C191" s="180"/>
      <c r="D191" s="199" t="s">
        <v>2643</v>
      </c>
      <c r="E191" s="280" t="s">
        <v>2644</v>
      </c>
      <c r="F191" s="183">
        <v>48.98</v>
      </c>
      <c r="G191" s="183">
        <v>33.77</v>
      </c>
      <c r="H191" s="183">
        <v>15.74</v>
      </c>
      <c r="I191" s="183">
        <v>0</v>
      </c>
      <c r="J191" s="183">
        <v>5</v>
      </c>
      <c r="K191" s="183">
        <v>13.03</v>
      </c>
      <c r="L191" s="183">
        <v>11.76</v>
      </c>
      <c r="M191" s="183">
        <v>6.75</v>
      </c>
      <c r="N191" s="183">
        <v>2.7</v>
      </c>
      <c r="O191" s="183">
        <v>1.71</v>
      </c>
      <c r="P191" s="183">
        <v>0</v>
      </c>
      <c r="Q191" s="183">
        <v>0.6</v>
      </c>
      <c r="R191" s="183">
        <v>3.45</v>
      </c>
      <c r="S191" s="183">
        <v>0</v>
      </c>
      <c r="T191" s="183">
        <v>0</v>
      </c>
      <c r="U191" s="183">
        <v>0</v>
      </c>
      <c r="V191" s="183">
        <v>0</v>
      </c>
    </row>
    <row r="192" ht="23.1" customHeight="1" spans="1:22">
      <c r="A192" s="180"/>
      <c r="B192" s="180"/>
      <c r="C192" s="180"/>
      <c r="D192" s="199" t="s">
        <v>2651</v>
      </c>
      <c r="E192" s="280" t="s">
        <v>2652</v>
      </c>
      <c r="F192" s="183">
        <v>550.86</v>
      </c>
      <c r="G192" s="183">
        <v>378.61</v>
      </c>
      <c r="H192" s="183">
        <v>188.67</v>
      </c>
      <c r="I192" s="183">
        <v>0</v>
      </c>
      <c r="J192" s="183">
        <v>51</v>
      </c>
      <c r="K192" s="183">
        <v>138.94</v>
      </c>
      <c r="L192" s="183">
        <v>132.94</v>
      </c>
      <c r="M192" s="183">
        <v>75.72</v>
      </c>
      <c r="N192" s="183">
        <v>30.29</v>
      </c>
      <c r="O192" s="183">
        <v>19.88</v>
      </c>
      <c r="P192" s="183">
        <v>0</v>
      </c>
      <c r="Q192" s="183">
        <v>7.05</v>
      </c>
      <c r="R192" s="183">
        <v>39.31</v>
      </c>
      <c r="S192" s="183">
        <v>0</v>
      </c>
      <c r="T192" s="183">
        <v>0</v>
      </c>
      <c r="U192" s="183">
        <v>0</v>
      </c>
      <c r="V192" s="183">
        <v>0</v>
      </c>
    </row>
    <row r="193" ht="23.1" customHeight="1" spans="1:22">
      <c r="A193" s="180"/>
      <c r="B193" s="180"/>
      <c r="C193" s="180"/>
      <c r="D193" s="199" t="s">
        <v>2673</v>
      </c>
      <c r="E193" s="280" t="s">
        <v>1074</v>
      </c>
      <c r="F193" s="183">
        <v>99.64</v>
      </c>
      <c r="G193" s="183">
        <v>53.62</v>
      </c>
      <c r="H193" s="183">
        <v>27.2</v>
      </c>
      <c r="I193" s="183">
        <v>17.15</v>
      </c>
      <c r="J193" s="183">
        <v>9.27</v>
      </c>
      <c r="K193" s="183">
        <v>0</v>
      </c>
      <c r="L193" s="183">
        <v>18.2</v>
      </c>
      <c r="M193" s="183">
        <v>10.72</v>
      </c>
      <c r="N193" s="183">
        <v>4.29</v>
      </c>
      <c r="O193" s="183">
        <v>2.75</v>
      </c>
      <c r="P193" s="183">
        <v>0</v>
      </c>
      <c r="Q193" s="183">
        <v>0.44</v>
      </c>
      <c r="R193" s="183">
        <v>5.32</v>
      </c>
      <c r="S193" s="183">
        <v>22.5</v>
      </c>
      <c r="T193" s="183">
        <v>0</v>
      </c>
      <c r="U193" s="183">
        <v>0</v>
      </c>
      <c r="V193" s="183">
        <v>22.5</v>
      </c>
    </row>
    <row r="194" ht="23.1" customHeight="1" spans="1:22">
      <c r="A194" s="180"/>
      <c r="B194" s="180"/>
      <c r="C194" s="180"/>
      <c r="D194" s="199" t="s">
        <v>2674</v>
      </c>
      <c r="E194" s="280" t="s">
        <v>2675</v>
      </c>
      <c r="F194" s="183">
        <v>77.14</v>
      </c>
      <c r="G194" s="183">
        <v>53.62</v>
      </c>
      <c r="H194" s="183">
        <v>27.2</v>
      </c>
      <c r="I194" s="183">
        <v>17.15</v>
      </c>
      <c r="J194" s="183">
        <v>9.27</v>
      </c>
      <c r="K194" s="183">
        <v>0</v>
      </c>
      <c r="L194" s="183">
        <v>18.2</v>
      </c>
      <c r="M194" s="183">
        <v>10.72</v>
      </c>
      <c r="N194" s="183">
        <v>4.29</v>
      </c>
      <c r="O194" s="183">
        <v>2.75</v>
      </c>
      <c r="P194" s="183">
        <v>0</v>
      </c>
      <c r="Q194" s="183">
        <v>0.44</v>
      </c>
      <c r="R194" s="183">
        <v>5.32</v>
      </c>
      <c r="S194" s="183">
        <v>0</v>
      </c>
      <c r="T194" s="183">
        <v>0</v>
      </c>
      <c r="U194" s="183">
        <v>0</v>
      </c>
      <c r="V194" s="183">
        <v>0</v>
      </c>
    </row>
    <row r="195" ht="23.1" customHeight="1" spans="1:22">
      <c r="A195" s="180"/>
      <c r="B195" s="180"/>
      <c r="C195" s="180"/>
      <c r="D195" s="199" t="s">
        <v>2676</v>
      </c>
      <c r="E195" s="280" t="s">
        <v>2677</v>
      </c>
      <c r="F195" s="183">
        <v>22.5</v>
      </c>
      <c r="G195" s="183">
        <v>0</v>
      </c>
      <c r="H195" s="183">
        <v>0</v>
      </c>
      <c r="I195" s="183">
        <v>0</v>
      </c>
      <c r="J195" s="183">
        <v>0</v>
      </c>
      <c r="K195" s="183">
        <v>0</v>
      </c>
      <c r="L195" s="183">
        <v>0</v>
      </c>
      <c r="M195" s="183">
        <v>0</v>
      </c>
      <c r="N195" s="183">
        <v>0</v>
      </c>
      <c r="O195" s="183">
        <v>0</v>
      </c>
      <c r="P195" s="183">
        <v>0</v>
      </c>
      <c r="Q195" s="183">
        <v>0</v>
      </c>
      <c r="R195" s="183">
        <v>0</v>
      </c>
      <c r="S195" s="183">
        <v>22.5</v>
      </c>
      <c r="T195" s="183">
        <v>0</v>
      </c>
      <c r="U195" s="183">
        <v>0</v>
      </c>
      <c r="V195" s="183">
        <v>22.5</v>
      </c>
    </row>
    <row r="196" ht="23.1" customHeight="1" spans="1:22">
      <c r="A196" s="180"/>
      <c r="B196" s="180"/>
      <c r="C196" s="180"/>
      <c r="D196" s="199" t="s">
        <v>2678</v>
      </c>
      <c r="E196" s="280" t="s">
        <v>139</v>
      </c>
      <c r="F196" s="183">
        <v>1486.24</v>
      </c>
      <c r="G196" s="183">
        <v>1022.62</v>
      </c>
      <c r="H196" s="183">
        <v>478.38</v>
      </c>
      <c r="I196" s="183">
        <v>120.71</v>
      </c>
      <c r="J196" s="183">
        <v>169.42</v>
      </c>
      <c r="K196" s="183">
        <v>254.11</v>
      </c>
      <c r="L196" s="183">
        <v>352.24</v>
      </c>
      <c r="M196" s="183">
        <v>204.52</v>
      </c>
      <c r="N196" s="183">
        <v>81.81</v>
      </c>
      <c r="O196" s="183">
        <v>51.27</v>
      </c>
      <c r="P196" s="183">
        <v>0</v>
      </c>
      <c r="Q196" s="183">
        <v>14.64</v>
      </c>
      <c r="R196" s="183">
        <v>102.38</v>
      </c>
      <c r="S196" s="183">
        <v>9</v>
      </c>
      <c r="T196" s="183">
        <v>0</v>
      </c>
      <c r="U196" s="183">
        <v>0</v>
      </c>
      <c r="V196" s="183">
        <v>9</v>
      </c>
    </row>
    <row r="197" ht="23.1" customHeight="1" spans="1:22">
      <c r="A197" s="180"/>
      <c r="B197" s="180"/>
      <c r="C197" s="180"/>
      <c r="D197" s="199" t="s">
        <v>2679</v>
      </c>
      <c r="E197" s="280" t="s">
        <v>2680</v>
      </c>
      <c r="F197" s="183">
        <v>1486.24</v>
      </c>
      <c r="G197" s="183">
        <v>1022.62</v>
      </c>
      <c r="H197" s="183">
        <v>478.38</v>
      </c>
      <c r="I197" s="183">
        <v>120.71</v>
      </c>
      <c r="J197" s="183">
        <v>169.42</v>
      </c>
      <c r="K197" s="183">
        <v>254.11</v>
      </c>
      <c r="L197" s="183">
        <v>352.24</v>
      </c>
      <c r="M197" s="183">
        <v>204.52</v>
      </c>
      <c r="N197" s="183">
        <v>81.81</v>
      </c>
      <c r="O197" s="183">
        <v>51.27</v>
      </c>
      <c r="P197" s="183">
        <v>0</v>
      </c>
      <c r="Q197" s="183">
        <v>14.64</v>
      </c>
      <c r="R197" s="183">
        <v>102.38</v>
      </c>
      <c r="S197" s="183">
        <v>9</v>
      </c>
      <c r="T197" s="183">
        <v>0</v>
      </c>
      <c r="U197" s="183">
        <v>0</v>
      </c>
      <c r="V197" s="183">
        <v>9</v>
      </c>
    </row>
    <row r="198" ht="23.1" customHeight="1" spans="1:22">
      <c r="A198" s="180"/>
      <c r="B198" s="180"/>
      <c r="C198" s="180"/>
      <c r="D198" s="199" t="s">
        <v>2681</v>
      </c>
      <c r="E198" s="280" t="s">
        <v>1091</v>
      </c>
      <c r="F198" s="183">
        <v>605.149999999999</v>
      </c>
      <c r="G198" s="183">
        <v>419.15</v>
      </c>
      <c r="H198" s="183">
        <v>198</v>
      </c>
      <c r="I198" s="183">
        <v>57.26</v>
      </c>
      <c r="J198" s="183">
        <v>70.26</v>
      </c>
      <c r="K198" s="183">
        <v>93.63</v>
      </c>
      <c r="L198" s="183">
        <v>144.13</v>
      </c>
      <c r="M198" s="183">
        <v>83.83</v>
      </c>
      <c r="N198" s="183">
        <v>33.53</v>
      </c>
      <c r="O198" s="183">
        <v>21.06</v>
      </c>
      <c r="P198" s="183">
        <v>0</v>
      </c>
      <c r="Q198" s="183">
        <v>5.71</v>
      </c>
      <c r="R198" s="183">
        <v>41.87</v>
      </c>
      <c r="S198" s="183">
        <v>0</v>
      </c>
      <c r="T198" s="183">
        <v>0</v>
      </c>
      <c r="U198" s="183">
        <v>0</v>
      </c>
      <c r="V198" s="183">
        <v>0</v>
      </c>
    </row>
    <row r="199" ht="23.1" customHeight="1" spans="1:22">
      <c r="A199" s="180"/>
      <c r="B199" s="180"/>
      <c r="C199" s="180"/>
      <c r="D199" s="199" t="s">
        <v>2682</v>
      </c>
      <c r="E199" s="280" t="s">
        <v>2683</v>
      </c>
      <c r="F199" s="183">
        <v>301.74</v>
      </c>
      <c r="G199" s="183">
        <v>209.31</v>
      </c>
      <c r="H199" s="183">
        <v>100.99</v>
      </c>
      <c r="I199" s="183">
        <v>43.84</v>
      </c>
      <c r="J199" s="183">
        <v>35.62</v>
      </c>
      <c r="K199" s="183">
        <v>28.86</v>
      </c>
      <c r="L199" s="183">
        <v>71.59</v>
      </c>
      <c r="M199" s="183">
        <v>41.86</v>
      </c>
      <c r="N199" s="183">
        <v>16.74</v>
      </c>
      <c r="O199" s="183">
        <v>10.58</v>
      </c>
      <c r="P199" s="183">
        <v>0</v>
      </c>
      <c r="Q199" s="183">
        <v>2.41</v>
      </c>
      <c r="R199" s="183">
        <v>20.84</v>
      </c>
      <c r="S199" s="183">
        <v>0</v>
      </c>
      <c r="T199" s="183">
        <v>0</v>
      </c>
      <c r="U199" s="183">
        <v>0</v>
      </c>
      <c r="V199" s="183">
        <v>0</v>
      </c>
    </row>
    <row r="200" ht="23.1" customHeight="1" spans="1:22">
      <c r="A200" s="180"/>
      <c r="B200" s="180"/>
      <c r="C200" s="180"/>
      <c r="D200" s="199" t="s">
        <v>2684</v>
      </c>
      <c r="E200" s="280" t="s">
        <v>2685</v>
      </c>
      <c r="F200" s="183">
        <v>63.73</v>
      </c>
      <c r="G200" s="183">
        <v>44</v>
      </c>
      <c r="H200" s="183">
        <v>20.06</v>
      </c>
      <c r="I200" s="183">
        <v>0</v>
      </c>
      <c r="J200" s="183">
        <v>7</v>
      </c>
      <c r="K200" s="183">
        <v>16.94</v>
      </c>
      <c r="L200" s="183">
        <v>15.29</v>
      </c>
      <c r="M200" s="183">
        <v>8.8</v>
      </c>
      <c r="N200" s="183">
        <v>3.52</v>
      </c>
      <c r="O200" s="183">
        <v>2.2</v>
      </c>
      <c r="P200" s="183">
        <v>0</v>
      </c>
      <c r="Q200" s="183">
        <v>0.77</v>
      </c>
      <c r="R200" s="183">
        <v>4.44</v>
      </c>
      <c r="S200" s="183">
        <v>0</v>
      </c>
      <c r="T200" s="183">
        <v>0</v>
      </c>
      <c r="U200" s="183">
        <v>0</v>
      </c>
      <c r="V200" s="183">
        <v>0</v>
      </c>
    </row>
    <row r="201" ht="23.1" customHeight="1" spans="1:22">
      <c r="A201" s="180"/>
      <c r="B201" s="180"/>
      <c r="C201" s="180"/>
      <c r="D201" s="199" t="s">
        <v>2686</v>
      </c>
      <c r="E201" s="280" t="s">
        <v>2687</v>
      </c>
      <c r="F201" s="183">
        <v>58.44</v>
      </c>
      <c r="G201" s="183">
        <v>40.71</v>
      </c>
      <c r="H201" s="183">
        <v>19.65</v>
      </c>
      <c r="I201" s="183">
        <v>13.42</v>
      </c>
      <c r="J201" s="183">
        <v>7.64</v>
      </c>
      <c r="K201" s="183">
        <v>0</v>
      </c>
      <c r="L201" s="183">
        <v>13.76</v>
      </c>
      <c r="M201" s="183">
        <v>8.14</v>
      </c>
      <c r="N201" s="183">
        <v>3.26</v>
      </c>
      <c r="O201" s="183">
        <v>2.03</v>
      </c>
      <c r="P201" s="183">
        <v>0</v>
      </c>
      <c r="Q201" s="183">
        <v>0.33</v>
      </c>
      <c r="R201" s="183">
        <v>3.97</v>
      </c>
      <c r="S201" s="183">
        <v>0</v>
      </c>
      <c r="T201" s="183">
        <v>0</v>
      </c>
      <c r="U201" s="183">
        <v>0</v>
      </c>
      <c r="V201" s="183">
        <v>0</v>
      </c>
    </row>
    <row r="202" ht="23.1" customHeight="1" spans="1:22">
      <c r="A202" s="180"/>
      <c r="B202" s="180"/>
      <c r="C202" s="180"/>
      <c r="D202" s="199" t="s">
        <v>2688</v>
      </c>
      <c r="E202" s="280" t="s">
        <v>2689</v>
      </c>
      <c r="F202" s="183">
        <v>91.41</v>
      </c>
      <c r="G202" s="183">
        <v>63.08</v>
      </c>
      <c r="H202" s="183">
        <v>29.26</v>
      </c>
      <c r="I202" s="183">
        <v>0</v>
      </c>
      <c r="J202" s="183">
        <v>10</v>
      </c>
      <c r="K202" s="183">
        <v>23.82</v>
      </c>
      <c r="L202" s="183">
        <v>21.96</v>
      </c>
      <c r="M202" s="183">
        <v>12.62</v>
      </c>
      <c r="N202" s="183">
        <v>5.05</v>
      </c>
      <c r="O202" s="183">
        <v>3.17</v>
      </c>
      <c r="P202" s="183">
        <v>0</v>
      </c>
      <c r="Q202" s="183">
        <v>1.12</v>
      </c>
      <c r="R202" s="183">
        <v>6.37</v>
      </c>
      <c r="S202" s="183">
        <v>0</v>
      </c>
      <c r="T202" s="183">
        <v>0</v>
      </c>
      <c r="U202" s="183">
        <v>0</v>
      </c>
      <c r="V202" s="183">
        <v>0</v>
      </c>
    </row>
    <row r="203" ht="23.1" customHeight="1" spans="1:22">
      <c r="A203" s="180"/>
      <c r="B203" s="180"/>
      <c r="C203" s="180"/>
      <c r="D203" s="199" t="s">
        <v>2690</v>
      </c>
      <c r="E203" s="280" t="s">
        <v>2691</v>
      </c>
      <c r="F203" s="183">
        <v>89.8299999999999</v>
      </c>
      <c r="G203" s="183">
        <v>62.05</v>
      </c>
      <c r="H203" s="183">
        <v>28.04</v>
      </c>
      <c r="I203" s="183">
        <v>0</v>
      </c>
      <c r="J203" s="183">
        <v>10</v>
      </c>
      <c r="K203" s="183">
        <v>24.01</v>
      </c>
      <c r="L203" s="183">
        <v>21.53</v>
      </c>
      <c r="M203" s="183">
        <v>12.41</v>
      </c>
      <c r="N203" s="183">
        <v>4.96</v>
      </c>
      <c r="O203" s="183">
        <v>3.08</v>
      </c>
      <c r="P203" s="183">
        <v>0</v>
      </c>
      <c r="Q203" s="183">
        <v>1.08</v>
      </c>
      <c r="R203" s="183">
        <v>6.25</v>
      </c>
      <c r="S203" s="183">
        <v>0</v>
      </c>
      <c r="T203" s="183">
        <v>0</v>
      </c>
      <c r="U203" s="183">
        <v>0</v>
      </c>
      <c r="V203" s="183">
        <v>0</v>
      </c>
    </row>
    <row r="204" ht="23.1" customHeight="1" spans="1:22">
      <c r="A204" s="180"/>
      <c r="B204" s="180"/>
      <c r="C204" s="180"/>
      <c r="D204" s="199" t="s">
        <v>1905</v>
      </c>
      <c r="E204" s="280" t="s">
        <v>143</v>
      </c>
      <c r="F204" s="183">
        <v>2715.19</v>
      </c>
      <c r="G204" s="183">
        <v>1884.2</v>
      </c>
      <c r="H204" s="183">
        <v>826.51</v>
      </c>
      <c r="I204" s="183">
        <v>179.64</v>
      </c>
      <c r="J204" s="183">
        <v>341.42</v>
      </c>
      <c r="K204" s="183">
        <v>536.63</v>
      </c>
      <c r="L204" s="183">
        <v>645.86</v>
      </c>
      <c r="M204" s="183">
        <v>376.84</v>
      </c>
      <c r="N204" s="183">
        <v>150.74</v>
      </c>
      <c r="O204" s="183">
        <v>91.22</v>
      </c>
      <c r="P204" s="183">
        <v>0</v>
      </c>
      <c r="Q204" s="183">
        <v>27.06</v>
      </c>
      <c r="R204" s="183">
        <v>185.13</v>
      </c>
      <c r="S204" s="183">
        <v>0</v>
      </c>
      <c r="T204" s="183">
        <v>0</v>
      </c>
      <c r="U204" s="183">
        <v>0</v>
      </c>
      <c r="V204" s="183">
        <v>0</v>
      </c>
    </row>
    <row r="205" ht="23.1" customHeight="1" spans="1:22">
      <c r="A205" s="180"/>
      <c r="B205" s="180"/>
      <c r="C205" s="180"/>
      <c r="D205" s="199" t="s">
        <v>2692</v>
      </c>
      <c r="E205" s="280" t="s">
        <v>2693</v>
      </c>
      <c r="F205" s="183">
        <v>2715.19</v>
      </c>
      <c r="G205" s="183">
        <v>1884.2</v>
      </c>
      <c r="H205" s="183">
        <v>826.51</v>
      </c>
      <c r="I205" s="183">
        <v>179.64</v>
      </c>
      <c r="J205" s="183">
        <v>341.42</v>
      </c>
      <c r="K205" s="183">
        <v>536.63</v>
      </c>
      <c r="L205" s="183">
        <v>645.86</v>
      </c>
      <c r="M205" s="183">
        <v>376.84</v>
      </c>
      <c r="N205" s="183">
        <v>150.74</v>
      </c>
      <c r="O205" s="183">
        <v>91.22</v>
      </c>
      <c r="P205" s="183">
        <v>0</v>
      </c>
      <c r="Q205" s="183">
        <v>27.06</v>
      </c>
      <c r="R205" s="183">
        <v>185.13</v>
      </c>
      <c r="S205" s="183">
        <v>0</v>
      </c>
      <c r="T205" s="183">
        <v>0</v>
      </c>
      <c r="U205" s="183">
        <v>0</v>
      </c>
      <c r="V205" s="183">
        <v>0</v>
      </c>
    </row>
    <row r="206" ht="23.1" customHeight="1" spans="1:22">
      <c r="A206" s="180"/>
      <c r="B206" s="180"/>
      <c r="C206" s="180"/>
      <c r="D206" s="199" t="s">
        <v>1922</v>
      </c>
      <c r="E206" s="280" t="s">
        <v>145</v>
      </c>
      <c r="F206" s="183">
        <v>76.92</v>
      </c>
      <c r="G206" s="183">
        <v>53.03</v>
      </c>
      <c r="H206" s="183">
        <v>25.05</v>
      </c>
      <c r="I206" s="183">
        <v>0</v>
      </c>
      <c r="J206" s="183">
        <v>8</v>
      </c>
      <c r="K206" s="183">
        <v>19.98</v>
      </c>
      <c r="L206" s="183">
        <v>18.49</v>
      </c>
      <c r="M206" s="183">
        <v>10.6</v>
      </c>
      <c r="N206" s="183">
        <v>4.24</v>
      </c>
      <c r="O206" s="183">
        <v>2.7</v>
      </c>
      <c r="P206" s="183">
        <v>0</v>
      </c>
      <c r="Q206" s="183">
        <v>0.95</v>
      </c>
      <c r="R206" s="183">
        <v>5.4</v>
      </c>
      <c r="S206" s="183">
        <v>0</v>
      </c>
      <c r="T206" s="183">
        <v>0</v>
      </c>
      <c r="U206" s="183">
        <v>0</v>
      </c>
      <c r="V206" s="183">
        <v>0</v>
      </c>
    </row>
    <row r="207" ht="23.1" customHeight="1" spans="1:22">
      <c r="A207" s="180"/>
      <c r="B207" s="180"/>
      <c r="C207" s="180"/>
      <c r="D207" s="199" t="s">
        <v>2694</v>
      </c>
      <c r="E207" s="280" t="s">
        <v>2695</v>
      </c>
      <c r="F207" s="183">
        <v>76.92</v>
      </c>
      <c r="G207" s="183">
        <v>53.03</v>
      </c>
      <c r="H207" s="183">
        <v>25.05</v>
      </c>
      <c r="I207" s="183">
        <v>0</v>
      </c>
      <c r="J207" s="183">
        <v>8</v>
      </c>
      <c r="K207" s="183">
        <v>19.98</v>
      </c>
      <c r="L207" s="183">
        <v>18.49</v>
      </c>
      <c r="M207" s="183">
        <v>10.6</v>
      </c>
      <c r="N207" s="183">
        <v>4.24</v>
      </c>
      <c r="O207" s="183">
        <v>2.7</v>
      </c>
      <c r="P207" s="183">
        <v>0</v>
      </c>
      <c r="Q207" s="183">
        <v>0.95</v>
      </c>
      <c r="R207" s="183">
        <v>5.4</v>
      </c>
      <c r="S207" s="183">
        <v>0</v>
      </c>
      <c r="T207" s="183">
        <v>0</v>
      </c>
      <c r="U207" s="183">
        <v>0</v>
      </c>
      <c r="V207" s="183">
        <v>0</v>
      </c>
    </row>
    <row r="208" ht="23.1" customHeight="1" spans="1:22">
      <c r="A208" s="180"/>
      <c r="B208" s="180"/>
      <c r="C208" s="180"/>
      <c r="D208" s="199" t="s">
        <v>1931</v>
      </c>
      <c r="E208" s="280" t="s">
        <v>1114</v>
      </c>
      <c r="F208" s="183">
        <v>724.33</v>
      </c>
      <c r="G208" s="183">
        <v>502.19</v>
      </c>
      <c r="H208" s="183">
        <v>240.03</v>
      </c>
      <c r="I208" s="183">
        <v>91.68</v>
      </c>
      <c r="J208" s="183">
        <v>85.49</v>
      </c>
      <c r="K208" s="183">
        <v>84.99</v>
      </c>
      <c r="L208" s="183">
        <v>172.14</v>
      </c>
      <c r="M208" s="183">
        <v>100.45</v>
      </c>
      <c r="N208" s="183">
        <v>40.17</v>
      </c>
      <c r="O208" s="183">
        <v>25.29</v>
      </c>
      <c r="P208" s="183">
        <v>0</v>
      </c>
      <c r="Q208" s="183">
        <v>6.23</v>
      </c>
      <c r="R208" s="183">
        <v>50</v>
      </c>
      <c r="S208" s="183">
        <v>0</v>
      </c>
      <c r="T208" s="183">
        <v>0</v>
      </c>
      <c r="U208" s="183">
        <v>0</v>
      </c>
      <c r="V208" s="183">
        <v>0</v>
      </c>
    </row>
    <row r="209" ht="23.1" customHeight="1" spans="1:22">
      <c r="A209" s="180"/>
      <c r="B209" s="180"/>
      <c r="C209" s="180"/>
      <c r="D209" s="199" t="s">
        <v>2696</v>
      </c>
      <c r="E209" s="280" t="s">
        <v>2697</v>
      </c>
      <c r="F209" s="183">
        <v>326.39</v>
      </c>
      <c r="G209" s="183">
        <v>226.82</v>
      </c>
      <c r="H209" s="183">
        <v>111.3</v>
      </c>
      <c r="I209" s="183">
        <v>62.38</v>
      </c>
      <c r="J209" s="183">
        <v>40.06</v>
      </c>
      <c r="K209" s="183">
        <v>13.08</v>
      </c>
      <c r="L209" s="183">
        <v>77.16</v>
      </c>
      <c r="M209" s="183">
        <v>45.37</v>
      </c>
      <c r="N209" s="183">
        <v>18.15</v>
      </c>
      <c r="O209" s="183">
        <v>11.48</v>
      </c>
      <c r="P209" s="183">
        <v>0</v>
      </c>
      <c r="Q209" s="183">
        <v>2.16</v>
      </c>
      <c r="R209" s="183">
        <v>22.41</v>
      </c>
      <c r="S209" s="183">
        <v>0</v>
      </c>
      <c r="T209" s="183">
        <v>0</v>
      </c>
      <c r="U209" s="183">
        <v>0</v>
      </c>
      <c r="V209" s="183">
        <v>0</v>
      </c>
    </row>
    <row r="210" ht="23.1" customHeight="1" spans="1:22">
      <c r="A210" s="180"/>
      <c r="B210" s="180"/>
      <c r="C210" s="180"/>
      <c r="D210" s="199" t="s">
        <v>2698</v>
      </c>
      <c r="E210" s="280" t="s">
        <v>2699</v>
      </c>
      <c r="F210" s="183">
        <v>96.74</v>
      </c>
      <c r="G210" s="183">
        <v>66.75</v>
      </c>
      <c r="H210" s="183">
        <v>31.28</v>
      </c>
      <c r="I210" s="183">
        <v>0</v>
      </c>
      <c r="J210" s="183">
        <v>10.24</v>
      </c>
      <c r="K210" s="183">
        <v>25.23</v>
      </c>
      <c r="L210" s="183">
        <v>23.21</v>
      </c>
      <c r="M210" s="183">
        <v>13.35</v>
      </c>
      <c r="N210" s="183">
        <v>5.34</v>
      </c>
      <c r="O210" s="183">
        <v>3.38</v>
      </c>
      <c r="P210" s="183">
        <v>0</v>
      </c>
      <c r="Q210" s="183">
        <v>1.14</v>
      </c>
      <c r="R210" s="183">
        <v>6.78</v>
      </c>
      <c r="S210" s="183">
        <v>0</v>
      </c>
      <c r="T210" s="183">
        <v>0</v>
      </c>
      <c r="U210" s="183">
        <v>0</v>
      </c>
      <c r="V210" s="183">
        <v>0</v>
      </c>
    </row>
    <row r="211" ht="23.1" customHeight="1" spans="1:22">
      <c r="A211" s="180"/>
      <c r="B211" s="180"/>
      <c r="C211" s="180"/>
      <c r="D211" s="199" t="s">
        <v>2700</v>
      </c>
      <c r="E211" s="280" t="s">
        <v>2701</v>
      </c>
      <c r="F211" s="183">
        <v>36.22</v>
      </c>
      <c r="G211" s="183">
        <v>25.01</v>
      </c>
      <c r="H211" s="183">
        <v>11.33</v>
      </c>
      <c r="I211" s="183">
        <v>0</v>
      </c>
      <c r="J211" s="183">
        <v>4</v>
      </c>
      <c r="K211" s="183">
        <v>9.68</v>
      </c>
      <c r="L211" s="183">
        <v>8.69</v>
      </c>
      <c r="M211" s="183">
        <v>5</v>
      </c>
      <c r="N211" s="183">
        <v>2</v>
      </c>
      <c r="O211" s="183">
        <v>1.25</v>
      </c>
      <c r="P211" s="183">
        <v>0</v>
      </c>
      <c r="Q211" s="183">
        <v>0.44</v>
      </c>
      <c r="R211" s="183">
        <v>2.52</v>
      </c>
      <c r="S211" s="183">
        <v>0</v>
      </c>
      <c r="T211" s="183">
        <v>0</v>
      </c>
      <c r="U211" s="183">
        <v>0</v>
      </c>
      <c r="V211" s="183">
        <v>0</v>
      </c>
    </row>
    <row r="212" ht="23.1" customHeight="1" spans="1:22">
      <c r="A212" s="180"/>
      <c r="B212" s="180"/>
      <c r="C212" s="180"/>
      <c r="D212" s="199" t="s">
        <v>2702</v>
      </c>
      <c r="E212" s="280" t="s">
        <v>2703</v>
      </c>
      <c r="F212" s="183">
        <v>58.26</v>
      </c>
      <c r="G212" s="183">
        <v>40.13</v>
      </c>
      <c r="H212" s="183">
        <v>19.44</v>
      </c>
      <c r="I212" s="183">
        <v>0</v>
      </c>
      <c r="J212" s="183">
        <v>6</v>
      </c>
      <c r="K212" s="183">
        <v>14.69</v>
      </c>
      <c r="L212" s="183">
        <v>14.03</v>
      </c>
      <c r="M212" s="183">
        <v>8.03</v>
      </c>
      <c r="N212" s="183">
        <v>3.21</v>
      </c>
      <c r="O212" s="183">
        <v>2.06</v>
      </c>
      <c r="P212" s="183">
        <v>0</v>
      </c>
      <c r="Q212" s="183">
        <v>0.73</v>
      </c>
      <c r="R212" s="183">
        <v>4.1</v>
      </c>
      <c r="S212" s="183">
        <v>0</v>
      </c>
      <c r="T212" s="183">
        <v>0</v>
      </c>
      <c r="U212" s="183">
        <v>0</v>
      </c>
      <c r="V212" s="183">
        <v>0</v>
      </c>
    </row>
    <row r="213" ht="23.1" customHeight="1" spans="1:22">
      <c r="A213" s="180"/>
      <c r="B213" s="180"/>
      <c r="C213" s="180"/>
      <c r="D213" s="199" t="s">
        <v>2704</v>
      </c>
      <c r="E213" s="280" t="s">
        <v>2705</v>
      </c>
      <c r="F213" s="183">
        <v>120.12</v>
      </c>
      <c r="G213" s="183">
        <v>83.79</v>
      </c>
      <c r="H213" s="183">
        <v>38.3</v>
      </c>
      <c r="I213" s="183">
        <v>29.3</v>
      </c>
      <c r="J213" s="183">
        <v>16.19</v>
      </c>
      <c r="K213" s="183">
        <v>0</v>
      </c>
      <c r="L213" s="183">
        <v>28.22</v>
      </c>
      <c r="M213" s="183">
        <v>16.76</v>
      </c>
      <c r="N213" s="183">
        <v>6.7</v>
      </c>
      <c r="O213" s="183">
        <v>4.08</v>
      </c>
      <c r="P213" s="183">
        <v>0</v>
      </c>
      <c r="Q213" s="183">
        <v>0.68</v>
      </c>
      <c r="R213" s="183">
        <v>8.11</v>
      </c>
      <c r="S213" s="183">
        <v>0</v>
      </c>
      <c r="T213" s="183">
        <v>0</v>
      </c>
      <c r="U213" s="183">
        <v>0</v>
      </c>
      <c r="V213" s="183">
        <v>0</v>
      </c>
    </row>
    <row r="214" ht="23.1" customHeight="1" spans="1:22">
      <c r="A214" s="180"/>
      <c r="B214" s="180"/>
      <c r="C214" s="180"/>
      <c r="D214" s="199" t="s">
        <v>2706</v>
      </c>
      <c r="E214" s="280" t="s">
        <v>2707</v>
      </c>
      <c r="F214" s="183">
        <v>86.6</v>
      </c>
      <c r="G214" s="183">
        <v>59.69</v>
      </c>
      <c r="H214" s="183">
        <v>28.38</v>
      </c>
      <c r="I214" s="183">
        <v>0</v>
      </c>
      <c r="J214" s="183">
        <v>9</v>
      </c>
      <c r="K214" s="183">
        <v>22.31</v>
      </c>
      <c r="L214" s="183">
        <v>20.83</v>
      </c>
      <c r="M214" s="183">
        <v>11.94</v>
      </c>
      <c r="N214" s="183">
        <v>4.77</v>
      </c>
      <c r="O214" s="183">
        <v>3.04</v>
      </c>
      <c r="P214" s="183">
        <v>0</v>
      </c>
      <c r="Q214" s="183">
        <v>1.08</v>
      </c>
      <c r="R214" s="183">
        <v>6.08</v>
      </c>
      <c r="S214" s="183">
        <v>0</v>
      </c>
      <c r="T214" s="183">
        <v>0</v>
      </c>
      <c r="U214" s="183">
        <v>0</v>
      </c>
      <c r="V214" s="183">
        <v>0</v>
      </c>
    </row>
    <row r="215" ht="23.1" customHeight="1" spans="1:22">
      <c r="A215" s="180"/>
      <c r="B215" s="180"/>
      <c r="C215" s="180"/>
      <c r="D215" s="199" t="s">
        <v>1933</v>
      </c>
      <c r="E215" s="280" t="s">
        <v>1125</v>
      </c>
      <c r="F215" s="183">
        <v>497.78</v>
      </c>
      <c r="G215" s="183">
        <v>345.6</v>
      </c>
      <c r="H215" s="183">
        <v>170.96</v>
      </c>
      <c r="I215" s="183">
        <v>93.12</v>
      </c>
      <c r="J215" s="183">
        <v>59.69</v>
      </c>
      <c r="K215" s="183">
        <v>21.83</v>
      </c>
      <c r="L215" s="183">
        <v>117.86</v>
      </c>
      <c r="M215" s="183">
        <v>69.13</v>
      </c>
      <c r="N215" s="183">
        <v>27.66</v>
      </c>
      <c r="O215" s="183">
        <v>17.58</v>
      </c>
      <c r="P215" s="183">
        <v>0</v>
      </c>
      <c r="Q215" s="183">
        <v>3.49</v>
      </c>
      <c r="R215" s="183">
        <v>34.32</v>
      </c>
      <c r="S215" s="183">
        <v>0</v>
      </c>
      <c r="T215" s="183">
        <v>0</v>
      </c>
      <c r="U215" s="183">
        <v>0</v>
      </c>
      <c r="V215" s="183">
        <v>0</v>
      </c>
    </row>
    <row r="216" ht="23.1" customHeight="1" spans="1:22">
      <c r="A216" s="180"/>
      <c r="B216" s="180"/>
      <c r="C216" s="180"/>
      <c r="D216" s="199" t="s">
        <v>2708</v>
      </c>
      <c r="E216" s="280" t="s">
        <v>2709</v>
      </c>
      <c r="F216" s="183">
        <v>362.87</v>
      </c>
      <c r="G216" s="183">
        <v>252.33</v>
      </c>
      <c r="H216" s="183">
        <v>126.18</v>
      </c>
      <c r="I216" s="183">
        <v>81.64</v>
      </c>
      <c r="J216" s="183">
        <v>44.51</v>
      </c>
      <c r="K216" s="183">
        <v>0</v>
      </c>
      <c r="L216" s="183">
        <v>85.6</v>
      </c>
      <c r="M216" s="183">
        <v>50.47</v>
      </c>
      <c r="N216" s="183">
        <v>20.19</v>
      </c>
      <c r="O216" s="183">
        <v>12.86</v>
      </c>
      <c r="P216" s="183">
        <v>0</v>
      </c>
      <c r="Q216" s="183">
        <v>2.08</v>
      </c>
      <c r="R216" s="183">
        <v>24.94</v>
      </c>
      <c r="S216" s="183">
        <v>0</v>
      </c>
      <c r="T216" s="183">
        <v>0</v>
      </c>
      <c r="U216" s="183">
        <v>0</v>
      </c>
      <c r="V216" s="183">
        <v>0</v>
      </c>
    </row>
    <row r="217" ht="23.1" customHeight="1" spans="1:22">
      <c r="A217" s="180"/>
      <c r="B217" s="180"/>
      <c r="C217" s="180"/>
      <c r="D217" s="199" t="s">
        <v>2710</v>
      </c>
      <c r="E217" s="280" t="s">
        <v>2711</v>
      </c>
      <c r="F217" s="183">
        <v>34.43</v>
      </c>
      <c r="G217" s="183">
        <v>23.57</v>
      </c>
      <c r="H217" s="183">
        <v>13.31</v>
      </c>
      <c r="I217" s="183">
        <v>0</v>
      </c>
      <c r="J217" s="183">
        <v>3</v>
      </c>
      <c r="K217" s="183">
        <v>7.26</v>
      </c>
      <c r="L217" s="183">
        <v>8.39</v>
      </c>
      <c r="M217" s="183">
        <v>4.72</v>
      </c>
      <c r="N217" s="183">
        <v>1.89</v>
      </c>
      <c r="O217" s="183">
        <v>1.3</v>
      </c>
      <c r="P217" s="183">
        <v>0</v>
      </c>
      <c r="Q217" s="183">
        <v>0.48</v>
      </c>
      <c r="R217" s="183">
        <v>2.47</v>
      </c>
      <c r="S217" s="183">
        <v>0</v>
      </c>
      <c r="T217" s="183">
        <v>0</v>
      </c>
      <c r="U217" s="183">
        <v>0</v>
      </c>
      <c r="V217" s="183">
        <v>0</v>
      </c>
    </row>
    <row r="218" ht="23.1" customHeight="1" spans="1:22">
      <c r="A218" s="180"/>
      <c r="B218" s="180"/>
      <c r="C218" s="180"/>
      <c r="D218" s="199" t="s">
        <v>2712</v>
      </c>
      <c r="E218" s="280" t="s">
        <v>2713</v>
      </c>
      <c r="F218" s="183">
        <v>45.6</v>
      </c>
      <c r="G218" s="183">
        <v>31.82</v>
      </c>
      <c r="H218" s="183">
        <v>14.16</v>
      </c>
      <c r="I218" s="183">
        <v>11.48</v>
      </c>
      <c r="J218" s="183">
        <v>6.18</v>
      </c>
      <c r="K218" s="183">
        <v>0</v>
      </c>
      <c r="L218" s="183">
        <v>10.7</v>
      </c>
      <c r="M218" s="183">
        <v>6.36</v>
      </c>
      <c r="N218" s="183">
        <v>2.55</v>
      </c>
      <c r="O218" s="183">
        <v>1.53</v>
      </c>
      <c r="P218" s="183">
        <v>0</v>
      </c>
      <c r="Q218" s="183">
        <v>0.26</v>
      </c>
      <c r="R218" s="183">
        <v>3.08</v>
      </c>
      <c r="S218" s="183">
        <v>0</v>
      </c>
      <c r="T218" s="183">
        <v>0</v>
      </c>
      <c r="U218" s="183">
        <v>0</v>
      </c>
      <c r="V218" s="183">
        <v>0</v>
      </c>
    </row>
    <row r="219" ht="23.1" customHeight="1" spans="1:22">
      <c r="A219" s="180"/>
      <c r="B219" s="180"/>
      <c r="C219" s="180"/>
      <c r="D219" s="199" t="s">
        <v>2714</v>
      </c>
      <c r="E219" s="280" t="s">
        <v>2715</v>
      </c>
      <c r="F219" s="183">
        <v>54.88</v>
      </c>
      <c r="G219" s="183">
        <v>37.88</v>
      </c>
      <c r="H219" s="183">
        <v>17.31</v>
      </c>
      <c r="I219" s="183">
        <v>0</v>
      </c>
      <c r="J219" s="183">
        <v>6</v>
      </c>
      <c r="K219" s="183">
        <v>14.57</v>
      </c>
      <c r="L219" s="183">
        <v>13.17</v>
      </c>
      <c r="M219" s="183">
        <v>7.58</v>
      </c>
      <c r="N219" s="183">
        <v>3.03</v>
      </c>
      <c r="O219" s="183">
        <v>1.89</v>
      </c>
      <c r="P219" s="183">
        <v>0</v>
      </c>
      <c r="Q219" s="183">
        <v>0.67</v>
      </c>
      <c r="R219" s="183">
        <v>3.83</v>
      </c>
      <c r="S219" s="183">
        <v>0</v>
      </c>
      <c r="T219" s="183">
        <v>0</v>
      </c>
      <c r="U219" s="183">
        <v>0</v>
      </c>
      <c r="V219" s="183">
        <v>0</v>
      </c>
    </row>
    <row r="220" ht="23.1" customHeight="1" spans="1:22">
      <c r="A220" s="180"/>
      <c r="B220" s="180"/>
      <c r="C220" s="180"/>
      <c r="D220" s="199" t="s">
        <v>1938</v>
      </c>
      <c r="E220" s="280" t="s">
        <v>1147</v>
      </c>
      <c r="F220" s="183">
        <v>275.79</v>
      </c>
      <c r="G220" s="183">
        <v>190.24</v>
      </c>
      <c r="H220" s="183">
        <v>89.43</v>
      </c>
      <c r="I220" s="183">
        <v>2.21</v>
      </c>
      <c r="J220" s="183">
        <v>29.3</v>
      </c>
      <c r="K220" s="183">
        <v>69.3</v>
      </c>
      <c r="L220" s="183">
        <v>66.24</v>
      </c>
      <c r="M220" s="183">
        <v>38.05</v>
      </c>
      <c r="N220" s="183">
        <v>15.22</v>
      </c>
      <c r="O220" s="183">
        <v>9.64</v>
      </c>
      <c r="P220" s="183">
        <v>0</v>
      </c>
      <c r="Q220" s="183">
        <v>3.33</v>
      </c>
      <c r="R220" s="183">
        <v>19.31</v>
      </c>
      <c r="S220" s="183">
        <v>0</v>
      </c>
      <c r="T220" s="183">
        <v>0</v>
      </c>
      <c r="U220" s="183">
        <v>0</v>
      </c>
      <c r="V220" s="183">
        <v>0</v>
      </c>
    </row>
    <row r="221" ht="23.1" customHeight="1" spans="1:22">
      <c r="A221" s="180"/>
      <c r="B221" s="180"/>
      <c r="C221" s="180"/>
      <c r="D221" s="199" t="s">
        <v>2716</v>
      </c>
      <c r="E221" s="280" t="s">
        <v>2717</v>
      </c>
      <c r="F221" s="183">
        <v>275.79</v>
      </c>
      <c r="G221" s="183">
        <v>190.24</v>
      </c>
      <c r="H221" s="183">
        <v>89.43</v>
      </c>
      <c r="I221" s="183">
        <v>2.21</v>
      </c>
      <c r="J221" s="183">
        <v>29.3</v>
      </c>
      <c r="K221" s="183">
        <v>69.3</v>
      </c>
      <c r="L221" s="183">
        <v>66.24</v>
      </c>
      <c r="M221" s="183">
        <v>38.05</v>
      </c>
      <c r="N221" s="183">
        <v>15.22</v>
      </c>
      <c r="O221" s="183">
        <v>9.64</v>
      </c>
      <c r="P221" s="183">
        <v>0</v>
      </c>
      <c r="Q221" s="183">
        <v>3.33</v>
      </c>
      <c r="R221" s="183">
        <v>19.31</v>
      </c>
      <c r="S221" s="183">
        <v>0</v>
      </c>
      <c r="T221" s="183">
        <v>0</v>
      </c>
      <c r="U221" s="183">
        <v>0</v>
      </c>
      <c r="V221" s="183">
        <v>0</v>
      </c>
    </row>
    <row r="222" ht="23.1" customHeight="1" spans="1:22">
      <c r="A222" s="180"/>
      <c r="B222" s="180"/>
      <c r="C222" s="180"/>
      <c r="D222" s="199" t="s">
        <v>1942</v>
      </c>
      <c r="E222" s="280" t="s">
        <v>1153</v>
      </c>
      <c r="F222" s="183">
        <v>27.72</v>
      </c>
      <c r="G222" s="183">
        <v>19.22</v>
      </c>
      <c r="H222" s="183">
        <v>8.73</v>
      </c>
      <c r="I222" s="183">
        <v>2.57</v>
      </c>
      <c r="J222" s="183">
        <v>3.32</v>
      </c>
      <c r="K222" s="183">
        <v>4.6</v>
      </c>
      <c r="L222" s="183">
        <v>6.59</v>
      </c>
      <c r="M222" s="183">
        <v>3.84</v>
      </c>
      <c r="N222" s="183">
        <v>1.54</v>
      </c>
      <c r="O222" s="183">
        <v>0.95</v>
      </c>
      <c r="P222" s="183">
        <v>0</v>
      </c>
      <c r="Q222" s="183">
        <v>0.26</v>
      </c>
      <c r="R222" s="183">
        <v>1.91</v>
      </c>
      <c r="S222" s="183">
        <v>0</v>
      </c>
      <c r="T222" s="183">
        <v>0</v>
      </c>
      <c r="U222" s="183">
        <v>0</v>
      </c>
      <c r="V222" s="183">
        <v>0</v>
      </c>
    </row>
    <row r="223" ht="23.1" customHeight="1" spans="1:22">
      <c r="A223" s="180"/>
      <c r="B223" s="180"/>
      <c r="C223" s="180"/>
      <c r="D223" s="199" t="s">
        <v>2718</v>
      </c>
      <c r="E223" s="280" t="s">
        <v>2719</v>
      </c>
      <c r="F223" s="183">
        <v>27.72</v>
      </c>
      <c r="G223" s="183">
        <v>19.22</v>
      </c>
      <c r="H223" s="183">
        <v>8.73</v>
      </c>
      <c r="I223" s="183">
        <v>2.57</v>
      </c>
      <c r="J223" s="183">
        <v>3.32</v>
      </c>
      <c r="K223" s="183">
        <v>4.6</v>
      </c>
      <c r="L223" s="183">
        <v>6.59</v>
      </c>
      <c r="M223" s="183">
        <v>3.84</v>
      </c>
      <c r="N223" s="183">
        <v>1.54</v>
      </c>
      <c r="O223" s="183">
        <v>0.95</v>
      </c>
      <c r="P223" s="183">
        <v>0</v>
      </c>
      <c r="Q223" s="183">
        <v>0.26</v>
      </c>
      <c r="R223" s="183">
        <v>1.91</v>
      </c>
      <c r="S223" s="183">
        <v>0</v>
      </c>
      <c r="T223" s="183">
        <v>0</v>
      </c>
      <c r="U223" s="183">
        <v>0</v>
      </c>
      <c r="V223" s="183">
        <v>0</v>
      </c>
    </row>
    <row r="224" ht="23.1" customHeight="1" spans="1:22">
      <c r="A224" s="180"/>
      <c r="B224" s="180"/>
      <c r="C224" s="180"/>
      <c r="D224" s="199" t="s">
        <v>1947</v>
      </c>
      <c r="E224" s="280" t="s">
        <v>1157</v>
      </c>
      <c r="F224" s="183">
        <v>515.63</v>
      </c>
      <c r="G224" s="183">
        <v>355.89</v>
      </c>
      <c r="H224" s="183">
        <v>163.25</v>
      </c>
      <c r="I224" s="183">
        <v>0</v>
      </c>
      <c r="J224" s="183">
        <v>56</v>
      </c>
      <c r="K224" s="183">
        <v>136.64</v>
      </c>
      <c r="L224" s="183">
        <v>123.75</v>
      </c>
      <c r="M224" s="183">
        <v>71.18</v>
      </c>
      <c r="N224" s="183">
        <v>28.47</v>
      </c>
      <c r="O224" s="183">
        <v>17.83</v>
      </c>
      <c r="P224" s="183">
        <v>0</v>
      </c>
      <c r="Q224" s="183">
        <v>6.27</v>
      </c>
      <c r="R224" s="183">
        <v>35.99</v>
      </c>
      <c r="S224" s="183">
        <v>0</v>
      </c>
      <c r="T224" s="183">
        <v>0</v>
      </c>
      <c r="U224" s="183">
        <v>0</v>
      </c>
      <c r="V224" s="183">
        <v>0</v>
      </c>
    </row>
    <row r="225" ht="23.1" customHeight="1" spans="1:22">
      <c r="A225" s="180"/>
      <c r="B225" s="180"/>
      <c r="C225" s="180"/>
      <c r="D225" s="199" t="s">
        <v>2720</v>
      </c>
      <c r="E225" s="280" t="s">
        <v>2721</v>
      </c>
      <c r="F225" s="183">
        <v>515.63</v>
      </c>
      <c r="G225" s="183">
        <v>355.89</v>
      </c>
      <c r="H225" s="183">
        <v>163.25</v>
      </c>
      <c r="I225" s="183">
        <v>0</v>
      </c>
      <c r="J225" s="183">
        <v>56</v>
      </c>
      <c r="K225" s="183">
        <v>136.64</v>
      </c>
      <c r="L225" s="183">
        <v>123.75</v>
      </c>
      <c r="M225" s="183">
        <v>71.18</v>
      </c>
      <c r="N225" s="183">
        <v>28.47</v>
      </c>
      <c r="O225" s="183">
        <v>17.83</v>
      </c>
      <c r="P225" s="183">
        <v>0</v>
      </c>
      <c r="Q225" s="183">
        <v>6.27</v>
      </c>
      <c r="R225" s="183">
        <v>35.99</v>
      </c>
      <c r="S225" s="183">
        <v>0</v>
      </c>
      <c r="T225" s="183">
        <v>0</v>
      </c>
      <c r="U225" s="183">
        <v>0</v>
      </c>
      <c r="V225" s="183">
        <v>0</v>
      </c>
    </row>
    <row r="226" ht="23.1" customHeight="1" spans="1:22">
      <c r="A226" s="180"/>
      <c r="B226" s="180"/>
      <c r="C226" s="180"/>
      <c r="D226" s="199" t="s">
        <v>1949</v>
      </c>
      <c r="E226" s="280" t="s">
        <v>1159</v>
      </c>
      <c r="F226" s="183">
        <v>237.15</v>
      </c>
      <c r="G226" s="183">
        <v>164.56</v>
      </c>
      <c r="H226" s="183">
        <v>76.4</v>
      </c>
      <c r="I226" s="183">
        <v>28.71</v>
      </c>
      <c r="J226" s="183">
        <v>28.6</v>
      </c>
      <c r="K226" s="183">
        <v>30.85</v>
      </c>
      <c r="L226" s="183">
        <v>56.28</v>
      </c>
      <c r="M226" s="183">
        <v>32.91</v>
      </c>
      <c r="N226" s="183">
        <v>13.16</v>
      </c>
      <c r="O226" s="183">
        <v>8.18</v>
      </c>
      <c r="P226" s="183">
        <v>0</v>
      </c>
      <c r="Q226" s="183">
        <v>2.03</v>
      </c>
      <c r="R226" s="183">
        <v>16.31</v>
      </c>
      <c r="S226" s="183">
        <v>0</v>
      </c>
      <c r="T226" s="183">
        <v>0</v>
      </c>
      <c r="U226" s="183">
        <v>0</v>
      </c>
      <c r="V226" s="183">
        <v>0</v>
      </c>
    </row>
    <row r="227" ht="23.1" customHeight="1" spans="1:22">
      <c r="A227" s="180"/>
      <c r="B227" s="180"/>
      <c r="C227" s="180"/>
      <c r="D227" s="199" t="s">
        <v>2722</v>
      </c>
      <c r="E227" s="280" t="s">
        <v>2723</v>
      </c>
      <c r="F227" s="183">
        <v>237.15</v>
      </c>
      <c r="G227" s="183">
        <v>164.56</v>
      </c>
      <c r="H227" s="183">
        <v>76.4</v>
      </c>
      <c r="I227" s="183">
        <v>28.71</v>
      </c>
      <c r="J227" s="183">
        <v>28.6</v>
      </c>
      <c r="K227" s="183">
        <v>30.85</v>
      </c>
      <c r="L227" s="183">
        <v>56.28</v>
      </c>
      <c r="M227" s="183">
        <v>32.91</v>
      </c>
      <c r="N227" s="183">
        <v>13.16</v>
      </c>
      <c r="O227" s="183">
        <v>8.18</v>
      </c>
      <c r="P227" s="183">
        <v>0</v>
      </c>
      <c r="Q227" s="183">
        <v>2.03</v>
      </c>
      <c r="R227" s="183">
        <v>16.31</v>
      </c>
      <c r="S227" s="183">
        <v>0</v>
      </c>
      <c r="T227" s="183">
        <v>0</v>
      </c>
      <c r="U227" s="183">
        <v>0</v>
      </c>
      <c r="V227" s="183">
        <v>0</v>
      </c>
    </row>
    <row r="228" ht="23.1" customHeight="1" spans="1:22">
      <c r="A228" s="180"/>
      <c r="B228" s="180"/>
      <c r="C228" s="180"/>
      <c r="D228" s="199" t="s">
        <v>2724</v>
      </c>
      <c r="E228" s="280" t="s">
        <v>147</v>
      </c>
      <c r="F228" s="183">
        <v>79.19</v>
      </c>
      <c r="G228" s="183">
        <v>54.53</v>
      </c>
      <c r="H228" s="183">
        <v>26.57</v>
      </c>
      <c r="I228" s="183">
        <v>0</v>
      </c>
      <c r="J228" s="183">
        <v>8</v>
      </c>
      <c r="K228" s="183">
        <v>19.96</v>
      </c>
      <c r="L228" s="183">
        <v>19.08</v>
      </c>
      <c r="M228" s="183">
        <v>10.91</v>
      </c>
      <c r="N228" s="183">
        <v>4.36</v>
      </c>
      <c r="O228" s="183">
        <v>2.81</v>
      </c>
      <c r="P228" s="183">
        <v>0</v>
      </c>
      <c r="Q228" s="183">
        <v>1</v>
      </c>
      <c r="R228" s="183">
        <v>5.58</v>
      </c>
      <c r="S228" s="183">
        <v>0</v>
      </c>
      <c r="T228" s="183">
        <v>0</v>
      </c>
      <c r="U228" s="183">
        <v>0</v>
      </c>
      <c r="V228" s="183">
        <v>0</v>
      </c>
    </row>
    <row r="229" ht="23.1" customHeight="1" spans="1:22">
      <c r="A229" s="180"/>
      <c r="B229" s="180"/>
      <c r="C229" s="180"/>
      <c r="D229" s="199" t="s">
        <v>2725</v>
      </c>
      <c r="E229" s="280" t="s">
        <v>2726</v>
      </c>
      <c r="F229" s="183">
        <v>79.19</v>
      </c>
      <c r="G229" s="183">
        <v>54.53</v>
      </c>
      <c r="H229" s="183">
        <v>26.57</v>
      </c>
      <c r="I229" s="183">
        <v>0</v>
      </c>
      <c r="J229" s="183">
        <v>8</v>
      </c>
      <c r="K229" s="183">
        <v>19.96</v>
      </c>
      <c r="L229" s="183">
        <v>19.08</v>
      </c>
      <c r="M229" s="183">
        <v>10.91</v>
      </c>
      <c r="N229" s="183">
        <v>4.36</v>
      </c>
      <c r="O229" s="183">
        <v>2.81</v>
      </c>
      <c r="P229" s="183">
        <v>0</v>
      </c>
      <c r="Q229" s="183">
        <v>1</v>
      </c>
      <c r="R229" s="183">
        <v>5.58</v>
      </c>
      <c r="S229" s="183">
        <v>0</v>
      </c>
      <c r="T229" s="183">
        <v>0</v>
      </c>
      <c r="U229" s="183">
        <v>0</v>
      </c>
      <c r="V229" s="183">
        <v>0</v>
      </c>
    </row>
    <row r="230" ht="23.1" customHeight="1" spans="1:22">
      <c r="A230" s="180"/>
      <c r="B230" s="180"/>
      <c r="C230" s="180"/>
      <c r="D230" s="199" t="s">
        <v>2727</v>
      </c>
      <c r="E230" s="280" t="s">
        <v>1168</v>
      </c>
      <c r="F230" s="183">
        <v>227.27</v>
      </c>
      <c r="G230" s="183">
        <v>157.71</v>
      </c>
      <c r="H230" s="183">
        <v>77.13</v>
      </c>
      <c r="I230" s="183">
        <v>37.21</v>
      </c>
      <c r="J230" s="183">
        <v>26.83</v>
      </c>
      <c r="K230" s="183">
        <v>16.54</v>
      </c>
      <c r="L230" s="183">
        <v>53.86</v>
      </c>
      <c r="M230" s="183">
        <v>31.54</v>
      </c>
      <c r="N230" s="183">
        <v>12.62</v>
      </c>
      <c r="O230" s="183">
        <v>8.01</v>
      </c>
      <c r="P230" s="183">
        <v>0</v>
      </c>
      <c r="Q230" s="183">
        <v>1.69</v>
      </c>
      <c r="R230" s="183">
        <v>15.7</v>
      </c>
      <c r="S230" s="183">
        <v>0</v>
      </c>
      <c r="T230" s="183">
        <v>0</v>
      </c>
      <c r="U230" s="183">
        <v>0</v>
      </c>
      <c r="V230" s="183">
        <v>0</v>
      </c>
    </row>
    <row r="231" ht="23.1" customHeight="1" spans="1:22">
      <c r="A231" s="180"/>
      <c r="B231" s="180"/>
      <c r="C231" s="180"/>
      <c r="D231" s="199" t="s">
        <v>2728</v>
      </c>
      <c r="E231" s="280" t="s">
        <v>2729</v>
      </c>
      <c r="F231" s="183">
        <v>165.47</v>
      </c>
      <c r="G231" s="183">
        <v>115</v>
      </c>
      <c r="H231" s="183">
        <v>57.96</v>
      </c>
      <c r="I231" s="183">
        <v>37.21</v>
      </c>
      <c r="J231" s="183">
        <v>19.83</v>
      </c>
      <c r="K231" s="183">
        <v>0</v>
      </c>
      <c r="L231" s="183">
        <v>39.05</v>
      </c>
      <c r="M231" s="183">
        <v>23</v>
      </c>
      <c r="N231" s="183">
        <v>9.2</v>
      </c>
      <c r="O231" s="183">
        <v>5.9</v>
      </c>
      <c r="P231" s="183">
        <v>0</v>
      </c>
      <c r="Q231" s="183">
        <v>0.95</v>
      </c>
      <c r="R231" s="183">
        <v>11.42</v>
      </c>
      <c r="S231" s="183">
        <v>0</v>
      </c>
      <c r="T231" s="183">
        <v>0</v>
      </c>
      <c r="U231" s="183">
        <v>0</v>
      </c>
      <c r="V231" s="183">
        <v>0</v>
      </c>
    </row>
    <row r="232" ht="23.1" customHeight="1" spans="1:22">
      <c r="A232" s="180"/>
      <c r="B232" s="180"/>
      <c r="C232" s="180"/>
      <c r="D232" s="199" t="s">
        <v>2730</v>
      </c>
      <c r="E232" s="280" t="s">
        <v>2731</v>
      </c>
      <c r="F232" s="183">
        <v>61.8</v>
      </c>
      <c r="G232" s="183">
        <v>42.71</v>
      </c>
      <c r="H232" s="183">
        <v>19.17</v>
      </c>
      <c r="I232" s="183">
        <v>0</v>
      </c>
      <c r="J232" s="183">
        <v>7</v>
      </c>
      <c r="K232" s="183">
        <v>16.54</v>
      </c>
      <c r="L232" s="183">
        <v>14.81</v>
      </c>
      <c r="M232" s="183">
        <v>8.54</v>
      </c>
      <c r="N232" s="183">
        <v>3.42</v>
      </c>
      <c r="O232" s="183">
        <v>2.11</v>
      </c>
      <c r="P232" s="183">
        <v>0</v>
      </c>
      <c r="Q232" s="183">
        <v>0.74</v>
      </c>
      <c r="R232" s="183">
        <v>4.28</v>
      </c>
      <c r="S232" s="183">
        <v>0</v>
      </c>
      <c r="T232" s="183">
        <v>0</v>
      </c>
      <c r="U232" s="183">
        <v>0</v>
      </c>
      <c r="V232" s="183">
        <v>0</v>
      </c>
    </row>
    <row r="233" ht="23.1" customHeight="1" spans="1:22">
      <c r="A233" s="180"/>
      <c r="B233" s="180"/>
      <c r="C233" s="180"/>
      <c r="D233" s="199" t="s">
        <v>2732</v>
      </c>
      <c r="E233" s="280" t="s">
        <v>1176</v>
      </c>
      <c r="F233" s="183">
        <v>46.27</v>
      </c>
      <c r="G233" s="183">
        <v>31.95</v>
      </c>
      <c r="H233" s="183">
        <v>14.25</v>
      </c>
      <c r="I233" s="183">
        <v>0</v>
      </c>
      <c r="J233" s="183">
        <v>5</v>
      </c>
      <c r="K233" s="183">
        <v>12.7</v>
      </c>
      <c r="L233" s="183">
        <v>11.09</v>
      </c>
      <c r="M233" s="183">
        <v>6.39</v>
      </c>
      <c r="N233" s="183">
        <v>2.56</v>
      </c>
      <c r="O233" s="183">
        <v>1.59</v>
      </c>
      <c r="P233" s="183">
        <v>0</v>
      </c>
      <c r="Q233" s="183">
        <v>0.55</v>
      </c>
      <c r="R233" s="183">
        <v>3.23</v>
      </c>
      <c r="S233" s="183">
        <v>0</v>
      </c>
      <c r="T233" s="183">
        <v>0</v>
      </c>
      <c r="U233" s="183">
        <v>0</v>
      </c>
      <c r="V233" s="183">
        <v>0</v>
      </c>
    </row>
    <row r="234" ht="23.1" customHeight="1" spans="1:22">
      <c r="A234" s="180"/>
      <c r="B234" s="180"/>
      <c r="C234" s="180"/>
      <c r="D234" s="199" t="s">
        <v>2733</v>
      </c>
      <c r="E234" s="280" t="s">
        <v>2734</v>
      </c>
      <c r="F234" s="183">
        <v>46.27</v>
      </c>
      <c r="G234" s="183">
        <v>31.95</v>
      </c>
      <c r="H234" s="183">
        <v>14.25</v>
      </c>
      <c r="I234" s="183">
        <v>0</v>
      </c>
      <c r="J234" s="183">
        <v>5</v>
      </c>
      <c r="K234" s="183">
        <v>12.7</v>
      </c>
      <c r="L234" s="183">
        <v>11.09</v>
      </c>
      <c r="M234" s="183">
        <v>6.39</v>
      </c>
      <c r="N234" s="183">
        <v>2.56</v>
      </c>
      <c r="O234" s="183">
        <v>1.59</v>
      </c>
      <c r="P234" s="183">
        <v>0</v>
      </c>
      <c r="Q234" s="183">
        <v>0.55</v>
      </c>
      <c r="R234" s="183">
        <v>3.23</v>
      </c>
      <c r="S234" s="183">
        <v>0</v>
      </c>
      <c r="T234" s="183">
        <v>0</v>
      </c>
      <c r="U234" s="183">
        <v>0</v>
      </c>
      <c r="V234" s="183">
        <v>0</v>
      </c>
    </row>
    <row r="235" ht="23.1" customHeight="1" spans="1:22">
      <c r="A235" s="180"/>
      <c r="B235" s="180"/>
      <c r="C235" s="180"/>
      <c r="D235" s="199" t="s">
        <v>2735</v>
      </c>
      <c r="E235" s="280" t="s">
        <v>1179</v>
      </c>
      <c r="F235" s="183">
        <v>76.31</v>
      </c>
      <c r="G235" s="183">
        <v>53.05</v>
      </c>
      <c r="H235" s="183">
        <v>26.6</v>
      </c>
      <c r="I235" s="183">
        <v>17.23</v>
      </c>
      <c r="J235" s="183">
        <v>9.22</v>
      </c>
      <c r="K235" s="183">
        <v>0</v>
      </c>
      <c r="L235" s="183">
        <v>18</v>
      </c>
      <c r="M235" s="183">
        <v>10.61</v>
      </c>
      <c r="N235" s="183">
        <v>4.24</v>
      </c>
      <c r="O235" s="183">
        <v>2.71</v>
      </c>
      <c r="P235" s="183">
        <v>0</v>
      </c>
      <c r="Q235" s="183">
        <v>0.44</v>
      </c>
      <c r="R235" s="183">
        <v>5.26</v>
      </c>
      <c r="S235" s="183">
        <v>0</v>
      </c>
      <c r="T235" s="183">
        <v>0</v>
      </c>
      <c r="U235" s="183">
        <v>0</v>
      </c>
      <c r="V235" s="183">
        <v>0</v>
      </c>
    </row>
    <row r="236" ht="23.1" customHeight="1" spans="1:22">
      <c r="A236" s="180"/>
      <c r="B236" s="180"/>
      <c r="C236" s="180"/>
      <c r="D236" s="199" t="s">
        <v>2736</v>
      </c>
      <c r="E236" s="280" t="s">
        <v>2737</v>
      </c>
      <c r="F236" s="183">
        <v>76.31</v>
      </c>
      <c r="G236" s="183">
        <v>53.05</v>
      </c>
      <c r="H236" s="183">
        <v>26.6</v>
      </c>
      <c r="I236" s="183">
        <v>17.23</v>
      </c>
      <c r="J236" s="183">
        <v>9.22</v>
      </c>
      <c r="K236" s="183">
        <v>0</v>
      </c>
      <c r="L236" s="183">
        <v>18</v>
      </c>
      <c r="M236" s="183">
        <v>10.61</v>
      </c>
      <c r="N236" s="183">
        <v>4.24</v>
      </c>
      <c r="O236" s="183">
        <v>2.71</v>
      </c>
      <c r="P236" s="183">
        <v>0</v>
      </c>
      <c r="Q236" s="183">
        <v>0.44</v>
      </c>
      <c r="R236" s="183">
        <v>5.26</v>
      </c>
      <c r="S236" s="183">
        <v>0</v>
      </c>
      <c r="T236" s="183">
        <v>0</v>
      </c>
      <c r="U236" s="183">
        <v>0</v>
      </c>
      <c r="V236" s="183">
        <v>0</v>
      </c>
    </row>
    <row r="237" ht="23.1" customHeight="1" spans="1:22">
      <c r="A237" s="180"/>
      <c r="B237" s="180"/>
      <c r="C237" s="180"/>
      <c r="D237" s="199" t="s">
        <v>2763</v>
      </c>
      <c r="E237" s="280" t="s">
        <v>2764</v>
      </c>
      <c r="F237" s="183">
        <v>9690.67999999999</v>
      </c>
      <c r="G237" s="183">
        <v>6683.51</v>
      </c>
      <c r="H237" s="183">
        <v>3147.88</v>
      </c>
      <c r="I237" s="183">
        <v>842.98</v>
      </c>
      <c r="J237" s="183">
        <v>1112.15</v>
      </c>
      <c r="K237" s="183">
        <v>1580.5</v>
      </c>
      <c r="L237" s="183">
        <v>2298.1</v>
      </c>
      <c r="M237" s="183">
        <v>1334.48</v>
      </c>
      <c r="N237" s="183">
        <v>533.78</v>
      </c>
      <c r="O237" s="183">
        <v>335.69</v>
      </c>
      <c r="P237" s="183">
        <v>0</v>
      </c>
      <c r="Q237" s="183">
        <v>94.15</v>
      </c>
      <c r="R237" s="183">
        <v>668.57</v>
      </c>
      <c r="S237" s="183">
        <v>40.5</v>
      </c>
      <c r="T237" s="183">
        <v>0</v>
      </c>
      <c r="U237" s="183">
        <v>0</v>
      </c>
      <c r="V237" s="183">
        <v>40.5</v>
      </c>
    </row>
    <row r="238" ht="23.1" customHeight="1" spans="1:22">
      <c r="A238" s="180"/>
      <c r="B238" s="180"/>
      <c r="C238" s="180"/>
      <c r="D238" s="199" t="s">
        <v>2765</v>
      </c>
      <c r="E238" s="280" t="s">
        <v>2766</v>
      </c>
      <c r="F238" s="183">
        <v>1168.19</v>
      </c>
      <c r="G238" s="183">
        <v>807.81</v>
      </c>
      <c r="H238" s="183">
        <v>377.01</v>
      </c>
      <c r="I238" s="183">
        <v>61.93</v>
      </c>
      <c r="J238" s="183">
        <v>131.56</v>
      </c>
      <c r="K238" s="183">
        <v>237.31</v>
      </c>
      <c r="L238" s="183">
        <v>279.23</v>
      </c>
      <c r="M238" s="183">
        <v>161.56</v>
      </c>
      <c r="N238" s="183">
        <v>64.63</v>
      </c>
      <c r="O238" s="183">
        <v>40.55</v>
      </c>
      <c r="P238" s="183">
        <v>0</v>
      </c>
      <c r="Q238" s="183">
        <v>12.49</v>
      </c>
      <c r="R238" s="183">
        <v>81.15</v>
      </c>
      <c r="S238" s="183">
        <v>0</v>
      </c>
      <c r="T238" s="183">
        <v>0</v>
      </c>
      <c r="U238" s="183">
        <v>0</v>
      </c>
      <c r="V238" s="183">
        <v>0</v>
      </c>
    </row>
    <row r="239" ht="23.1" customHeight="1" spans="1:22">
      <c r="A239" s="180"/>
      <c r="B239" s="180"/>
      <c r="C239" s="180"/>
      <c r="D239" s="199" t="s">
        <v>2767</v>
      </c>
      <c r="E239" s="280" t="s">
        <v>2768</v>
      </c>
      <c r="F239" s="183">
        <v>902.72</v>
      </c>
      <c r="G239" s="183">
        <v>619.9</v>
      </c>
      <c r="H239" s="183">
        <v>308.35</v>
      </c>
      <c r="I239" s="183">
        <v>52.13</v>
      </c>
      <c r="J239" s="183">
        <v>95.71</v>
      </c>
      <c r="K239" s="183">
        <v>163.71</v>
      </c>
      <c r="L239" s="183">
        <v>215.42</v>
      </c>
      <c r="M239" s="183">
        <v>123.98</v>
      </c>
      <c r="N239" s="183">
        <v>49.59</v>
      </c>
      <c r="O239" s="183">
        <v>32.05</v>
      </c>
      <c r="P239" s="183">
        <v>0</v>
      </c>
      <c r="Q239" s="183">
        <v>9.8</v>
      </c>
      <c r="R239" s="183">
        <v>62.9</v>
      </c>
      <c r="S239" s="183">
        <v>4.5</v>
      </c>
      <c r="T239" s="183">
        <v>0</v>
      </c>
      <c r="U239" s="183">
        <v>0</v>
      </c>
      <c r="V239" s="183">
        <v>4.5</v>
      </c>
    </row>
    <row r="240" ht="23.1" customHeight="1" spans="1:22">
      <c r="A240" s="180"/>
      <c r="B240" s="180"/>
      <c r="C240" s="180"/>
      <c r="D240" s="199" t="s">
        <v>2769</v>
      </c>
      <c r="E240" s="280" t="s">
        <v>2770</v>
      </c>
      <c r="F240" s="183">
        <v>684.37</v>
      </c>
      <c r="G240" s="183">
        <v>473.41</v>
      </c>
      <c r="H240" s="183">
        <v>225.62</v>
      </c>
      <c r="I240" s="183">
        <v>52.74</v>
      </c>
      <c r="J240" s="183">
        <v>77.35</v>
      </c>
      <c r="K240" s="183">
        <v>117.7</v>
      </c>
      <c r="L240" s="183">
        <v>163.43</v>
      </c>
      <c r="M240" s="183">
        <v>94.68</v>
      </c>
      <c r="N240" s="183">
        <v>37.87</v>
      </c>
      <c r="O240" s="183">
        <v>23.93</v>
      </c>
      <c r="P240" s="183">
        <v>0</v>
      </c>
      <c r="Q240" s="183">
        <v>6.95</v>
      </c>
      <c r="R240" s="183">
        <v>47.53</v>
      </c>
      <c r="S240" s="183">
        <v>0</v>
      </c>
      <c r="T240" s="183">
        <v>0</v>
      </c>
      <c r="U240" s="183">
        <v>0</v>
      </c>
      <c r="V240" s="183">
        <v>0</v>
      </c>
    </row>
    <row r="241" ht="23.1" customHeight="1" spans="1:22">
      <c r="A241" s="180"/>
      <c r="B241" s="180"/>
      <c r="C241" s="180"/>
      <c r="D241" s="199" t="s">
        <v>2771</v>
      </c>
      <c r="E241" s="280" t="s">
        <v>2772</v>
      </c>
      <c r="F241" s="183">
        <v>480.16</v>
      </c>
      <c r="G241" s="183">
        <v>333.06</v>
      </c>
      <c r="H241" s="183">
        <v>154.38</v>
      </c>
      <c r="I241" s="183">
        <v>56.75</v>
      </c>
      <c r="J241" s="183">
        <v>57.63</v>
      </c>
      <c r="K241" s="183">
        <v>64.3</v>
      </c>
      <c r="L241" s="183">
        <v>114.05</v>
      </c>
      <c r="M241" s="183">
        <v>66.61</v>
      </c>
      <c r="N241" s="183">
        <v>26.64</v>
      </c>
      <c r="O241" s="183">
        <v>16.55</v>
      </c>
      <c r="P241" s="183">
        <v>0</v>
      </c>
      <c r="Q241" s="183">
        <v>4.25</v>
      </c>
      <c r="R241" s="183">
        <v>33.05</v>
      </c>
      <c r="S241" s="183">
        <v>0</v>
      </c>
      <c r="T241" s="183">
        <v>0</v>
      </c>
      <c r="U241" s="183">
        <v>0</v>
      </c>
      <c r="V241" s="183">
        <v>0</v>
      </c>
    </row>
    <row r="242" ht="23.1" customHeight="1" spans="1:22">
      <c r="A242" s="180"/>
      <c r="B242" s="180"/>
      <c r="C242" s="180"/>
      <c r="D242" s="199" t="s">
        <v>2773</v>
      </c>
      <c r="E242" s="280" t="s">
        <v>2774</v>
      </c>
      <c r="F242" s="183">
        <v>669.21</v>
      </c>
      <c r="G242" s="183">
        <v>462.68</v>
      </c>
      <c r="H242" s="183">
        <v>217.62</v>
      </c>
      <c r="I242" s="183">
        <v>35.64</v>
      </c>
      <c r="J242" s="183">
        <v>75.29</v>
      </c>
      <c r="K242" s="183">
        <v>134.13</v>
      </c>
      <c r="L242" s="183">
        <v>160.04</v>
      </c>
      <c r="M242" s="183">
        <v>92.54</v>
      </c>
      <c r="N242" s="183">
        <v>37.02</v>
      </c>
      <c r="O242" s="183">
        <v>23.29</v>
      </c>
      <c r="P242" s="183">
        <v>0</v>
      </c>
      <c r="Q242" s="183">
        <v>7.19</v>
      </c>
      <c r="R242" s="183">
        <v>46.49</v>
      </c>
      <c r="S242" s="183">
        <v>0</v>
      </c>
      <c r="T242" s="183">
        <v>0</v>
      </c>
      <c r="U242" s="183">
        <v>0</v>
      </c>
      <c r="V242" s="183">
        <v>0</v>
      </c>
    </row>
    <row r="243" ht="23.1" customHeight="1" spans="1:22">
      <c r="A243" s="180"/>
      <c r="B243" s="180"/>
      <c r="C243" s="180"/>
      <c r="D243" s="199" t="s">
        <v>2775</v>
      </c>
      <c r="E243" s="280" t="s">
        <v>2776</v>
      </c>
      <c r="F243" s="183">
        <v>511.07</v>
      </c>
      <c r="G243" s="183">
        <v>353.92</v>
      </c>
      <c r="H243" s="183">
        <v>165.57</v>
      </c>
      <c r="I243" s="183">
        <v>46.53</v>
      </c>
      <c r="J243" s="183">
        <v>58.7</v>
      </c>
      <c r="K243" s="183">
        <v>83.12</v>
      </c>
      <c r="L243" s="183">
        <v>121.72</v>
      </c>
      <c r="M243" s="183">
        <v>70.78</v>
      </c>
      <c r="N243" s="183">
        <v>28.31</v>
      </c>
      <c r="O243" s="183">
        <v>17.74</v>
      </c>
      <c r="P243" s="183">
        <v>0</v>
      </c>
      <c r="Q243" s="183">
        <v>4.89</v>
      </c>
      <c r="R243" s="183">
        <v>35.43</v>
      </c>
      <c r="S243" s="183">
        <v>0</v>
      </c>
      <c r="T243" s="183">
        <v>0</v>
      </c>
      <c r="U243" s="183">
        <v>0</v>
      </c>
      <c r="V243" s="183">
        <v>0</v>
      </c>
    </row>
    <row r="244" ht="23.1" customHeight="1" spans="1:22">
      <c r="A244" s="180"/>
      <c r="B244" s="180"/>
      <c r="C244" s="180"/>
      <c r="D244" s="199" t="s">
        <v>2777</v>
      </c>
      <c r="E244" s="280" t="s">
        <v>2778</v>
      </c>
      <c r="F244" s="183">
        <v>498.43</v>
      </c>
      <c r="G244" s="183">
        <v>342.54</v>
      </c>
      <c r="H244" s="183">
        <v>159.21</v>
      </c>
      <c r="I244" s="183">
        <v>57.13</v>
      </c>
      <c r="J244" s="183">
        <v>58.84</v>
      </c>
      <c r="K244" s="183">
        <v>67.36</v>
      </c>
      <c r="L244" s="183">
        <v>117.34</v>
      </c>
      <c r="M244" s="183">
        <v>68.51</v>
      </c>
      <c r="N244" s="183">
        <v>27.4</v>
      </c>
      <c r="O244" s="183">
        <v>17.05</v>
      </c>
      <c r="P244" s="183">
        <v>0</v>
      </c>
      <c r="Q244" s="183">
        <v>4.38</v>
      </c>
      <c r="R244" s="183">
        <v>34.05</v>
      </c>
      <c r="S244" s="183">
        <v>4.5</v>
      </c>
      <c r="T244" s="183">
        <v>0</v>
      </c>
      <c r="U244" s="183">
        <v>0</v>
      </c>
      <c r="V244" s="183">
        <v>4.5</v>
      </c>
    </row>
    <row r="245" ht="23.1" customHeight="1" spans="1:22">
      <c r="A245" s="180"/>
      <c r="B245" s="180"/>
      <c r="C245" s="180"/>
      <c r="D245" s="199" t="s">
        <v>2779</v>
      </c>
      <c r="E245" s="280" t="s">
        <v>2780</v>
      </c>
      <c r="F245" s="183">
        <v>412.09</v>
      </c>
      <c r="G245" s="183">
        <v>285.74</v>
      </c>
      <c r="H245" s="183">
        <v>131.12</v>
      </c>
      <c r="I245" s="183">
        <v>42.65</v>
      </c>
      <c r="J245" s="183">
        <v>49.06</v>
      </c>
      <c r="K245" s="183">
        <v>62.91</v>
      </c>
      <c r="L245" s="183">
        <v>97.95</v>
      </c>
      <c r="M245" s="183">
        <v>57.15</v>
      </c>
      <c r="N245" s="183">
        <v>22.86</v>
      </c>
      <c r="O245" s="183">
        <v>14.16</v>
      </c>
      <c r="P245" s="183">
        <v>0</v>
      </c>
      <c r="Q245" s="183">
        <v>3.78</v>
      </c>
      <c r="R245" s="183">
        <v>28.4</v>
      </c>
      <c r="S245" s="183">
        <v>0</v>
      </c>
      <c r="T245" s="183">
        <v>0</v>
      </c>
      <c r="U245" s="183">
        <v>0</v>
      </c>
      <c r="V245" s="183">
        <v>0</v>
      </c>
    </row>
    <row r="246" ht="23.1" customHeight="1" spans="1:22">
      <c r="A246" s="180"/>
      <c r="B246" s="180"/>
      <c r="C246" s="180"/>
      <c r="D246" s="199" t="s">
        <v>2781</v>
      </c>
      <c r="E246" s="280" t="s">
        <v>2782</v>
      </c>
      <c r="F246" s="183">
        <v>495.86</v>
      </c>
      <c r="G246" s="183">
        <v>344.11</v>
      </c>
      <c r="H246" s="183">
        <v>158.55</v>
      </c>
      <c r="I246" s="183">
        <v>60.58</v>
      </c>
      <c r="J246" s="183">
        <v>60.18</v>
      </c>
      <c r="K246" s="183">
        <v>64.8</v>
      </c>
      <c r="L246" s="183">
        <v>117.68</v>
      </c>
      <c r="M246" s="183">
        <v>68.82</v>
      </c>
      <c r="N246" s="183">
        <v>27.53</v>
      </c>
      <c r="O246" s="183">
        <v>17.04</v>
      </c>
      <c r="P246" s="183">
        <v>0</v>
      </c>
      <c r="Q246" s="183">
        <v>4.29</v>
      </c>
      <c r="R246" s="183">
        <v>34.07</v>
      </c>
      <c r="S246" s="183">
        <v>0</v>
      </c>
      <c r="T246" s="183">
        <v>0</v>
      </c>
      <c r="U246" s="183">
        <v>0</v>
      </c>
      <c r="V246" s="183">
        <v>0</v>
      </c>
    </row>
    <row r="247" ht="23.1" customHeight="1" spans="1:22">
      <c r="A247" s="180"/>
      <c r="B247" s="180"/>
      <c r="C247" s="180"/>
      <c r="D247" s="199" t="s">
        <v>2783</v>
      </c>
      <c r="E247" s="280" t="s">
        <v>2784</v>
      </c>
      <c r="F247" s="183">
        <v>582.07</v>
      </c>
      <c r="G247" s="183">
        <v>404.54</v>
      </c>
      <c r="H247" s="183">
        <v>188.73</v>
      </c>
      <c r="I247" s="183">
        <v>47.83</v>
      </c>
      <c r="J247" s="183">
        <v>67.61</v>
      </c>
      <c r="K247" s="183">
        <v>100.37</v>
      </c>
      <c r="L247" s="183">
        <v>137.1</v>
      </c>
      <c r="M247" s="183">
        <v>79.33</v>
      </c>
      <c r="N247" s="183">
        <v>31.73</v>
      </c>
      <c r="O247" s="183">
        <v>20.24</v>
      </c>
      <c r="P247" s="183">
        <v>0</v>
      </c>
      <c r="Q247" s="183">
        <v>5.8</v>
      </c>
      <c r="R247" s="183">
        <v>40.43</v>
      </c>
      <c r="S247" s="183">
        <v>0</v>
      </c>
      <c r="T247" s="183">
        <v>0</v>
      </c>
      <c r="U247" s="183">
        <v>0</v>
      </c>
      <c r="V247" s="183">
        <v>0</v>
      </c>
    </row>
    <row r="248" ht="23.1" customHeight="1" spans="1:22">
      <c r="A248" s="180"/>
      <c r="B248" s="180"/>
      <c r="C248" s="180"/>
      <c r="D248" s="199" t="s">
        <v>2785</v>
      </c>
      <c r="E248" s="280" t="s">
        <v>2786</v>
      </c>
      <c r="F248" s="183">
        <v>479.49</v>
      </c>
      <c r="G248" s="183">
        <v>329.19</v>
      </c>
      <c r="H248" s="183">
        <v>156.53</v>
      </c>
      <c r="I248" s="183">
        <v>51.88</v>
      </c>
      <c r="J248" s="183">
        <v>55.69</v>
      </c>
      <c r="K248" s="183">
        <v>65.09</v>
      </c>
      <c r="L248" s="183">
        <v>112.98</v>
      </c>
      <c r="M248" s="183">
        <v>65.84</v>
      </c>
      <c r="N248" s="183">
        <v>26.33</v>
      </c>
      <c r="O248" s="183">
        <v>16.56</v>
      </c>
      <c r="P248" s="183">
        <v>0</v>
      </c>
      <c r="Q248" s="183">
        <v>4.25</v>
      </c>
      <c r="R248" s="183">
        <v>32.82</v>
      </c>
      <c r="S248" s="183">
        <v>4.5</v>
      </c>
      <c r="T248" s="183">
        <v>0</v>
      </c>
      <c r="U248" s="183">
        <v>0</v>
      </c>
      <c r="V248" s="183">
        <v>4.5</v>
      </c>
    </row>
    <row r="249" ht="23.1" customHeight="1" spans="1:22">
      <c r="A249" s="180"/>
      <c r="B249" s="180"/>
      <c r="C249" s="180"/>
      <c r="D249" s="199" t="s">
        <v>2787</v>
      </c>
      <c r="E249" s="280" t="s">
        <v>2788</v>
      </c>
      <c r="F249" s="183">
        <v>450.47</v>
      </c>
      <c r="G249" s="183">
        <v>312.45</v>
      </c>
      <c r="H249" s="183">
        <v>145.99</v>
      </c>
      <c r="I249" s="183">
        <v>54.76</v>
      </c>
      <c r="J249" s="183">
        <v>53.71</v>
      </c>
      <c r="K249" s="183">
        <v>57.99</v>
      </c>
      <c r="L249" s="183">
        <v>106.97</v>
      </c>
      <c r="M249" s="183">
        <v>62.49</v>
      </c>
      <c r="N249" s="183">
        <v>25</v>
      </c>
      <c r="O249" s="183">
        <v>15.58</v>
      </c>
      <c r="P249" s="183">
        <v>0</v>
      </c>
      <c r="Q249" s="183">
        <v>3.9</v>
      </c>
      <c r="R249" s="183">
        <v>31.05</v>
      </c>
      <c r="S249" s="183">
        <v>0</v>
      </c>
      <c r="T249" s="183">
        <v>0</v>
      </c>
      <c r="U249" s="183">
        <v>0</v>
      </c>
      <c r="V249" s="183">
        <v>0</v>
      </c>
    </row>
    <row r="250" ht="23.1" customHeight="1" spans="1:22">
      <c r="A250" s="180"/>
      <c r="B250" s="180"/>
      <c r="C250" s="180"/>
      <c r="D250" s="199" t="s">
        <v>2789</v>
      </c>
      <c r="E250" s="280" t="s">
        <v>2790</v>
      </c>
      <c r="F250" s="183">
        <v>549.04</v>
      </c>
      <c r="G250" s="183">
        <v>380.7</v>
      </c>
      <c r="H250" s="183">
        <v>176.35</v>
      </c>
      <c r="I250" s="183">
        <v>59.66</v>
      </c>
      <c r="J250" s="183">
        <v>65.22</v>
      </c>
      <c r="K250" s="183">
        <v>79.47</v>
      </c>
      <c r="L250" s="183">
        <v>130.48</v>
      </c>
      <c r="M250" s="183">
        <v>76.14</v>
      </c>
      <c r="N250" s="183">
        <v>30.46</v>
      </c>
      <c r="O250" s="183">
        <v>18.94</v>
      </c>
      <c r="P250" s="183">
        <v>0</v>
      </c>
      <c r="Q250" s="183">
        <v>4.94</v>
      </c>
      <c r="R250" s="183">
        <v>37.86</v>
      </c>
      <c r="S250" s="183">
        <v>0</v>
      </c>
      <c r="T250" s="183">
        <v>0</v>
      </c>
      <c r="U250" s="183">
        <v>0</v>
      </c>
      <c r="V250" s="183">
        <v>0</v>
      </c>
    </row>
    <row r="251" ht="23.1" customHeight="1" spans="1:22">
      <c r="A251" s="180"/>
      <c r="B251" s="180"/>
      <c r="C251" s="180"/>
      <c r="D251" s="199" t="s">
        <v>2791</v>
      </c>
      <c r="E251" s="280" t="s">
        <v>2792</v>
      </c>
      <c r="F251" s="183">
        <v>421.34</v>
      </c>
      <c r="G251" s="183">
        <v>286.17</v>
      </c>
      <c r="H251" s="183">
        <v>132</v>
      </c>
      <c r="I251" s="183">
        <v>51.32</v>
      </c>
      <c r="J251" s="183">
        <v>50.06</v>
      </c>
      <c r="K251" s="183">
        <v>52.79</v>
      </c>
      <c r="L251" s="183">
        <v>97.84</v>
      </c>
      <c r="M251" s="183">
        <v>57.23</v>
      </c>
      <c r="N251" s="183">
        <v>22.89</v>
      </c>
      <c r="O251" s="183">
        <v>14.17</v>
      </c>
      <c r="P251" s="183">
        <v>0</v>
      </c>
      <c r="Q251" s="183">
        <v>3.55</v>
      </c>
      <c r="R251" s="183">
        <v>28.33</v>
      </c>
      <c r="S251" s="183">
        <v>9</v>
      </c>
      <c r="T251" s="183">
        <v>0</v>
      </c>
      <c r="U251" s="183">
        <v>0</v>
      </c>
      <c r="V251" s="183">
        <v>9</v>
      </c>
    </row>
    <row r="252" ht="23.1" customHeight="1" spans="1:22">
      <c r="A252" s="180"/>
      <c r="B252" s="180"/>
      <c r="C252" s="180"/>
      <c r="D252" s="199" t="s">
        <v>2793</v>
      </c>
      <c r="E252" s="280" t="s">
        <v>2794</v>
      </c>
      <c r="F252" s="183">
        <v>519.46</v>
      </c>
      <c r="G252" s="183">
        <v>354.25</v>
      </c>
      <c r="H252" s="183">
        <v>168.19</v>
      </c>
      <c r="I252" s="183">
        <v>53.72</v>
      </c>
      <c r="J252" s="183">
        <v>59.56</v>
      </c>
      <c r="K252" s="183">
        <v>72.78</v>
      </c>
      <c r="L252" s="183">
        <v>120.85</v>
      </c>
      <c r="M252" s="183">
        <v>70.21</v>
      </c>
      <c r="N252" s="183">
        <v>28.08</v>
      </c>
      <c r="O252" s="183">
        <v>17.82</v>
      </c>
      <c r="P252" s="183">
        <v>0</v>
      </c>
      <c r="Q252" s="183">
        <v>4.74</v>
      </c>
      <c r="R252" s="183">
        <v>35.36</v>
      </c>
      <c r="S252" s="183">
        <v>9</v>
      </c>
      <c r="T252" s="183">
        <v>0</v>
      </c>
      <c r="U252" s="183">
        <v>0</v>
      </c>
      <c r="V252" s="183">
        <v>9</v>
      </c>
    </row>
    <row r="253" ht="23.1" customHeight="1" spans="1:22">
      <c r="A253" s="180"/>
      <c r="B253" s="180"/>
      <c r="C253" s="180"/>
      <c r="D253" s="199" t="s">
        <v>2795</v>
      </c>
      <c r="E253" s="280" t="s">
        <v>2796</v>
      </c>
      <c r="F253" s="183">
        <v>866.71</v>
      </c>
      <c r="G253" s="183">
        <v>593.04</v>
      </c>
      <c r="H253" s="183">
        <v>282.66</v>
      </c>
      <c r="I253" s="183">
        <v>57.73</v>
      </c>
      <c r="J253" s="183">
        <v>95.98</v>
      </c>
      <c r="K253" s="183">
        <v>156.67</v>
      </c>
      <c r="L253" s="183">
        <v>205.02</v>
      </c>
      <c r="M253" s="183">
        <v>118.61</v>
      </c>
      <c r="N253" s="183">
        <v>47.44</v>
      </c>
      <c r="O253" s="183">
        <v>30.02</v>
      </c>
      <c r="P253" s="183">
        <v>0</v>
      </c>
      <c r="Q253" s="183">
        <v>8.95</v>
      </c>
      <c r="R253" s="183">
        <v>59.65</v>
      </c>
      <c r="S253" s="183">
        <v>9</v>
      </c>
      <c r="T253" s="183">
        <v>0</v>
      </c>
      <c r="U253" s="183">
        <v>0</v>
      </c>
      <c r="V253" s="183">
        <v>9</v>
      </c>
    </row>
    <row r="254" ht="23.1" customHeight="1" spans="1:22">
      <c r="A254" s="180"/>
      <c r="B254" s="180"/>
      <c r="C254" s="180"/>
      <c r="D254" s="199" t="s">
        <v>2797</v>
      </c>
      <c r="E254" s="280" t="s">
        <v>2798</v>
      </c>
      <c r="F254" s="183">
        <v>97.58</v>
      </c>
      <c r="G254" s="183">
        <v>26.92</v>
      </c>
      <c r="H254" s="183">
        <v>13.18</v>
      </c>
      <c r="I254" s="183">
        <v>0</v>
      </c>
      <c r="J254" s="183">
        <v>4</v>
      </c>
      <c r="K254" s="183">
        <v>9.74</v>
      </c>
      <c r="L254" s="183">
        <v>9.41</v>
      </c>
      <c r="M254" s="183">
        <v>5.38</v>
      </c>
      <c r="N254" s="183">
        <v>2.15</v>
      </c>
      <c r="O254" s="183">
        <v>1.39</v>
      </c>
      <c r="P254" s="183">
        <v>0</v>
      </c>
      <c r="Q254" s="183">
        <v>0.49</v>
      </c>
      <c r="R254" s="183">
        <v>2.75</v>
      </c>
      <c r="S254" s="183">
        <v>58.5</v>
      </c>
      <c r="T254" s="183">
        <v>0</v>
      </c>
      <c r="U254" s="183">
        <v>0</v>
      </c>
      <c r="V254" s="183">
        <v>58.5</v>
      </c>
    </row>
    <row r="255" ht="23.1" customHeight="1" spans="1:22">
      <c r="A255" s="180"/>
      <c r="B255" s="180"/>
      <c r="C255" s="180"/>
      <c r="D255" s="199" t="s">
        <v>2799</v>
      </c>
      <c r="E255" s="280" t="s">
        <v>2800</v>
      </c>
      <c r="F255" s="183">
        <v>97.58</v>
      </c>
      <c r="G255" s="183">
        <v>26.92</v>
      </c>
      <c r="H255" s="183">
        <v>13.18</v>
      </c>
      <c r="I255" s="183">
        <v>0</v>
      </c>
      <c r="J255" s="183">
        <v>4</v>
      </c>
      <c r="K255" s="183">
        <v>9.74</v>
      </c>
      <c r="L255" s="183">
        <v>9.41</v>
      </c>
      <c r="M255" s="183">
        <v>5.38</v>
      </c>
      <c r="N255" s="183">
        <v>2.15</v>
      </c>
      <c r="O255" s="183">
        <v>1.39</v>
      </c>
      <c r="P255" s="183">
        <v>0</v>
      </c>
      <c r="Q255" s="183">
        <v>0.49</v>
      </c>
      <c r="R255" s="183">
        <v>2.75</v>
      </c>
      <c r="S255" s="183">
        <v>58.5</v>
      </c>
      <c r="T255" s="183">
        <v>0</v>
      </c>
      <c r="U255" s="183">
        <v>0</v>
      </c>
      <c r="V255" s="183">
        <v>58.5</v>
      </c>
    </row>
    <row r="256" ht="23.25" customHeight="1" spans="1:22">
      <c r="A256" s="228"/>
      <c r="B256" s="228"/>
      <c r="C256" s="228"/>
      <c r="D256" s="228"/>
      <c r="E256" s="228"/>
      <c r="F256" s="228"/>
      <c r="G256" s="228"/>
      <c r="H256" s="228"/>
      <c r="I256" s="228"/>
      <c r="J256" s="228"/>
      <c r="K256" s="228"/>
      <c r="L256" s="228"/>
      <c r="M256" s="228"/>
      <c r="N256" s="228"/>
      <c r="O256" s="228"/>
      <c r="P256" s="228"/>
      <c r="Q256" s="228"/>
      <c r="R256" s="228"/>
      <c r="S256" s="228"/>
      <c r="T256" s="228"/>
      <c r="U256" s="228"/>
      <c r="V256" s="228"/>
    </row>
    <row r="257" ht="23.25" customHeight="1" spans="1:22">
      <c r="A257" s="228"/>
      <c r="B257" s="228"/>
      <c r="C257" s="228"/>
      <c r="D257" s="228"/>
      <c r="E257" s="228"/>
      <c r="F257" s="228"/>
      <c r="G257" s="228"/>
      <c r="H257" s="228"/>
      <c r="I257" s="228"/>
      <c r="J257" s="228"/>
      <c r="K257" s="228"/>
      <c r="L257" s="228"/>
      <c r="M257" s="228"/>
      <c r="N257" s="228"/>
      <c r="O257" s="228"/>
      <c r="P257" s="228"/>
      <c r="Q257" s="228"/>
      <c r="R257" s="228"/>
      <c r="S257" s="228"/>
      <c r="T257" s="228"/>
      <c r="U257" s="228"/>
      <c r="V257" s="228"/>
    </row>
    <row r="258" ht="23.25" customHeight="1" spans="1:22">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row>
    <row r="259" ht="23.25" customHeight="1" spans="1:22">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row>
    <row r="260" ht="23.1" customHeight="1"/>
    <row r="261" ht="23.1" customHeight="1"/>
    <row r="262" ht="23.1" customHeight="1"/>
    <row r="263" ht="23.1" customHeight="1"/>
    <row r="264" ht="23.1" customHeight="1"/>
    <row r="265" ht="23.1" customHeight="1"/>
    <row r="266" ht="23.1" customHeight="1"/>
    <row r="267" ht="23.1" customHeight="1"/>
    <row r="268" ht="23.1" customHeight="1"/>
    <row r="269" ht="23.1" customHeight="1"/>
    <row r="270" ht="23.1" customHeight="1"/>
    <row r="271" ht="23.1" customHeight="1"/>
    <row r="272" ht="23.1" customHeight="1"/>
    <row r="273" ht="23.1" customHeight="1"/>
    <row r="274" ht="23.1" customHeight="1"/>
    <row r="275" ht="23.1" customHeight="1"/>
    <row r="276" ht="23.1" customHeight="1"/>
    <row r="277" ht="23.1" customHeight="1"/>
    <row r="278" ht="23.1" customHeight="1"/>
    <row r="279" ht="23.1" customHeight="1"/>
    <row r="280" ht="23.1" customHeight="1"/>
    <row r="281" ht="23.1" customHeight="1"/>
    <row r="282" ht="23.1" customHeight="1"/>
    <row r="283" ht="23.1" customHeight="1"/>
    <row r="284" ht="23.1" customHeight="1"/>
    <row r="285" ht="23.1" customHeight="1"/>
    <row r="286" ht="23.1" customHeight="1"/>
    <row r="287" ht="23.1" customHeight="1"/>
    <row r="288" ht="23.1" customHeight="1"/>
    <row r="289" ht="23.1" customHeight="1"/>
    <row r="290" ht="23.1" customHeight="1"/>
    <row r="291" ht="23.1" customHeight="1"/>
    <row r="292" ht="23.1" customHeight="1"/>
    <row r="293" ht="23.1" customHeight="1"/>
    <row r="294" ht="23.1" customHeight="1"/>
    <row r="295" ht="23.1" customHeight="1"/>
    <row r="296" ht="23.1" customHeight="1"/>
    <row r="297" ht="23.1" customHeight="1"/>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3.1" customHeight="1"/>
    <row r="385" ht="23.1" customHeight="1"/>
    <row r="386" ht="23.1" customHeight="1"/>
    <row r="387" ht="23.1" customHeight="1"/>
    <row r="388" ht="23.1" customHeight="1"/>
    <row r="389" ht="23.1" customHeight="1"/>
    <row r="390" ht="23.1" customHeight="1"/>
    <row r="391" ht="23.1" customHeight="1"/>
    <row r="392" ht="23.1" customHeight="1"/>
    <row r="393" ht="23.1" customHeight="1"/>
    <row r="394" ht="23.1" customHeight="1"/>
    <row r="395" ht="23.1" customHeight="1"/>
    <row r="396" ht="23.1" customHeight="1"/>
    <row r="397" ht="23.1" customHeight="1"/>
    <row r="398" ht="23.1" customHeight="1"/>
    <row r="399" ht="23.1" customHeight="1"/>
    <row r="400" ht="23.1" customHeight="1"/>
    <row r="401" ht="23.1" customHeight="1"/>
    <row r="402" ht="23.1" customHeight="1"/>
    <row r="403" ht="23.1" customHeight="1"/>
    <row r="404" ht="23.1" customHeight="1"/>
    <row r="405" ht="23.1" customHeight="1"/>
    <row r="406" ht="23.1" customHeight="1"/>
    <row r="407" ht="23.1" customHeight="1"/>
    <row r="408" ht="23.1" customHeight="1"/>
    <row r="409" ht="23.1" customHeight="1"/>
    <row r="410" ht="23.1" customHeight="1"/>
    <row r="411" ht="23.1" customHeight="1"/>
    <row r="412" ht="23.1" customHeight="1"/>
    <row r="413" ht="23.1" customHeight="1"/>
    <row r="414" ht="23.1" customHeight="1"/>
    <row r="415" ht="23.1" customHeight="1"/>
    <row r="416" ht="23.1" customHeight="1"/>
    <row r="417" ht="23.1" customHeight="1"/>
    <row r="418" ht="23.1" customHeight="1"/>
    <row r="419" ht="23.1" customHeight="1"/>
    <row r="420" ht="23.1" customHeight="1"/>
    <row r="421" ht="23.1" customHeight="1"/>
    <row r="422" ht="23.1" customHeight="1"/>
    <row r="423" ht="23.1" customHeight="1"/>
    <row r="424" ht="23.1" customHeight="1"/>
    <row r="425" ht="23.1" customHeight="1"/>
    <row r="426" ht="23.1" customHeight="1"/>
    <row r="427" ht="23.1" customHeight="1"/>
    <row r="428" ht="23.1" customHeight="1"/>
    <row r="429" ht="23.1" customHeight="1"/>
    <row r="430" ht="23.1" customHeight="1"/>
    <row r="431" ht="23.1" customHeight="1"/>
    <row r="432" ht="23.1" customHeight="1"/>
    <row r="433" ht="23.1" customHeight="1"/>
    <row r="434" ht="23.1" customHeight="1"/>
    <row r="435" ht="23.1" customHeight="1"/>
    <row r="436" ht="23.1" customHeight="1"/>
    <row r="437" ht="23.1" customHeight="1"/>
    <row r="438" ht="23.1" customHeight="1"/>
    <row r="439" ht="23.1" customHeight="1"/>
    <row r="440" ht="23.1" customHeight="1"/>
    <row r="441" ht="23.1" customHeight="1"/>
    <row r="442" ht="23.1" customHeight="1"/>
    <row r="443" ht="23.1" customHeight="1"/>
    <row r="444" ht="23.1" customHeight="1"/>
    <row r="445" ht="23.1" customHeight="1"/>
    <row r="446" ht="23.1" customHeight="1"/>
    <row r="447" ht="23.1" customHeight="1"/>
    <row r="448" ht="23.1" customHeight="1"/>
    <row r="449" ht="23.1" customHeight="1"/>
    <row r="450" ht="23.1" customHeight="1"/>
    <row r="451" ht="23.1" customHeight="1"/>
    <row r="452" ht="23.1" customHeight="1"/>
    <row r="453" ht="23.1" customHeight="1"/>
    <row r="454" ht="23.1" customHeight="1"/>
    <row r="455" ht="23.1" customHeight="1"/>
    <row r="456" ht="23.1" customHeight="1"/>
    <row r="457" ht="23.1" customHeight="1"/>
    <row r="458" ht="23.1" customHeight="1"/>
    <row r="459" ht="23.1" customHeight="1"/>
    <row r="460" ht="23.1" customHeight="1"/>
    <row r="461" ht="23.1" customHeight="1"/>
    <row r="462" ht="23.1" customHeight="1"/>
    <row r="463" ht="23.1" customHeight="1"/>
    <row r="464" ht="23.1" customHeight="1"/>
    <row r="465" ht="23.1" customHeight="1"/>
    <row r="466" ht="23.1" customHeight="1"/>
    <row r="467" ht="23.1" customHeight="1"/>
    <row r="468" ht="23.1" customHeight="1"/>
    <row r="469" ht="23.1" customHeight="1"/>
    <row r="470" ht="23.1" customHeight="1"/>
    <row r="471" ht="23.1" customHeight="1"/>
    <row r="472" ht="23.1" customHeight="1"/>
    <row r="473" ht="23.1" customHeight="1"/>
    <row r="474" ht="23.1" customHeight="1"/>
    <row r="475" ht="23.1" customHeight="1"/>
    <row r="476" ht="23.1" customHeight="1"/>
    <row r="477" ht="23.1" customHeight="1"/>
    <row r="478" ht="23.1" customHeight="1"/>
    <row r="479" ht="23.1" customHeight="1"/>
    <row r="480" ht="23.1" customHeight="1"/>
    <row r="481" ht="23.1" customHeight="1"/>
    <row r="482" ht="23.1" customHeight="1"/>
    <row r="483" ht="23.1" customHeight="1"/>
    <row r="484" ht="23.1" customHeight="1"/>
    <row r="485" ht="23.1" customHeight="1"/>
    <row r="486" ht="23.1" customHeight="1"/>
    <row r="487" ht="23.1" customHeight="1"/>
    <row r="488" ht="23.1" customHeight="1"/>
    <row r="489" ht="23.1" customHeight="1"/>
    <row r="490" ht="23.1" customHeight="1"/>
    <row r="491" ht="23.1" customHeight="1"/>
    <row r="492" ht="23.1" customHeight="1"/>
    <row r="493" ht="23.1" customHeight="1"/>
    <row r="494" ht="23.1" customHeight="1"/>
    <row r="495" ht="23.1" customHeight="1"/>
    <row r="496" ht="23.1" customHeight="1"/>
    <row r="497" ht="23.1" customHeight="1"/>
    <row r="498" ht="23.1" customHeight="1"/>
    <row r="499" ht="23.1" customHeight="1"/>
    <row r="500" ht="23.1" customHeight="1"/>
    <row r="501" ht="23.1" customHeight="1"/>
    <row r="502" ht="23.1" customHeight="1"/>
    <row r="503" ht="23.1" customHeight="1"/>
    <row r="504" ht="23.1" customHeight="1"/>
    <row r="505" ht="23.1" customHeight="1"/>
    <row r="506" ht="23.1" customHeight="1"/>
    <row r="507" ht="23.1" customHeight="1"/>
    <row r="508" ht="23.1" customHeight="1"/>
    <row r="509" ht="23.1" customHeight="1"/>
    <row r="510" ht="23.1" customHeight="1"/>
    <row r="511" ht="23.1" customHeight="1"/>
    <row r="512" ht="23.1" customHeight="1"/>
    <row r="513" ht="23.1" customHeight="1"/>
    <row r="514" ht="23.1" customHeight="1"/>
    <row r="515" ht="23.1" customHeight="1"/>
    <row r="516" ht="23.1" customHeight="1"/>
    <row r="517" ht="23.1" customHeight="1"/>
    <row r="518" ht="23.1" customHeight="1"/>
    <row r="519" ht="23.1" customHeight="1"/>
    <row r="520" ht="23.1" customHeight="1"/>
    <row r="521" ht="23.1" customHeight="1"/>
    <row r="522" ht="23.1" customHeight="1"/>
    <row r="523" ht="23.1" customHeight="1"/>
    <row r="524" ht="23.1" customHeight="1"/>
    <row r="525" ht="23.1" customHeight="1"/>
    <row r="526" ht="23.1" customHeight="1"/>
    <row r="527" ht="23.1" customHeight="1"/>
    <row r="528" ht="23.1" customHeight="1"/>
    <row r="529" ht="23.1" customHeight="1"/>
    <row r="530" ht="23.1" customHeight="1"/>
    <row r="531" ht="23.1" customHeight="1"/>
    <row r="532" ht="23.1" customHeight="1"/>
    <row r="533" ht="23.1" customHeight="1"/>
    <row r="534" ht="23.1" customHeight="1"/>
    <row r="535" ht="23.1" customHeight="1"/>
    <row r="536" ht="23.1" customHeight="1"/>
    <row r="537" ht="23.1" customHeight="1"/>
    <row r="538" ht="23.1" customHeight="1"/>
    <row r="539" ht="23.1" customHeight="1"/>
    <row r="540" ht="23.1" customHeight="1"/>
    <row r="541" ht="23.1" customHeight="1"/>
    <row r="542" ht="23.1" customHeight="1"/>
    <row r="543" ht="23.1" customHeight="1"/>
    <row r="544" ht="23.1" customHeight="1"/>
    <row r="545" ht="23.1" customHeight="1"/>
    <row r="546" ht="23.1" customHeight="1"/>
    <row r="547" ht="23.1" customHeight="1"/>
    <row r="548" ht="23.1" customHeight="1"/>
    <row r="549" ht="23.1" customHeight="1"/>
    <row r="550" ht="23.1" customHeight="1"/>
    <row r="551" ht="23.1" customHeight="1"/>
    <row r="552" ht="23.1" customHeight="1"/>
    <row r="553" ht="23.1" customHeight="1"/>
    <row r="554" ht="23.1" customHeight="1"/>
    <row r="555" ht="23.1" customHeight="1"/>
    <row r="556" ht="23.1" customHeight="1"/>
    <row r="557" ht="23.1" customHeight="1"/>
    <row r="558" ht="23.1" customHeight="1"/>
    <row r="559" ht="23.1" customHeight="1"/>
    <row r="560" ht="23.1" customHeight="1"/>
    <row r="561" ht="23.1" customHeight="1"/>
    <row r="562" ht="23.1" customHeight="1"/>
    <row r="563" ht="23.1" customHeight="1"/>
    <row r="564" ht="23.1" customHeight="1"/>
    <row r="565" ht="23.1" customHeight="1"/>
    <row r="566" ht="23.1" customHeight="1"/>
    <row r="567" ht="23.1" customHeight="1"/>
    <row r="568" ht="23.1" customHeight="1"/>
    <row r="569" ht="23.1" customHeight="1"/>
    <row r="570" ht="23.1" customHeight="1"/>
    <row r="571" ht="23.1" customHeight="1"/>
    <row r="572" ht="23.1" customHeight="1"/>
    <row r="573" ht="23.1" customHeight="1"/>
    <row r="574" ht="23.1" customHeight="1"/>
    <row r="575" ht="23.1" customHeight="1"/>
    <row r="576" ht="23.1" customHeight="1"/>
    <row r="577" ht="23.1" customHeight="1"/>
    <row r="578" ht="23.1" customHeight="1"/>
    <row r="579" ht="23.1" customHeight="1"/>
    <row r="580" ht="23.1" customHeight="1"/>
    <row r="581" ht="23.1" customHeight="1"/>
    <row r="582" ht="23.1" customHeight="1"/>
    <row r="583" ht="23.1" customHeight="1"/>
    <row r="584" ht="23.1" customHeight="1"/>
    <row r="585" ht="23.1" customHeight="1"/>
    <row r="586" ht="23.1" customHeight="1"/>
    <row r="587" ht="23.1" customHeight="1"/>
    <row r="588" ht="23.1" customHeight="1"/>
    <row r="589" ht="23.1" customHeight="1"/>
    <row r="590" ht="23.1" customHeight="1"/>
    <row r="591" ht="23.1" customHeight="1"/>
    <row r="592" ht="23.1" customHeight="1"/>
    <row r="593" ht="23.1" customHeight="1"/>
    <row r="594" ht="23.1" customHeight="1"/>
    <row r="595" ht="23.1" customHeight="1"/>
    <row r="596" ht="23.1" customHeight="1"/>
    <row r="597" ht="23.1" customHeight="1"/>
    <row r="598" ht="23.1" customHeight="1"/>
    <row r="599" ht="23.1" customHeight="1"/>
    <row r="600" ht="23.1" customHeight="1"/>
    <row r="601" ht="23.1" customHeight="1"/>
    <row r="602" ht="23.1" customHeight="1"/>
    <row r="603" ht="23.1" customHeight="1"/>
    <row r="604" ht="23.1" customHeight="1"/>
    <row r="605" ht="23.1" customHeight="1"/>
    <row r="606" ht="23.1" customHeight="1"/>
    <row r="607" ht="23.1" customHeight="1"/>
    <row r="608" ht="23.1" customHeight="1"/>
    <row r="609" ht="23.1" customHeight="1"/>
    <row r="610" ht="23.1" customHeight="1"/>
    <row r="611" ht="23.1" customHeight="1"/>
    <row r="612" ht="23.1" customHeight="1"/>
    <row r="613" ht="23.1" customHeight="1"/>
    <row r="614" ht="23.1" customHeight="1"/>
    <row r="615" ht="23.1" customHeight="1"/>
    <row r="616" ht="23.1" customHeight="1"/>
    <row r="617" ht="23.1" customHeight="1"/>
    <row r="618" ht="23.1" customHeight="1"/>
    <row r="619" ht="23.1" customHeight="1"/>
    <row r="620" ht="23.1" customHeight="1"/>
    <row r="621" ht="23.1" customHeight="1"/>
    <row r="622" ht="23.1" customHeight="1"/>
    <row r="623" ht="23.1" customHeight="1"/>
    <row r="624" ht="23.1" customHeight="1"/>
    <row r="625" ht="23.1" customHeight="1"/>
    <row r="626" ht="23.1" customHeight="1"/>
    <row r="627" ht="23.1" customHeight="1"/>
    <row r="628" ht="23.1" customHeight="1"/>
    <row r="629" ht="23.1" customHeight="1"/>
    <row r="630" ht="23.1" customHeight="1"/>
    <row r="631" ht="23.1" customHeight="1"/>
    <row r="632" ht="23.1" customHeight="1"/>
    <row r="633" ht="23.1" customHeight="1"/>
    <row r="634" ht="23.1" customHeight="1"/>
    <row r="635" ht="23.1" customHeight="1"/>
    <row r="636" ht="23.1" customHeight="1"/>
    <row r="637" ht="23.1" customHeight="1"/>
    <row r="638" ht="23.1" customHeight="1"/>
    <row r="639" ht="23.1" customHeight="1"/>
    <row r="640" ht="23.1" customHeight="1"/>
    <row r="641" ht="23.1" customHeight="1"/>
    <row r="642" ht="23.1" customHeight="1"/>
    <row r="643" ht="23.1" customHeight="1"/>
    <row r="644" ht="23.1" customHeight="1"/>
    <row r="645" ht="23.1" customHeight="1"/>
    <row r="646" ht="23.1" customHeight="1"/>
    <row r="647" ht="23.1" customHeight="1"/>
    <row r="648" ht="23.1" customHeight="1"/>
    <row r="649" ht="23.1" customHeight="1"/>
    <row r="650" ht="23.1" customHeight="1"/>
    <row r="651" ht="23.1" customHeight="1"/>
    <row r="652" ht="23.1" customHeight="1"/>
    <row r="653" ht="23.1" customHeight="1"/>
    <row r="654" ht="23.1" customHeight="1"/>
    <row r="655" ht="23.1" customHeight="1"/>
    <row r="656" ht="23.1" customHeight="1"/>
    <row r="657" ht="23.1" customHeight="1"/>
    <row r="658" ht="23.1" customHeight="1"/>
    <row r="659" ht="23.1" customHeight="1"/>
    <row r="660" ht="23.1" customHeight="1"/>
    <row r="661" ht="23.1" customHeight="1"/>
    <row r="662" ht="23.1" customHeight="1"/>
    <row r="663" ht="23.1" customHeight="1"/>
    <row r="664" ht="23.1" customHeight="1"/>
    <row r="665" ht="23.1" customHeight="1"/>
    <row r="666" ht="23.1" customHeight="1"/>
    <row r="667" ht="23.1" customHeight="1"/>
    <row r="668" ht="23.1" customHeight="1"/>
    <row r="669" ht="23.1" customHeight="1"/>
    <row r="670" ht="23.1" customHeight="1"/>
    <row r="671" ht="23.1" customHeight="1"/>
    <row r="672" ht="23.1" customHeight="1"/>
    <row r="673" ht="23.1" customHeight="1"/>
    <row r="674" ht="23.1" customHeight="1"/>
    <row r="675" ht="23.1" customHeight="1"/>
    <row r="676" ht="23.1" customHeight="1"/>
    <row r="677" ht="23.1" customHeight="1"/>
    <row r="678" ht="23.1" customHeight="1"/>
    <row r="679" ht="23.1" customHeight="1"/>
    <row r="680" ht="23.1" customHeight="1"/>
    <row r="681" ht="23.1" customHeight="1"/>
    <row r="682" ht="23.1" customHeight="1"/>
    <row r="683" ht="23.1" customHeight="1"/>
    <row r="684" ht="23.1" customHeight="1"/>
    <row r="685" ht="23.1" customHeight="1"/>
    <row r="686" ht="23.1" customHeight="1"/>
    <row r="687" ht="23.1" customHeight="1"/>
    <row r="688" ht="23.1" customHeight="1"/>
    <row r="689" ht="23.1" customHeight="1"/>
    <row r="690" ht="23.1" customHeight="1"/>
    <row r="691" ht="23.1" customHeight="1"/>
    <row r="692" ht="23.1" customHeight="1"/>
    <row r="693" ht="23.1" customHeight="1"/>
    <row r="694" ht="23.1" customHeight="1"/>
    <row r="695" ht="23.1" customHeight="1"/>
    <row r="696" ht="23.1" customHeight="1"/>
    <row r="697" ht="23.1" customHeight="1"/>
    <row r="698" ht="23.1" customHeight="1"/>
    <row r="699" ht="23.1" customHeight="1"/>
    <row r="700" ht="23.1" customHeight="1"/>
    <row r="701" ht="23.1" customHeight="1"/>
    <row r="702" ht="23.1" customHeight="1"/>
    <row r="703" ht="23.1" customHeight="1"/>
    <row r="704" ht="23.1" customHeight="1"/>
    <row r="705" ht="23.1" customHeight="1"/>
    <row r="706" ht="23.1" customHeight="1"/>
    <row r="707" ht="23.1" customHeight="1"/>
    <row r="708" ht="23.1" customHeight="1"/>
    <row r="709" ht="23.1" customHeight="1"/>
    <row r="710" ht="23.1" customHeight="1"/>
    <row r="711" ht="23.1" customHeight="1"/>
    <row r="712" ht="23.1" customHeight="1"/>
    <row r="713" ht="23.1" customHeight="1"/>
    <row r="714" ht="23.1" customHeight="1"/>
    <row r="715" ht="23.1" customHeight="1"/>
    <row r="716" ht="23.1" customHeight="1"/>
    <row r="717" ht="23.1" customHeight="1"/>
    <row r="718" ht="23.1" customHeight="1"/>
    <row r="719" ht="23.1" customHeight="1"/>
    <row r="720" ht="23.1" customHeight="1"/>
    <row r="721" ht="23.1" customHeight="1"/>
    <row r="722" ht="23.1" customHeight="1"/>
    <row r="723" ht="23.1" customHeight="1"/>
    <row r="724" ht="23.1" customHeight="1"/>
    <row r="725" ht="23.1" customHeight="1"/>
    <row r="726" ht="23.1" customHeight="1"/>
    <row r="727" ht="23.1" customHeight="1"/>
    <row r="728" ht="23.1" customHeight="1"/>
    <row r="729" ht="23.1" customHeight="1"/>
    <row r="730" ht="23.1" customHeight="1"/>
    <row r="731" ht="23.1" customHeight="1"/>
    <row r="732" ht="23.1" customHeight="1"/>
    <row r="733" ht="23.1" customHeight="1"/>
    <row r="734" ht="23.1" customHeight="1"/>
    <row r="735" ht="23.1" customHeight="1"/>
    <row r="736" ht="23.1" customHeight="1"/>
    <row r="737" ht="23.1" customHeight="1"/>
    <row r="738" ht="23.1" customHeight="1"/>
    <row r="739" ht="23.1" customHeight="1"/>
    <row r="740" ht="23.1" customHeight="1"/>
    <row r="741" ht="23.1" customHeight="1"/>
    <row r="742" ht="23.1" customHeight="1"/>
    <row r="743" ht="23.1" customHeight="1"/>
    <row r="744" ht="23.1" customHeight="1"/>
    <row r="745" ht="23.1" customHeight="1"/>
    <row r="746" ht="23.1" customHeight="1"/>
    <row r="747" ht="23.1" customHeight="1"/>
    <row r="748" ht="23.1" customHeight="1"/>
    <row r="749" ht="23.1" customHeight="1"/>
    <row r="750" ht="23.1" customHeight="1"/>
    <row r="751" ht="23.1" customHeight="1"/>
    <row r="752" ht="23.1" customHeight="1"/>
    <row r="753" ht="23.1" customHeight="1"/>
    <row r="754" ht="23.1" customHeight="1"/>
    <row r="755" ht="23.1" customHeight="1"/>
    <row r="756" ht="23.1" customHeight="1"/>
    <row r="757" ht="23.1" customHeight="1"/>
    <row r="758" ht="23.1" customHeight="1"/>
    <row r="759" ht="23.1" customHeight="1"/>
    <row r="760" ht="23.1" customHeight="1"/>
    <row r="761" ht="23.1" customHeight="1"/>
    <row r="762" ht="23.1" customHeight="1"/>
    <row r="763" ht="23.1" customHeight="1"/>
    <row r="764" ht="23.1" customHeight="1"/>
    <row r="765" ht="23.1" customHeight="1"/>
    <row r="766" ht="23.1" customHeight="1"/>
    <row r="767" ht="23.1" customHeight="1"/>
    <row r="768" ht="23.1" customHeight="1"/>
    <row r="769" ht="23.1" customHeight="1"/>
    <row r="770" ht="23.1" customHeight="1"/>
    <row r="771" ht="23.1" customHeight="1"/>
    <row r="772" ht="23.1" customHeight="1"/>
    <row r="773" ht="23.1" customHeight="1"/>
    <row r="774" ht="23.1" customHeight="1"/>
    <row r="775" ht="23.1" customHeight="1"/>
    <row r="776" ht="23.1" customHeight="1"/>
    <row r="777" ht="23.1" customHeight="1"/>
    <row r="778" ht="23.1" customHeight="1"/>
    <row r="779" ht="23.1" customHeight="1"/>
    <row r="780" ht="23.1" customHeight="1"/>
    <row r="781" ht="23.1" customHeight="1"/>
    <row r="782" ht="23.1" customHeight="1"/>
    <row r="783" ht="23.1" customHeight="1"/>
    <row r="784" ht="23.1" customHeight="1"/>
    <row r="785" ht="23.1" customHeight="1"/>
    <row r="786" ht="23.1" customHeight="1"/>
    <row r="787" ht="23.1" customHeight="1"/>
    <row r="788" ht="23.1" customHeight="1"/>
    <row r="789" ht="23.1" customHeight="1"/>
    <row r="790" ht="23.1" customHeight="1"/>
    <row r="791" ht="23.1" customHeight="1"/>
    <row r="792" ht="23.1" customHeight="1"/>
    <row r="793" ht="23.1" customHeight="1"/>
    <row r="794" ht="23.1" customHeight="1"/>
    <row r="795" ht="23.1" customHeight="1"/>
    <row r="796" ht="23.1" customHeight="1"/>
    <row r="797" ht="23.1" customHeight="1"/>
    <row r="798" ht="23.1" customHeight="1"/>
    <row r="799" ht="23.1" customHeight="1"/>
    <row r="800" ht="23.1" customHeight="1"/>
    <row r="801" ht="23.1" customHeight="1"/>
    <row r="802" ht="23.1" customHeight="1"/>
    <row r="803" ht="23.1" customHeight="1"/>
    <row r="804" ht="23.1" customHeight="1"/>
    <row r="805" ht="23.1" customHeight="1"/>
    <row r="806" ht="23.1" customHeight="1"/>
    <row r="807" ht="23.1" customHeight="1"/>
    <row r="808" ht="23.1" customHeight="1"/>
    <row r="809" ht="23.1" customHeight="1"/>
    <row r="810" ht="23.1" customHeight="1"/>
    <row r="811" ht="23.1" customHeight="1"/>
    <row r="812" ht="23.1" customHeight="1"/>
    <row r="813" ht="23.1" customHeight="1"/>
    <row r="814" ht="23.1" customHeight="1"/>
    <row r="815" ht="23.1" customHeight="1"/>
    <row r="816" ht="23.1" customHeight="1"/>
    <row r="817" ht="23.1" customHeight="1"/>
    <row r="818" ht="23.1" customHeight="1"/>
    <row r="819" ht="23.1" customHeight="1"/>
    <row r="820" ht="23.1" customHeight="1"/>
    <row r="821" ht="23.1" customHeight="1"/>
    <row r="822" ht="23.1" customHeight="1"/>
    <row r="823" ht="23.1" customHeight="1"/>
    <row r="824" ht="23.1" customHeight="1"/>
    <row r="825" ht="23.1" customHeight="1"/>
    <row r="826" ht="23.1" customHeight="1"/>
    <row r="827" ht="23.1" customHeight="1"/>
    <row r="828" ht="23.1" customHeight="1"/>
    <row r="829" ht="23.1" customHeight="1"/>
    <row r="830" ht="23.1" customHeight="1"/>
    <row r="831" ht="23.1" customHeight="1"/>
    <row r="832" ht="23.1" customHeight="1"/>
    <row r="833" ht="23.1" customHeight="1"/>
    <row r="834" ht="23.1" customHeight="1"/>
    <row r="835" ht="23.1" customHeight="1"/>
    <row r="836" ht="23.1" customHeight="1"/>
    <row r="837" ht="23.1" customHeight="1"/>
    <row r="838" ht="23.1" customHeight="1"/>
    <row r="839" ht="23.1" customHeight="1"/>
    <row r="840" ht="23.1" customHeight="1"/>
    <row r="841" ht="23.1" customHeight="1"/>
    <row r="842" ht="23.1" customHeight="1"/>
    <row r="843" ht="23.1" customHeight="1"/>
    <row r="844" ht="23.1" customHeight="1"/>
    <row r="845" ht="23.1" customHeight="1"/>
    <row r="846" ht="23.1" customHeight="1"/>
    <row r="847" ht="23.1" customHeight="1"/>
    <row r="848" ht="23.1" customHeight="1"/>
    <row r="849" ht="23.1" customHeight="1"/>
    <row r="850" ht="23.1" customHeight="1"/>
    <row r="851" ht="23.1" customHeight="1"/>
    <row r="852" ht="23.1" customHeight="1"/>
    <row r="853" ht="23.1" customHeight="1"/>
    <row r="854" ht="23.1" customHeight="1"/>
    <row r="855" ht="23.1" customHeight="1"/>
    <row r="856" ht="23.1" customHeight="1"/>
    <row r="857" ht="23.1" customHeight="1"/>
    <row r="858" ht="23.1" customHeight="1"/>
    <row r="859" ht="23.1" customHeight="1"/>
    <row r="860" ht="23.1" customHeight="1"/>
    <row r="861" ht="23.1" customHeight="1"/>
    <row r="862" ht="23.1" customHeight="1"/>
    <row r="863" ht="23.1" customHeight="1"/>
    <row r="864" ht="23.1" customHeight="1"/>
    <row r="865" ht="23.1" customHeight="1"/>
    <row r="866" ht="23.1" customHeight="1"/>
    <row r="867" ht="23.1" customHeight="1"/>
    <row r="868" ht="23.1" customHeight="1"/>
    <row r="869" ht="23.1" customHeight="1"/>
    <row r="870" ht="23.1" customHeight="1"/>
    <row r="871" ht="23.1" customHeight="1"/>
    <row r="872" ht="23.1" customHeight="1"/>
    <row r="873" ht="23.1" customHeight="1"/>
    <row r="874" ht="23.1" customHeight="1"/>
    <row r="875" ht="23.1" customHeight="1"/>
    <row r="876" ht="23.1" customHeight="1"/>
    <row r="877" ht="23.1" customHeight="1"/>
    <row r="878" ht="23.1" customHeight="1"/>
    <row r="879" ht="23.1" customHeight="1"/>
    <row r="880" ht="23.1" customHeight="1"/>
    <row r="881" ht="23.1" customHeight="1"/>
    <row r="882" ht="23.1" customHeight="1"/>
    <row r="883" ht="23.1" customHeight="1"/>
    <row r="884" ht="23.1" customHeight="1"/>
    <row r="885" ht="23.1" customHeight="1"/>
    <row r="886" ht="23.1" customHeight="1"/>
    <row r="887" ht="23.1" customHeight="1"/>
    <row r="888" ht="23.1" customHeight="1"/>
    <row r="889" ht="23.1" customHeight="1"/>
    <row r="890" ht="23.1" customHeight="1"/>
    <row r="891" ht="23.1" customHeight="1"/>
    <row r="892" ht="23.1" customHeight="1"/>
    <row r="893" ht="23.1" customHeight="1"/>
    <row r="894" ht="23.1" customHeight="1"/>
    <row r="895" ht="23.1" customHeight="1"/>
    <row r="896" ht="23.1" customHeight="1"/>
    <row r="897" ht="23.1" customHeight="1"/>
    <row r="898" ht="23.1" customHeight="1"/>
    <row r="899" ht="23.1" customHeight="1"/>
    <row r="900" ht="23.1" customHeight="1"/>
    <row r="901" ht="23.1" customHeight="1"/>
    <row r="902" ht="23.1" customHeight="1"/>
    <row r="903" ht="23.1" customHeight="1"/>
    <row r="904" ht="23.1" customHeight="1"/>
    <row r="905" ht="23.1" customHeight="1"/>
    <row r="906" ht="23.1" customHeight="1"/>
    <row r="907" ht="23.1" customHeight="1"/>
    <row r="908" ht="23.1" customHeight="1"/>
    <row r="909" ht="23.1" customHeight="1"/>
    <row r="910" ht="23.1" customHeight="1"/>
    <row r="911" ht="23.1" customHeight="1"/>
    <row r="912" ht="23.1" customHeight="1"/>
    <row r="913" ht="23.1" customHeight="1"/>
    <row r="914" ht="23.1" customHeight="1"/>
    <row r="915" ht="23.1" customHeight="1"/>
    <row r="916" ht="23.1" customHeight="1"/>
    <row r="917" ht="23.1" customHeight="1"/>
    <row r="918" ht="23.1" customHeight="1"/>
    <row r="919" ht="23.1" customHeight="1"/>
    <row r="920" ht="23.1" customHeight="1"/>
    <row r="921" ht="23.1" customHeight="1"/>
    <row r="922" ht="23.1" customHeight="1"/>
    <row r="923" ht="23.1" customHeight="1"/>
    <row r="924" ht="23.1" customHeight="1"/>
    <row r="925" ht="23.1" customHeight="1"/>
    <row r="926" ht="23.1" customHeight="1"/>
    <row r="927" ht="23.1" customHeight="1"/>
    <row r="928" ht="23.1" customHeight="1"/>
    <row r="929" ht="23.1" customHeight="1"/>
    <row r="930" ht="23.1" customHeight="1"/>
    <row r="931" ht="23.1" customHeight="1"/>
    <row r="932" ht="23.1" customHeight="1"/>
    <row r="933" ht="23.1" customHeight="1"/>
    <row r="934" ht="23.1" customHeight="1"/>
    <row r="935" ht="23.1" customHeight="1"/>
    <row r="936" ht="23.1" customHeight="1"/>
    <row r="937" ht="23.1" customHeight="1"/>
    <row r="938" ht="23.1" customHeight="1"/>
    <row r="939" ht="23.1" customHeight="1"/>
    <row r="940" ht="23.1" customHeight="1"/>
    <row r="941" ht="23.1" customHeight="1"/>
    <row r="942" ht="23.1" customHeight="1"/>
    <row r="943" ht="23.1" customHeight="1"/>
    <row r="944" ht="23.1" customHeight="1"/>
    <row r="945" ht="23.1" customHeight="1"/>
    <row r="946" ht="23.1" customHeight="1"/>
    <row r="947" ht="23.1" customHeight="1"/>
    <row r="948" ht="23.1" customHeight="1"/>
    <row r="949" ht="23.1" customHeight="1"/>
    <row r="950" ht="23.1" customHeight="1"/>
    <row r="951" ht="23.1" customHeight="1"/>
    <row r="952" ht="23.1" customHeight="1"/>
    <row r="953" ht="23.1" customHeight="1"/>
    <row r="954" ht="23.1" customHeight="1"/>
    <row r="955" ht="23.1" customHeight="1"/>
    <row r="956" ht="23.1" customHeight="1"/>
    <row r="957" ht="23.1" customHeight="1"/>
    <row r="958" ht="23.1" customHeight="1"/>
    <row r="959" ht="23.1" customHeight="1"/>
    <row r="960" ht="23.1" customHeight="1"/>
    <row r="961" ht="23.1" customHeight="1"/>
    <row r="962" ht="23.1" customHeight="1"/>
    <row r="963" ht="23.1" customHeight="1"/>
    <row r="964" ht="23.1" customHeight="1"/>
    <row r="965" ht="23.1" customHeight="1"/>
    <row r="966" ht="23.1" customHeight="1"/>
    <row r="967" ht="23.1" customHeight="1"/>
    <row r="968" ht="23.1" customHeight="1"/>
    <row r="969" ht="23.1" customHeight="1"/>
    <row r="970" ht="23.1" customHeight="1"/>
    <row r="971" ht="23.1" customHeight="1"/>
    <row r="972" ht="23.1" customHeight="1"/>
    <row r="973" ht="23.1" customHeight="1"/>
    <row r="974" ht="23.1" customHeight="1"/>
    <row r="975" ht="23.1" customHeight="1"/>
    <row r="976" ht="23.1" customHeight="1"/>
    <row r="977" ht="23.1" customHeight="1"/>
    <row r="978" ht="23.1" customHeight="1"/>
    <row r="979" ht="23.1" customHeight="1"/>
    <row r="980" ht="23.1" customHeight="1"/>
    <row r="981" ht="23.1" customHeight="1"/>
    <row r="982" ht="23.1" customHeight="1"/>
    <row r="983" ht="23.1" customHeight="1"/>
    <row r="984" ht="23.1" customHeight="1"/>
    <row r="985" ht="23.1" customHeight="1"/>
    <row r="986" ht="23.1" customHeight="1"/>
    <row r="987" ht="23.1" customHeight="1"/>
    <row r="988" ht="23.1" customHeight="1"/>
    <row r="989" ht="23.1" customHeight="1"/>
    <row r="990" ht="23.1" customHeight="1"/>
    <row r="991" ht="23.1" customHeight="1"/>
    <row r="992" ht="23.1" customHeight="1"/>
    <row r="993" ht="23.1" customHeight="1"/>
    <row r="994" ht="23.1" customHeight="1"/>
    <row r="995" ht="23.1" customHeight="1"/>
    <row r="996" ht="23.1" customHeight="1"/>
    <row r="997" ht="23.1" customHeight="1"/>
    <row r="998" ht="23.1" customHeight="1"/>
    <row r="999" ht="23.1" customHeight="1"/>
    <row r="1000" ht="23.1" customHeight="1"/>
    <row r="1001" ht="23.1" customHeight="1"/>
    <row r="1002" ht="23.1" customHeight="1"/>
    <row r="1003" ht="23.1" customHeight="1"/>
    <row r="1004" ht="23.1" customHeight="1"/>
    <row r="1005" ht="23.1" customHeight="1"/>
    <row r="1006" ht="23.1" customHeight="1"/>
    <row r="1007" ht="23.1" customHeight="1"/>
    <row r="1008" ht="23.1" customHeight="1"/>
    <row r="1009" ht="23.1" customHeight="1"/>
    <row r="1010" ht="23.1" customHeight="1"/>
    <row r="1011" ht="23.1" customHeight="1"/>
    <row r="1012" ht="23.1" customHeight="1"/>
    <row r="1013" ht="23.1" customHeight="1"/>
    <row r="1014" ht="23.1" customHeight="1"/>
    <row r="1015" ht="23.1" customHeight="1"/>
    <row r="1016" ht="23.1" customHeight="1"/>
    <row r="1017" ht="23.1" customHeight="1"/>
    <row r="1018" ht="23.1" customHeight="1"/>
    <row r="1019" ht="23.1" customHeight="1"/>
    <row r="1020" ht="23.1" customHeight="1"/>
    <row r="1021" ht="23.1" customHeight="1"/>
    <row r="1022" ht="23.1" customHeight="1"/>
    <row r="1023" ht="23.1" customHeight="1"/>
    <row r="1024" ht="23.1" customHeight="1"/>
    <row r="1025" ht="23.1" customHeight="1"/>
    <row r="1026" ht="23.1" customHeight="1"/>
    <row r="1027" ht="23.1" customHeight="1"/>
    <row r="1028" ht="23.1" customHeight="1"/>
    <row r="1029" ht="23.1" customHeight="1"/>
    <row r="1030" ht="23.1" customHeight="1"/>
    <row r="1031" ht="23.1" customHeight="1"/>
    <row r="1032" ht="23.1" customHeight="1"/>
    <row r="1033" ht="23.1" customHeight="1"/>
    <row r="1034" ht="23.1" customHeight="1"/>
    <row r="1035" ht="23.1" customHeight="1"/>
    <row r="1036" ht="23.1" customHeight="1"/>
    <row r="1037" ht="23.1" customHeight="1"/>
    <row r="1038" ht="23.1" customHeight="1"/>
    <row r="1039" ht="23.1" customHeight="1"/>
    <row r="1040" ht="23.1" customHeight="1"/>
    <row r="1041" ht="23.1" customHeight="1"/>
    <row r="1042" ht="23.1" customHeight="1"/>
    <row r="1043" ht="23.1" customHeight="1"/>
    <row r="1044" ht="23.1" customHeight="1"/>
    <row r="1045" ht="23.1" customHeight="1"/>
    <row r="1046" ht="23.1" customHeight="1"/>
    <row r="1047" ht="23.1" customHeight="1"/>
    <row r="1048" ht="23.1" customHeight="1"/>
    <row r="1049" ht="23.1" customHeight="1"/>
    <row r="1050" ht="23.1" customHeight="1"/>
    <row r="1051" ht="23.1" customHeight="1"/>
    <row r="1052" ht="23.1" customHeight="1"/>
    <row r="1053" ht="23.1" customHeight="1"/>
    <row r="1054" ht="23.1" customHeight="1"/>
    <row r="1055" ht="23.1" customHeight="1"/>
    <row r="1056" ht="23.1" customHeight="1"/>
    <row r="1057" ht="23.1" customHeight="1"/>
    <row r="1058" ht="23.1" customHeight="1"/>
    <row r="1059" ht="23.1" customHeight="1"/>
    <row r="1060" ht="23.1" customHeight="1"/>
    <row r="1061" ht="23.1" customHeight="1"/>
    <row r="1062" ht="23.1" customHeight="1"/>
    <row r="1063" ht="23.1" customHeight="1"/>
    <row r="1064" ht="23.1" customHeight="1"/>
    <row r="1065" ht="23.1" customHeight="1"/>
    <row r="1066" ht="23.1" customHeight="1"/>
    <row r="1067" ht="23.1" customHeight="1"/>
    <row r="1068" ht="23.1" customHeight="1"/>
    <row r="1069" ht="23.1" customHeight="1"/>
    <row r="1070" ht="23.1" customHeight="1"/>
    <row r="1071" ht="23.1" customHeight="1"/>
    <row r="1072" ht="23.1" customHeight="1"/>
    <row r="1073" ht="23.1" customHeight="1"/>
    <row r="1074" ht="23.1" customHeight="1"/>
    <row r="1075" ht="23.1" customHeight="1"/>
    <row r="1076" ht="23.1" customHeight="1"/>
    <row r="1077" ht="23.1" customHeight="1"/>
    <row r="1078" ht="23.1" customHeight="1"/>
    <row r="1079" ht="23.1" customHeight="1"/>
    <row r="1080" ht="23.1" customHeight="1"/>
    <row r="1081" ht="23.1" customHeight="1"/>
    <row r="1082" ht="23.1" customHeight="1"/>
    <row r="1083" ht="23.1" customHeight="1"/>
    <row r="1084" ht="23.1" customHeight="1"/>
    <row r="1085" ht="23.1" customHeight="1"/>
    <row r="1086" ht="23.1" customHeight="1"/>
    <row r="1087" ht="23.1" customHeight="1"/>
    <row r="1088" ht="23.1" customHeight="1"/>
    <row r="1089" ht="23.1" customHeight="1"/>
    <row r="1090" ht="23.1" customHeight="1"/>
    <row r="1091" ht="23.1" customHeight="1"/>
    <row r="1092" ht="23.1" customHeight="1"/>
    <row r="1093" ht="23.1" customHeight="1"/>
    <row r="1094" ht="23.1" customHeight="1"/>
    <row r="1095" ht="23.1" customHeight="1"/>
    <row r="1096" ht="23.1" customHeight="1"/>
    <row r="1097" ht="23.1" customHeight="1"/>
    <row r="1098" ht="23.1" customHeight="1"/>
    <row r="1099" ht="23.1" customHeight="1"/>
    <row r="1100" ht="23.1" customHeight="1"/>
    <row r="1101" ht="23.1" customHeight="1"/>
    <row r="1102" ht="23.1" customHeight="1"/>
    <row r="1103" ht="23.1" customHeight="1"/>
    <row r="1104" ht="23.1" customHeight="1"/>
    <row r="1105" ht="23.1" customHeight="1"/>
    <row r="1106" ht="23.1" customHeight="1"/>
    <row r="1107" ht="23.1" customHeight="1"/>
    <row r="1108" ht="23.1" customHeight="1"/>
    <row r="1109" ht="23.1" customHeight="1"/>
    <row r="1110" ht="23.1" customHeight="1"/>
    <row r="1111" ht="23.1" customHeight="1"/>
    <row r="1112" ht="23.1" customHeight="1"/>
    <row r="1113" ht="23.1" customHeight="1"/>
    <row r="1114" ht="23.1" customHeight="1"/>
    <row r="1115" ht="23.1" customHeight="1"/>
    <row r="1116" ht="23.1" customHeight="1"/>
    <row r="1117" ht="23.1" customHeight="1"/>
    <row r="1118" ht="23.1" customHeight="1"/>
    <row r="1119" ht="23.1" customHeight="1"/>
    <row r="1120" ht="23.1" customHeight="1"/>
    <row r="1121" ht="23.1" customHeight="1"/>
    <row r="1122" ht="23.1" customHeight="1"/>
    <row r="1123" ht="23.1" customHeight="1"/>
    <row r="1124" ht="23.1" customHeight="1"/>
    <row r="1125" ht="23.1" customHeight="1"/>
    <row r="1126" ht="23.1" customHeight="1"/>
    <row r="1127" ht="23.1" customHeight="1"/>
    <row r="1128" ht="23.1" customHeight="1"/>
    <row r="1129" ht="23.1" customHeight="1"/>
    <row r="1130" ht="23.1" customHeight="1"/>
    <row r="1131" ht="23.1" customHeight="1"/>
    <row r="1132" ht="23.1" customHeight="1"/>
    <row r="1133" ht="23.1" customHeight="1"/>
    <row r="1134" ht="23.1" customHeight="1"/>
    <row r="1135" ht="23.1" customHeight="1"/>
    <row r="1136" ht="23.1" customHeight="1"/>
    <row r="1137" ht="23.1" customHeight="1"/>
    <row r="1138" ht="23.1" customHeight="1"/>
    <row r="1139" ht="23.1" customHeight="1"/>
    <row r="1140" ht="23.1" customHeight="1"/>
    <row r="1141" ht="23.1" customHeight="1"/>
    <row r="1142" ht="23.1" customHeight="1"/>
    <row r="1143" ht="23.1" customHeight="1"/>
    <row r="1144" ht="23.1" customHeight="1"/>
    <row r="1145" ht="23.1" customHeight="1"/>
    <row r="1146" ht="23.1" customHeight="1"/>
    <row r="1147" ht="23.1" customHeight="1"/>
    <row r="1148" ht="23.1" customHeight="1"/>
    <row r="1149" ht="23.1" customHeight="1"/>
    <row r="1150" ht="23.1" customHeight="1"/>
    <row r="1151" ht="23.1" customHeight="1"/>
    <row r="1152" ht="23.1" customHeight="1"/>
    <row r="1153" ht="23.1" customHeight="1"/>
    <row r="1154" ht="23.1" customHeight="1"/>
    <row r="1155" ht="23.1" customHeight="1"/>
    <row r="1156" ht="23.1" customHeight="1"/>
    <row r="1157" ht="23.1" customHeight="1"/>
    <row r="1158" ht="23.1" customHeight="1"/>
    <row r="1159" ht="23.1" customHeight="1"/>
    <row r="1160" ht="23.1" customHeight="1"/>
    <row r="1161" ht="23.1" customHeight="1"/>
    <row r="1162" ht="23.1" customHeight="1"/>
    <row r="1163" ht="23.1" customHeight="1"/>
    <row r="1164" ht="23.1" customHeight="1"/>
    <row r="1165" ht="23.1" customHeight="1"/>
    <row r="1166" ht="23.1" customHeight="1"/>
    <row r="1167" ht="23.1" customHeight="1"/>
    <row r="1168" ht="23.1" customHeight="1"/>
    <row r="1169" ht="23.1" customHeight="1"/>
    <row r="1170" ht="23.1" customHeight="1"/>
    <row r="1171" ht="23.1" customHeight="1"/>
    <row r="1172" ht="23.1" customHeight="1"/>
    <row r="1173" ht="23.1" customHeight="1"/>
    <row r="1174" ht="23.1" customHeight="1"/>
    <row r="1175" ht="23.1" customHeight="1"/>
    <row r="1176" ht="23.1" customHeight="1"/>
    <row r="1177" ht="23.1" customHeight="1"/>
    <row r="1178" ht="23.1" customHeight="1"/>
    <row r="1179" ht="23.1" customHeight="1"/>
    <row r="1180" ht="23.1" customHeight="1"/>
    <row r="1181" ht="23.1" customHeight="1"/>
    <row r="1182" ht="23.1" customHeight="1"/>
    <row r="1183" ht="23.1" customHeight="1"/>
    <row r="1184" ht="23.1" customHeight="1"/>
    <row r="1185" ht="23.1" customHeight="1"/>
    <row r="1186" ht="23.1" customHeight="1"/>
    <row r="1187" ht="23.1" customHeight="1"/>
    <row r="1188" ht="23.1" customHeight="1"/>
    <row r="1189" ht="23.1" customHeight="1"/>
    <row r="1190" ht="23.1" customHeight="1"/>
    <row r="1191" ht="23.1" customHeight="1"/>
    <row r="1192" ht="23.1" customHeight="1"/>
    <row r="1193" ht="23.1" customHeight="1"/>
    <row r="1194" ht="23.1" customHeight="1"/>
    <row r="1195" ht="23.1" customHeight="1"/>
    <row r="1196" ht="23.1" customHeight="1"/>
    <row r="1197" ht="23.1" customHeight="1"/>
    <row r="1198" ht="23.1" customHeight="1"/>
    <row r="1199" ht="23.1" customHeight="1"/>
    <row r="1200" ht="23.1" customHeight="1"/>
    <row r="1201" ht="23.1" customHeight="1"/>
    <row r="1202" ht="23.1" customHeight="1"/>
    <row r="1203" ht="23.1" customHeight="1"/>
    <row r="1204" ht="23.1" customHeight="1"/>
    <row r="1205" ht="23.1" customHeight="1"/>
    <row r="1206" ht="23.1" customHeight="1"/>
    <row r="1207" ht="23.1" customHeight="1"/>
    <row r="1208" ht="23.1" customHeight="1"/>
    <row r="1209" ht="23.1" customHeight="1"/>
    <row r="1210" ht="23.1" customHeight="1"/>
    <row r="1211" ht="23.1" customHeight="1"/>
    <row r="1212" ht="23.1" customHeight="1"/>
    <row r="1213" ht="23.1" customHeight="1"/>
    <row r="1214" ht="23.1" customHeight="1"/>
    <row r="1215" ht="23.1" customHeight="1"/>
    <row r="1216" ht="23.1" customHeight="1"/>
    <row r="1217" ht="23.1" customHeight="1"/>
    <row r="1218" ht="23.1" customHeight="1"/>
    <row r="1219" ht="23.1" customHeight="1"/>
    <row r="1220" ht="23.1" customHeight="1"/>
    <row r="1221" ht="23.1" customHeight="1"/>
    <row r="1222" ht="23.1" customHeight="1"/>
    <row r="1223" ht="23.1" customHeight="1"/>
    <row r="1224" ht="23.1" customHeight="1"/>
    <row r="1225" ht="23.1" customHeight="1"/>
    <row r="1226" ht="23.1" customHeight="1"/>
    <row r="1227" ht="23.1" customHeight="1"/>
    <row r="1228" ht="23.1" customHeight="1"/>
    <row r="1229" ht="23.1" customHeight="1"/>
    <row r="1230" ht="23.1" customHeight="1"/>
    <row r="1231" ht="23.1" customHeight="1"/>
    <row r="1232" ht="23.1" customHeight="1"/>
    <row r="1233" ht="23.1" customHeight="1"/>
    <row r="1234" ht="23.1" customHeight="1"/>
    <row r="1235" ht="23.1" customHeight="1"/>
    <row r="1236" ht="23.1" customHeight="1"/>
    <row r="1237" ht="23.1" customHeight="1"/>
    <row r="1238" ht="23.1" customHeight="1"/>
    <row r="1239" ht="23.1" customHeight="1"/>
    <row r="1240" ht="23.1" customHeight="1"/>
    <row r="1241" ht="23.1" customHeight="1"/>
    <row r="1242" ht="23.1" customHeight="1"/>
    <row r="1243" ht="23.1" customHeight="1"/>
    <row r="1244" ht="23.1" customHeight="1"/>
    <row r="1245" ht="23.1" customHeight="1"/>
    <row r="1246" ht="23.1" customHeight="1"/>
    <row r="1247" ht="23.1" customHeight="1"/>
    <row r="1248" ht="23.1" customHeight="1"/>
    <row r="1249" ht="23.1" customHeight="1"/>
    <row r="1250" ht="23.1" customHeight="1"/>
    <row r="1251" ht="23.1" customHeight="1"/>
    <row r="1252" ht="23.1" customHeight="1"/>
    <row r="1253" ht="23.1" customHeight="1"/>
    <row r="1254" ht="23.1" customHeight="1"/>
    <row r="1255" ht="23.1" customHeight="1"/>
    <row r="1256" ht="23.1" customHeight="1"/>
    <row r="1257" ht="23.1" customHeight="1"/>
    <row r="1258" ht="23.1" customHeight="1"/>
    <row r="1259" ht="23.1" customHeight="1"/>
    <row r="1260" ht="23.1" customHeight="1"/>
    <row r="1261" ht="23.1" customHeight="1"/>
    <row r="1262" ht="23.1" customHeight="1"/>
    <row r="1263" ht="23.1" customHeight="1"/>
    <row r="1264" ht="23.1" customHeight="1"/>
    <row r="1265" ht="23.1" customHeight="1"/>
    <row r="1266" ht="23.1" customHeight="1"/>
    <row r="1267" ht="23.1" customHeight="1"/>
    <row r="1268" ht="23.1" customHeight="1"/>
    <row r="1269" ht="23.1" customHeight="1"/>
    <row r="1270" ht="23.1" customHeight="1"/>
    <row r="1271" ht="23.1" customHeight="1"/>
    <row r="1272" ht="23.1" customHeight="1"/>
    <row r="1273" ht="23.1" customHeight="1"/>
    <row r="1274" ht="23.1" customHeight="1"/>
    <row r="1275" ht="23.1" customHeight="1"/>
    <row r="1276" ht="23.1" customHeight="1"/>
    <row r="1277" ht="23.1" customHeight="1"/>
    <row r="1278" ht="23.1" customHeight="1"/>
    <row r="1279" ht="23.1" customHeight="1"/>
    <row r="1280" ht="23.1" customHeight="1"/>
    <row r="1281" ht="23.1" customHeight="1"/>
    <row r="1282" ht="23.1" customHeight="1"/>
    <row r="1283" ht="23.1" customHeight="1"/>
    <row r="1284" ht="23.1" customHeight="1"/>
    <row r="1285" ht="23.1" customHeight="1"/>
    <row r="1286" ht="23.1" customHeight="1"/>
    <row r="1287" ht="23.1" customHeight="1"/>
    <row r="1288" ht="23.1" customHeight="1"/>
    <row r="1289" ht="23.1" customHeight="1"/>
    <row r="1290" ht="23.1" customHeight="1"/>
    <row r="1291" ht="23.1" customHeight="1"/>
    <row r="1292" ht="23.1" customHeight="1"/>
    <row r="1293" ht="23.1" customHeight="1"/>
    <row r="1294" ht="23.1" customHeight="1"/>
    <row r="1295" ht="23.1" customHeight="1"/>
    <row r="1296" ht="23.1" customHeight="1"/>
    <row r="1297" ht="23.1" customHeight="1"/>
    <row r="1298" ht="23.1" customHeight="1"/>
    <row r="1299" ht="23.1" customHeight="1"/>
    <row r="1300" ht="23.1" customHeight="1"/>
    <row r="1301" ht="23.1" customHeight="1"/>
    <row r="1302" ht="23.1" customHeight="1"/>
    <row r="1303" ht="23.1" customHeight="1"/>
    <row r="1304" ht="23.1" customHeight="1"/>
    <row r="1305" ht="23.1" customHeight="1"/>
    <row r="1306" ht="23.1" customHeight="1"/>
    <row r="1307" ht="23.1" customHeight="1"/>
    <row r="1308" ht="23.1" customHeight="1"/>
    <row r="1309" ht="23.1" customHeight="1"/>
    <row r="1310" ht="23.1" customHeight="1"/>
    <row r="1311" ht="23.1" customHeight="1"/>
    <row r="1312" ht="23.1" customHeight="1"/>
    <row r="1313" ht="23.1" customHeight="1"/>
    <row r="1314" ht="23.1" customHeight="1"/>
    <row r="1315" ht="23.1" customHeight="1"/>
    <row r="1316" ht="23.1" customHeight="1"/>
    <row r="1317" ht="23.1" customHeight="1"/>
    <row r="1318" ht="23.1" customHeight="1"/>
    <row r="1319" ht="23.1" customHeight="1"/>
    <row r="1320" ht="23.1" customHeight="1"/>
    <row r="1321" ht="23.1" customHeight="1"/>
    <row r="1322" ht="23.1" customHeight="1"/>
    <row r="1323" ht="23.1" customHeight="1"/>
    <row r="1324" ht="23.1" customHeight="1"/>
    <row r="1325" ht="23.1" customHeight="1"/>
    <row r="1326" ht="23.1" customHeight="1"/>
    <row r="1327" ht="23.1" customHeight="1"/>
    <row r="1328" ht="23.1" customHeight="1"/>
    <row r="1329" ht="23.1" customHeight="1"/>
    <row r="1330" ht="23.1" customHeight="1"/>
    <row r="1331" ht="23.1" customHeight="1"/>
    <row r="1332" ht="23.1" customHeight="1"/>
    <row r="1333" ht="23.1" customHeight="1"/>
    <row r="1334" ht="23.1" customHeight="1"/>
    <row r="1335" ht="23.1" customHeight="1"/>
    <row r="1336" ht="23.1" customHeight="1"/>
    <row r="1337" ht="23.1" customHeight="1"/>
    <row r="1338" ht="23.1" customHeight="1"/>
    <row r="1339" ht="23.1" customHeight="1"/>
    <row r="1340" ht="23.1" customHeight="1"/>
    <row r="1341" ht="23.1" customHeight="1"/>
    <row r="1342" ht="23.1" customHeight="1"/>
    <row r="1343" ht="23.1" customHeight="1"/>
    <row r="1344" ht="23.1" customHeight="1"/>
    <row r="1345" ht="23.1" customHeight="1"/>
    <row r="1346" ht="23.1" customHeight="1"/>
    <row r="1347" ht="23.1" customHeight="1"/>
    <row r="1348" ht="23.1" customHeight="1"/>
    <row r="1349" ht="23.1" customHeight="1"/>
    <row r="1350" ht="23.1" customHeight="1"/>
    <row r="1351" ht="23.1" customHeight="1"/>
    <row r="1352" ht="23.1" customHeight="1"/>
    <row r="1353" ht="23.1" customHeight="1"/>
    <row r="1354" ht="23.1" customHeight="1"/>
    <row r="1355" ht="23.1" customHeight="1"/>
    <row r="1356" ht="23.1" customHeight="1"/>
    <row r="1357" ht="23.1" customHeight="1"/>
    <row r="1358" ht="23.1" customHeight="1"/>
    <row r="1359" ht="23.1" customHeight="1"/>
    <row r="1360" ht="23.1" customHeight="1"/>
    <row r="1361" ht="23.1" customHeight="1"/>
    <row r="1362" ht="23.1" customHeight="1"/>
    <row r="1363" ht="23.1" customHeight="1"/>
    <row r="1364" ht="23.1" customHeight="1"/>
    <row r="1365" ht="23.1" customHeight="1"/>
    <row r="1366" ht="23.1" customHeight="1"/>
    <row r="1367" ht="23.1" customHeight="1"/>
    <row r="1368" ht="23.1" customHeight="1"/>
    <row r="1369" ht="23.1" customHeight="1"/>
    <row r="1370" ht="23.1" customHeight="1"/>
    <row r="1371" ht="23.1" customHeight="1"/>
    <row r="1372" ht="23.1" customHeight="1"/>
    <row r="1373" ht="23.1" customHeight="1"/>
    <row r="1374" ht="23.1" customHeight="1"/>
    <row r="1375" ht="23.1" customHeight="1"/>
    <row r="1376" ht="23.1" customHeight="1"/>
    <row r="1377" ht="23.1" customHeight="1"/>
    <row r="1378" ht="23.1" customHeight="1"/>
    <row r="1379" ht="23.1" customHeight="1"/>
    <row r="1380" ht="23.1" customHeight="1"/>
    <row r="1381" ht="23.1" customHeight="1"/>
    <row r="1382" ht="23.1" customHeight="1"/>
    <row r="1383" ht="23.1" customHeight="1"/>
    <row r="1384" ht="23.1" customHeight="1"/>
    <row r="1385" ht="23.1" customHeight="1"/>
    <row r="1386" ht="23.1" customHeight="1"/>
    <row r="1387" ht="23.1" customHeight="1"/>
    <row r="1388" ht="23.1" customHeight="1"/>
    <row r="1389" ht="23.1" customHeight="1"/>
    <row r="1390" ht="23.1" customHeight="1"/>
    <row r="1391" ht="23.1" customHeight="1"/>
    <row r="1392" ht="23.1" customHeight="1"/>
    <row r="1393" ht="23.1" customHeight="1"/>
    <row r="1394" ht="23.1" customHeight="1"/>
    <row r="1395" ht="23.1" customHeight="1"/>
    <row r="1396" ht="23.1" customHeight="1"/>
    <row r="1397" ht="23.1" customHeight="1"/>
    <row r="1398" ht="23.1" customHeight="1"/>
    <row r="1399" ht="23.1" customHeight="1"/>
    <row r="1400" ht="23.1" customHeight="1"/>
    <row r="1401" ht="23.1" customHeight="1"/>
    <row r="1402" ht="23.1" customHeight="1"/>
    <row r="1403" ht="23.1" customHeight="1"/>
    <row r="1404" ht="23.1" customHeight="1"/>
    <row r="1405" ht="23.1" customHeight="1"/>
    <row r="1406" ht="23.1" customHeight="1"/>
    <row r="1407" ht="23.1" customHeight="1"/>
    <row r="1408" ht="23.1" customHeight="1"/>
    <row r="1409" ht="23.1" customHeight="1"/>
    <row r="1410" ht="23.1" customHeight="1"/>
    <row r="1411" ht="23.1" customHeight="1"/>
    <row r="1412" ht="23.1" customHeight="1"/>
    <row r="1413" ht="23.1" customHeight="1"/>
    <row r="1414" ht="23.1" customHeight="1"/>
    <row r="1415" ht="23.1" customHeight="1"/>
    <row r="1416" ht="23.1" customHeight="1"/>
    <row r="1417" ht="23.1" customHeight="1"/>
    <row r="1418" ht="23.1" customHeight="1"/>
    <row r="1419" ht="23.1" customHeight="1"/>
    <row r="1420" ht="23.1" customHeight="1"/>
    <row r="1421" ht="23.1" customHeight="1"/>
    <row r="1422" ht="23.1" customHeight="1"/>
    <row r="1423" ht="23.1" customHeight="1"/>
    <row r="1424" ht="23.1" customHeight="1"/>
    <row r="1425" ht="23.1" customHeight="1"/>
    <row r="1426" ht="23.1" customHeight="1"/>
    <row r="1427" ht="23.1" customHeight="1"/>
    <row r="1428" ht="23.1" customHeight="1"/>
    <row r="1429" ht="23.1" customHeight="1"/>
    <row r="1430" ht="23.1" customHeight="1"/>
    <row r="1431" ht="23.1" customHeight="1"/>
    <row r="1432" ht="23.1" customHeight="1"/>
    <row r="1433" ht="23.1" customHeight="1"/>
    <row r="1434" ht="23.1" customHeight="1"/>
    <row r="1435" ht="23.1" customHeight="1"/>
    <row r="1436" ht="23.1" customHeight="1"/>
    <row r="1437" ht="23.1" customHeight="1"/>
    <row r="1438" ht="23.1" customHeight="1"/>
    <row r="1439" ht="23.1" customHeight="1"/>
    <row r="1440" ht="23.1" customHeight="1"/>
    <row r="1441" ht="23.1" customHeight="1"/>
    <row r="1442" ht="23.1" customHeight="1"/>
    <row r="1443" ht="23.1" customHeight="1"/>
    <row r="1444" ht="23.1" customHeight="1"/>
    <row r="1445" ht="23.1" customHeight="1"/>
    <row r="1446" ht="23.1" customHeight="1"/>
    <row r="1447" ht="23.1" customHeight="1"/>
    <row r="1448" ht="23.1" customHeight="1"/>
    <row r="1449" ht="23.1" customHeight="1"/>
    <row r="1450" ht="23.1" customHeight="1"/>
    <row r="1451" ht="23.1" customHeight="1"/>
    <row r="1452" ht="23.1" customHeight="1"/>
    <row r="1453" ht="23.1" customHeight="1"/>
    <row r="1454" ht="23.1" customHeight="1"/>
    <row r="1455" ht="23.1" customHeight="1"/>
    <row r="1456" ht="23.1" customHeight="1"/>
    <row r="1457" ht="23.1" customHeight="1"/>
    <row r="1458" ht="23.1" customHeight="1"/>
    <row r="1459" ht="23.1" customHeight="1"/>
    <row r="1460" ht="23.1" customHeight="1"/>
    <row r="1461" ht="23.1" customHeight="1"/>
    <row r="1462" ht="23.1" customHeight="1"/>
    <row r="1463" ht="23.1" customHeight="1"/>
    <row r="1464" ht="23.1" customHeight="1"/>
    <row r="1465" ht="23.1" customHeight="1"/>
    <row r="1466" ht="23.1" customHeight="1"/>
    <row r="1467" ht="23.1" customHeight="1"/>
    <row r="1468" ht="23.1" customHeight="1"/>
    <row r="1469" ht="23.1" customHeight="1"/>
    <row r="1470" ht="23.1" customHeight="1"/>
    <row r="1471" ht="23.1" customHeight="1"/>
    <row r="1472" ht="23.1" customHeight="1"/>
    <row r="1473" ht="23.1" customHeight="1"/>
    <row r="1474" ht="23.1" customHeight="1"/>
    <row r="1475" ht="23.1" customHeight="1"/>
    <row r="1476" ht="23.1" customHeight="1"/>
    <row r="1477" ht="23.1" customHeight="1"/>
    <row r="1478" ht="23.1" customHeight="1"/>
    <row r="1479" ht="23.1" customHeight="1"/>
    <row r="1480" ht="23.1" customHeight="1"/>
    <row r="1481" ht="23.1" customHeight="1"/>
    <row r="1482" ht="23.1" customHeight="1"/>
    <row r="1483" ht="23.1" customHeight="1"/>
    <row r="1484" ht="23.1" customHeight="1"/>
    <row r="1485" ht="23.1" customHeight="1"/>
    <row r="1486" ht="23.1" customHeight="1"/>
    <row r="1487" ht="23.1" customHeight="1"/>
    <row r="1488" ht="23.1" customHeight="1"/>
    <row r="1489" ht="23.1" customHeight="1"/>
    <row r="1490" ht="23.1" customHeight="1"/>
    <row r="1491" ht="23.1" customHeight="1"/>
    <row r="1492" ht="23.1" customHeight="1"/>
    <row r="1493" ht="23.1" customHeight="1"/>
    <row r="1494" ht="23.1" customHeight="1"/>
    <row r="1495" ht="23.1" customHeight="1"/>
    <row r="1496" ht="23.1" customHeight="1"/>
    <row r="1497" ht="23.1" customHeight="1"/>
    <row r="1498" ht="23.1" customHeight="1"/>
    <row r="1499" ht="23.1" customHeight="1"/>
    <row r="1500" ht="23.1" customHeight="1"/>
    <row r="1501" ht="23.1" customHeight="1"/>
    <row r="1502" ht="23.1" customHeight="1"/>
    <row r="1503" ht="23.1" customHeight="1"/>
    <row r="1504" ht="23.1" customHeight="1"/>
    <row r="1505" ht="23.1" customHeight="1"/>
    <row r="1506" ht="23.1" customHeight="1"/>
    <row r="1507" ht="23.1" customHeight="1"/>
    <row r="1508" ht="23.1" customHeight="1"/>
    <row r="1509" ht="23.1" customHeight="1"/>
    <row r="1510" ht="23.1" customHeight="1"/>
    <row r="1511" ht="23.1" customHeight="1"/>
    <row r="1512" ht="23.1" customHeight="1"/>
    <row r="1513" ht="23.1" customHeight="1"/>
    <row r="1514" ht="23.1" customHeight="1"/>
    <row r="1515" ht="23.1" customHeight="1"/>
    <row r="1516" ht="23.1" customHeight="1"/>
    <row r="1517" ht="23.1" customHeight="1"/>
    <row r="1518" ht="23.1" customHeight="1"/>
    <row r="1519" ht="23.1" customHeight="1"/>
    <row r="1520" ht="23.1" customHeight="1"/>
    <row r="1521" ht="23.1" customHeight="1"/>
    <row r="1522" ht="23.1" customHeight="1"/>
    <row r="1523" ht="23.1" customHeight="1"/>
    <row r="1524" ht="23.1" customHeight="1"/>
    <row r="1525" ht="23.1" customHeight="1"/>
    <row r="1526" ht="23.1" customHeight="1"/>
    <row r="1527" ht="23.1" customHeight="1"/>
    <row r="1528" ht="23.1" customHeight="1"/>
    <row r="1529" ht="23.1" customHeight="1"/>
    <row r="1530" ht="23.1" customHeight="1"/>
    <row r="1531" ht="23.1" customHeight="1"/>
    <row r="1532" ht="23.1" customHeight="1"/>
    <row r="1533" ht="23.1" customHeight="1"/>
    <row r="1534" ht="23.1" customHeight="1"/>
    <row r="1535" ht="23.1" customHeight="1"/>
    <row r="1536" ht="23.1" customHeight="1"/>
    <row r="1537" ht="23.1" customHeight="1"/>
    <row r="1538" ht="23.1" customHeight="1"/>
    <row r="1539" ht="23.1" customHeight="1"/>
    <row r="1540" ht="23.1" customHeight="1"/>
    <row r="1541" ht="23.1" customHeight="1"/>
    <row r="1542" ht="23.1" customHeight="1"/>
    <row r="1543" ht="23.1" customHeight="1"/>
    <row r="1544" ht="23.1" customHeight="1"/>
    <row r="1545" ht="23.1" customHeight="1"/>
    <row r="1546" ht="23.1" customHeight="1"/>
    <row r="1547" ht="23.1" customHeight="1"/>
    <row r="1548" ht="23.1" customHeight="1"/>
    <row r="1549" ht="23.1" customHeight="1"/>
    <row r="1550" ht="23.1" customHeight="1"/>
    <row r="1551" ht="23.1" customHeight="1"/>
    <row r="1552" ht="23.1" customHeight="1"/>
    <row r="1553" ht="23.1" customHeight="1"/>
    <row r="1554" ht="23.1" customHeight="1"/>
    <row r="1555" ht="23.1" customHeight="1"/>
    <row r="1556" ht="23.1" customHeight="1"/>
    <row r="1557" ht="23.1" customHeight="1"/>
    <row r="1558" ht="23.1" customHeight="1"/>
    <row r="1559" ht="23.1" customHeight="1"/>
    <row r="1560" ht="23.1" customHeight="1"/>
    <row r="1561" ht="23.1" customHeight="1"/>
    <row r="1562" ht="23.1" customHeight="1"/>
    <row r="1563" ht="23.1" customHeight="1"/>
    <row r="1564" ht="23.1" customHeight="1"/>
    <row r="1565" ht="23.1" customHeight="1"/>
    <row r="1566" ht="23.1" customHeight="1"/>
    <row r="1567" ht="23.1" customHeight="1"/>
    <row r="1568" ht="23.1" customHeight="1"/>
    <row r="1569" ht="23.1" customHeight="1"/>
    <row r="1570" ht="23.1" customHeight="1"/>
    <row r="1571" ht="23.1" customHeight="1"/>
    <row r="1572" ht="23.1" customHeight="1"/>
    <row r="1573" ht="23.1" customHeight="1"/>
    <row r="1574" ht="23.1" customHeight="1"/>
    <row r="1575" ht="23.1" customHeight="1"/>
    <row r="1576" ht="23.1" customHeight="1"/>
    <row r="1577" ht="23.1" customHeight="1"/>
    <row r="1578" ht="23.1" customHeight="1"/>
    <row r="1579" ht="23.1" customHeight="1"/>
    <row r="1580" ht="23.1" customHeight="1"/>
    <row r="1581" ht="23.1" customHeight="1"/>
    <row r="1582" ht="23.1" customHeight="1"/>
    <row r="1583" ht="23.1" customHeight="1"/>
    <row r="1584" ht="23.1" customHeight="1"/>
    <row r="1585" ht="23.1" customHeight="1"/>
    <row r="1586" ht="23.1" customHeight="1"/>
    <row r="1587" ht="23.1" customHeight="1"/>
    <row r="1588" ht="23.1" customHeight="1"/>
    <row r="1589" ht="23.1" customHeight="1"/>
    <row r="1590" ht="23.1" customHeight="1"/>
    <row r="1591" ht="23.1" customHeight="1"/>
    <row r="1592" ht="23.1" customHeight="1"/>
    <row r="1593" ht="23.1" customHeight="1"/>
    <row r="1594" ht="23.1" customHeight="1"/>
    <row r="1595" ht="23.1" customHeight="1"/>
    <row r="1596" ht="23.1" customHeight="1"/>
    <row r="1597" ht="23.1" customHeight="1"/>
    <row r="1598" ht="23.1" customHeight="1"/>
    <row r="1599" ht="23.1" customHeight="1"/>
    <row r="1600" ht="23.1" customHeight="1"/>
    <row r="1601" ht="23.1" customHeight="1"/>
    <row r="1602" ht="23.1" customHeight="1"/>
    <row r="1603" ht="23.1" customHeight="1"/>
    <row r="1604" ht="23.1" customHeight="1"/>
    <row r="1605" ht="23.1" customHeight="1"/>
    <row r="1606" ht="23.1" customHeight="1"/>
    <row r="1607" ht="23.1" customHeight="1"/>
    <row r="1608" ht="23.1" customHeight="1"/>
    <row r="1609" ht="23.1" customHeight="1"/>
    <row r="1610" ht="23.1" customHeight="1"/>
    <row r="1611" ht="23.1" customHeight="1"/>
    <row r="1612" ht="23.1" customHeight="1"/>
    <row r="1613" ht="23.1" customHeight="1"/>
    <row r="1614" ht="23.1" customHeight="1"/>
    <row r="1615" ht="23.1" customHeight="1"/>
    <row r="1616" ht="23.1" customHeight="1"/>
    <row r="1617" ht="23.1" customHeight="1"/>
    <row r="1618" ht="23.1" customHeight="1"/>
    <row r="1619" ht="23.1" customHeight="1"/>
    <row r="1620" ht="23.1" customHeight="1"/>
    <row r="1621" ht="23.1" customHeight="1"/>
    <row r="1622" ht="23.1" customHeight="1"/>
    <row r="1623" ht="23.1" customHeight="1"/>
    <row r="1624" ht="23.1" customHeight="1"/>
    <row r="1625" ht="23.1" customHeight="1"/>
    <row r="1626" ht="23.1" customHeight="1"/>
    <row r="1627" ht="23.1" customHeight="1"/>
    <row r="1628" ht="23.1" customHeight="1"/>
    <row r="1629" ht="23.1" customHeight="1"/>
    <row r="1630" ht="23.1" customHeight="1"/>
    <row r="1631" ht="23.1" customHeight="1"/>
    <row r="1632" ht="23.1" customHeight="1"/>
    <row r="1633" ht="23.1" customHeight="1"/>
    <row r="1634" ht="23.1" customHeight="1"/>
    <row r="1635" ht="23.1" customHeight="1"/>
    <row r="1636" ht="23.1" customHeight="1"/>
    <row r="1637" ht="23.1" customHeight="1"/>
    <row r="1638" ht="23.1" customHeight="1"/>
    <row r="1639" ht="23.1" customHeight="1"/>
    <row r="1640" ht="23.1" customHeight="1"/>
    <row r="1641" ht="23.1" customHeight="1"/>
    <row r="1642" ht="23.1" customHeight="1"/>
    <row r="1643" ht="23.1" customHeight="1"/>
    <row r="1644" ht="23.1" customHeight="1"/>
    <row r="1645" ht="23.1" customHeight="1"/>
    <row r="1646" ht="23.1" customHeight="1"/>
    <row r="1647" ht="23.1" customHeight="1"/>
    <row r="1648" ht="23.1" customHeight="1"/>
    <row r="1649" ht="23.1" customHeight="1"/>
    <row r="1650" ht="23.1" customHeight="1"/>
    <row r="1651" ht="23.1" customHeight="1"/>
    <row r="1652" ht="23.1" customHeight="1"/>
    <row r="1653" ht="23.1" customHeight="1"/>
    <row r="1654" ht="23.25" customHeight="1"/>
    <row r="1655" ht="23.25" customHeight="1"/>
    <row r="1656" ht="23.25" customHeight="1"/>
    <row r="1657" ht="23.25" customHeight="1"/>
  </sheetData>
  <sheetProtection formatCells="0" formatColumns="0" formatRows="0"/>
  <mergeCells count="11">
    <mergeCell ref="A1:V1"/>
    <mergeCell ref="A2:H2"/>
    <mergeCell ref="U2:V2"/>
    <mergeCell ref="A3:C3"/>
    <mergeCell ref="G3:K3"/>
    <mergeCell ref="L3:Q3"/>
    <mergeCell ref="S3:V3"/>
    <mergeCell ref="D3:D4"/>
    <mergeCell ref="E3:E4"/>
    <mergeCell ref="F3:F4"/>
    <mergeCell ref="R3:R4"/>
  </mergeCells>
  <printOptions horizontalCentered="1"/>
  <pageMargins left="0.393055555555556" right="0.393055555555556" top="0.984027777777778" bottom="0.984027777777778" header="0.471527777777778" footer="0.471527777777778"/>
  <pageSetup paperSize="9" scale="74" fitToHeight="0" orientation="landscape" horizontalDpi="600" verticalDpi="600"/>
  <headerFooter alignWithMargins="0" scaleWithDoc="0">
    <oddFooter>&amp;C第 &amp;P 页，共 &amp;N 页</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482"/>
  <sheetViews>
    <sheetView showGridLines="0" showZeros="0" workbookViewId="0">
      <pane xSplit="5" ySplit="4" topLeftCell="F5" activePane="bottomRight" state="frozen"/>
      <selection/>
      <selection pane="topRight"/>
      <selection pane="bottomLeft"/>
      <selection pane="bottomRight" activeCell="A1" sqref="A1:Z1"/>
    </sheetView>
  </sheetViews>
  <sheetFormatPr defaultColWidth="6.875" defaultRowHeight="11.25"/>
  <cols>
    <col min="1" max="3" width="3.75" style="166" customWidth="1"/>
    <col min="4" max="4" width="9.75" style="166" customWidth="1"/>
    <col min="5" max="5" width="19.25" style="166" customWidth="1"/>
    <col min="6" max="6" width="9.125" style="166" customWidth="1"/>
    <col min="7" max="26" width="7.375" style="166" customWidth="1"/>
    <col min="27" max="256" width="6.875" style="166" customWidth="1"/>
    <col min="257" max="16384" width="6.875" style="166"/>
  </cols>
  <sheetData>
    <row r="1" ht="28.5" customHeight="1" spans="1:27">
      <c r="A1" s="274" t="s">
        <v>2837</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28"/>
    </row>
    <row r="2" ht="20.25" customHeight="1" spans="1:27">
      <c r="A2" s="275"/>
      <c r="B2" s="275"/>
      <c r="C2" s="275"/>
      <c r="D2" s="275"/>
      <c r="E2" s="275"/>
      <c r="F2" s="275"/>
      <c r="G2" s="275"/>
      <c r="H2" s="275"/>
      <c r="I2" s="275"/>
      <c r="J2" s="283"/>
      <c r="K2" s="283"/>
      <c r="L2" s="283"/>
      <c r="M2" s="283"/>
      <c r="N2" s="283"/>
      <c r="O2" s="283"/>
      <c r="P2" s="283"/>
      <c r="Q2" s="283"/>
      <c r="R2" s="283"/>
      <c r="S2" s="283"/>
      <c r="T2" s="283"/>
      <c r="U2" s="283"/>
      <c r="V2" s="283"/>
      <c r="W2" s="283"/>
      <c r="X2" s="283"/>
      <c r="Y2" s="311" t="s">
        <v>1</v>
      </c>
      <c r="Z2" s="311"/>
      <c r="AA2" s="228"/>
    </row>
    <row r="3" ht="21.75" customHeight="1" spans="1:27">
      <c r="A3" s="214" t="s">
        <v>2285</v>
      </c>
      <c r="B3" s="213"/>
      <c r="C3" s="213"/>
      <c r="D3" s="173" t="s">
        <v>2086</v>
      </c>
      <c r="E3" s="177" t="s">
        <v>2286</v>
      </c>
      <c r="F3" s="171" t="s">
        <v>2838</v>
      </c>
      <c r="G3" s="173" t="s">
        <v>2839</v>
      </c>
      <c r="H3" s="173" t="s">
        <v>87</v>
      </c>
      <c r="I3" s="169" t="s">
        <v>2840</v>
      </c>
      <c r="J3" s="175" t="s">
        <v>2841</v>
      </c>
      <c r="K3" s="175" t="s">
        <v>2842</v>
      </c>
      <c r="L3" s="174" t="s">
        <v>2843</v>
      </c>
      <c r="M3" s="175" t="s">
        <v>2844</v>
      </c>
      <c r="N3" s="174" t="s">
        <v>2845</v>
      </c>
      <c r="O3" s="174" t="s">
        <v>85</v>
      </c>
      <c r="P3" s="219" t="s">
        <v>2846</v>
      </c>
      <c r="Q3" s="174" t="s">
        <v>2847</v>
      </c>
      <c r="R3" s="174" t="s">
        <v>2848</v>
      </c>
      <c r="S3" s="174" t="s">
        <v>2849</v>
      </c>
      <c r="T3" s="219" t="s">
        <v>2850</v>
      </c>
      <c r="U3" s="174" t="s">
        <v>2851</v>
      </c>
      <c r="V3" s="174" t="s">
        <v>2852</v>
      </c>
      <c r="W3" s="174" t="s">
        <v>2853</v>
      </c>
      <c r="X3" s="174" t="s">
        <v>2854</v>
      </c>
      <c r="Y3" s="174" t="s">
        <v>2855</v>
      </c>
      <c r="Z3" s="174" t="s">
        <v>2856</v>
      </c>
      <c r="AA3" s="229"/>
    </row>
    <row r="4" ht="23.25" customHeight="1" spans="1:27">
      <c r="A4" s="175" t="s">
        <v>1893</v>
      </c>
      <c r="B4" s="174" t="s">
        <v>1894</v>
      </c>
      <c r="C4" s="174" t="s">
        <v>2287</v>
      </c>
      <c r="D4" s="174"/>
      <c r="E4" s="177"/>
      <c r="F4" s="177"/>
      <c r="G4" s="174"/>
      <c r="H4" s="174"/>
      <c r="I4" s="175"/>
      <c r="J4" s="175"/>
      <c r="K4" s="175"/>
      <c r="L4" s="174"/>
      <c r="M4" s="175"/>
      <c r="N4" s="174"/>
      <c r="O4" s="174"/>
      <c r="P4" s="219"/>
      <c r="Q4" s="174"/>
      <c r="R4" s="174"/>
      <c r="S4" s="174"/>
      <c r="T4" s="219"/>
      <c r="U4" s="174"/>
      <c r="V4" s="174"/>
      <c r="W4" s="174"/>
      <c r="X4" s="174"/>
      <c r="Y4" s="174"/>
      <c r="Z4" s="174"/>
      <c r="AA4" s="229"/>
    </row>
    <row r="5" s="165" customFormat="1" ht="23.1" customHeight="1" spans="1:27">
      <c r="A5" s="179"/>
      <c r="B5" s="179"/>
      <c r="C5" s="180"/>
      <c r="D5" s="215"/>
      <c r="E5" s="182" t="s">
        <v>17</v>
      </c>
      <c r="F5" s="183">
        <v>11129.29</v>
      </c>
      <c r="G5" s="188">
        <v>1932.07</v>
      </c>
      <c r="H5" s="222">
        <v>736.02</v>
      </c>
      <c r="I5" s="222">
        <v>315.95</v>
      </c>
      <c r="J5" s="222">
        <v>647.2</v>
      </c>
      <c r="K5" s="222">
        <v>228.35</v>
      </c>
      <c r="L5" s="222">
        <v>10.78</v>
      </c>
      <c r="M5" s="222">
        <v>129.69</v>
      </c>
      <c r="N5" s="222">
        <v>321.49</v>
      </c>
      <c r="O5" s="222">
        <v>1440.12</v>
      </c>
      <c r="P5" s="222">
        <v>109.75</v>
      </c>
      <c r="Q5" s="222">
        <v>290.25</v>
      </c>
      <c r="R5" s="222">
        <v>499.34</v>
      </c>
      <c r="S5" s="222">
        <v>943.24</v>
      </c>
      <c r="T5" s="222">
        <v>259.17</v>
      </c>
      <c r="U5" s="222">
        <v>464.92</v>
      </c>
      <c r="V5" s="222">
        <v>15.2</v>
      </c>
      <c r="W5" s="222">
        <v>182</v>
      </c>
      <c r="X5" s="222">
        <v>1250.29</v>
      </c>
      <c r="Y5" s="222">
        <v>1.33</v>
      </c>
      <c r="Z5" s="183">
        <v>1113.38</v>
      </c>
      <c r="AA5" s="229"/>
    </row>
    <row r="6" ht="23.1" customHeight="1" spans="1:27">
      <c r="A6" s="179"/>
      <c r="B6" s="179"/>
      <c r="C6" s="180"/>
      <c r="D6" s="215" t="s">
        <v>2289</v>
      </c>
      <c r="E6" s="182" t="s">
        <v>354</v>
      </c>
      <c r="F6" s="183">
        <v>380.56</v>
      </c>
      <c r="G6" s="188">
        <v>86.5</v>
      </c>
      <c r="H6" s="222">
        <v>27.1</v>
      </c>
      <c r="I6" s="222">
        <v>3</v>
      </c>
      <c r="J6" s="222">
        <v>2.5</v>
      </c>
      <c r="K6" s="222">
        <v>11.93</v>
      </c>
      <c r="L6" s="222">
        <v>0</v>
      </c>
      <c r="M6" s="222">
        <v>5</v>
      </c>
      <c r="N6" s="222">
        <v>13.2</v>
      </c>
      <c r="O6" s="222">
        <v>14.7</v>
      </c>
      <c r="P6" s="222">
        <v>0.5</v>
      </c>
      <c r="Q6" s="222">
        <v>13.17</v>
      </c>
      <c r="R6" s="222">
        <v>12.2</v>
      </c>
      <c r="S6" s="222">
        <v>34.7</v>
      </c>
      <c r="T6" s="222">
        <v>13.4</v>
      </c>
      <c r="U6" s="222">
        <v>12.12</v>
      </c>
      <c r="V6" s="222">
        <v>0.6</v>
      </c>
      <c r="W6" s="222">
        <v>2</v>
      </c>
      <c r="X6" s="222">
        <v>70.44</v>
      </c>
      <c r="Y6" s="222">
        <v>0</v>
      </c>
      <c r="Z6" s="183">
        <v>55.5</v>
      </c>
      <c r="AA6" s="228"/>
    </row>
    <row r="7" ht="23.1" customHeight="1" spans="1:27">
      <c r="A7" s="179"/>
      <c r="B7" s="179"/>
      <c r="C7" s="180"/>
      <c r="D7" s="215" t="s">
        <v>2290</v>
      </c>
      <c r="E7" s="182" t="s">
        <v>2291</v>
      </c>
      <c r="F7" s="183">
        <v>106.49</v>
      </c>
      <c r="G7" s="188">
        <v>5</v>
      </c>
      <c r="H7" s="222">
        <v>3</v>
      </c>
      <c r="I7" s="222">
        <v>0</v>
      </c>
      <c r="J7" s="222">
        <v>0</v>
      </c>
      <c r="K7" s="222">
        <v>0</v>
      </c>
      <c r="L7" s="222">
        <v>0</v>
      </c>
      <c r="M7" s="222">
        <v>0</v>
      </c>
      <c r="N7" s="222">
        <v>2</v>
      </c>
      <c r="O7" s="222">
        <v>2</v>
      </c>
      <c r="P7" s="222">
        <v>0</v>
      </c>
      <c r="Q7" s="222">
        <v>2</v>
      </c>
      <c r="R7" s="222">
        <v>2</v>
      </c>
      <c r="S7" s="222">
        <v>15</v>
      </c>
      <c r="T7" s="222">
        <v>0</v>
      </c>
      <c r="U7" s="222">
        <v>2.99</v>
      </c>
      <c r="V7" s="222">
        <v>0</v>
      </c>
      <c r="W7" s="222">
        <v>2</v>
      </c>
      <c r="X7" s="222">
        <v>27.5</v>
      </c>
      <c r="Y7" s="222">
        <v>0</v>
      </c>
      <c r="Z7" s="183">
        <v>41</v>
      </c>
      <c r="AA7" s="228"/>
    </row>
    <row r="8" ht="23.1" customHeight="1" spans="1:27">
      <c r="A8" s="179"/>
      <c r="B8" s="179"/>
      <c r="C8" s="180"/>
      <c r="D8" s="215" t="s">
        <v>2292</v>
      </c>
      <c r="E8" s="182" t="s">
        <v>2293</v>
      </c>
      <c r="F8" s="183">
        <v>6.43</v>
      </c>
      <c r="G8" s="188">
        <v>1</v>
      </c>
      <c r="H8" s="222">
        <v>1</v>
      </c>
      <c r="I8" s="222">
        <v>0.5</v>
      </c>
      <c r="J8" s="222">
        <v>0</v>
      </c>
      <c r="K8" s="222">
        <v>1</v>
      </c>
      <c r="L8" s="222">
        <v>0</v>
      </c>
      <c r="M8" s="222">
        <v>0</v>
      </c>
      <c r="N8" s="222">
        <v>0</v>
      </c>
      <c r="O8" s="222">
        <v>1.5</v>
      </c>
      <c r="P8" s="222">
        <v>0</v>
      </c>
      <c r="Q8" s="222">
        <v>0</v>
      </c>
      <c r="R8" s="222">
        <v>0</v>
      </c>
      <c r="S8" s="222">
        <v>1</v>
      </c>
      <c r="T8" s="222">
        <v>0</v>
      </c>
      <c r="U8" s="222">
        <v>0.43</v>
      </c>
      <c r="V8" s="222">
        <v>0</v>
      </c>
      <c r="W8" s="222">
        <v>0</v>
      </c>
      <c r="X8" s="222">
        <v>0</v>
      </c>
      <c r="Y8" s="222">
        <v>0</v>
      </c>
      <c r="Z8" s="183">
        <v>0</v>
      </c>
      <c r="AA8" s="228"/>
    </row>
    <row r="9" ht="23.1" customHeight="1" spans="1:27">
      <c r="A9" s="179"/>
      <c r="B9" s="179"/>
      <c r="C9" s="180"/>
      <c r="D9" s="215" t="s">
        <v>2294</v>
      </c>
      <c r="E9" s="182" t="s">
        <v>2295</v>
      </c>
      <c r="F9" s="183">
        <v>73.04</v>
      </c>
      <c r="G9" s="188">
        <v>16.5</v>
      </c>
      <c r="H9" s="222">
        <v>7</v>
      </c>
      <c r="I9" s="222">
        <v>2</v>
      </c>
      <c r="J9" s="222">
        <v>2</v>
      </c>
      <c r="K9" s="222">
        <v>4</v>
      </c>
      <c r="L9" s="222">
        <v>0</v>
      </c>
      <c r="M9" s="222">
        <v>5</v>
      </c>
      <c r="N9" s="222">
        <v>2</v>
      </c>
      <c r="O9" s="222">
        <v>7</v>
      </c>
      <c r="P9" s="222">
        <v>0</v>
      </c>
      <c r="Q9" s="222">
        <v>6</v>
      </c>
      <c r="R9" s="222">
        <v>5</v>
      </c>
      <c r="S9" s="222">
        <v>6</v>
      </c>
      <c r="T9" s="222">
        <v>6</v>
      </c>
      <c r="U9" s="222">
        <v>2.54</v>
      </c>
      <c r="V9" s="222">
        <v>0</v>
      </c>
      <c r="W9" s="222">
        <v>0</v>
      </c>
      <c r="X9" s="222">
        <v>0</v>
      </c>
      <c r="Y9" s="222">
        <v>0</v>
      </c>
      <c r="Z9" s="183">
        <v>2</v>
      </c>
      <c r="AA9" s="228"/>
    </row>
    <row r="10" ht="23.1" customHeight="1" spans="1:27">
      <c r="A10" s="179"/>
      <c r="B10" s="179"/>
      <c r="C10" s="180"/>
      <c r="D10" s="215" t="s">
        <v>2296</v>
      </c>
      <c r="E10" s="182" t="s">
        <v>2297</v>
      </c>
      <c r="F10" s="183">
        <v>28.49</v>
      </c>
      <c r="G10" s="188">
        <v>4</v>
      </c>
      <c r="H10" s="222">
        <v>3</v>
      </c>
      <c r="I10" s="222">
        <v>0</v>
      </c>
      <c r="J10" s="222">
        <v>0</v>
      </c>
      <c r="K10" s="222">
        <v>2</v>
      </c>
      <c r="L10" s="222">
        <v>0</v>
      </c>
      <c r="M10" s="222">
        <v>0</v>
      </c>
      <c r="N10" s="222">
        <v>5</v>
      </c>
      <c r="O10" s="222">
        <v>2</v>
      </c>
      <c r="P10" s="222">
        <v>0</v>
      </c>
      <c r="Q10" s="222">
        <v>2</v>
      </c>
      <c r="R10" s="222">
        <v>1</v>
      </c>
      <c r="S10" s="222">
        <v>2</v>
      </c>
      <c r="T10" s="222">
        <v>1</v>
      </c>
      <c r="U10" s="222">
        <v>1.01</v>
      </c>
      <c r="V10" s="222">
        <v>0</v>
      </c>
      <c r="W10" s="222">
        <v>0</v>
      </c>
      <c r="X10" s="222">
        <v>4.98</v>
      </c>
      <c r="Y10" s="222">
        <v>0</v>
      </c>
      <c r="Z10" s="183">
        <v>0.5</v>
      </c>
      <c r="AA10" s="228"/>
    </row>
    <row r="11" ht="23.1" customHeight="1" spans="1:27">
      <c r="A11" s="179"/>
      <c r="B11" s="179"/>
      <c r="C11" s="180"/>
      <c r="D11" s="215" t="s">
        <v>2298</v>
      </c>
      <c r="E11" s="182" t="s">
        <v>2299</v>
      </c>
      <c r="F11" s="183">
        <v>14.38</v>
      </c>
      <c r="G11" s="188">
        <v>1</v>
      </c>
      <c r="H11" s="222">
        <v>1</v>
      </c>
      <c r="I11" s="222">
        <v>0</v>
      </c>
      <c r="J11" s="222">
        <v>0</v>
      </c>
      <c r="K11" s="222">
        <v>1</v>
      </c>
      <c r="L11" s="222">
        <v>0</v>
      </c>
      <c r="M11" s="222">
        <v>0</v>
      </c>
      <c r="N11" s="222">
        <v>1</v>
      </c>
      <c r="O11" s="222">
        <v>1</v>
      </c>
      <c r="P11" s="222">
        <v>0</v>
      </c>
      <c r="Q11" s="222">
        <v>1</v>
      </c>
      <c r="R11" s="222">
        <v>0</v>
      </c>
      <c r="S11" s="222">
        <v>1</v>
      </c>
      <c r="T11" s="222">
        <v>1</v>
      </c>
      <c r="U11" s="222">
        <v>0.47</v>
      </c>
      <c r="V11" s="222">
        <v>0</v>
      </c>
      <c r="W11" s="222">
        <v>0</v>
      </c>
      <c r="X11" s="222">
        <v>4.91</v>
      </c>
      <c r="Y11" s="222">
        <v>0</v>
      </c>
      <c r="Z11" s="183">
        <v>1</v>
      </c>
      <c r="AA11" s="228"/>
    </row>
    <row r="12" ht="23.1" customHeight="1" spans="1:27">
      <c r="A12" s="179"/>
      <c r="B12" s="179"/>
      <c r="C12" s="180"/>
      <c r="D12" s="215" t="s">
        <v>2300</v>
      </c>
      <c r="E12" s="182" t="s">
        <v>2301</v>
      </c>
      <c r="F12" s="183">
        <v>13.07</v>
      </c>
      <c r="G12" s="188">
        <v>2</v>
      </c>
      <c r="H12" s="222">
        <v>1</v>
      </c>
      <c r="I12" s="222">
        <v>0</v>
      </c>
      <c r="J12" s="222">
        <v>0</v>
      </c>
      <c r="K12" s="222">
        <v>0.5</v>
      </c>
      <c r="L12" s="222">
        <v>0</v>
      </c>
      <c r="M12" s="222">
        <v>0</v>
      </c>
      <c r="N12" s="222">
        <v>0.5</v>
      </c>
      <c r="O12" s="222">
        <v>0</v>
      </c>
      <c r="P12" s="222">
        <v>0</v>
      </c>
      <c r="Q12" s="222">
        <v>0.5</v>
      </c>
      <c r="R12" s="222">
        <v>0</v>
      </c>
      <c r="S12" s="222">
        <v>1</v>
      </c>
      <c r="T12" s="222">
        <v>1</v>
      </c>
      <c r="U12" s="222">
        <v>0.41</v>
      </c>
      <c r="V12" s="222">
        <v>0</v>
      </c>
      <c r="W12" s="222">
        <v>0</v>
      </c>
      <c r="X12" s="222">
        <v>3.66</v>
      </c>
      <c r="Y12" s="222">
        <v>0</v>
      </c>
      <c r="Z12" s="183">
        <v>2.5</v>
      </c>
      <c r="AA12" s="228"/>
    </row>
    <row r="13" ht="23.1" customHeight="1" spans="1:27">
      <c r="A13" s="179"/>
      <c r="B13" s="179"/>
      <c r="C13" s="180"/>
      <c r="D13" s="215" t="s">
        <v>2302</v>
      </c>
      <c r="E13" s="182" t="s">
        <v>2303</v>
      </c>
      <c r="F13" s="183">
        <v>22.74</v>
      </c>
      <c r="G13" s="188">
        <v>15</v>
      </c>
      <c r="H13" s="222">
        <v>0</v>
      </c>
      <c r="I13" s="222">
        <v>0</v>
      </c>
      <c r="J13" s="222">
        <v>0</v>
      </c>
      <c r="K13" s="222">
        <v>0</v>
      </c>
      <c r="L13" s="222">
        <v>0</v>
      </c>
      <c r="M13" s="222">
        <v>0</v>
      </c>
      <c r="N13" s="222">
        <v>0</v>
      </c>
      <c r="O13" s="222">
        <v>0</v>
      </c>
      <c r="P13" s="222">
        <v>0</v>
      </c>
      <c r="Q13" s="222">
        <v>0</v>
      </c>
      <c r="R13" s="222">
        <v>0</v>
      </c>
      <c r="S13" s="222">
        <v>0</v>
      </c>
      <c r="T13" s="222">
        <v>0</v>
      </c>
      <c r="U13" s="222">
        <v>0.66</v>
      </c>
      <c r="V13" s="222">
        <v>0</v>
      </c>
      <c r="W13" s="222">
        <v>0</v>
      </c>
      <c r="X13" s="222">
        <v>7.08</v>
      </c>
      <c r="Y13" s="222">
        <v>0</v>
      </c>
      <c r="Z13" s="183">
        <v>0</v>
      </c>
      <c r="AA13" s="228"/>
    </row>
    <row r="14" ht="23.1" customHeight="1" spans="1:27">
      <c r="A14" s="179"/>
      <c r="B14" s="179"/>
      <c r="C14" s="180"/>
      <c r="D14" s="215" t="s">
        <v>2304</v>
      </c>
      <c r="E14" s="182" t="s">
        <v>2305</v>
      </c>
      <c r="F14" s="183">
        <v>8.88</v>
      </c>
      <c r="G14" s="188">
        <v>6</v>
      </c>
      <c r="H14" s="222">
        <v>0</v>
      </c>
      <c r="I14" s="222">
        <v>0</v>
      </c>
      <c r="J14" s="222">
        <v>0</v>
      </c>
      <c r="K14" s="222">
        <v>0</v>
      </c>
      <c r="L14" s="222">
        <v>0</v>
      </c>
      <c r="M14" s="222">
        <v>0</v>
      </c>
      <c r="N14" s="222">
        <v>0</v>
      </c>
      <c r="O14" s="222">
        <v>0</v>
      </c>
      <c r="P14" s="222">
        <v>0</v>
      </c>
      <c r="Q14" s="222">
        <v>0</v>
      </c>
      <c r="R14" s="222">
        <v>0</v>
      </c>
      <c r="S14" s="222">
        <v>0</v>
      </c>
      <c r="T14" s="222">
        <v>0</v>
      </c>
      <c r="U14" s="222">
        <v>0.24</v>
      </c>
      <c r="V14" s="222">
        <v>0</v>
      </c>
      <c r="W14" s="222">
        <v>0</v>
      </c>
      <c r="X14" s="222">
        <v>2.64</v>
      </c>
      <c r="Y14" s="222">
        <v>0</v>
      </c>
      <c r="Z14" s="183">
        <v>0</v>
      </c>
      <c r="AA14" s="228"/>
    </row>
    <row r="15" ht="23.1" customHeight="1" spans="1:27">
      <c r="A15" s="179"/>
      <c r="B15" s="179"/>
      <c r="C15" s="180"/>
      <c r="D15" s="215" t="s">
        <v>2306</v>
      </c>
      <c r="E15" s="182" t="s">
        <v>2307</v>
      </c>
      <c r="F15" s="183">
        <v>8.99</v>
      </c>
      <c r="G15" s="188">
        <v>3</v>
      </c>
      <c r="H15" s="222">
        <v>0</v>
      </c>
      <c r="I15" s="222">
        <v>0</v>
      </c>
      <c r="J15" s="222">
        <v>0</v>
      </c>
      <c r="K15" s="222">
        <v>0</v>
      </c>
      <c r="L15" s="222">
        <v>0</v>
      </c>
      <c r="M15" s="222">
        <v>0</v>
      </c>
      <c r="N15" s="222">
        <v>1</v>
      </c>
      <c r="O15" s="222">
        <v>0</v>
      </c>
      <c r="P15" s="222">
        <v>0</v>
      </c>
      <c r="Q15" s="222">
        <v>0</v>
      </c>
      <c r="R15" s="222">
        <v>2</v>
      </c>
      <c r="S15" s="222">
        <v>0</v>
      </c>
      <c r="T15" s="222">
        <v>0</v>
      </c>
      <c r="U15" s="222">
        <v>0.23</v>
      </c>
      <c r="V15" s="222">
        <v>0</v>
      </c>
      <c r="W15" s="222">
        <v>0</v>
      </c>
      <c r="X15" s="222">
        <v>2.76</v>
      </c>
      <c r="Y15" s="222">
        <v>0</v>
      </c>
      <c r="Z15" s="183">
        <v>0</v>
      </c>
      <c r="AA15" s="228"/>
    </row>
    <row r="16" ht="23.1" customHeight="1" spans="1:27">
      <c r="A16" s="179"/>
      <c r="B16" s="179"/>
      <c r="C16" s="180"/>
      <c r="D16" s="215" t="s">
        <v>2308</v>
      </c>
      <c r="E16" s="182" t="s">
        <v>2309</v>
      </c>
      <c r="F16" s="183">
        <v>13.98</v>
      </c>
      <c r="G16" s="188">
        <v>3</v>
      </c>
      <c r="H16" s="222">
        <v>3</v>
      </c>
      <c r="I16" s="222">
        <v>0</v>
      </c>
      <c r="J16" s="222">
        <v>0</v>
      </c>
      <c r="K16" s="222">
        <v>0</v>
      </c>
      <c r="L16" s="222">
        <v>0</v>
      </c>
      <c r="M16" s="222">
        <v>0</v>
      </c>
      <c r="N16" s="222">
        <v>0</v>
      </c>
      <c r="O16" s="222">
        <v>0</v>
      </c>
      <c r="P16" s="222">
        <v>0</v>
      </c>
      <c r="Q16" s="222">
        <v>0</v>
      </c>
      <c r="R16" s="222">
        <v>0</v>
      </c>
      <c r="S16" s="222">
        <v>1</v>
      </c>
      <c r="T16" s="222">
        <v>0</v>
      </c>
      <c r="U16" s="222">
        <v>0.48</v>
      </c>
      <c r="V16" s="222">
        <v>0</v>
      </c>
      <c r="W16" s="222">
        <v>0</v>
      </c>
      <c r="X16" s="222">
        <v>0</v>
      </c>
      <c r="Y16" s="222">
        <v>0</v>
      </c>
      <c r="Z16" s="183">
        <v>6.5</v>
      </c>
      <c r="AA16" s="228"/>
    </row>
    <row r="17" ht="23.1" customHeight="1" spans="1:27">
      <c r="A17" s="179"/>
      <c r="B17" s="179"/>
      <c r="C17" s="180"/>
      <c r="D17" s="215" t="s">
        <v>2312</v>
      </c>
      <c r="E17" s="182" t="s">
        <v>2313</v>
      </c>
      <c r="F17" s="183">
        <v>17.65</v>
      </c>
      <c r="G17" s="188">
        <v>0</v>
      </c>
      <c r="H17" s="222">
        <v>3</v>
      </c>
      <c r="I17" s="222">
        <v>0.5</v>
      </c>
      <c r="J17" s="222">
        <v>0.5</v>
      </c>
      <c r="K17" s="222">
        <v>2.23</v>
      </c>
      <c r="L17" s="222">
        <v>0</v>
      </c>
      <c r="M17" s="222">
        <v>0</v>
      </c>
      <c r="N17" s="222">
        <v>1</v>
      </c>
      <c r="O17" s="222">
        <v>0.5</v>
      </c>
      <c r="P17" s="222">
        <v>0</v>
      </c>
      <c r="Q17" s="222">
        <v>1.67</v>
      </c>
      <c r="R17" s="222">
        <v>1</v>
      </c>
      <c r="S17" s="222">
        <v>3</v>
      </c>
      <c r="T17" s="222">
        <v>1</v>
      </c>
      <c r="U17" s="222">
        <v>0.61</v>
      </c>
      <c r="V17" s="222">
        <v>0.6</v>
      </c>
      <c r="W17" s="222">
        <v>0</v>
      </c>
      <c r="X17" s="222">
        <v>2.04</v>
      </c>
      <c r="Y17" s="222">
        <v>0</v>
      </c>
      <c r="Z17" s="183">
        <v>0</v>
      </c>
      <c r="AA17" s="228"/>
    </row>
    <row r="18" ht="23.1" customHeight="1" spans="1:27">
      <c r="A18" s="179"/>
      <c r="B18" s="179"/>
      <c r="C18" s="180"/>
      <c r="D18" s="215" t="s">
        <v>2314</v>
      </c>
      <c r="E18" s="182" t="s">
        <v>2315</v>
      </c>
      <c r="F18" s="183">
        <v>20.58</v>
      </c>
      <c r="G18" s="188">
        <v>13.5</v>
      </c>
      <c r="H18" s="222">
        <v>0</v>
      </c>
      <c r="I18" s="222">
        <v>0</v>
      </c>
      <c r="J18" s="222">
        <v>0</v>
      </c>
      <c r="K18" s="222">
        <v>0</v>
      </c>
      <c r="L18" s="222">
        <v>0</v>
      </c>
      <c r="M18" s="222">
        <v>0</v>
      </c>
      <c r="N18" s="222">
        <v>0</v>
      </c>
      <c r="O18" s="222">
        <v>0</v>
      </c>
      <c r="P18" s="222">
        <v>0</v>
      </c>
      <c r="Q18" s="222">
        <v>0</v>
      </c>
      <c r="R18" s="222">
        <v>0</v>
      </c>
      <c r="S18" s="222">
        <v>0</v>
      </c>
      <c r="T18" s="222">
        <v>0</v>
      </c>
      <c r="U18" s="222">
        <v>0.6</v>
      </c>
      <c r="V18" s="222">
        <v>0</v>
      </c>
      <c r="W18" s="222">
        <v>0</v>
      </c>
      <c r="X18" s="222">
        <v>6.48</v>
      </c>
      <c r="Y18" s="222">
        <v>0</v>
      </c>
      <c r="Z18" s="183">
        <v>0</v>
      </c>
      <c r="AA18" s="228"/>
    </row>
    <row r="19" ht="23.1" customHeight="1" spans="1:27">
      <c r="A19" s="179"/>
      <c r="B19" s="179"/>
      <c r="C19" s="180"/>
      <c r="D19" s="215" t="s">
        <v>2316</v>
      </c>
      <c r="E19" s="182" t="s">
        <v>2317</v>
      </c>
      <c r="F19" s="183">
        <v>8.26</v>
      </c>
      <c r="G19" s="188">
        <v>0</v>
      </c>
      <c r="H19" s="222">
        <v>2.1</v>
      </c>
      <c r="I19" s="222">
        <v>0</v>
      </c>
      <c r="J19" s="222">
        <v>0</v>
      </c>
      <c r="K19" s="222">
        <v>0.2</v>
      </c>
      <c r="L19" s="222">
        <v>0</v>
      </c>
      <c r="M19" s="222">
        <v>0</v>
      </c>
      <c r="N19" s="222">
        <v>0.2</v>
      </c>
      <c r="O19" s="222">
        <v>0.2</v>
      </c>
      <c r="P19" s="222">
        <v>0</v>
      </c>
      <c r="Q19" s="222">
        <v>0</v>
      </c>
      <c r="R19" s="222">
        <v>0.2</v>
      </c>
      <c r="S19" s="222">
        <v>1.7</v>
      </c>
      <c r="T19" s="222">
        <v>1.4</v>
      </c>
      <c r="U19" s="222">
        <v>0.22</v>
      </c>
      <c r="V19" s="222">
        <v>0</v>
      </c>
      <c r="W19" s="222">
        <v>0</v>
      </c>
      <c r="X19" s="222">
        <v>2.04</v>
      </c>
      <c r="Y19" s="222">
        <v>0</v>
      </c>
      <c r="Z19" s="183">
        <v>0</v>
      </c>
      <c r="AA19" s="228"/>
    </row>
    <row r="20" ht="23.1" customHeight="1" spans="1:27">
      <c r="A20" s="179"/>
      <c r="B20" s="179"/>
      <c r="C20" s="180"/>
      <c r="D20" s="215" t="s">
        <v>2318</v>
      </c>
      <c r="E20" s="182" t="s">
        <v>2319</v>
      </c>
      <c r="F20" s="183">
        <v>12.76</v>
      </c>
      <c r="G20" s="188">
        <v>2</v>
      </c>
      <c r="H20" s="222">
        <v>1</v>
      </c>
      <c r="I20" s="222">
        <v>0</v>
      </c>
      <c r="J20" s="222">
        <v>0</v>
      </c>
      <c r="K20" s="222">
        <v>0.5</v>
      </c>
      <c r="L20" s="222">
        <v>0</v>
      </c>
      <c r="M20" s="222">
        <v>0</v>
      </c>
      <c r="N20" s="222">
        <v>0.5</v>
      </c>
      <c r="O20" s="222">
        <v>0.5</v>
      </c>
      <c r="P20" s="222">
        <v>0.5</v>
      </c>
      <c r="Q20" s="222">
        <v>0</v>
      </c>
      <c r="R20" s="222">
        <v>0</v>
      </c>
      <c r="S20" s="222">
        <v>1</v>
      </c>
      <c r="T20" s="222">
        <v>1</v>
      </c>
      <c r="U20" s="222">
        <v>0.41</v>
      </c>
      <c r="V20" s="222">
        <v>0</v>
      </c>
      <c r="W20" s="222">
        <v>0</v>
      </c>
      <c r="X20" s="222">
        <v>3.35</v>
      </c>
      <c r="Y20" s="222">
        <v>0</v>
      </c>
      <c r="Z20" s="183">
        <v>2</v>
      </c>
      <c r="AA20" s="228"/>
    </row>
    <row r="21" ht="23.1" customHeight="1" spans="1:27">
      <c r="A21" s="179"/>
      <c r="B21" s="179"/>
      <c r="C21" s="180"/>
      <c r="D21" s="215" t="s">
        <v>2320</v>
      </c>
      <c r="E21" s="182" t="s">
        <v>2321</v>
      </c>
      <c r="F21" s="183">
        <v>9.29</v>
      </c>
      <c r="G21" s="188">
        <v>3</v>
      </c>
      <c r="H21" s="222">
        <v>1</v>
      </c>
      <c r="I21" s="222">
        <v>0</v>
      </c>
      <c r="J21" s="222">
        <v>0</v>
      </c>
      <c r="K21" s="222">
        <v>0</v>
      </c>
      <c r="L21" s="222">
        <v>0</v>
      </c>
      <c r="M21" s="222">
        <v>0</v>
      </c>
      <c r="N21" s="222">
        <v>0</v>
      </c>
      <c r="O21" s="222">
        <v>0</v>
      </c>
      <c r="P21" s="222">
        <v>0</v>
      </c>
      <c r="Q21" s="222">
        <v>0</v>
      </c>
      <c r="R21" s="222">
        <v>1</v>
      </c>
      <c r="S21" s="222">
        <v>1</v>
      </c>
      <c r="T21" s="222">
        <v>0</v>
      </c>
      <c r="U21" s="222">
        <v>0.29</v>
      </c>
      <c r="V21" s="222">
        <v>0</v>
      </c>
      <c r="W21" s="222">
        <v>0</v>
      </c>
      <c r="X21" s="222">
        <v>3</v>
      </c>
      <c r="Y21" s="222">
        <v>0</v>
      </c>
      <c r="Z21" s="183">
        <v>0</v>
      </c>
      <c r="AA21" s="228"/>
    </row>
    <row r="22" ht="23.1" customHeight="1" spans="1:27">
      <c r="A22" s="179"/>
      <c r="B22" s="179"/>
      <c r="C22" s="180"/>
      <c r="D22" s="215" t="s">
        <v>2322</v>
      </c>
      <c r="E22" s="182" t="s">
        <v>2323</v>
      </c>
      <c r="F22" s="183">
        <v>10.88</v>
      </c>
      <c r="G22" s="188">
        <v>10.5</v>
      </c>
      <c r="H22" s="222">
        <v>0</v>
      </c>
      <c r="I22" s="222">
        <v>0</v>
      </c>
      <c r="J22" s="222">
        <v>0</v>
      </c>
      <c r="K22" s="222">
        <v>0</v>
      </c>
      <c r="L22" s="222">
        <v>0</v>
      </c>
      <c r="M22" s="222">
        <v>0</v>
      </c>
      <c r="N22" s="222">
        <v>0</v>
      </c>
      <c r="O22" s="222">
        <v>0</v>
      </c>
      <c r="P22" s="222">
        <v>0</v>
      </c>
      <c r="Q22" s="222">
        <v>0</v>
      </c>
      <c r="R22" s="222">
        <v>0</v>
      </c>
      <c r="S22" s="222">
        <v>0</v>
      </c>
      <c r="T22" s="222">
        <v>0</v>
      </c>
      <c r="U22" s="222">
        <v>0.38</v>
      </c>
      <c r="V22" s="222">
        <v>0</v>
      </c>
      <c r="W22" s="222">
        <v>0</v>
      </c>
      <c r="X22" s="222">
        <v>0</v>
      </c>
      <c r="Y22" s="222">
        <v>0</v>
      </c>
      <c r="Z22" s="183">
        <v>0</v>
      </c>
      <c r="AA22" s="228"/>
    </row>
    <row r="23" ht="23.1" customHeight="1" spans="1:27">
      <c r="A23" s="179"/>
      <c r="B23" s="179"/>
      <c r="C23" s="180"/>
      <c r="D23" s="215" t="s">
        <v>2324</v>
      </c>
      <c r="E23" s="182" t="s">
        <v>2325</v>
      </c>
      <c r="F23" s="183">
        <v>4.65</v>
      </c>
      <c r="G23" s="188">
        <v>1</v>
      </c>
      <c r="H23" s="222">
        <v>1</v>
      </c>
      <c r="I23" s="222">
        <v>0</v>
      </c>
      <c r="J23" s="222">
        <v>0</v>
      </c>
      <c r="K23" s="222">
        <v>0.5</v>
      </c>
      <c r="L23" s="222">
        <v>0</v>
      </c>
      <c r="M23" s="222">
        <v>0</v>
      </c>
      <c r="N23" s="222">
        <v>0</v>
      </c>
      <c r="O23" s="222">
        <v>0</v>
      </c>
      <c r="P23" s="222">
        <v>0</v>
      </c>
      <c r="Q23" s="222">
        <v>0</v>
      </c>
      <c r="R23" s="222">
        <v>0</v>
      </c>
      <c r="S23" s="222">
        <v>1</v>
      </c>
      <c r="T23" s="222">
        <v>1</v>
      </c>
      <c r="U23" s="222">
        <v>0.15</v>
      </c>
      <c r="V23" s="222">
        <v>0</v>
      </c>
      <c r="W23" s="222">
        <v>0</v>
      </c>
      <c r="X23" s="222">
        <v>0</v>
      </c>
      <c r="Y23" s="222">
        <v>0</v>
      </c>
      <c r="Z23" s="183">
        <v>0</v>
      </c>
      <c r="AA23" s="228"/>
    </row>
    <row r="24" ht="23.1" customHeight="1" spans="1:26">
      <c r="A24" s="179"/>
      <c r="B24" s="179"/>
      <c r="C24" s="180"/>
      <c r="D24" s="215" t="s">
        <v>2328</v>
      </c>
      <c r="E24" s="182" t="s">
        <v>479</v>
      </c>
      <c r="F24" s="183">
        <v>170.99</v>
      </c>
      <c r="G24" s="188">
        <v>20.4</v>
      </c>
      <c r="H24" s="222">
        <v>12.8</v>
      </c>
      <c r="I24" s="222">
        <v>4</v>
      </c>
      <c r="J24" s="222">
        <v>17</v>
      </c>
      <c r="K24" s="222">
        <v>2.8</v>
      </c>
      <c r="L24" s="222">
        <v>0</v>
      </c>
      <c r="M24" s="222">
        <v>0</v>
      </c>
      <c r="N24" s="222">
        <v>7</v>
      </c>
      <c r="O24" s="222">
        <v>10.6</v>
      </c>
      <c r="P24" s="222">
        <v>0</v>
      </c>
      <c r="Q24" s="222">
        <v>10</v>
      </c>
      <c r="R24" s="222">
        <v>3.2</v>
      </c>
      <c r="S24" s="222">
        <v>13.7</v>
      </c>
      <c r="T24" s="222">
        <v>3.8</v>
      </c>
      <c r="U24" s="222">
        <v>5.51</v>
      </c>
      <c r="V24" s="222">
        <v>0</v>
      </c>
      <c r="W24" s="222">
        <v>0</v>
      </c>
      <c r="X24" s="222">
        <v>49.98</v>
      </c>
      <c r="Y24" s="222">
        <v>0</v>
      </c>
      <c r="Z24" s="183">
        <v>5.5</v>
      </c>
    </row>
    <row r="25" ht="23.1" customHeight="1" spans="1:26">
      <c r="A25" s="179"/>
      <c r="B25" s="179"/>
      <c r="C25" s="180"/>
      <c r="D25" s="215" t="s">
        <v>2329</v>
      </c>
      <c r="E25" s="182" t="s">
        <v>2330</v>
      </c>
      <c r="F25" s="183">
        <v>112.24</v>
      </c>
      <c r="G25" s="188">
        <v>10</v>
      </c>
      <c r="H25" s="222">
        <v>3</v>
      </c>
      <c r="I25" s="222">
        <v>4</v>
      </c>
      <c r="J25" s="222">
        <v>17</v>
      </c>
      <c r="K25" s="222">
        <v>2.8</v>
      </c>
      <c r="L25" s="222">
        <v>0</v>
      </c>
      <c r="M25" s="222">
        <v>0</v>
      </c>
      <c r="N25" s="222">
        <v>4</v>
      </c>
      <c r="O25" s="222">
        <v>10</v>
      </c>
      <c r="P25" s="222">
        <v>0</v>
      </c>
      <c r="Q25" s="222">
        <v>8</v>
      </c>
      <c r="R25" s="222">
        <v>2</v>
      </c>
      <c r="S25" s="222">
        <v>5</v>
      </c>
      <c r="T25" s="222">
        <v>3</v>
      </c>
      <c r="U25" s="222">
        <v>3.4</v>
      </c>
      <c r="V25" s="222">
        <v>0</v>
      </c>
      <c r="W25" s="222">
        <v>0</v>
      </c>
      <c r="X25" s="222">
        <v>32.34</v>
      </c>
      <c r="Y25" s="222">
        <v>0</v>
      </c>
      <c r="Z25" s="183">
        <v>4.5</v>
      </c>
    </row>
    <row r="26" ht="23.1" customHeight="1" spans="1:26">
      <c r="A26" s="179"/>
      <c r="B26" s="179"/>
      <c r="C26" s="180"/>
      <c r="D26" s="215" t="s">
        <v>2331</v>
      </c>
      <c r="E26" s="182" t="s">
        <v>2332</v>
      </c>
      <c r="F26" s="183">
        <v>11.39</v>
      </c>
      <c r="G26" s="188">
        <v>2</v>
      </c>
      <c r="H26" s="222">
        <v>2</v>
      </c>
      <c r="I26" s="222">
        <v>0</v>
      </c>
      <c r="J26" s="222">
        <v>0</v>
      </c>
      <c r="K26" s="222">
        <v>0</v>
      </c>
      <c r="L26" s="222">
        <v>0</v>
      </c>
      <c r="M26" s="222">
        <v>0</v>
      </c>
      <c r="N26" s="222">
        <v>0.5</v>
      </c>
      <c r="O26" s="222">
        <v>0</v>
      </c>
      <c r="P26" s="222">
        <v>0</v>
      </c>
      <c r="Q26" s="222">
        <v>1</v>
      </c>
      <c r="R26" s="222">
        <v>0.2</v>
      </c>
      <c r="S26" s="222">
        <v>1.8</v>
      </c>
      <c r="T26" s="222">
        <v>0</v>
      </c>
      <c r="U26" s="222">
        <v>0.47</v>
      </c>
      <c r="V26" s="222">
        <v>0</v>
      </c>
      <c r="W26" s="222">
        <v>0</v>
      </c>
      <c r="X26" s="222">
        <v>3.42</v>
      </c>
      <c r="Y26" s="222">
        <v>0</v>
      </c>
      <c r="Z26" s="183">
        <v>0</v>
      </c>
    </row>
    <row r="27" ht="23.1" customHeight="1" spans="1:26">
      <c r="A27" s="179"/>
      <c r="B27" s="179"/>
      <c r="C27" s="180"/>
      <c r="D27" s="215" t="s">
        <v>2333</v>
      </c>
      <c r="E27" s="182" t="s">
        <v>2334</v>
      </c>
      <c r="F27" s="183">
        <v>11.24</v>
      </c>
      <c r="G27" s="188">
        <v>1.2</v>
      </c>
      <c r="H27" s="222">
        <v>3</v>
      </c>
      <c r="I27" s="222">
        <v>0</v>
      </c>
      <c r="J27" s="222">
        <v>0</v>
      </c>
      <c r="K27" s="222">
        <v>0</v>
      </c>
      <c r="L27" s="222">
        <v>0</v>
      </c>
      <c r="M27" s="222">
        <v>0</v>
      </c>
      <c r="N27" s="222">
        <v>1</v>
      </c>
      <c r="O27" s="222">
        <v>0</v>
      </c>
      <c r="P27" s="222">
        <v>0</v>
      </c>
      <c r="Q27" s="222">
        <v>0</v>
      </c>
      <c r="R27" s="222">
        <v>0</v>
      </c>
      <c r="S27" s="222">
        <v>1.8</v>
      </c>
      <c r="T27" s="222">
        <v>0</v>
      </c>
      <c r="U27" s="222">
        <v>0.32</v>
      </c>
      <c r="V27" s="222">
        <v>0</v>
      </c>
      <c r="W27" s="222">
        <v>0</v>
      </c>
      <c r="X27" s="222">
        <v>3.42</v>
      </c>
      <c r="Y27" s="222">
        <v>0</v>
      </c>
      <c r="Z27" s="183">
        <v>0.5</v>
      </c>
    </row>
    <row r="28" ht="23.1" customHeight="1" spans="1:26">
      <c r="A28" s="179"/>
      <c r="B28" s="179"/>
      <c r="C28" s="180"/>
      <c r="D28" s="215" t="s">
        <v>2335</v>
      </c>
      <c r="E28" s="182" t="s">
        <v>2336</v>
      </c>
      <c r="F28" s="183">
        <v>11.55</v>
      </c>
      <c r="G28" s="188">
        <v>2</v>
      </c>
      <c r="H28" s="222">
        <v>1</v>
      </c>
      <c r="I28" s="222">
        <v>0</v>
      </c>
      <c r="J28" s="222">
        <v>0</v>
      </c>
      <c r="K28" s="222">
        <v>0</v>
      </c>
      <c r="L28" s="222">
        <v>0</v>
      </c>
      <c r="M28" s="222">
        <v>0</v>
      </c>
      <c r="N28" s="222">
        <v>0.5</v>
      </c>
      <c r="O28" s="222">
        <v>0.6</v>
      </c>
      <c r="P28" s="222">
        <v>0</v>
      </c>
      <c r="Q28" s="222">
        <v>0.5</v>
      </c>
      <c r="R28" s="222">
        <v>0.5</v>
      </c>
      <c r="S28" s="222">
        <v>1.1</v>
      </c>
      <c r="T28" s="222">
        <v>0.8</v>
      </c>
      <c r="U28" s="222">
        <v>0.57</v>
      </c>
      <c r="V28" s="222">
        <v>0</v>
      </c>
      <c r="W28" s="222">
        <v>0</v>
      </c>
      <c r="X28" s="222">
        <v>3.48</v>
      </c>
      <c r="Y28" s="222">
        <v>0</v>
      </c>
      <c r="Z28" s="183">
        <v>0.5</v>
      </c>
    </row>
    <row r="29" ht="23.1" customHeight="1" spans="1:26">
      <c r="A29" s="179"/>
      <c r="B29" s="179"/>
      <c r="C29" s="180"/>
      <c r="D29" s="215" t="s">
        <v>2337</v>
      </c>
      <c r="E29" s="182" t="s">
        <v>2338</v>
      </c>
      <c r="F29" s="183">
        <v>6.72</v>
      </c>
      <c r="G29" s="188">
        <v>1.7</v>
      </c>
      <c r="H29" s="222">
        <v>1</v>
      </c>
      <c r="I29" s="222">
        <v>0</v>
      </c>
      <c r="J29" s="222">
        <v>0</v>
      </c>
      <c r="K29" s="222">
        <v>0</v>
      </c>
      <c r="L29" s="222">
        <v>0</v>
      </c>
      <c r="M29" s="222">
        <v>0</v>
      </c>
      <c r="N29" s="222">
        <v>0.5</v>
      </c>
      <c r="O29" s="222">
        <v>0</v>
      </c>
      <c r="P29" s="222">
        <v>0</v>
      </c>
      <c r="Q29" s="222">
        <v>0</v>
      </c>
      <c r="R29" s="222">
        <v>0</v>
      </c>
      <c r="S29" s="222">
        <v>1.3</v>
      </c>
      <c r="T29" s="222">
        <v>0</v>
      </c>
      <c r="U29" s="222">
        <v>0.18</v>
      </c>
      <c r="V29" s="222">
        <v>0</v>
      </c>
      <c r="W29" s="222">
        <v>0</v>
      </c>
      <c r="X29" s="222">
        <v>2.04</v>
      </c>
      <c r="Y29" s="222">
        <v>0</v>
      </c>
      <c r="Z29" s="183">
        <v>0</v>
      </c>
    </row>
    <row r="30" ht="23.1" customHeight="1" spans="1:26">
      <c r="A30" s="179"/>
      <c r="B30" s="179"/>
      <c r="C30" s="180"/>
      <c r="D30" s="215" t="s">
        <v>2339</v>
      </c>
      <c r="E30" s="182" t="s">
        <v>2340</v>
      </c>
      <c r="F30" s="183">
        <v>6.68</v>
      </c>
      <c r="G30" s="188">
        <v>2</v>
      </c>
      <c r="H30" s="222">
        <v>0</v>
      </c>
      <c r="I30" s="222">
        <v>0</v>
      </c>
      <c r="J30" s="222">
        <v>0</v>
      </c>
      <c r="K30" s="222">
        <v>0</v>
      </c>
      <c r="L30" s="222">
        <v>0</v>
      </c>
      <c r="M30" s="222">
        <v>0</v>
      </c>
      <c r="N30" s="222">
        <v>0</v>
      </c>
      <c r="O30" s="222">
        <v>0</v>
      </c>
      <c r="P30" s="222">
        <v>0</v>
      </c>
      <c r="Q30" s="222">
        <v>0.5</v>
      </c>
      <c r="R30" s="222">
        <v>0.5</v>
      </c>
      <c r="S30" s="222">
        <v>1.5</v>
      </c>
      <c r="T30" s="222">
        <v>0</v>
      </c>
      <c r="U30" s="222">
        <v>0.2</v>
      </c>
      <c r="V30" s="222">
        <v>0</v>
      </c>
      <c r="W30" s="222">
        <v>0</v>
      </c>
      <c r="X30" s="222">
        <v>1.98</v>
      </c>
      <c r="Y30" s="222">
        <v>0</v>
      </c>
      <c r="Z30" s="183">
        <v>0</v>
      </c>
    </row>
    <row r="31" ht="23.1" customHeight="1" spans="1:26">
      <c r="A31" s="179"/>
      <c r="B31" s="179"/>
      <c r="C31" s="180"/>
      <c r="D31" s="215" t="s">
        <v>2341</v>
      </c>
      <c r="E31" s="182" t="s">
        <v>2342</v>
      </c>
      <c r="F31" s="183">
        <v>11.17</v>
      </c>
      <c r="G31" s="188">
        <v>1.5</v>
      </c>
      <c r="H31" s="222">
        <v>2.8</v>
      </c>
      <c r="I31" s="222">
        <v>0</v>
      </c>
      <c r="J31" s="222">
        <v>0</v>
      </c>
      <c r="K31" s="222">
        <v>0</v>
      </c>
      <c r="L31" s="222">
        <v>0</v>
      </c>
      <c r="M31" s="222">
        <v>0</v>
      </c>
      <c r="N31" s="222">
        <v>0.5</v>
      </c>
      <c r="O31" s="222">
        <v>0</v>
      </c>
      <c r="P31" s="222">
        <v>0</v>
      </c>
      <c r="Q31" s="222">
        <v>0</v>
      </c>
      <c r="R31" s="222">
        <v>0</v>
      </c>
      <c r="S31" s="222">
        <v>1.2</v>
      </c>
      <c r="T31" s="222">
        <v>0</v>
      </c>
      <c r="U31" s="222">
        <v>0.37</v>
      </c>
      <c r="V31" s="222">
        <v>0</v>
      </c>
      <c r="W31" s="222">
        <v>0</v>
      </c>
      <c r="X31" s="222">
        <v>3.3</v>
      </c>
      <c r="Y31" s="222">
        <v>0</v>
      </c>
      <c r="Z31" s="183">
        <v>0</v>
      </c>
    </row>
    <row r="32" ht="23.1" customHeight="1" spans="1:26">
      <c r="A32" s="179"/>
      <c r="B32" s="179"/>
      <c r="C32" s="180"/>
      <c r="D32" s="215" t="s">
        <v>2343</v>
      </c>
      <c r="E32" s="182" t="s">
        <v>512</v>
      </c>
      <c r="F32" s="183">
        <v>105.04</v>
      </c>
      <c r="G32" s="188">
        <v>4</v>
      </c>
      <c r="H32" s="222">
        <v>4</v>
      </c>
      <c r="I32" s="222">
        <v>0.2</v>
      </c>
      <c r="J32" s="222">
        <v>0.2</v>
      </c>
      <c r="K32" s="222">
        <v>3</v>
      </c>
      <c r="L32" s="222">
        <v>0</v>
      </c>
      <c r="M32" s="222">
        <v>0</v>
      </c>
      <c r="N32" s="222">
        <v>1.5</v>
      </c>
      <c r="O32" s="222">
        <v>6</v>
      </c>
      <c r="P32" s="222">
        <v>1.3</v>
      </c>
      <c r="Q32" s="222">
        <v>0</v>
      </c>
      <c r="R32" s="222">
        <v>0</v>
      </c>
      <c r="S32" s="222">
        <v>5</v>
      </c>
      <c r="T32" s="222">
        <v>2.8</v>
      </c>
      <c r="U32" s="222">
        <v>3.14</v>
      </c>
      <c r="V32" s="222">
        <v>0</v>
      </c>
      <c r="W32" s="222">
        <v>0</v>
      </c>
      <c r="X32" s="222">
        <v>29.9</v>
      </c>
      <c r="Y32" s="222">
        <v>0</v>
      </c>
      <c r="Z32" s="183">
        <v>44</v>
      </c>
    </row>
    <row r="33" ht="23.1" customHeight="1" spans="1:26">
      <c r="A33" s="179"/>
      <c r="B33" s="179"/>
      <c r="C33" s="180"/>
      <c r="D33" s="215" t="s">
        <v>2344</v>
      </c>
      <c r="E33" s="182" t="s">
        <v>2345</v>
      </c>
      <c r="F33" s="183">
        <v>105.04</v>
      </c>
      <c r="G33" s="188">
        <v>4</v>
      </c>
      <c r="H33" s="222">
        <v>4</v>
      </c>
      <c r="I33" s="222">
        <v>0.2</v>
      </c>
      <c r="J33" s="222">
        <v>0.2</v>
      </c>
      <c r="K33" s="222">
        <v>3</v>
      </c>
      <c r="L33" s="222">
        <v>0</v>
      </c>
      <c r="M33" s="222">
        <v>0</v>
      </c>
      <c r="N33" s="222">
        <v>1.5</v>
      </c>
      <c r="O33" s="222">
        <v>6</v>
      </c>
      <c r="P33" s="222">
        <v>1.3</v>
      </c>
      <c r="Q33" s="222">
        <v>0</v>
      </c>
      <c r="R33" s="222">
        <v>0</v>
      </c>
      <c r="S33" s="222">
        <v>5</v>
      </c>
      <c r="T33" s="222">
        <v>2.8</v>
      </c>
      <c r="U33" s="222">
        <v>3.14</v>
      </c>
      <c r="V33" s="222">
        <v>0</v>
      </c>
      <c r="W33" s="222">
        <v>0</v>
      </c>
      <c r="X33" s="222">
        <v>29.9</v>
      </c>
      <c r="Y33" s="222">
        <v>0</v>
      </c>
      <c r="Z33" s="183">
        <v>44</v>
      </c>
    </row>
    <row r="34" ht="23.1" customHeight="1" spans="1:26">
      <c r="A34" s="179"/>
      <c r="B34" s="179"/>
      <c r="C34" s="180"/>
      <c r="D34" s="215" t="s">
        <v>2346</v>
      </c>
      <c r="E34" s="182" t="s">
        <v>2347</v>
      </c>
      <c r="F34" s="183">
        <v>78.48</v>
      </c>
      <c r="G34" s="188">
        <v>5</v>
      </c>
      <c r="H34" s="222">
        <v>0</v>
      </c>
      <c r="I34" s="222">
        <v>0</v>
      </c>
      <c r="J34" s="222">
        <v>0</v>
      </c>
      <c r="K34" s="222">
        <v>0</v>
      </c>
      <c r="L34" s="222">
        <v>0</v>
      </c>
      <c r="M34" s="222">
        <v>0</v>
      </c>
      <c r="N34" s="222">
        <v>3</v>
      </c>
      <c r="O34" s="222">
        <v>1</v>
      </c>
      <c r="P34" s="222">
        <v>1.6</v>
      </c>
      <c r="Q34" s="222">
        <v>0</v>
      </c>
      <c r="R34" s="222">
        <v>10</v>
      </c>
      <c r="S34" s="222">
        <v>14.3</v>
      </c>
      <c r="T34" s="222">
        <v>1</v>
      </c>
      <c r="U34" s="222">
        <v>2.29</v>
      </c>
      <c r="V34" s="222">
        <v>8.1</v>
      </c>
      <c r="W34" s="222">
        <v>0</v>
      </c>
      <c r="X34" s="222">
        <v>22.19</v>
      </c>
      <c r="Y34" s="222">
        <v>0</v>
      </c>
      <c r="Z34" s="183">
        <v>10</v>
      </c>
    </row>
    <row r="35" ht="23.1" customHeight="1" spans="1:26">
      <c r="A35" s="179"/>
      <c r="B35" s="179"/>
      <c r="C35" s="180"/>
      <c r="D35" s="215" t="s">
        <v>2348</v>
      </c>
      <c r="E35" s="182" t="s">
        <v>2349</v>
      </c>
      <c r="F35" s="183">
        <v>78.48</v>
      </c>
      <c r="G35" s="188">
        <v>5</v>
      </c>
      <c r="H35" s="222">
        <v>0</v>
      </c>
      <c r="I35" s="222">
        <v>0</v>
      </c>
      <c r="J35" s="222">
        <v>0</v>
      </c>
      <c r="K35" s="222">
        <v>0</v>
      </c>
      <c r="L35" s="222">
        <v>0</v>
      </c>
      <c r="M35" s="222">
        <v>0</v>
      </c>
      <c r="N35" s="222">
        <v>3</v>
      </c>
      <c r="O35" s="222">
        <v>1</v>
      </c>
      <c r="P35" s="222">
        <v>1.6</v>
      </c>
      <c r="Q35" s="222">
        <v>0</v>
      </c>
      <c r="R35" s="222">
        <v>10</v>
      </c>
      <c r="S35" s="222">
        <v>14.3</v>
      </c>
      <c r="T35" s="222">
        <v>1</v>
      </c>
      <c r="U35" s="222">
        <v>2.29</v>
      </c>
      <c r="V35" s="222">
        <v>8.1</v>
      </c>
      <c r="W35" s="222">
        <v>0</v>
      </c>
      <c r="X35" s="222">
        <v>22.19</v>
      </c>
      <c r="Y35" s="222">
        <v>0</v>
      </c>
      <c r="Z35" s="183">
        <v>10</v>
      </c>
    </row>
    <row r="36" ht="23.1" customHeight="1" spans="1:26">
      <c r="A36" s="179"/>
      <c r="B36" s="179"/>
      <c r="C36" s="180"/>
      <c r="D36" s="215" t="s">
        <v>2350</v>
      </c>
      <c r="E36" s="182" t="s">
        <v>556</v>
      </c>
      <c r="F36" s="183">
        <v>226.77</v>
      </c>
      <c r="G36" s="188">
        <v>20</v>
      </c>
      <c r="H36" s="222">
        <v>15</v>
      </c>
      <c r="I36" s="222">
        <v>0</v>
      </c>
      <c r="J36" s="222">
        <v>0</v>
      </c>
      <c r="K36" s="222">
        <v>4</v>
      </c>
      <c r="L36" s="222">
        <v>0</v>
      </c>
      <c r="M36" s="222">
        <v>0</v>
      </c>
      <c r="N36" s="222">
        <v>5</v>
      </c>
      <c r="O36" s="222">
        <v>5</v>
      </c>
      <c r="P36" s="222">
        <v>5</v>
      </c>
      <c r="Q36" s="222">
        <v>2</v>
      </c>
      <c r="R36" s="222">
        <v>2</v>
      </c>
      <c r="S36" s="222">
        <v>26.1</v>
      </c>
      <c r="T36" s="222">
        <v>5</v>
      </c>
      <c r="U36" s="222">
        <v>4.01</v>
      </c>
      <c r="V36" s="222">
        <v>0</v>
      </c>
      <c r="W36" s="222">
        <v>112</v>
      </c>
      <c r="X36" s="222">
        <v>13.26</v>
      </c>
      <c r="Y36" s="222">
        <v>0</v>
      </c>
      <c r="Z36" s="183">
        <v>6.4</v>
      </c>
    </row>
    <row r="37" ht="23.1" customHeight="1" spans="1:26">
      <c r="A37" s="179"/>
      <c r="B37" s="179"/>
      <c r="C37" s="180"/>
      <c r="D37" s="215" t="s">
        <v>2351</v>
      </c>
      <c r="E37" s="182" t="s">
        <v>2352</v>
      </c>
      <c r="F37" s="183">
        <v>226.77</v>
      </c>
      <c r="G37" s="188">
        <v>20</v>
      </c>
      <c r="H37" s="222">
        <v>15</v>
      </c>
      <c r="I37" s="222">
        <v>0</v>
      </c>
      <c r="J37" s="222">
        <v>0</v>
      </c>
      <c r="K37" s="222">
        <v>4</v>
      </c>
      <c r="L37" s="222">
        <v>0</v>
      </c>
      <c r="M37" s="222">
        <v>0</v>
      </c>
      <c r="N37" s="222">
        <v>5</v>
      </c>
      <c r="O37" s="222">
        <v>5</v>
      </c>
      <c r="P37" s="222">
        <v>5</v>
      </c>
      <c r="Q37" s="222">
        <v>2</v>
      </c>
      <c r="R37" s="222">
        <v>2</v>
      </c>
      <c r="S37" s="222">
        <v>26.1</v>
      </c>
      <c r="T37" s="222">
        <v>5</v>
      </c>
      <c r="U37" s="222">
        <v>4.01</v>
      </c>
      <c r="V37" s="222">
        <v>0</v>
      </c>
      <c r="W37" s="222">
        <v>112</v>
      </c>
      <c r="X37" s="222">
        <v>13.26</v>
      </c>
      <c r="Y37" s="222">
        <v>0</v>
      </c>
      <c r="Z37" s="183">
        <v>6.4</v>
      </c>
    </row>
    <row r="38" ht="23.1" customHeight="1" spans="1:26">
      <c r="A38" s="179"/>
      <c r="B38" s="179"/>
      <c r="C38" s="180"/>
      <c r="D38" s="215" t="s">
        <v>2353</v>
      </c>
      <c r="E38" s="182" t="s">
        <v>107</v>
      </c>
      <c r="F38" s="183">
        <v>54.78</v>
      </c>
      <c r="G38" s="188">
        <v>5</v>
      </c>
      <c r="H38" s="222">
        <v>0</v>
      </c>
      <c r="I38" s="222">
        <v>2</v>
      </c>
      <c r="J38" s="222">
        <v>3</v>
      </c>
      <c r="K38" s="222">
        <v>3</v>
      </c>
      <c r="L38" s="222">
        <v>0</v>
      </c>
      <c r="M38" s="222">
        <v>0</v>
      </c>
      <c r="N38" s="222">
        <v>0</v>
      </c>
      <c r="O38" s="222">
        <v>5</v>
      </c>
      <c r="P38" s="222">
        <v>0</v>
      </c>
      <c r="Q38" s="222">
        <v>0</v>
      </c>
      <c r="R38" s="222">
        <v>0</v>
      </c>
      <c r="S38" s="222">
        <v>11.5</v>
      </c>
      <c r="T38" s="222">
        <v>0</v>
      </c>
      <c r="U38" s="222">
        <v>2.02</v>
      </c>
      <c r="V38" s="222">
        <v>0</v>
      </c>
      <c r="W38" s="222">
        <v>2</v>
      </c>
      <c r="X38" s="222">
        <v>11.76</v>
      </c>
      <c r="Y38" s="222">
        <v>0</v>
      </c>
      <c r="Z38" s="183">
        <v>9.5</v>
      </c>
    </row>
    <row r="39" ht="23.1" customHeight="1" spans="1:26">
      <c r="A39" s="179"/>
      <c r="B39" s="179"/>
      <c r="C39" s="180"/>
      <c r="D39" s="215" t="s">
        <v>2354</v>
      </c>
      <c r="E39" s="182" t="s">
        <v>2355</v>
      </c>
      <c r="F39" s="183">
        <v>54.78</v>
      </c>
      <c r="G39" s="188">
        <v>5</v>
      </c>
      <c r="H39" s="222">
        <v>0</v>
      </c>
      <c r="I39" s="222">
        <v>2</v>
      </c>
      <c r="J39" s="222">
        <v>3</v>
      </c>
      <c r="K39" s="222">
        <v>3</v>
      </c>
      <c r="L39" s="222">
        <v>0</v>
      </c>
      <c r="M39" s="222">
        <v>0</v>
      </c>
      <c r="N39" s="222">
        <v>0</v>
      </c>
      <c r="O39" s="222">
        <v>5</v>
      </c>
      <c r="P39" s="222">
        <v>0</v>
      </c>
      <c r="Q39" s="222">
        <v>0</v>
      </c>
      <c r="R39" s="222">
        <v>0</v>
      </c>
      <c r="S39" s="222">
        <v>11.5</v>
      </c>
      <c r="T39" s="222">
        <v>0</v>
      </c>
      <c r="U39" s="222">
        <v>2.02</v>
      </c>
      <c r="V39" s="222">
        <v>0</v>
      </c>
      <c r="W39" s="222">
        <v>2</v>
      </c>
      <c r="X39" s="222">
        <v>11.76</v>
      </c>
      <c r="Y39" s="222">
        <v>0</v>
      </c>
      <c r="Z39" s="183">
        <v>9.5</v>
      </c>
    </row>
    <row r="40" ht="23.1" customHeight="1" spans="1:26">
      <c r="A40" s="179"/>
      <c r="B40" s="179"/>
      <c r="C40" s="180"/>
      <c r="D40" s="215" t="s">
        <v>2356</v>
      </c>
      <c r="E40" s="182" t="s">
        <v>109</v>
      </c>
      <c r="F40" s="183">
        <v>384.43</v>
      </c>
      <c r="G40" s="188">
        <v>30</v>
      </c>
      <c r="H40" s="222">
        <v>20</v>
      </c>
      <c r="I40" s="222">
        <v>4</v>
      </c>
      <c r="J40" s="222">
        <v>40</v>
      </c>
      <c r="K40" s="222">
        <v>25.3</v>
      </c>
      <c r="L40" s="222">
        <v>0</v>
      </c>
      <c r="M40" s="222">
        <v>0</v>
      </c>
      <c r="N40" s="222">
        <v>73.3</v>
      </c>
      <c r="O40" s="222">
        <v>20</v>
      </c>
      <c r="P40" s="222">
        <v>0</v>
      </c>
      <c r="Q40" s="222">
        <v>5</v>
      </c>
      <c r="R40" s="222">
        <v>15</v>
      </c>
      <c r="S40" s="222">
        <v>40.4</v>
      </c>
      <c r="T40" s="222">
        <v>0</v>
      </c>
      <c r="U40" s="222">
        <v>9.92</v>
      </c>
      <c r="V40" s="222">
        <v>0</v>
      </c>
      <c r="W40" s="222">
        <v>0</v>
      </c>
      <c r="X40" s="222">
        <v>71.51</v>
      </c>
      <c r="Y40" s="222">
        <v>0</v>
      </c>
      <c r="Z40" s="183">
        <v>30</v>
      </c>
    </row>
    <row r="41" ht="23.1" customHeight="1" spans="1:26">
      <c r="A41" s="179"/>
      <c r="B41" s="179"/>
      <c r="C41" s="180"/>
      <c r="D41" s="215" t="s">
        <v>2357</v>
      </c>
      <c r="E41" s="182" t="s">
        <v>2358</v>
      </c>
      <c r="F41" s="183">
        <v>384.43</v>
      </c>
      <c r="G41" s="188">
        <v>30</v>
      </c>
      <c r="H41" s="222">
        <v>20</v>
      </c>
      <c r="I41" s="222">
        <v>4</v>
      </c>
      <c r="J41" s="222">
        <v>40</v>
      </c>
      <c r="K41" s="222">
        <v>25.3</v>
      </c>
      <c r="L41" s="222">
        <v>0</v>
      </c>
      <c r="M41" s="222">
        <v>0</v>
      </c>
      <c r="N41" s="222">
        <v>73.3</v>
      </c>
      <c r="O41" s="222">
        <v>20</v>
      </c>
      <c r="P41" s="222">
        <v>0</v>
      </c>
      <c r="Q41" s="222">
        <v>5</v>
      </c>
      <c r="R41" s="222">
        <v>15</v>
      </c>
      <c r="S41" s="222">
        <v>40.4</v>
      </c>
      <c r="T41" s="222">
        <v>0</v>
      </c>
      <c r="U41" s="222">
        <v>9.92</v>
      </c>
      <c r="V41" s="222">
        <v>0</v>
      </c>
      <c r="W41" s="222">
        <v>0</v>
      </c>
      <c r="X41" s="222">
        <v>71.51</v>
      </c>
      <c r="Y41" s="222">
        <v>0</v>
      </c>
      <c r="Z41" s="183">
        <v>30</v>
      </c>
    </row>
    <row r="42" ht="23.1" customHeight="1" spans="1:26">
      <c r="A42" s="179"/>
      <c r="B42" s="179"/>
      <c r="C42" s="180"/>
      <c r="D42" s="215" t="s">
        <v>2359</v>
      </c>
      <c r="E42" s="182" t="s">
        <v>111</v>
      </c>
      <c r="F42" s="183">
        <v>432.5</v>
      </c>
      <c r="G42" s="188">
        <v>49.9</v>
      </c>
      <c r="H42" s="222">
        <v>5</v>
      </c>
      <c r="I42" s="222">
        <v>17</v>
      </c>
      <c r="J42" s="222">
        <v>25</v>
      </c>
      <c r="K42" s="222">
        <v>5</v>
      </c>
      <c r="L42" s="222">
        <v>3</v>
      </c>
      <c r="M42" s="222">
        <v>25</v>
      </c>
      <c r="N42" s="222">
        <v>35</v>
      </c>
      <c r="O42" s="222">
        <v>2</v>
      </c>
      <c r="P42" s="222">
        <v>2</v>
      </c>
      <c r="Q42" s="222">
        <v>1.5</v>
      </c>
      <c r="R42" s="222">
        <v>2</v>
      </c>
      <c r="S42" s="222">
        <v>38</v>
      </c>
      <c r="T42" s="222">
        <v>0.5</v>
      </c>
      <c r="U42" s="222">
        <v>10.56</v>
      </c>
      <c r="V42" s="222">
        <v>0</v>
      </c>
      <c r="W42" s="222">
        <v>0</v>
      </c>
      <c r="X42" s="222">
        <v>82.94</v>
      </c>
      <c r="Y42" s="222">
        <v>0</v>
      </c>
      <c r="Z42" s="183">
        <v>121.6</v>
      </c>
    </row>
    <row r="43" ht="23.1" customHeight="1" spans="1:26">
      <c r="A43" s="179"/>
      <c r="B43" s="179"/>
      <c r="C43" s="180"/>
      <c r="D43" s="215" t="s">
        <v>2360</v>
      </c>
      <c r="E43" s="182" t="s">
        <v>2361</v>
      </c>
      <c r="F43" s="183">
        <v>432.5</v>
      </c>
      <c r="G43" s="188">
        <v>49.9</v>
      </c>
      <c r="H43" s="222">
        <v>5</v>
      </c>
      <c r="I43" s="222">
        <v>17</v>
      </c>
      <c r="J43" s="222">
        <v>25</v>
      </c>
      <c r="K43" s="222">
        <v>5</v>
      </c>
      <c r="L43" s="222">
        <v>3</v>
      </c>
      <c r="M43" s="222">
        <v>25</v>
      </c>
      <c r="N43" s="222">
        <v>35</v>
      </c>
      <c r="O43" s="222">
        <v>2</v>
      </c>
      <c r="P43" s="222">
        <v>2</v>
      </c>
      <c r="Q43" s="222">
        <v>1.5</v>
      </c>
      <c r="R43" s="222">
        <v>2</v>
      </c>
      <c r="S43" s="222">
        <v>38</v>
      </c>
      <c r="T43" s="222">
        <v>0.5</v>
      </c>
      <c r="U43" s="222">
        <v>10.56</v>
      </c>
      <c r="V43" s="222">
        <v>0</v>
      </c>
      <c r="W43" s="222">
        <v>0</v>
      </c>
      <c r="X43" s="222">
        <v>82.94</v>
      </c>
      <c r="Y43" s="222">
        <v>0</v>
      </c>
      <c r="Z43" s="183">
        <v>121.6</v>
      </c>
    </row>
    <row r="44" ht="23.1" customHeight="1" spans="1:26">
      <c r="A44" s="179"/>
      <c r="B44" s="179"/>
      <c r="C44" s="180"/>
      <c r="D44" s="215" t="s">
        <v>2362</v>
      </c>
      <c r="E44" s="182" t="s">
        <v>575</v>
      </c>
      <c r="F44" s="183">
        <v>118.9</v>
      </c>
      <c r="G44" s="188">
        <v>12.8</v>
      </c>
      <c r="H44" s="222">
        <v>12.2</v>
      </c>
      <c r="I44" s="222">
        <v>4.8</v>
      </c>
      <c r="J44" s="222">
        <v>8.5</v>
      </c>
      <c r="K44" s="222">
        <v>3.8</v>
      </c>
      <c r="L44" s="222">
        <v>0</v>
      </c>
      <c r="M44" s="222">
        <v>0</v>
      </c>
      <c r="N44" s="222">
        <v>5.5</v>
      </c>
      <c r="O44" s="222">
        <v>4</v>
      </c>
      <c r="P44" s="222">
        <v>0</v>
      </c>
      <c r="Q44" s="222">
        <v>5.2</v>
      </c>
      <c r="R44" s="222">
        <v>2.3</v>
      </c>
      <c r="S44" s="222">
        <v>9</v>
      </c>
      <c r="T44" s="222">
        <v>3.4</v>
      </c>
      <c r="U44" s="222">
        <v>2.94</v>
      </c>
      <c r="V44" s="222">
        <v>2.5</v>
      </c>
      <c r="W44" s="222">
        <v>0</v>
      </c>
      <c r="X44" s="222">
        <v>16.56</v>
      </c>
      <c r="Y44" s="222">
        <v>0</v>
      </c>
      <c r="Z44" s="183">
        <v>20</v>
      </c>
    </row>
    <row r="45" ht="23.1" customHeight="1" spans="1:26">
      <c r="A45" s="179"/>
      <c r="B45" s="179"/>
      <c r="C45" s="180"/>
      <c r="D45" s="215" t="s">
        <v>2363</v>
      </c>
      <c r="E45" s="182" t="s">
        <v>2364</v>
      </c>
      <c r="F45" s="183">
        <v>89.04</v>
      </c>
      <c r="G45" s="188">
        <v>6.6</v>
      </c>
      <c r="H45" s="222">
        <v>8.2</v>
      </c>
      <c r="I45" s="222">
        <v>2.5</v>
      </c>
      <c r="J45" s="222">
        <v>4.4</v>
      </c>
      <c r="K45" s="222">
        <v>2.2</v>
      </c>
      <c r="L45" s="222">
        <v>0</v>
      </c>
      <c r="M45" s="222">
        <v>0</v>
      </c>
      <c r="N45" s="222">
        <v>4.5</v>
      </c>
      <c r="O45" s="222">
        <v>4</v>
      </c>
      <c r="P45" s="222">
        <v>0</v>
      </c>
      <c r="Q45" s="222">
        <v>3.2</v>
      </c>
      <c r="R45" s="222">
        <v>1.8</v>
      </c>
      <c r="S45" s="222">
        <v>8</v>
      </c>
      <c r="T45" s="222">
        <v>2</v>
      </c>
      <c r="U45" s="222">
        <v>2.08</v>
      </c>
      <c r="V45" s="222">
        <v>2</v>
      </c>
      <c r="W45" s="222">
        <v>0</v>
      </c>
      <c r="X45" s="222">
        <v>16.56</v>
      </c>
      <c r="Y45" s="222">
        <v>0</v>
      </c>
      <c r="Z45" s="183">
        <v>18</v>
      </c>
    </row>
    <row r="46" ht="23.1" customHeight="1" spans="1:26">
      <c r="A46" s="179"/>
      <c r="B46" s="179"/>
      <c r="C46" s="180"/>
      <c r="D46" s="215" t="s">
        <v>2365</v>
      </c>
      <c r="E46" s="182" t="s">
        <v>2366</v>
      </c>
      <c r="F46" s="183">
        <v>11.25</v>
      </c>
      <c r="G46" s="188">
        <v>2</v>
      </c>
      <c r="H46" s="222">
        <v>1</v>
      </c>
      <c r="I46" s="222">
        <v>0.5</v>
      </c>
      <c r="J46" s="222">
        <v>1.2</v>
      </c>
      <c r="K46" s="222">
        <v>0.8</v>
      </c>
      <c r="L46" s="222">
        <v>0</v>
      </c>
      <c r="M46" s="222">
        <v>0</v>
      </c>
      <c r="N46" s="222">
        <v>0.5</v>
      </c>
      <c r="O46" s="222">
        <v>0</v>
      </c>
      <c r="P46" s="222">
        <v>0</v>
      </c>
      <c r="Q46" s="222">
        <v>0.5</v>
      </c>
      <c r="R46" s="222">
        <v>0</v>
      </c>
      <c r="S46" s="222">
        <v>1</v>
      </c>
      <c r="T46" s="222">
        <v>0.4</v>
      </c>
      <c r="U46" s="222">
        <v>0.25</v>
      </c>
      <c r="V46" s="222">
        <v>0.5</v>
      </c>
      <c r="W46" s="222">
        <v>0</v>
      </c>
      <c r="X46" s="222">
        <v>0</v>
      </c>
      <c r="Y46" s="222">
        <v>0</v>
      </c>
      <c r="Z46" s="183">
        <v>2</v>
      </c>
    </row>
    <row r="47" ht="23.1" customHeight="1" spans="1:26">
      <c r="A47" s="179"/>
      <c r="B47" s="179"/>
      <c r="C47" s="180"/>
      <c r="D47" s="215" t="s">
        <v>2367</v>
      </c>
      <c r="E47" s="182" t="s">
        <v>2368</v>
      </c>
      <c r="F47" s="183">
        <v>18.61</v>
      </c>
      <c r="G47" s="188">
        <v>4.2</v>
      </c>
      <c r="H47" s="222">
        <v>3</v>
      </c>
      <c r="I47" s="222">
        <v>1.8</v>
      </c>
      <c r="J47" s="222">
        <v>2.9</v>
      </c>
      <c r="K47" s="222">
        <v>0.8</v>
      </c>
      <c r="L47" s="222">
        <v>0</v>
      </c>
      <c r="M47" s="222">
        <v>0</v>
      </c>
      <c r="N47" s="222">
        <v>0.5</v>
      </c>
      <c r="O47" s="222">
        <v>0</v>
      </c>
      <c r="P47" s="222">
        <v>0</v>
      </c>
      <c r="Q47" s="222">
        <v>1.5</v>
      </c>
      <c r="R47" s="222">
        <v>0.5</v>
      </c>
      <c r="S47" s="222">
        <v>0</v>
      </c>
      <c r="T47" s="222">
        <v>1</v>
      </c>
      <c r="U47" s="222">
        <v>0.61</v>
      </c>
      <c r="V47" s="222">
        <v>0</v>
      </c>
      <c r="W47" s="222">
        <v>0</v>
      </c>
      <c r="X47" s="222">
        <v>0</v>
      </c>
      <c r="Y47" s="222">
        <v>0</v>
      </c>
      <c r="Z47" s="183">
        <v>0</v>
      </c>
    </row>
    <row r="48" ht="23.1" customHeight="1" spans="1:26">
      <c r="A48" s="179"/>
      <c r="B48" s="179"/>
      <c r="C48" s="180"/>
      <c r="D48" s="215" t="s">
        <v>2369</v>
      </c>
      <c r="E48" s="182" t="s">
        <v>113</v>
      </c>
      <c r="F48" s="183">
        <v>3227.14</v>
      </c>
      <c r="G48" s="188">
        <v>674.809999999999</v>
      </c>
      <c r="H48" s="222">
        <v>104.68</v>
      </c>
      <c r="I48" s="222">
        <v>191.65</v>
      </c>
      <c r="J48" s="222">
        <v>252.16</v>
      </c>
      <c r="K48" s="222">
        <v>47.88</v>
      </c>
      <c r="L48" s="222">
        <v>1.28</v>
      </c>
      <c r="M48" s="222">
        <v>16.2</v>
      </c>
      <c r="N48" s="222">
        <v>41.9</v>
      </c>
      <c r="O48" s="222">
        <v>1091.81</v>
      </c>
      <c r="P48" s="222">
        <v>9.6</v>
      </c>
      <c r="Q48" s="222">
        <v>28.94</v>
      </c>
      <c r="R48" s="222">
        <v>263.58</v>
      </c>
      <c r="S48" s="222">
        <v>37.3</v>
      </c>
      <c r="T48" s="222">
        <v>62.17</v>
      </c>
      <c r="U48" s="222">
        <v>215.9</v>
      </c>
      <c r="V48" s="222">
        <v>0</v>
      </c>
      <c r="W48" s="222">
        <v>0</v>
      </c>
      <c r="X48" s="222">
        <v>19.56</v>
      </c>
      <c r="Y48" s="222">
        <v>1.33</v>
      </c>
      <c r="Z48" s="183">
        <v>80.84</v>
      </c>
    </row>
    <row r="49" ht="23.1" customHeight="1" spans="1:26">
      <c r="A49" s="179"/>
      <c r="B49" s="179"/>
      <c r="C49" s="180"/>
      <c r="D49" s="215" t="s">
        <v>2370</v>
      </c>
      <c r="E49" s="182" t="s">
        <v>2371</v>
      </c>
      <c r="F49" s="183">
        <v>149.91</v>
      </c>
      <c r="G49" s="188">
        <v>18</v>
      </c>
      <c r="H49" s="222">
        <v>6.5</v>
      </c>
      <c r="I49" s="222">
        <v>7.5</v>
      </c>
      <c r="J49" s="222">
        <v>32.4</v>
      </c>
      <c r="K49" s="222">
        <v>6</v>
      </c>
      <c r="L49" s="222">
        <v>0</v>
      </c>
      <c r="M49" s="222">
        <v>15.6</v>
      </c>
      <c r="N49" s="222">
        <v>0</v>
      </c>
      <c r="O49" s="222">
        <v>0</v>
      </c>
      <c r="P49" s="222">
        <v>0</v>
      </c>
      <c r="Q49" s="222">
        <v>0</v>
      </c>
      <c r="R49" s="222">
        <v>0</v>
      </c>
      <c r="S49" s="222">
        <v>33</v>
      </c>
      <c r="T49" s="222">
        <v>0</v>
      </c>
      <c r="U49" s="222">
        <v>7.35</v>
      </c>
      <c r="V49" s="222">
        <v>0</v>
      </c>
      <c r="W49" s="222">
        <v>0</v>
      </c>
      <c r="X49" s="222">
        <v>19.56</v>
      </c>
      <c r="Y49" s="222">
        <v>0</v>
      </c>
      <c r="Z49" s="183">
        <v>4</v>
      </c>
    </row>
    <row r="50" ht="23.1" customHeight="1" spans="1:26">
      <c r="A50" s="179"/>
      <c r="B50" s="179"/>
      <c r="C50" s="180"/>
      <c r="D50" s="215" t="s">
        <v>2372</v>
      </c>
      <c r="E50" s="182" t="s">
        <v>2373</v>
      </c>
      <c r="F50" s="183">
        <v>0.23</v>
      </c>
      <c r="G50" s="188">
        <v>0</v>
      </c>
      <c r="H50" s="222">
        <v>0</v>
      </c>
      <c r="I50" s="222">
        <v>0</v>
      </c>
      <c r="J50" s="222">
        <v>0</v>
      </c>
      <c r="K50" s="222">
        <v>0</v>
      </c>
      <c r="L50" s="222">
        <v>0</v>
      </c>
      <c r="M50" s="222">
        <v>0</v>
      </c>
      <c r="N50" s="222">
        <v>0</v>
      </c>
      <c r="O50" s="222">
        <v>0</v>
      </c>
      <c r="P50" s="222">
        <v>0</v>
      </c>
      <c r="Q50" s="222">
        <v>0</v>
      </c>
      <c r="R50" s="222">
        <v>0</v>
      </c>
      <c r="S50" s="222">
        <v>0</v>
      </c>
      <c r="T50" s="222">
        <v>0</v>
      </c>
      <c r="U50" s="222">
        <v>0.23</v>
      </c>
      <c r="V50" s="222">
        <v>0</v>
      </c>
      <c r="W50" s="222">
        <v>0</v>
      </c>
      <c r="X50" s="222">
        <v>0</v>
      </c>
      <c r="Y50" s="222">
        <v>0</v>
      </c>
      <c r="Z50" s="183">
        <v>0</v>
      </c>
    </row>
    <row r="51" ht="23.1" customHeight="1" spans="1:26">
      <c r="A51" s="179"/>
      <c r="B51" s="179"/>
      <c r="C51" s="180"/>
      <c r="D51" s="215" t="s">
        <v>2374</v>
      </c>
      <c r="E51" s="182" t="s">
        <v>2375</v>
      </c>
      <c r="F51" s="183">
        <v>8.87</v>
      </c>
      <c r="G51" s="188">
        <v>1</v>
      </c>
      <c r="H51" s="222">
        <v>0</v>
      </c>
      <c r="I51" s="222">
        <v>2</v>
      </c>
      <c r="J51" s="222">
        <v>1</v>
      </c>
      <c r="K51" s="222">
        <v>0</v>
      </c>
      <c r="L51" s="222">
        <v>0</v>
      </c>
      <c r="M51" s="222">
        <v>0</v>
      </c>
      <c r="N51" s="222">
        <v>0</v>
      </c>
      <c r="O51" s="222">
        <v>3</v>
      </c>
      <c r="P51" s="222">
        <v>0</v>
      </c>
      <c r="Q51" s="222">
        <v>0</v>
      </c>
      <c r="R51" s="222">
        <v>0</v>
      </c>
      <c r="S51" s="222">
        <v>0</v>
      </c>
      <c r="T51" s="222">
        <v>0</v>
      </c>
      <c r="U51" s="222">
        <v>1.25</v>
      </c>
      <c r="V51" s="222">
        <v>0</v>
      </c>
      <c r="W51" s="222">
        <v>0</v>
      </c>
      <c r="X51" s="222">
        <v>0</v>
      </c>
      <c r="Y51" s="222">
        <v>0</v>
      </c>
      <c r="Z51" s="183">
        <v>0.12</v>
      </c>
    </row>
    <row r="52" ht="23.1" customHeight="1" spans="1:26">
      <c r="A52" s="179"/>
      <c r="B52" s="179"/>
      <c r="C52" s="180"/>
      <c r="D52" s="215" t="s">
        <v>2376</v>
      </c>
      <c r="E52" s="182" t="s">
        <v>2377</v>
      </c>
      <c r="F52" s="183">
        <v>38.2</v>
      </c>
      <c r="G52" s="188">
        <v>11.4</v>
      </c>
      <c r="H52" s="222">
        <v>0</v>
      </c>
      <c r="I52" s="222">
        <v>1.8</v>
      </c>
      <c r="J52" s="222">
        <v>1.5</v>
      </c>
      <c r="K52" s="222">
        <v>0.3</v>
      </c>
      <c r="L52" s="222">
        <v>0</v>
      </c>
      <c r="M52" s="222">
        <v>0</v>
      </c>
      <c r="N52" s="222">
        <v>1.5</v>
      </c>
      <c r="O52" s="222">
        <v>15.5</v>
      </c>
      <c r="P52" s="222">
        <v>0</v>
      </c>
      <c r="Q52" s="222">
        <v>1.5</v>
      </c>
      <c r="R52" s="222">
        <v>1.86</v>
      </c>
      <c r="S52" s="222">
        <v>1</v>
      </c>
      <c r="T52" s="222">
        <v>0</v>
      </c>
      <c r="U52" s="222">
        <v>1.84</v>
      </c>
      <c r="V52" s="222">
        <v>0</v>
      </c>
      <c r="W52" s="222">
        <v>0</v>
      </c>
      <c r="X52" s="222">
        <v>0</v>
      </c>
      <c r="Y52" s="222">
        <v>0</v>
      </c>
      <c r="Z52" s="183">
        <v>0</v>
      </c>
    </row>
    <row r="53" ht="23.1" customHeight="1" spans="1:26">
      <c r="A53" s="179"/>
      <c r="B53" s="179"/>
      <c r="C53" s="180"/>
      <c r="D53" s="215" t="s">
        <v>2378</v>
      </c>
      <c r="E53" s="182" t="s">
        <v>2379</v>
      </c>
      <c r="F53" s="183">
        <v>7.01</v>
      </c>
      <c r="G53" s="188">
        <v>1</v>
      </c>
      <c r="H53" s="222">
        <v>0</v>
      </c>
      <c r="I53" s="222">
        <v>0.5</v>
      </c>
      <c r="J53" s="222">
        <v>0.5</v>
      </c>
      <c r="K53" s="222">
        <v>0</v>
      </c>
      <c r="L53" s="222">
        <v>0</v>
      </c>
      <c r="M53" s="222">
        <v>0</v>
      </c>
      <c r="N53" s="222">
        <v>0</v>
      </c>
      <c r="O53" s="222">
        <v>2.6</v>
      </c>
      <c r="P53" s="222">
        <v>0</v>
      </c>
      <c r="Q53" s="222">
        <v>0</v>
      </c>
      <c r="R53" s="222">
        <v>1.4</v>
      </c>
      <c r="S53" s="222">
        <v>0</v>
      </c>
      <c r="T53" s="222">
        <v>0</v>
      </c>
      <c r="U53" s="222">
        <v>1.01</v>
      </c>
      <c r="V53" s="222">
        <v>0</v>
      </c>
      <c r="W53" s="222">
        <v>0</v>
      </c>
      <c r="X53" s="222">
        <v>0</v>
      </c>
      <c r="Y53" s="222">
        <v>0</v>
      </c>
      <c r="Z53" s="183">
        <v>0</v>
      </c>
    </row>
    <row r="54" ht="23.1" customHeight="1" spans="1:26">
      <c r="A54" s="179"/>
      <c r="B54" s="179"/>
      <c r="C54" s="180"/>
      <c r="D54" s="215" t="s">
        <v>2380</v>
      </c>
      <c r="E54" s="182" t="s">
        <v>2381</v>
      </c>
      <c r="F54" s="183">
        <v>40.82</v>
      </c>
      <c r="G54" s="188">
        <v>0</v>
      </c>
      <c r="H54" s="222">
        <v>0</v>
      </c>
      <c r="I54" s="222">
        <v>7</v>
      </c>
      <c r="J54" s="222">
        <v>7</v>
      </c>
      <c r="K54" s="222">
        <v>5.22</v>
      </c>
      <c r="L54" s="222">
        <v>0</v>
      </c>
      <c r="M54" s="222">
        <v>0</v>
      </c>
      <c r="N54" s="222">
        <v>0</v>
      </c>
      <c r="O54" s="222">
        <v>16</v>
      </c>
      <c r="P54" s="222">
        <v>0</v>
      </c>
      <c r="Q54" s="222">
        <v>0</v>
      </c>
      <c r="R54" s="222">
        <v>3</v>
      </c>
      <c r="S54" s="222">
        <v>0</v>
      </c>
      <c r="T54" s="222">
        <v>0</v>
      </c>
      <c r="U54" s="222">
        <v>2.6</v>
      </c>
      <c r="V54" s="222">
        <v>0</v>
      </c>
      <c r="W54" s="222">
        <v>0</v>
      </c>
      <c r="X54" s="222">
        <v>0</v>
      </c>
      <c r="Y54" s="222">
        <v>0</v>
      </c>
      <c r="Z54" s="183">
        <v>0</v>
      </c>
    </row>
    <row r="55" ht="23.1" customHeight="1" spans="1:26">
      <c r="A55" s="179"/>
      <c r="B55" s="179"/>
      <c r="C55" s="180"/>
      <c r="D55" s="215" t="s">
        <v>2382</v>
      </c>
      <c r="E55" s="182" t="s">
        <v>2383</v>
      </c>
      <c r="F55" s="183">
        <v>283.91</v>
      </c>
      <c r="G55" s="188">
        <v>95.58</v>
      </c>
      <c r="H55" s="222">
        <v>0</v>
      </c>
      <c r="I55" s="222">
        <v>13</v>
      </c>
      <c r="J55" s="222">
        <v>20</v>
      </c>
      <c r="K55" s="222">
        <v>0</v>
      </c>
      <c r="L55" s="222">
        <v>0</v>
      </c>
      <c r="M55" s="222">
        <v>0</v>
      </c>
      <c r="N55" s="222">
        <v>0</v>
      </c>
      <c r="O55" s="222">
        <v>108</v>
      </c>
      <c r="P55" s="222">
        <v>0</v>
      </c>
      <c r="Q55" s="222">
        <v>0</v>
      </c>
      <c r="R55" s="222">
        <v>30</v>
      </c>
      <c r="S55" s="222">
        <v>0</v>
      </c>
      <c r="T55" s="222">
        <v>0</v>
      </c>
      <c r="U55" s="222">
        <v>17.33</v>
      </c>
      <c r="V55" s="222">
        <v>0</v>
      </c>
      <c r="W55" s="222">
        <v>0</v>
      </c>
      <c r="X55" s="222">
        <v>0</v>
      </c>
      <c r="Y55" s="222">
        <v>0</v>
      </c>
      <c r="Z55" s="183">
        <v>0</v>
      </c>
    </row>
    <row r="56" ht="23.1" customHeight="1" spans="1:26">
      <c r="A56" s="179"/>
      <c r="B56" s="179"/>
      <c r="C56" s="180"/>
      <c r="D56" s="215" t="s">
        <v>2384</v>
      </c>
      <c r="E56" s="182" t="s">
        <v>2385</v>
      </c>
      <c r="F56" s="183">
        <v>27.15</v>
      </c>
      <c r="G56" s="188">
        <v>8</v>
      </c>
      <c r="H56" s="222">
        <v>1.66</v>
      </c>
      <c r="I56" s="222">
        <v>0.5</v>
      </c>
      <c r="J56" s="222">
        <v>1</v>
      </c>
      <c r="K56" s="222">
        <v>0</v>
      </c>
      <c r="L56" s="222">
        <v>0</v>
      </c>
      <c r="M56" s="222">
        <v>0</v>
      </c>
      <c r="N56" s="222">
        <v>0</v>
      </c>
      <c r="O56" s="222">
        <v>10</v>
      </c>
      <c r="P56" s="222">
        <v>0</v>
      </c>
      <c r="Q56" s="222">
        <v>0</v>
      </c>
      <c r="R56" s="222">
        <v>2.5</v>
      </c>
      <c r="S56" s="222">
        <v>0</v>
      </c>
      <c r="T56" s="222">
        <v>0</v>
      </c>
      <c r="U56" s="222">
        <v>2.49</v>
      </c>
      <c r="V56" s="222">
        <v>0</v>
      </c>
      <c r="W56" s="222">
        <v>0</v>
      </c>
      <c r="X56" s="222">
        <v>0</v>
      </c>
      <c r="Y56" s="222">
        <v>0</v>
      </c>
      <c r="Z56" s="183">
        <v>0</v>
      </c>
    </row>
    <row r="57" ht="23.1" customHeight="1" spans="1:26">
      <c r="A57" s="179"/>
      <c r="B57" s="179"/>
      <c r="C57" s="180"/>
      <c r="D57" s="215" t="s">
        <v>2386</v>
      </c>
      <c r="E57" s="182" t="s">
        <v>2387</v>
      </c>
      <c r="F57" s="183">
        <v>263.9</v>
      </c>
      <c r="G57" s="188">
        <v>18.86</v>
      </c>
      <c r="H57" s="222">
        <v>10</v>
      </c>
      <c r="I57" s="222">
        <v>15</v>
      </c>
      <c r="J57" s="222">
        <v>20</v>
      </c>
      <c r="K57" s="222">
        <v>3</v>
      </c>
      <c r="L57" s="222">
        <v>0</v>
      </c>
      <c r="M57" s="222">
        <v>0</v>
      </c>
      <c r="N57" s="222">
        <v>5</v>
      </c>
      <c r="O57" s="222">
        <v>100</v>
      </c>
      <c r="P57" s="222">
        <v>0</v>
      </c>
      <c r="Q57" s="222">
        <v>0</v>
      </c>
      <c r="R57" s="222">
        <v>35</v>
      </c>
      <c r="S57" s="222">
        <v>0</v>
      </c>
      <c r="T57" s="222">
        <v>29</v>
      </c>
      <c r="U57" s="222">
        <v>16.04</v>
      </c>
      <c r="V57" s="222">
        <v>0</v>
      </c>
      <c r="W57" s="222">
        <v>0</v>
      </c>
      <c r="X57" s="222">
        <v>0</v>
      </c>
      <c r="Y57" s="222">
        <v>0</v>
      </c>
      <c r="Z57" s="183">
        <v>0</v>
      </c>
    </row>
    <row r="58" ht="23.1" customHeight="1" spans="1:26">
      <c r="A58" s="179"/>
      <c r="B58" s="179"/>
      <c r="C58" s="180"/>
      <c r="D58" s="215" t="s">
        <v>2388</v>
      </c>
      <c r="E58" s="182" t="s">
        <v>2389</v>
      </c>
      <c r="F58" s="183">
        <v>10.63</v>
      </c>
      <c r="G58" s="188">
        <v>2.5</v>
      </c>
      <c r="H58" s="222">
        <v>0.5</v>
      </c>
      <c r="I58" s="222">
        <v>0.5</v>
      </c>
      <c r="J58" s="222">
        <v>0.5</v>
      </c>
      <c r="K58" s="222">
        <v>0.3</v>
      </c>
      <c r="L58" s="222">
        <v>0</v>
      </c>
      <c r="M58" s="222">
        <v>0</v>
      </c>
      <c r="N58" s="222">
        <v>0.3</v>
      </c>
      <c r="O58" s="222">
        <v>2.5</v>
      </c>
      <c r="P58" s="222">
        <v>0</v>
      </c>
      <c r="Q58" s="222">
        <v>0</v>
      </c>
      <c r="R58" s="222">
        <v>0.9</v>
      </c>
      <c r="S58" s="222">
        <v>0</v>
      </c>
      <c r="T58" s="222">
        <v>0.7</v>
      </c>
      <c r="U58" s="222">
        <v>1.93</v>
      </c>
      <c r="V58" s="222">
        <v>0</v>
      </c>
      <c r="W58" s="222">
        <v>0</v>
      </c>
      <c r="X58" s="222">
        <v>0</v>
      </c>
      <c r="Y58" s="222">
        <v>0</v>
      </c>
      <c r="Z58" s="183">
        <v>0</v>
      </c>
    </row>
    <row r="59" ht="23.1" customHeight="1" spans="1:26">
      <c r="A59" s="179"/>
      <c r="B59" s="179"/>
      <c r="C59" s="180"/>
      <c r="D59" s="215" t="s">
        <v>2390</v>
      </c>
      <c r="E59" s="182" t="s">
        <v>2391</v>
      </c>
      <c r="F59" s="183">
        <v>275.98</v>
      </c>
      <c r="G59" s="188">
        <v>45</v>
      </c>
      <c r="H59" s="222">
        <v>15</v>
      </c>
      <c r="I59" s="222">
        <v>10</v>
      </c>
      <c r="J59" s="222">
        <v>12</v>
      </c>
      <c r="K59" s="222">
        <v>3.06</v>
      </c>
      <c r="L59" s="222">
        <v>0</v>
      </c>
      <c r="M59" s="222">
        <v>0</v>
      </c>
      <c r="N59" s="222">
        <v>5</v>
      </c>
      <c r="O59" s="222">
        <v>106</v>
      </c>
      <c r="P59" s="222">
        <v>0</v>
      </c>
      <c r="Q59" s="222">
        <v>5</v>
      </c>
      <c r="R59" s="222">
        <v>24</v>
      </c>
      <c r="S59" s="222">
        <v>0</v>
      </c>
      <c r="T59" s="222">
        <v>10</v>
      </c>
      <c r="U59" s="222">
        <v>14.2</v>
      </c>
      <c r="V59" s="222">
        <v>0</v>
      </c>
      <c r="W59" s="222">
        <v>0</v>
      </c>
      <c r="X59" s="222">
        <v>0</v>
      </c>
      <c r="Y59" s="222">
        <v>0</v>
      </c>
      <c r="Z59" s="183">
        <v>13.72</v>
      </c>
    </row>
    <row r="60" ht="23.1" customHeight="1" spans="1:26">
      <c r="A60" s="179"/>
      <c r="B60" s="179"/>
      <c r="C60" s="180"/>
      <c r="D60" s="215" t="s">
        <v>2392</v>
      </c>
      <c r="E60" s="182" t="s">
        <v>2393</v>
      </c>
      <c r="F60" s="183">
        <v>37.17</v>
      </c>
      <c r="G60" s="188">
        <v>8</v>
      </c>
      <c r="H60" s="222">
        <v>0.3</v>
      </c>
      <c r="I60" s="222">
        <v>0.3</v>
      </c>
      <c r="J60" s="222">
        <v>3</v>
      </c>
      <c r="K60" s="222">
        <v>0.3</v>
      </c>
      <c r="L60" s="222">
        <v>0.2</v>
      </c>
      <c r="M60" s="222">
        <v>0</v>
      </c>
      <c r="N60" s="222">
        <v>0</v>
      </c>
      <c r="O60" s="222">
        <v>12.5</v>
      </c>
      <c r="P60" s="222">
        <v>0.2</v>
      </c>
      <c r="Q60" s="222">
        <v>0</v>
      </c>
      <c r="R60" s="222">
        <v>3</v>
      </c>
      <c r="S60" s="222">
        <v>0</v>
      </c>
      <c r="T60" s="222">
        <v>1.5</v>
      </c>
      <c r="U60" s="222">
        <v>3.03</v>
      </c>
      <c r="V60" s="222">
        <v>0</v>
      </c>
      <c r="W60" s="222">
        <v>0</v>
      </c>
      <c r="X60" s="222">
        <v>0</v>
      </c>
      <c r="Y60" s="222">
        <v>0</v>
      </c>
      <c r="Z60" s="183">
        <v>1.2</v>
      </c>
    </row>
    <row r="61" ht="23.1" customHeight="1" spans="1:26">
      <c r="A61" s="179"/>
      <c r="B61" s="179"/>
      <c r="C61" s="180"/>
      <c r="D61" s="215" t="s">
        <v>2394</v>
      </c>
      <c r="E61" s="182" t="s">
        <v>2395</v>
      </c>
      <c r="F61" s="183">
        <v>25.6</v>
      </c>
      <c r="G61" s="188">
        <v>7</v>
      </c>
      <c r="H61" s="222">
        <v>0.5</v>
      </c>
      <c r="I61" s="222">
        <v>1</v>
      </c>
      <c r="J61" s="222">
        <v>3</v>
      </c>
      <c r="K61" s="222">
        <v>0.1</v>
      </c>
      <c r="L61" s="222">
        <v>0</v>
      </c>
      <c r="M61" s="222">
        <v>0</v>
      </c>
      <c r="N61" s="222">
        <v>0.2</v>
      </c>
      <c r="O61" s="222">
        <v>3.1</v>
      </c>
      <c r="P61" s="222">
        <v>0</v>
      </c>
      <c r="Q61" s="222">
        <v>2.5</v>
      </c>
      <c r="R61" s="222">
        <v>1</v>
      </c>
      <c r="S61" s="222">
        <v>0.3</v>
      </c>
      <c r="T61" s="222">
        <v>1.12</v>
      </c>
      <c r="U61" s="222">
        <v>2.38</v>
      </c>
      <c r="V61" s="222">
        <v>0</v>
      </c>
      <c r="W61" s="222">
        <v>0</v>
      </c>
      <c r="X61" s="222">
        <v>0</v>
      </c>
      <c r="Y61" s="222">
        <v>0</v>
      </c>
      <c r="Z61" s="183">
        <v>0</v>
      </c>
    </row>
    <row r="62" ht="23.1" customHeight="1" spans="1:26">
      <c r="A62" s="179"/>
      <c r="B62" s="179"/>
      <c r="C62" s="180"/>
      <c r="D62" s="215" t="s">
        <v>2396</v>
      </c>
      <c r="E62" s="182" t="s">
        <v>2397</v>
      </c>
      <c r="F62" s="183">
        <v>106.1</v>
      </c>
      <c r="G62" s="188">
        <v>32</v>
      </c>
      <c r="H62" s="222">
        <v>0</v>
      </c>
      <c r="I62" s="222">
        <v>10</v>
      </c>
      <c r="J62" s="222">
        <v>10</v>
      </c>
      <c r="K62" s="222">
        <v>0.78</v>
      </c>
      <c r="L62" s="222">
        <v>0</v>
      </c>
      <c r="M62" s="222">
        <v>0</v>
      </c>
      <c r="N62" s="222">
        <v>0</v>
      </c>
      <c r="O62" s="222">
        <v>41</v>
      </c>
      <c r="P62" s="222">
        <v>0</v>
      </c>
      <c r="Q62" s="222">
        <v>0</v>
      </c>
      <c r="R62" s="222">
        <v>6</v>
      </c>
      <c r="S62" s="222">
        <v>0</v>
      </c>
      <c r="T62" s="222">
        <v>0</v>
      </c>
      <c r="U62" s="222">
        <v>6.32</v>
      </c>
      <c r="V62" s="222">
        <v>0</v>
      </c>
      <c r="W62" s="222">
        <v>0</v>
      </c>
      <c r="X62" s="222">
        <v>0</v>
      </c>
      <c r="Y62" s="222">
        <v>0</v>
      </c>
      <c r="Z62" s="183">
        <v>0</v>
      </c>
    </row>
    <row r="63" ht="23.1" customHeight="1" spans="1:26">
      <c r="A63" s="179"/>
      <c r="B63" s="179"/>
      <c r="C63" s="180"/>
      <c r="D63" s="215" t="s">
        <v>2398</v>
      </c>
      <c r="E63" s="182" t="s">
        <v>2399</v>
      </c>
      <c r="F63" s="183">
        <v>12.6</v>
      </c>
      <c r="G63" s="188">
        <v>3.24</v>
      </c>
      <c r="H63" s="222">
        <v>0.58</v>
      </c>
      <c r="I63" s="222">
        <v>1.45</v>
      </c>
      <c r="J63" s="222">
        <v>1.53</v>
      </c>
      <c r="K63" s="222">
        <v>0.3</v>
      </c>
      <c r="L63" s="222">
        <v>0.5</v>
      </c>
      <c r="M63" s="222">
        <v>0</v>
      </c>
      <c r="N63" s="222">
        <v>0.2</v>
      </c>
      <c r="O63" s="222">
        <v>1.5</v>
      </c>
      <c r="P63" s="222">
        <v>0</v>
      </c>
      <c r="Q63" s="222">
        <v>0</v>
      </c>
      <c r="R63" s="222">
        <v>0.24</v>
      </c>
      <c r="S63" s="222">
        <v>0</v>
      </c>
      <c r="T63" s="222">
        <v>0</v>
      </c>
      <c r="U63" s="222">
        <v>1.86</v>
      </c>
      <c r="V63" s="222">
        <v>0</v>
      </c>
      <c r="W63" s="222">
        <v>0</v>
      </c>
      <c r="X63" s="222">
        <v>0</v>
      </c>
      <c r="Y63" s="222">
        <v>0</v>
      </c>
      <c r="Z63" s="183">
        <v>1.2</v>
      </c>
    </row>
    <row r="64" ht="23.1" customHeight="1" spans="1:26">
      <c r="A64" s="179"/>
      <c r="B64" s="179"/>
      <c r="C64" s="180"/>
      <c r="D64" s="215" t="s">
        <v>2400</v>
      </c>
      <c r="E64" s="182" t="s">
        <v>2401</v>
      </c>
      <c r="F64" s="183">
        <v>7.63</v>
      </c>
      <c r="G64" s="188">
        <v>3</v>
      </c>
      <c r="H64" s="222">
        <v>0.4</v>
      </c>
      <c r="I64" s="222">
        <v>0.5</v>
      </c>
      <c r="J64" s="222">
        <v>1.4</v>
      </c>
      <c r="K64" s="222">
        <v>0</v>
      </c>
      <c r="L64" s="222">
        <v>0</v>
      </c>
      <c r="M64" s="222">
        <v>0</v>
      </c>
      <c r="N64" s="222">
        <v>0.1</v>
      </c>
      <c r="O64" s="222">
        <v>0.5</v>
      </c>
      <c r="P64" s="222">
        <v>0</v>
      </c>
      <c r="Q64" s="222">
        <v>0.1</v>
      </c>
      <c r="R64" s="222">
        <v>0</v>
      </c>
      <c r="S64" s="222">
        <v>0</v>
      </c>
      <c r="T64" s="222">
        <v>0</v>
      </c>
      <c r="U64" s="222">
        <v>1.63</v>
      </c>
      <c r="V64" s="222">
        <v>0</v>
      </c>
      <c r="W64" s="222">
        <v>0</v>
      </c>
      <c r="X64" s="222">
        <v>0</v>
      </c>
      <c r="Y64" s="222">
        <v>0</v>
      </c>
      <c r="Z64" s="183">
        <v>0</v>
      </c>
    </row>
    <row r="65" ht="23.1" customHeight="1" spans="1:26">
      <c r="A65" s="179"/>
      <c r="B65" s="179"/>
      <c r="C65" s="180"/>
      <c r="D65" s="215" t="s">
        <v>2402</v>
      </c>
      <c r="E65" s="182" t="s">
        <v>2403</v>
      </c>
      <c r="F65" s="183">
        <v>38.36</v>
      </c>
      <c r="G65" s="188">
        <v>15</v>
      </c>
      <c r="H65" s="222">
        <v>0</v>
      </c>
      <c r="I65" s="222">
        <v>1</v>
      </c>
      <c r="J65" s="222">
        <v>1</v>
      </c>
      <c r="K65" s="222">
        <v>0</v>
      </c>
      <c r="L65" s="222">
        <v>0</v>
      </c>
      <c r="M65" s="222">
        <v>0</v>
      </c>
      <c r="N65" s="222">
        <v>0</v>
      </c>
      <c r="O65" s="222">
        <v>14.18</v>
      </c>
      <c r="P65" s="222">
        <v>0</v>
      </c>
      <c r="Q65" s="222">
        <v>0</v>
      </c>
      <c r="R65" s="222">
        <v>5</v>
      </c>
      <c r="S65" s="222">
        <v>0</v>
      </c>
      <c r="T65" s="222">
        <v>0</v>
      </c>
      <c r="U65" s="222">
        <v>2.18</v>
      </c>
      <c r="V65" s="222">
        <v>0</v>
      </c>
      <c r="W65" s="222">
        <v>0</v>
      </c>
      <c r="X65" s="222">
        <v>0</v>
      </c>
      <c r="Y65" s="222">
        <v>0</v>
      </c>
      <c r="Z65" s="183">
        <v>0</v>
      </c>
    </row>
    <row r="66" ht="23.1" customHeight="1" spans="1:26">
      <c r="A66" s="179"/>
      <c r="B66" s="179"/>
      <c r="C66" s="180"/>
      <c r="D66" s="215" t="s">
        <v>2404</v>
      </c>
      <c r="E66" s="182" t="s">
        <v>2405</v>
      </c>
      <c r="F66" s="183">
        <v>48.48</v>
      </c>
      <c r="G66" s="188">
        <v>10.4</v>
      </c>
      <c r="H66" s="222">
        <v>2</v>
      </c>
      <c r="I66" s="222">
        <v>2</v>
      </c>
      <c r="J66" s="222">
        <v>3</v>
      </c>
      <c r="K66" s="222">
        <v>0.4</v>
      </c>
      <c r="L66" s="222">
        <v>0.58</v>
      </c>
      <c r="M66" s="222">
        <v>0</v>
      </c>
      <c r="N66" s="222">
        <v>1</v>
      </c>
      <c r="O66" s="222">
        <v>17.9</v>
      </c>
      <c r="P66" s="222">
        <v>0</v>
      </c>
      <c r="Q66" s="222">
        <v>2</v>
      </c>
      <c r="R66" s="222">
        <v>3.5</v>
      </c>
      <c r="S66" s="222">
        <v>1</v>
      </c>
      <c r="T66" s="222">
        <v>0</v>
      </c>
      <c r="U66" s="222">
        <v>4.6</v>
      </c>
      <c r="V66" s="222">
        <v>0</v>
      </c>
      <c r="W66" s="222">
        <v>0</v>
      </c>
      <c r="X66" s="222">
        <v>0</v>
      </c>
      <c r="Y66" s="222">
        <v>0</v>
      </c>
      <c r="Z66" s="183">
        <v>0</v>
      </c>
    </row>
    <row r="67" ht="23.1" customHeight="1" spans="1:26">
      <c r="A67" s="179"/>
      <c r="B67" s="179"/>
      <c r="C67" s="180"/>
      <c r="D67" s="215" t="s">
        <v>2406</v>
      </c>
      <c r="E67" s="182" t="s">
        <v>2407</v>
      </c>
      <c r="F67" s="183">
        <v>150.1</v>
      </c>
      <c r="G67" s="188">
        <v>18</v>
      </c>
      <c r="H67" s="222">
        <v>5</v>
      </c>
      <c r="I67" s="222">
        <v>10</v>
      </c>
      <c r="J67" s="222">
        <v>10</v>
      </c>
      <c r="K67" s="222">
        <v>4</v>
      </c>
      <c r="L67" s="222">
        <v>0</v>
      </c>
      <c r="M67" s="222">
        <v>0</v>
      </c>
      <c r="N67" s="222">
        <v>4</v>
      </c>
      <c r="O67" s="222">
        <v>56</v>
      </c>
      <c r="P67" s="222">
        <v>2</v>
      </c>
      <c r="Q67" s="222">
        <v>0</v>
      </c>
      <c r="R67" s="222">
        <v>12</v>
      </c>
      <c r="S67" s="222">
        <v>0</v>
      </c>
      <c r="T67" s="222">
        <v>0</v>
      </c>
      <c r="U67" s="222">
        <v>10.18</v>
      </c>
      <c r="V67" s="222">
        <v>0</v>
      </c>
      <c r="W67" s="222">
        <v>0</v>
      </c>
      <c r="X67" s="222">
        <v>0</v>
      </c>
      <c r="Y67" s="222">
        <v>0</v>
      </c>
      <c r="Z67" s="183">
        <v>18.92</v>
      </c>
    </row>
    <row r="68" ht="23.1" customHeight="1" spans="1:26">
      <c r="A68" s="179"/>
      <c r="B68" s="179"/>
      <c r="C68" s="180"/>
      <c r="D68" s="215" t="s">
        <v>2408</v>
      </c>
      <c r="E68" s="182" t="s">
        <v>2409</v>
      </c>
      <c r="F68" s="183">
        <v>50.27</v>
      </c>
      <c r="G68" s="188">
        <v>16.04</v>
      </c>
      <c r="H68" s="222">
        <v>3</v>
      </c>
      <c r="I68" s="222">
        <v>2</v>
      </c>
      <c r="J68" s="222">
        <v>3</v>
      </c>
      <c r="K68" s="222">
        <v>0</v>
      </c>
      <c r="L68" s="222">
        <v>0</v>
      </c>
      <c r="M68" s="222">
        <v>0</v>
      </c>
      <c r="N68" s="222">
        <v>0</v>
      </c>
      <c r="O68" s="222">
        <v>19</v>
      </c>
      <c r="P68" s="222">
        <v>0</v>
      </c>
      <c r="Q68" s="222">
        <v>0</v>
      </c>
      <c r="R68" s="222">
        <v>3.94</v>
      </c>
      <c r="S68" s="222">
        <v>0</v>
      </c>
      <c r="T68" s="222">
        <v>0</v>
      </c>
      <c r="U68" s="222">
        <v>3.29</v>
      </c>
      <c r="V68" s="222">
        <v>0</v>
      </c>
      <c r="W68" s="222">
        <v>0</v>
      </c>
      <c r="X68" s="222">
        <v>0</v>
      </c>
      <c r="Y68" s="222">
        <v>0</v>
      </c>
      <c r="Z68" s="183">
        <v>0</v>
      </c>
    </row>
    <row r="69" ht="23.1" customHeight="1" spans="1:26">
      <c r="A69" s="179"/>
      <c r="B69" s="179"/>
      <c r="C69" s="180"/>
      <c r="D69" s="215" t="s">
        <v>2410</v>
      </c>
      <c r="E69" s="182" t="s">
        <v>2411</v>
      </c>
      <c r="F69" s="183">
        <v>23.95</v>
      </c>
      <c r="G69" s="188">
        <v>3.2</v>
      </c>
      <c r="H69" s="222">
        <v>2.74</v>
      </c>
      <c r="I69" s="222">
        <v>2.16</v>
      </c>
      <c r="J69" s="222">
        <v>2.16</v>
      </c>
      <c r="K69" s="222">
        <v>0.5</v>
      </c>
      <c r="L69" s="222">
        <v>0</v>
      </c>
      <c r="M69" s="222">
        <v>0</v>
      </c>
      <c r="N69" s="222">
        <v>0</v>
      </c>
      <c r="O69" s="222">
        <v>7.4</v>
      </c>
      <c r="P69" s="222">
        <v>0</v>
      </c>
      <c r="Q69" s="222">
        <v>0</v>
      </c>
      <c r="R69" s="222">
        <v>2</v>
      </c>
      <c r="S69" s="222">
        <v>0</v>
      </c>
      <c r="T69" s="222">
        <v>0</v>
      </c>
      <c r="U69" s="222">
        <v>2.35</v>
      </c>
      <c r="V69" s="222">
        <v>0</v>
      </c>
      <c r="W69" s="222">
        <v>0</v>
      </c>
      <c r="X69" s="222">
        <v>0</v>
      </c>
      <c r="Y69" s="222">
        <v>0</v>
      </c>
      <c r="Z69" s="183">
        <v>1.44</v>
      </c>
    </row>
    <row r="70" ht="23.1" customHeight="1" spans="1:26">
      <c r="A70" s="179"/>
      <c r="B70" s="179"/>
      <c r="C70" s="180"/>
      <c r="D70" s="215" t="s">
        <v>2412</v>
      </c>
      <c r="E70" s="182" t="s">
        <v>2413</v>
      </c>
      <c r="F70" s="183">
        <v>16.21</v>
      </c>
      <c r="G70" s="188">
        <v>3</v>
      </c>
      <c r="H70" s="222">
        <v>0.8</v>
      </c>
      <c r="I70" s="222">
        <v>1.5</v>
      </c>
      <c r="J70" s="222">
        <v>1.56</v>
      </c>
      <c r="K70" s="222">
        <v>0</v>
      </c>
      <c r="L70" s="222">
        <v>0</v>
      </c>
      <c r="M70" s="222">
        <v>0</v>
      </c>
      <c r="N70" s="222">
        <v>0.5</v>
      </c>
      <c r="O70" s="222">
        <v>5.6</v>
      </c>
      <c r="P70" s="222">
        <v>0</v>
      </c>
      <c r="Q70" s="222">
        <v>0</v>
      </c>
      <c r="R70" s="222">
        <v>1</v>
      </c>
      <c r="S70" s="222">
        <v>0</v>
      </c>
      <c r="T70" s="222">
        <v>0.2</v>
      </c>
      <c r="U70" s="222">
        <v>2.05</v>
      </c>
      <c r="V70" s="222">
        <v>0</v>
      </c>
      <c r="W70" s="222">
        <v>0</v>
      </c>
      <c r="X70" s="222">
        <v>0</v>
      </c>
      <c r="Y70" s="222">
        <v>0</v>
      </c>
      <c r="Z70" s="183">
        <v>0</v>
      </c>
    </row>
    <row r="71" ht="23.1" customHeight="1" spans="1:26">
      <c r="A71" s="179"/>
      <c r="B71" s="179"/>
      <c r="C71" s="180"/>
      <c r="D71" s="215" t="s">
        <v>2414</v>
      </c>
      <c r="E71" s="182" t="s">
        <v>2415</v>
      </c>
      <c r="F71" s="183">
        <v>47.14</v>
      </c>
      <c r="G71" s="188">
        <v>44.34</v>
      </c>
      <c r="H71" s="222">
        <v>0</v>
      </c>
      <c r="I71" s="222">
        <v>0</v>
      </c>
      <c r="J71" s="222">
        <v>0</v>
      </c>
      <c r="K71" s="222">
        <v>0</v>
      </c>
      <c r="L71" s="222">
        <v>0</v>
      </c>
      <c r="M71" s="222">
        <v>0</v>
      </c>
      <c r="N71" s="222">
        <v>0</v>
      </c>
      <c r="O71" s="222">
        <v>0</v>
      </c>
      <c r="P71" s="222">
        <v>0</v>
      </c>
      <c r="Q71" s="222">
        <v>0</v>
      </c>
      <c r="R71" s="222">
        <v>0</v>
      </c>
      <c r="S71" s="222">
        <v>0</v>
      </c>
      <c r="T71" s="222">
        <v>0</v>
      </c>
      <c r="U71" s="222">
        <v>2.8</v>
      </c>
      <c r="V71" s="222">
        <v>0</v>
      </c>
      <c r="W71" s="222">
        <v>0</v>
      </c>
      <c r="X71" s="222">
        <v>0</v>
      </c>
      <c r="Y71" s="222">
        <v>0</v>
      </c>
      <c r="Z71" s="183">
        <v>0</v>
      </c>
    </row>
    <row r="72" ht="23.1" customHeight="1" spans="1:26">
      <c r="A72" s="179"/>
      <c r="B72" s="179"/>
      <c r="C72" s="180"/>
      <c r="D72" s="215" t="s">
        <v>2416</v>
      </c>
      <c r="E72" s="182" t="s">
        <v>2417</v>
      </c>
      <c r="F72" s="183">
        <v>13.99</v>
      </c>
      <c r="G72" s="188">
        <v>12.48</v>
      </c>
      <c r="H72" s="222">
        <v>0</v>
      </c>
      <c r="I72" s="222">
        <v>0</v>
      </c>
      <c r="J72" s="222">
        <v>0</v>
      </c>
      <c r="K72" s="222">
        <v>0</v>
      </c>
      <c r="L72" s="222">
        <v>0</v>
      </c>
      <c r="M72" s="222">
        <v>0</v>
      </c>
      <c r="N72" s="222">
        <v>0</v>
      </c>
      <c r="O72" s="222">
        <v>0</v>
      </c>
      <c r="P72" s="222">
        <v>0</v>
      </c>
      <c r="Q72" s="222">
        <v>0</v>
      </c>
      <c r="R72" s="222">
        <v>0</v>
      </c>
      <c r="S72" s="222">
        <v>0</v>
      </c>
      <c r="T72" s="222">
        <v>0</v>
      </c>
      <c r="U72" s="222">
        <v>1.51</v>
      </c>
      <c r="V72" s="222">
        <v>0</v>
      </c>
      <c r="W72" s="222">
        <v>0</v>
      </c>
      <c r="X72" s="222">
        <v>0</v>
      </c>
      <c r="Y72" s="222">
        <v>0</v>
      </c>
      <c r="Z72" s="183">
        <v>0</v>
      </c>
    </row>
    <row r="73" ht="23.1" customHeight="1" spans="1:26">
      <c r="A73" s="179"/>
      <c r="B73" s="179"/>
      <c r="C73" s="180"/>
      <c r="D73" s="215" t="s">
        <v>2418</v>
      </c>
      <c r="E73" s="182" t="s">
        <v>2419</v>
      </c>
      <c r="F73" s="183">
        <v>91.63</v>
      </c>
      <c r="G73" s="188">
        <v>32.18</v>
      </c>
      <c r="H73" s="222">
        <v>1</v>
      </c>
      <c r="I73" s="222">
        <v>3</v>
      </c>
      <c r="J73" s="222">
        <v>4</v>
      </c>
      <c r="K73" s="222">
        <v>0</v>
      </c>
      <c r="L73" s="222">
        <v>0</v>
      </c>
      <c r="M73" s="222">
        <v>0</v>
      </c>
      <c r="N73" s="222">
        <v>1</v>
      </c>
      <c r="O73" s="222">
        <v>35</v>
      </c>
      <c r="P73" s="222">
        <v>0</v>
      </c>
      <c r="Q73" s="222">
        <v>1</v>
      </c>
      <c r="R73" s="222">
        <v>7</v>
      </c>
      <c r="S73" s="222">
        <v>0</v>
      </c>
      <c r="T73" s="222">
        <v>1</v>
      </c>
      <c r="U73" s="222">
        <v>4.45</v>
      </c>
      <c r="V73" s="222">
        <v>0</v>
      </c>
      <c r="W73" s="222">
        <v>0</v>
      </c>
      <c r="X73" s="222">
        <v>0</v>
      </c>
      <c r="Y73" s="222">
        <v>0</v>
      </c>
      <c r="Z73" s="183">
        <v>0</v>
      </c>
    </row>
    <row r="74" ht="23.1" customHeight="1" spans="1:26">
      <c r="A74" s="179"/>
      <c r="B74" s="179"/>
      <c r="C74" s="180"/>
      <c r="D74" s="215" t="s">
        <v>2420</v>
      </c>
      <c r="E74" s="182" t="s">
        <v>2421</v>
      </c>
      <c r="F74" s="183">
        <v>6.85</v>
      </c>
      <c r="G74" s="188">
        <v>1.8</v>
      </c>
      <c r="H74" s="222">
        <v>0</v>
      </c>
      <c r="I74" s="222">
        <v>0</v>
      </c>
      <c r="J74" s="222">
        <v>0.5</v>
      </c>
      <c r="K74" s="222">
        <v>0</v>
      </c>
      <c r="L74" s="222">
        <v>0</v>
      </c>
      <c r="M74" s="222">
        <v>0</v>
      </c>
      <c r="N74" s="222">
        <v>0.6</v>
      </c>
      <c r="O74" s="222">
        <v>2</v>
      </c>
      <c r="P74" s="222">
        <v>0</v>
      </c>
      <c r="Q74" s="222">
        <v>0.3</v>
      </c>
      <c r="R74" s="222">
        <v>0.6</v>
      </c>
      <c r="S74" s="222">
        <v>0</v>
      </c>
      <c r="T74" s="222">
        <v>0</v>
      </c>
      <c r="U74" s="222">
        <v>0.85</v>
      </c>
      <c r="V74" s="222">
        <v>0</v>
      </c>
      <c r="W74" s="222">
        <v>0</v>
      </c>
      <c r="X74" s="222">
        <v>0</v>
      </c>
      <c r="Y74" s="222">
        <v>0</v>
      </c>
      <c r="Z74" s="183">
        <v>0.2</v>
      </c>
    </row>
    <row r="75" ht="23.1" customHeight="1" spans="1:26">
      <c r="A75" s="179"/>
      <c r="B75" s="179"/>
      <c r="C75" s="180"/>
      <c r="D75" s="215" t="s">
        <v>2422</v>
      </c>
      <c r="E75" s="182" t="s">
        <v>2423</v>
      </c>
      <c r="F75" s="183">
        <v>12.81</v>
      </c>
      <c r="G75" s="188">
        <v>2.3</v>
      </c>
      <c r="H75" s="222">
        <v>0</v>
      </c>
      <c r="I75" s="222">
        <v>0.5</v>
      </c>
      <c r="J75" s="222">
        <v>1.2</v>
      </c>
      <c r="K75" s="222">
        <v>0.5</v>
      </c>
      <c r="L75" s="222">
        <v>0</v>
      </c>
      <c r="M75" s="222">
        <v>0</v>
      </c>
      <c r="N75" s="222">
        <v>0.5</v>
      </c>
      <c r="O75" s="222">
        <v>3.78</v>
      </c>
      <c r="P75" s="222">
        <v>0</v>
      </c>
      <c r="Q75" s="222">
        <v>0</v>
      </c>
      <c r="R75" s="222">
        <v>1</v>
      </c>
      <c r="S75" s="222">
        <v>0.2</v>
      </c>
      <c r="T75" s="222">
        <v>0</v>
      </c>
      <c r="U75" s="222">
        <v>2.01</v>
      </c>
      <c r="V75" s="222">
        <v>0</v>
      </c>
      <c r="W75" s="222">
        <v>0</v>
      </c>
      <c r="X75" s="222">
        <v>0</v>
      </c>
      <c r="Y75" s="222">
        <v>0</v>
      </c>
      <c r="Z75" s="183">
        <v>0.27</v>
      </c>
    </row>
    <row r="76" ht="23.1" customHeight="1" spans="1:26">
      <c r="A76" s="179"/>
      <c r="B76" s="179"/>
      <c r="C76" s="180"/>
      <c r="D76" s="215" t="s">
        <v>2424</v>
      </c>
      <c r="E76" s="182" t="s">
        <v>2425</v>
      </c>
      <c r="F76" s="183">
        <v>35.52</v>
      </c>
      <c r="G76" s="188">
        <v>6.74</v>
      </c>
      <c r="H76" s="222">
        <v>3</v>
      </c>
      <c r="I76" s="222">
        <v>1.8</v>
      </c>
      <c r="J76" s="222">
        <v>2.2</v>
      </c>
      <c r="K76" s="222">
        <v>0</v>
      </c>
      <c r="L76" s="222">
        <v>0</v>
      </c>
      <c r="M76" s="222">
        <v>0</v>
      </c>
      <c r="N76" s="222">
        <v>0.7</v>
      </c>
      <c r="O76" s="222">
        <v>14</v>
      </c>
      <c r="P76" s="222">
        <v>0</v>
      </c>
      <c r="Q76" s="222">
        <v>0</v>
      </c>
      <c r="R76" s="222">
        <v>1.8</v>
      </c>
      <c r="S76" s="222">
        <v>0</v>
      </c>
      <c r="T76" s="222">
        <v>0</v>
      </c>
      <c r="U76" s="222">
        <v>2.58</v>
      </c>
      <c r="V76" s="222">
        <v>0</v>
      </c>
      <c r="W76" s="222">
        <v>0</v>
      </c>
      <c r="X76" s="222">
        <v>0</v>
      </c>
      <c r="Y76" s="222">
        <v>0</v>
      </c>
      <c r="Z76" s="183">
        <v>0</v>
      </c>
    </row>
    <row r="77" ht="23.1" customHeight="1" spans="1:26">
      <c r="A77" s="179"/>
      <c r="B77" s="179"/>
      <c r="C77" s="180"/>
      <c r="D77" s="215" t="s">
        <v>2426</v>
      </c>
      <c r="E77" s="182" t="s">
        <v>2427</v>
      </c>
      <c r="F77" s="183">
        <v>22.25</v>
      </c>
      <c r="G77" s="188">
        <v>2</v>
      </c>
      <c r="H77" s="222">
        <v>0</v>
      </c>
      <c r="I77" s="222">
        <v>1.8</v>
      </c>
      <c r="J77" s="222">
        <v>3.5</v>
      </c>
      <c r="K77" s="222">
        <v>0.8</v>
      </c>
      <c r="L77" s="222">
        <v>0</v>
      </c>
      <c r="M77" s="222">
        <v>0</v>
      </c>
      <c r="N77" s="222">
        <v>0</v>
      </c>
      <c r="O77" s="222">
        <v>9</v>
      </c>
      <c r="P77" s="222">
        <v>0</v>
      </c>
      <c r="Q77" s="222">
        <v>0</v>
      </c>
      <c r="R77" s="222">
        <v>3</v>
      </c>
      <c r="S77" s="222">
        <v>0</v>
      </c>
      <c r="T77" s="222">
        <v>0</v>
      </c>
      <c r="U77" s="222">
        <v>2.15</v>
      </c>
      <c r="V77" s="222">
        <v>0</v>
      </c>
      <c r="W77" s="222">
        <v>0</v>
      </c>
      <c r="X77" s="222">
        <v>0</v>
      </c>
      <c r="Y77" s="222">
        <v>0</v>
      </c>
      <c r="Z77" s="183">
        <v>0</v>
      </c>
    </row>
    <row r="78" ht="23.1" customHeight="1" spans="1:26">
      <c r="A78" s="179"/>
      <c r="B78" s="179"/>
      <c r="C78" s="180"/>
      <c r="D78" s="215" t="s">
        <v>2428</v>
      </c>
      <c r="E78" s="182" t="s">
        <v>2429</v>
      </c>
      <c r="F78" s="183">
        <v>64.79</v>
      </c>
      <c r="G78" s="188">
        <v>22.18</v>
      </c>
      <c r="H78" s="222">
        <v>0</v>
      </c>
      <c r="I78" s="222">
        <v>4</v>
      </c>
      <c r="J78" s="222">
        <v>4</v>
      </c>
      <c r="K78" s="222">
        <v>1</v>
      </c>
      <c r="L78" s="222">
        <v>0</v>
      </c>
      <c r="M78" s="222">
        <v>0</v>
      </c>
      <c r="N78" s="222">
        <v>0</v>
      </c>
      <c r="O78" s="222">
        <v>24</v>
      </c>
      <c r="P78" s="222">
        <v>0</v>
      </c>
      <c r="Q78" s="222">
        <v>0</v>
      </c>
      <c r="R78" s="222">
        <v>5</v>
      </c>
      <c r="S78" s="222">
        <v>0</v>
      </c>
      <c r="T78" s="222">
        <v>0</v>
      </c>
      <c r="U78" s="222">
        <v>4.61</v>
      </c>
      <c r="V78" s="222">
        <v>0</v>
      </c>
      <c r="W78" s="222">
        <v>0</v>
      </c>
      <c r="X78" s="222">
        <v>0</v>
      </c>
      <c r="Y78" s="222">
        <v>0</v>
      </c>
      <c r="Z78" s="183">
        <v>0</v>
      </c>
    </row>
    <row r="79" ht="23.1" customHeight="1" spans="1:26">
      <c r="A79" s="179"/>
      <c r="B79" s="179"/>
      <c r="C79" s="180"/>
      <c r="D79" s="215" t="s">
        <v>2430</v>
      </c>
      <c r="E79" s="182" t="s">
        <v>2431</v>
      </c>
      <c r="F79" s="183">
        <v>37.21</v>
      </c>
      <c r="G79" s="188">
        <v>2.8</v>
      </c>
      <c r="H79" s="222">
        <v>2.3</v>
      </c>
      <c r="I79" s="222">
        <v>1.96</v>
      </c>
      <c r="J79" s="222">
        <v>2.85</v>
      </c>
      <c r="K79" s="222">
        <v>0.4</v>
      </c>
      <c r="L79" s="222">
        <v>0</v>
      </c>
      <c r="M79" s="222">
        <v>0</v>
      </c>
      <c r="N79" s="222">
        <v>1.2</v>
      </c>
      <c r="O79" s="222">
        <v>13.99</v>
      </c>
      <c r="P79" s="222">
        <v>0</v>
      </c>
      <c r="Q79" s="222">
        <v>0</v>
      </c>
      <c r="R79" s="222">
        <v>3.8</v>
      </c>
      <c r="S79" s="222">
        <v>0</v>
      </c>
      <c r="T79" s="222">
        <v>0.9</v>
      </c>
      <c r="U79" s="222">
        <v>3.25</v>
      </c>
      <c r="V79" s="222">
        <v>0</v>
      </c>
      <c r="W79" s="222">
        <v>0</v>
      </c>
      <c r="X79" s="222">
        <v>0</v>
      </c>
      <c r="Y79" s="222">
        <v>0</v>
      </c>
      <c r="Z79" s="183">
        <v>2.16</v>
      </c>
    </row>
    <row r="80" ht="23.1" customHeight="1" spans="1:26">
      <c r="A80" s="179"/>
      <c r="B80" s="179"/>
      <c r="C80" s="180"/>
      <c r="D80" s="215" t="s">
        <v>2432</v>
      </c>
      <c r="E80" s="182" t="s">
        <v>2433</v>
      </c>
      <c r="F80" s="183">
        <v>39.29</v>
      </c>
      <c r="G80" s="188">
        <v>11</v>
      </c>
      <c r="H80" s="222">
        <v>2</v>
      </c>
      <c r="I80" s="222">
        <v>2</v>
      </c>
      <c r="J80" s="222">
        <v>1.7</v>
      </c>
      <c r="K80" s="222">
        <v>1.02</v>
      </c>
      <c r="L80" s="222">
        <v>0</v>
      </c>
      <c r="M80" s="222">
        <v>0</v>
      </c>
      <c r="N80" s="222">
        <v>1</v>
      </c>
      <c r="O80" s="222">
        <v>13</v>
      </c>
      <c r="P80" s="222">
        <v>0</v>
      </c>
      <c r="Q80" s="222">
        <v>0</v>
      </c>
      <c r="R80" s="222">
        <v>5</v>
      </c>
      <c r="S80" s="222">
        <v>0</v>
      </c>
      <c r="T80" s="222">
        <v>0</v>
      </c>
      <c r="U80" s="222">
        <v>2.57</v>
      </c>
      <c r="V80" s="222">
        <v>0</v>
      </c>
      <c r="W80" s="222">
        <v>0</v>
      </c>
      <c r="X80" s="222">
        <v>0</v>
      </c>
      <c r="Y80" s="222">
        <v>0</v>
      </c>
      <c r="Z80" s="183">
        <v>0</v>
      </c>
    </row>
    <row r="81" ht="23.1" customHeight="1" spans="1:26">
      <c r="A81" s="179"/>
      <c r="B81" s="179"/>
      <c r="C81" s="180"/>
      <c r="D81" s="215" t="s">
        <v>2434</v>
      </c>
      <c r="E81" s="182" t="s">
        <v>2435</v>
      </c>
      <c r="F81" s="183">
        <v>32.39</v>
      </c>
      <c r="G81" s="188">
        <v>4.86</v>
      </c>
      <c r="H81" s="222">
        <v>2</v>
      </c>
      <c r="I81" s="222">
        <v>1.1</v>
      </c>
      <c r="J81" s="222">
        <v>2.8</v>
      </c>
      <c r="K81" s="222">
        <v>0</v>
      </c>
      <c r="L81" s="222">
        <v>0</v>
      </c>
      <c r="M81" s="222">
        <v>0</v>
      </c>
      <c r="N81" s="222">
        <v>0.6</v>
      </c>
      <c r="O81" s="222">
        <v>15</v>
      </c>
      <c r="P81" s="222">
        <v>0</v>
      </c>
      <c r="Q81" s="222">
        <v>0</v>
      </c>
      <c r="R81" s="222">
        <v>2.5</v>
      </c>
      <c r="S81" s="222">
        <v>0</v>
      </c>
      <c r="T81" s="222">
        <v>0</v>
      </c>
      <c r="U81" s="222">
        <v>2.03</v>
      </c>
      <c r="V81" s="222">
        <v>0</v>
      </c>
      <c r="W81" s="222">
        <v>0</v>
      </c>
      <c r="X81" s="222">
        <v>0</v>
      </c>
      <c r="Y81" s="222">
        <v>0</v>
      </c>
      <c r="Z81" s="183">
        <v>0</v>
      </c>
    </row>
    <row r="82" ht="23.1" customHeight="1" spans="1:26">
      <c r="A82" s="179"/>
      <c r="B82" s="179"/>
      <c r="C82" s="180"/>
      <c r="D82" s="215" t="s">
        <v>2436</v>
      </c>
      <c r="E82" s="182" t="s">
        <v>2437</v>
      </c>
      <c r="F82" s="183">
        <v>7.39</v>
      </c>
      <c r="G82" s="188">
        <v>1</v>
      </c>
      <c r="H82" s="222">
        <v>0.5</v>
      </c>
      <c r="I82" s="222">
        <v>0.5</v>
      </c>
      <c r="J82" s="222">
        <v>0.9</v>
      </c>
      <c r="K82" s="222">
        <v>0.12</v>
      </c>
      <c r="L82" s="222">
        <v>0</v>
      </c>
      <c r="M82" s="222">
        <v>0</v>
      </c>
      <c r="N82" s="222">
        <v>0</v>
      </c>
      <c r="O82" s="222">
        <v>2.4</v>
      </c>
      <c r="P82" s="222">
        <v>0</v>
      </c>
      <c r="Q82" s="222">
        <v>0</v>
      </c>
      <c r="R82" s="222">
        <v>0.48</v>
      </c>
      <c r="S82" s="222">
        <v>0</v>
      </c>
      <c r="T82" s="222">
        <v>0</v>
      </c>
      <c r="U82" s="222">
        <v>1.39</v>
      </c>
      <c r="V82" s="222">
        <v>0</v>
      </c>
      <c r="W82" s="222">
        <v>0</v>
      </c>
      <c r="X82" s="222">
        <v>0</v>
      </c>
      <c r="Y82" s="222">
        <v>0</v>
      </c>
      <c r="Z82" s="183">
        <v>0</v>
      </c>
    </row>
    <row r="83" ht="23.1" customHeight="1" spans="1:26">
      <c r="A83" s="179"/>
      <c r="B83" s="179"/>
      <c r="C83" s="180"/>
      <c r="D83" s="215" t="s">
        <v>2438</v>
      </c>
      <c r="E83" s="182" t="s">
        <v>2439</v>
      </c>
      <c r="F83" s="183">
        <v>46.27</v>
      </c>
      <c r="G83" s="188">
        <v>6</v>
      </c>
      <c r="H83" s="222">
        <v>2</v>
      </c>
      <c r="I83" s="222">
        <v>0.9</v>
      </c>
      <c r="J83" s="222">
        <v>3.8</v>
      </c>
      <c r="K83" s="222">
        <v>0.4</v>
      </c>
      <c r="L83" s="222">
        <v>0</v>
      </c>
      <c r="M83" s="222">
        <v>0</v>
      </c>
      <c r="N83" s="222">
        <v>1.8</v>
      </c>
      <c r="O83" s="222">
        <v>17.3</v>
      </c>
      <c r="P83" s="222">
        <v>0</v>
      </c>
      <c r="Q83" s="222">
        <v>1.1</v>
      </c>
      <c r="R83" s="222">
        <v>2.2</v>
      </c>
      <c r="S83" s="222">
        <v>0.8</v>
      </c>
      <c r="T83" s="222">
        <v>2</v>
      </c>
      <c r="U83" s="222">
        <v>2.95</v>
      </c>
      <c r="V83" s="222">
        <v>0</v>
      </c>
      <c r="W83" s="222">
        <v>0</v>
      </c>
      <c r="X83" s="222">
        <v>0</v>
      </c>
      <c r="Y83" s="222">
        <v>0</v>
      </c>
      <c r="Z83" s="183">
        <v>0</v>
      </c>
    </row>
    <row r="84" ht="23.1" customHeight="1" spans="1:26">
      <c r="A84" s="179"/>
      <c r="B84" s="179"/>
      <c r="C84" s="180"/>
      <c r="D84" s="215" t="s">
        <v>2440</v>
      </c>
      <c r="E84" s="182" t="s">
        <v>2441</v>
      </c>
      <c r="F84" s="183">
        <v>23.94</v>
      </c>
      <c r="G84" s="188">
        <v>8</v>
      </c>
      <c r="H84" s="222">
        <v>0</v>
      </c>
      <c r="I84" s="222">
        <v>0.7</v>
      </c>
      <c r="J84" s="222">
        <v>1.5</v>
      </c>
      <c r="K84" s="222">
        <v>0</v>
      </c>
      <c r="L84" s="222">
        <v>0</v>
      </c>
      <c r="M84" s="222">
        <v>0</v>
      </c>
      <c r="N84" s="222">
        <v>1</v>
      </c>
      <c r="O84" s="222">
        <v>6</v>
      </c>
      <c r="P84" s="222">
        <v>0</v>
      </c>
      <c r="Q84" s="222">
        <v>0</v>
      </c>
      <c r="R84" s="222">
        <v>4.82</v>
      </c>
      <c r="S84" s="222">
        <v>0</v>
      </c>
      <c r="T84" s="222">
        <v>0</v>
      </c>
      <c r="U84" s="222">
        <v>1.92</v>
      </c>
      <c r="V84" s="222">
        <v>0</v>
      </c>
      <c r="W84" s="222">
        <v>0</v>
      </c>
      <c r="X84" s="222">
        <v>0</v>
      </c>
      <c r="Y84" s="222">
        <v>0</v>
      </c>
      <c r="Z84" s="183">
        <v>0</v>
      </c>
    </row>
    <row r="85" ht="23.1" customHeight="1" spans="1:26">
      <c r="A85" s="179"/>
      <c r="B85" s="179"/>
      <c r="C85" s="180"/>
      <c r="D85" s="215" t="s">
        <v>2442</v>
      </c>
      <c r="E85" s="182" t="s">
        <v>2443</v>
      </c>
      <c r="F85" s="183">
        <v>28.58</v>
      </c>
      <c r="G85" s="188">
        <v>5.3</v>
      </c>
      <c r="H85" s="222">
        <v>2.5</v>
      </c>
      <c r="I85" s="222">
        <v>1.58</v>
      </c>
      <c r="J85" s="222">
        <v>3</v>
      </c>
      <c r="K85" s="222">
        <v>0.3</v>
      </c>
      <c r="L85" s="222">
        <v>0</v>
      </c>
      <c r="M85" s="222">
        <v>0</v>
      </c>
      <c r="N85" s="222">
        <v>0</v>
      </c>
      <c r="O85" s="222">
        <v>10.13</v>
      </c>
      <c r="P85" s="222">
        <v>0</v>
      </c>
      <c r="Q85" s="222">
        <v>1.24</v>
      </c>
      <c r="R85" s="222">
        <v>1.27</v>
      </c>
      <c r="S85" s="222">
        <v>0</v>
      </c>
      <c r="T85" s="222">
        <v>0</v>
      </c>
      <c r="U85" s="222">
        <v>3.26</v>
      </c>
      <c r="V85" s="222">
        <v>0</v>
      </c>
      <c r="W85" s="222">
        <v>0</v>
      </c>
      <c r="X85" s="222">
        <v>0</v>
      </c>
      <c r="Y85" s="222">
        <v>0</v>
      </c>
      <c r="Z85" s="183">
        <v>0</v>
      </c>
    </row>
    <row r="86" ht="23.1" customHeight="1" spans="1:26">
      <c r="A86" s="179"/>
      <c r="B86" s="179"/>
      <c r="C86" s="180"/>
      <c r="D86" s="215" t="s">
        <v>2444</v>
      </c>
      <c r="E86" s="182" t="s">
        <v>2445</v>
      </c>
      <c r="F86" s="183">
        <v>76.46</v>
      </c>
      <c r="G86" s="188">
        <v>15</v>
      </c>
      <c r="H86" s="222">
        <v>1</v>
      </c>
      <c r="I86" s="222">
        <v>1.5</v>
      </c>
      <c r="J86" s="222">
        <v>3.56</v>
      </c>
      <c r="K86" s="222">
        <v>1</v>
      </c>
      <c r="L86" s="222">
        <v>0</v>
      </c>
      <c r="M86" s="222">
        <v>0</v>
      </c>
      <c r="N86" s="222">
        <v>0</v>
      </c>
      <c r="O86" s="222">
        <v>18</v>
      </c>
      <c r="P86" s="222">
        <v>0</v>
      </c>
      <c r="Q86" s="222">
        <v>3</v>
      </c>
      <c r="R86" s="222">
        <v>5.78</v>
      </c>
      <c r="S86" s="222">
        <v>0</v>
      </c>
      <c r="T86" s="222">
        <v>3</v>
      </c>
      <c r="U86" s="222">
        <v>4.22</v>
      </c>
      <c r="V86" s="222">
        <v>0</v>
      </c>
      <c r="W86" s="222">
        <v>0</v>
      </c>
      <c r="X86" s="222">
        <v>0</v>
      </c>
      <c r="Y86" s="222">
        <v>0</v>
      </c>
      <c r="Z86" s="183">
        <v>15.4</v>
      </c>
    </row>
    <row r="87" ht="23.1" customHeight="1" spans="1:26">
      <c r="A87" s="179"/>
      <c r="B87" s="179"/>
      <c r="C87" s="180"/>
      <c r="D87" s="215" t="s">
        <v>2446</v>
      </c>
      <c r="E87" s="182" t="s">
        <v>2447</v>
      </c>
      <c r="F87" s="183">
        <v>20.13</v>
      </c>
      <c r="G87" s="188">
        <v>5.6</v>
      </c>
      <c r="H87" s="222">
        <v>0.1</v>
      </c>
      <c r="I87" s="222">
        <v>0.8</v>
      </c>
      <c r="J87" s="222">
        <v>1.5</v>
      </c>
      <c r="K87" s="222">
        <v>0.05</v>
      </c>
      <c r="L87" s="222">
        <v>0</v>
      </c>
      <c r="M87" s="222">
        <v>0</v>
      </c>
      <c r="N87" s="222">
        <v>0.8</v>
      </c>
      <c r="O87" s="222">
        <v>6.8</v>
      </c>
      <c r="P87" s="222">
        <v>0.1</v>
      </c>
      <c r="Q87" s="222">
        <v>0.3</v>
      </c>
      <c r="R87" s="222">
        <v>1.4</v>
      </c>
      <c r="S87" s="222">
        <v>0.5</v>
      </c>
      <c r="T87" s="222">
        <v>0.05</v>
      </c>
      <c r="U87" s="222">
        <v>1.53</v>
      </c>
      <c r="V87" s="222">
        <v>0</v>
      </c>
      <c r="W87" s="222">
        <v>0</v>
      </c>
      <c r="X87" s="222">
        <v>0</v>
      </c>
      <c r="Y87" s="222">
        <v>0.05</v>
      </c>
      <c r="Z87" s="183">
        <v>0.3</v>
      </c>
    </row>
    <row r="88" ht="23.1" customHeight="1" spans="1:26">
      <c r="A88" s="179"/>
      <c r="B88" s="179"/>
      <c r="C88" s="180"/>
      <c r="D88" s="215" t="s">
        <v>2448</v>
      </c>
      <c r="E88" s="182" t="s">
        <v>2449</v>
      </c>
      <c r="F88" s="183">
        <v>6.95</v>
      </c>
      <c r="G88" s="188">
        <v>6</v>
      </c>
      <c r="H88" s="222">
        <v>0</v>
      </c>
      <c r="I88" s="222">
        <v>0</v>
      </c>
      <c r="J88" s="222">
        <v>0</v>
      </c>
      <c r="K88" s="222">
        <v>0</v>
      </c>
      <c r="L88" s="222">
        <v>0</v>
      </c>
      <c r="M88" s="222">
        <v>0</v>
      </c>
      <c r="N88" s="222">
        <v>0</v>
      </c>
      <c r="O88" s="222">
        <v>0</v>
      </c>
      <c r="P88" s="222">
        <v>0</v>
      </c>
      <c r="Q88" s="222">
        <v>0</v>
      </c>
      <c r="R88" s="222">
        <v>0</v>
      </c>
      <c r="S88" s="222">
        <v>0</v>
      </c>
      <c r="T88" s="222">
        <v>0</v>
      </c>
      <c r="U88" s="222">
        <v>0.95</v>
      </c>
      <c r="V88" s="222">
        <v>0</v>
      </c>
      <c r="W88" s="222">
        <v>0</v>
      </c>
      <c r="X88" s="222">
        <v>0</v>
      </c>
      <c r="Y88" s="222">
        <v>0</v>
      </c>
      <c r="Z88" s="183">
        <v>0</v>
      </c>
    </row>
    <row r="89" ht="23.1" customHeight="1" spans="1:26">
      <c r="A89" s="179"/>
      <c r="B89" s="179"/>
      <c r="C89" s="180"/>
      <c r="D89" s="215" t="s">
        <v>2450</v>
      </c>
      <c r="E89" s="182" t="s">
        <v>2451</v>
      </c>
      <c r="F89" s="183">
        <v>65.86</v>
      </c>
      <c r="G89" s="188">
        <v>6</v>
      </c>
      <c r="H89" s="222">
        <v>0</v>
      </c>
      <c r="I89" s="222">
        <v>10</v>
      </c>
      <c r="J89" s="222">
        <v>10</v>
      </c>
      <c r="K89" s="222">
        <v>1.46</v>
      </c>
      <c r="L89" s="222">
        <v>0</v>
      </c>
      <c r="M89" s="222">
        <v>0</v>
      </c>
      <c r="N89" s="222">
        <v>0</v>
      </c>
      <c r="O89" s="222">
        <v>30</v>
      </c>
      <c r="P89" s="222">
        <v>0</v>
      </c>
      <c r="Q89" s="222">
        <v>0</v>
      </c>
      <c r="R89" s="222">
        <v>5</v>
      </c>
      <c r="S89" s="222">
        <v>0</v>
      </c>
      <c r="T89" s="222">
        <v>0</v>
      </c>
      <c r="U89" s="222">
        <v>3.4</v>
      </c>
      <c r="V89" s="222">
        <v>0</v>
      </c>
      <c r="W89" s="222">
        <v>0</v>
      </c>
      <c r="X89" s="222">
        <v>0</v>
      </c>
      <c r="Y89" s="222">
        <v>0</v>
      </c>
      <c r="Z89" s="183">
        <v>0</v>
      </c>
    </row>
    <row r="90" ht="23.1" customHeight="1" spans="1:26">
      <c r="A90" s="179"/>
      <c r="B90" s="179"/>
      <c r="C90" s="180"/>
      <c r="D90" s="215" t="s">
        <v>2452</v>
      </c>
      <c r="E90" s="182" t="s">
        <v>2453</v>
      </c>
      <c r="F90" s="183">
        <v>130.53</v>
      </c>
      <c r="G90" s="188">
        <v>40</v>
      </c>
      <c r="H90" s="222">
        <v>0</v>
      </c>
      <c r="I90" s="222">
        <v>10</v>
      </c>
      <c r="J90" s="222">
        <v>10</v>
      </c>
      <c r="K90" s="222">
        <v>4</v>
      </c>
      <c r="L90" s="222">
        <v>0</v>
      </c>
      <c r="M90" s="222">
        <v>0</v>
      </c>
      <c r="N90" s="222">
        <v>0</v>
      </c>
      <c r="O90" s="222">
        <v>50</v>
      </c>
      <c r="P90" s="222">
        <v>0</v>
      </c>
      <c r="Q90" s="222">
        <v>0</v>
      </c>
      <c r="R90" s="222">
        <v>8.58</v>
      </c>
      <c r="S90" s="222">
        <v>0</v>
      </c>
      <c r="T90" s="222">
        <v>0</v>
      </c>
      <c r="U90" s="222">
        <v>7.95</v>
      </c>
      <c r="V90" s="222">
        <v>0</v>
      </c>
      <c r="W90" s="222">
        <v>0</v>
      </c>
      <c r="X90" s="222">
        <v>0</v>
      </c>
      <c r="Y90" s="222">
        <v>0</v>
      </c>
      <c r="Z90" s="183">
        <v>0</v>
      </c>
    </row>
    <row r="91" ht="23.1" customHeight="1" spans="1:26">
      <c r="A91" s="179"/>
      <c r="B91" s="179"/>
      <c r="C91" s="180"/>
      <c r="D91" s="215" t="s">
        <v>2454</v>
      </c>
      <c r="E91" s="182" t="s">
        <v>2455</v>
      </c>
      <c r="F91" s="183">
        <v>63.38</v>
      </c>
      <c r="G91" s="188">
        <v>12.3</v>
      </c>
      <c r="H91" s="222">
        <v>3.1</v>
      </c>
      <c r="I91" s="222">
        <v>1.8</v>
      </c>
      <c r="J91" s="222">
        <v>4.1</v>
      </c>
      <c r="K91" s="222">
        <v>0.05</v>
      </c>
      <c r="L91" s="222">
        <v>0</v>
      </c>
      <c r="M91" s="222">
        <v>0.6</v>
      </c>
      <c r="N91" s="222">
        <v>2.1</v>
      </c>
      <c r="O91" s="222">
        <v>20.4</v>
      </c>
      <c r="P91" s="222">
        <v>0.5</v>
      </c>
      <c r="Q91" s="222">
        <v>0.5</v>
      </c>
      <c r="R91" s="222">
        <v>2.8</v>
      </c>
      <c r="S91" s="222">
        <v>0</v>
      </c>
      <c r="T91" s="222">
        <v>0.5</v>
      </c>
      <c r="U91" s="222">
        <v>4.22</v>
      </c>
      <c r="V91" s="222">
        <v>0</v>
      </c>
      <c r="W91" s="222">
        <v>0</v>
      </c>
      <c r="X91" s="222">
        <v>0</v>
      </c>
      <c r="Y91" s="222">
        <v>1</v>
      </c>
      <c r="Z91" s="183">
        <v>8.41</v>
      </c>
    </row>
    <row r="92" ht="23.1" customHeight="1" spans="1:26">
      <c r="A92" s="179"/>
      <c r="B92" s="179"/>
      <c r="C92" s="180"/>
      <c r="D92" s="215" t="s">
        <v>2456</v>
      </c>
      <c r="E92" s="182" t="s">
        <v>2457</v>
      </c>
      <c r="F92" s="183">
        <v>138.42</v>
      </c>
      <c r="G92" s="188">
        <v>34.8</v>
      </c>
      <c r="H92" s="222">
        <v>3.6</v>
      </c>
      <c r="I92" s="222">
        <v>6.5</v>
      </c>
      <c r="J92" s="222">
        <v>12.5</v>
      </c>
      <c r="K92" s="222">
        <v>2.1</v>
      </c>
      <c r="L92" s="222">
        <v>0</v>
      </c>
      <c r="M92" s="222">
        <v>0</v>
      </c>
      <c r="N92" s="222">
        <v>0</v>
      </c>
      <c r="O92" s="222">
        <v>57.1</v>
      </c>
      <c r="P92" s="222">
        <v>0</v>
      </c>
      <c r="Q92" s="222">
        <v>2.6</v>
      </c>
      <c r="R92" s="222">
        <v>10.4</v>
      </c>
      <c r="S92" s="222">
        <v>0</v>
      </c>
      <c r="T92" s="222">
        <v>0</v>
      </c>
      <c r="U92" s="222">
        <v>8.82</v>
      </c>
      <c r="V92" s="222">
        <v>0</v>
      </c>
      <c r="W92" s="222">
        <v>0</v>
      </c>
      <c r="X92" s="222">
        <v>0</v>
      </c>
      <c r="Y92" s="222">
        <v>0</v>
      </c>
      <c r="Z92" s="183">
        <v>0</v>
      </c>
    </row>
    <row r="93" ht="23.1" customHeight="1" spans="1:26">
      <c r="A93" s="179"/>
      <c r="B93" s="179"/>
      <c r="C93" s="180"/>
      <c r="D93" s="215" t="s">
        <v>2458</v>
      </c>
      <c r="E93" s="182" t="s">
        <v>2459</v>
      </c>
      <c r="F93" s="183">
        <v>46.8</v>
      </c>
      <c r="G93" s="188">
        <v>8</v>
      </c>
      <c r="H93" s="222">
        <v>0</v>
      </c>
      <c r="I93" s="222">
        <v>5</v>
      </c>
      <c r="J93" s="222">
        <v>5</v>
      </c>
      <c r="K93" s="222">
        <v>2</v>
      </c>
      <c r="L93" s="222">
        <v>0</v>
      </c>
      <c r="M93" s="222">
        <v>0</v>
      </c>
      <c r="N93" s="222">
        <v>0</v>
      </c>
      <c r="O93" s="222">
        <v>17</v>
      </c>
      <c r="P93" s="222">
        <v>0</v>
      </c>
      <c r="Q93" s="222">
        <v>0</v>
      </c>
      <c r="R93" s="222">
        <v>4.12</v>
      </c>
      <c r="S93" s="222">
        <v>0</v>
      </c>
      <c r="T93" s="222">
        <v>0</v>
      </c>
      <c r="U93" s="222">
        <v>5.68</v>
      </c>
      <c r="V93" s="222">
        <v>0</v>
      </c>
      <c r="W93" s="222">
        <v>0</v>
      </c>
      <c r="X93" s="222">
        <v>0</v>
      </c>
      <c r="Y93" s="222">
        <v>0</v>
      </c>
      <c r="Z93" s="183">
        <v>0</v>
      </c>
    </row>
    <row r="94" ht="23.1" customHeight="1" spans="1:26">
      <c r="A94" s="179"/>
      <c r="B94" s="179"/>
      <c r="C94" s="180"/>
      <c r="D94" s="215" t="s">
        <v>2460</v>
      </c>
      <c r="E94" s="182" t="s">
        <v>2461</v>
      </c>
      <c r="F94" s="183">
        <v>38.41</v>
      </c>
      <c r="G94" s="188">
        <v>4.43</v>
      </c>
      <c r="H94" s="222">
        <v>1.6</v>
      </c>
      <c r="I94" s="222">
        <v>1</v>
      </c>
      <c r="J94" s="222">
        <v>5</v>
      </c>
      <c r="K94" s="222">
        <v>0.9</v>
      </c>
      <c r="L94" s="222">
        <v>0</v>
      </c>
      <c r="M94" s="222">
        <v>0</v>
      </c>
      <c r="N94" s="222">
        <v>1.8</v>
      </c>
      <c r="O94" s="222">
        <v>14.1</v>
      </c>
      <c r="P94" s="222">
        <v>0</v>
      </c>
      <c r="Q94" s="222">
        <v>0.8</v>
      </c>
      <c r="R94" s="222">
        <v>2.83</v>
      </c>
      <c r="S94" s="222">
        <v>0.5</v>
      </c>
      <c r="T94" s="222">
        <v>2.2</v>
      </c>
      <c r="U94" s="222">
        <v>3.05</v>
      </c>
      <c r="V94" s="222">
        <v>0</v>
      </c>
      <c r="W94" s="222">
        <v>0</v>
      </c>
      <c r="X94" s="222">
        <v>0</v>
      </c>
      <c r="Y94" s="222">
        <v>0</v>
      </c>
      <c r="Z94" s="183">
        <v>0</v>
      </c>
    </row>
    <row r="95" ht="23.1" customHeight="1" spans="1:26">
      <c r="A95" s="179"/>
      <c r="B95" s="179"/>
      <c r="C95" s="180"/>
      <c r="D95" s="215" t="s">
        <v>2462</v>
      </c>
      <c r="E95" s="182" t="s">
        <v>2463</v>
      </c>
      <c r="F95" s="183">
        <v>72.27</v>
      </c>
      <c r="G95" s="188">
        <v>23</v>
      </c>
      <c r="H95" s="222">
        <v>0</v>
      </c>
      <c r="I95" s="222">
        <v>6</v>
      </c>
      <c r="J95" s="222">
        <v>3</v>
      </c>
      <c r="K95" s="222">
        <v>0</v>
      </c>
      <c r="L95" s="222">
        <v>0</v>
      </c>
      <c r="M95" s="222">
        <v>0</v>
      </c>
      <c r="N95" s="222">
        <v>1</v>
      </c>
      <c r="O95" s="222">
        <v>26.53</v>
      </c>
      <c r="P95" s="222">
        <v>1</v>
      </c>
      <c r="Q95" s="222">
        <v>0</v>
      </c>
      <c r="R95" s="222">
        <v>5.86</v>
      </c>
      <c r="S95" s="222">
        <v>0</v>
      </c>
      <c r="T95" s="222">
        <v>0</v>
      </c>
      <c r="U95" s="222">
        <v>5.39</v>
      </c>
      <c r="V95" s="222">
        <v>0</v>
      </c>
      <c r="W95" s="222">
        <v>0</v>
      </c>
      <c r="X95" s="222">
        <v>0</v>
      </c>
      <c r="Y95" s="222">
        <v>0</v>
      </c>
      <c r="Z95" s="183">
        <v>0</v>
      </c>
    </row>
    <row r="96" ht="23.1" customHeight="1" spans="1:26">
      <c r="A96" s="179"/>
      <c r="B96" s="179"/>
      <c r="C96" s="180"/>
      <c r="D96" s="215" t="s">
        <v>2464</v>
      </c>
      <c r="E96" s="182" t="s">
        <v>2465</v>
      </c>
      <c r="F96" s="183">
        <v>75.01</v>
      </c>
      <c r="G96" s="188">
        <v>15</v>
      </c>
      <c r="H96" s="222">
        <v>0</v>
      </c>
      <c r="I96" s="222">
        <v>8</v>
      </c>
      <c r="J96" s="222">
        <v>8</v>
      </c>
      <c r="K96" s="222">
        <v>4</v>
      </c>
      <c r="L96" s="222">
        <v>0</v>
      </c>
      <c r="M96" s="222">
        <v>0</v>
      </c>
      <c r="N96" s="222">
        <v>0</v>
      </c>
      <c r="O96" s="222">
        <v>28</v>
      </c>
      <c r="P96" s="222">
        <v>5.8</v>
      </c>
      <c r="Q96" s="222">
        <v>0</v>
      </c>
      <c r="R96" s="222">
        <v>0</v>
      </c>
      <c r="S96" s="222">
        <v>0</v>
      </c>
      <c r="T96" s="222">
        <v>0</v>
      </c>
      <c r="U96" s="222">
        <v>6.21</v>
      </c>
      <c r="V96" s="222">
        <v>0</v>
      </c>
      <c r="W96" s="222">
        <v>0</v>
      </c>
      <c r="X96" s="222">
        <v>0</v>
      </c>
      <c r="Y96" s="222">
        <v>0</v>
      </c>
      <c r="Z96" s="183">
        <v>0</v>
      </c>
    </row>
    <row r="97" ht="23.1" customHeight="1" spans="1:26">
      <c r="A97" s="179"/>
      <c r="B97" s="179"/>
      <c r="C97" s="180"/>
      <c r="D97" s="215" t="s">
        <v>2466</v>
      </c>
      <c r="E97" s="182" t="s">
        <v>2467</v>
      </c>
      <c r="F97" s="183">
        <v>132.95</v>
      </c>
      <c r="G97" s="188">
        <v>6</v>
      </c>
      <c r="H97" s="222">
        <v>10</v>
      </c>
      <c r="I97" s="222">
        <v>10</v>
      </c>
      <c r="J97" s="222">
        <v>10</v>
      </c>
      <c r="K97" s="222">
        <v>2</v>
      </c>
      <c r="L97" s="222">
        <v>0</v>
      </c>
      <c r="M97" s="222">
        <v>0</v>
      </c>
      <c r="N97" s="222">
        <v>2</v>
      </c>
      <c r="O97" s="222">
        <v>40</v>
      </c>
      <c r="P97" s="222">
        <v>0</v>
      </c>
      <c r="Q97" s="222">
        <v>0</v>
      </c>
      <c r="R97" s="222">
        <v>20</v>
      </c>
      <c r="S97" s="222">
        <v>0</v>
      </c>
      <c r="T97" s="222">
        <v>10</v>
      </c>
      <c r="U97" s="222">
        <v>13.67</v>
      </c>
      <c r="V97" s="222">
        <v>0</v>
      </c>
      <c r="W97" s="222">
        <v>0</v>
      </c>
      <c r="X97" s="222">
        <v>0</v>
      </c>
      <c r="Y97" s="222">
        <v>0.28</v>
      </c>
      <c r="Z97" s="183">
        <v>0</v>
      </c>
    </row>
    <row r="98" ht="23.1" customHeight="1" spans="1:26">
      <c r="A98" s="179"/>
      <c r="B98" s="179"/>
      <c r="C98" s="180"/>
      <c r="D98" s="215" t="s">
        <v>2468</v>
      </c>
      <c r="E98" s="182" t="s">
        <v>2469</v>
      </c>
      <c r="F98" s="183">
        <v>83.01</v>
      </c>
      <c r="G98" s="188">
        <v>0</v>
      </c>
      <c r="H98" s="222">
        <v>12</v>
      </c>
      <c r="I98" s="222">
        <v>1.5</v>
      </c>
      <c r="J98" s="222">
        <v>2</v>
      </c>
      <c r="K98" s="222">
        <v>0.52</v>
      </c>
      <c r="L98" s="222">
        <v>0</v>
      </c>
      <c r="M98" s="222">
        <v>0</v>
      </c>
      <c r="N98" s="222">
        <v>1</v>
      </c>
      <c r="O98" s="222">
        <v>31</v>
      </c>
      <c r="P98" s="222">
        <v>0</v>
      </c>
      <c r="Q98" s="222">
        <v>6</v>
      </c>
      <c r="R98" s="222">
        <v>5</v>
      </c>
      <c r="S98" s="222">
        <v>0</v>
      </c>
      <c r="T98" s="222">
        <v>0</v>
      </c>
      <c r="U98" s="222">
        <v>5.49</v>
      </c>
      <c r="V98" s="222">
        <v>0</v>
      </c>
      <c r="W98" s="222">
        <v>0</v>
      </c>
      <c r="X98" s="222">
        <v>0</v>
      </c>
      <c r="Y98" s="222">
        <v>0</v>
      </c>
      <c r="Z98" s="183">
        <v>8.5</v>
      </c>
    </row>
    <row r="99" ht="23.1" customHeight="1" spans="1:26">
      <c r="A99" s="179"/>
      <c r="B99" s="179"/>
      <c r="C99" s="180"/>
      <c r="D99" s="215" t="s">
        <v>2470</v>
      </c>
      <c r="E99" s="182" t="s">
        <v>2471</v>
      </c>
      <c r="F99" s="183">
        <v>70.14</v>
      </c>
      <c r="G99" s="188">
        <v>7.14</v>
      </c>
      <c r="H99" s="222">
        <v>2</v>
      </c>
      <c r="I99" s="222">
        <v>10</v>
      </c>
      <c r="J99" s="222">
        <v>5</v>
      </c>
      <c r="K99" s="222">
        <v>1</v>
      </c>
      <c r="L99" s="222">
        <v>0</v>
      </c>
      <c r="M99" s="222">
        <v>0</v>
      </c>
      <c r="N99" s="222">
        <v>3</v>
      </c>
      <c r="O99" s="222">
        <v>29</v>
      </c>
      <c r="P99" s="222">
        <v>0</v>
      </c>
      <c r="Q99" s="222">
        <v>0</v>
      </c>
      <c r="R99" s="222">
        <v>6</v>
      </c>
      <c r="S99" s="222">
        <v>0</v>
      </c>
      <c r="T99" s="222">
        <v>0</v>
      </c>
      <c r="U99" s="222">
        <v>0</v>
      </c>
      <c r="V99" s="222">
        <v>0</v>
      </c>
      <c r="W99" s="222">
        <v>0</v>
      </c>
      <c r="X99" s="222">
        <v>0</v>
      </c>
      <c r="Y99" s="222">
        <v>0</v>
      </c>
      <c r="Z99" s="183">
        <v>2</v>
      </c>
    </row>
    <row r="100" ht="23.1" customHeight="1" spans="1:26">
      <c r="A100" s="179"/>
      <c r="B100" s="179"/>
      <c r="C100" s="180"/>
      <c r="D100" s="215" t="s">
        <v>2472</v>
      </c>
      <c r="E100" s="182" t="s">
        <v>2473</v>
      </c>
      <c r="F100" s="183">
        <v>32.16</v>
      </c>
      <c r="G100" s="188">
        <v>1.16</v>
      </c>
      <c r="H100" s="222">
        <v>1</v>
      </c>
      <c r="I100" s="222">
        <v>5</v>
      </c>
      <c r="J100" s="222">
        <v>2</v>
      </c>
      <c r="K100" s="222">
        <v>0</v>
      </c>
      <c r="L100" s="222">
        <v>0</v>
      </c>
      <c r="M100" s="222">
        <v>0</v>
      </c>
      <c r="N100" s="222">
        <v>2</v>
      </c>
      <c r="O100" s="222">
        <v>13</v>
      </c>
      <c r="P100" s="222">
        <v>0</v>
      </c>
      <c r="Q100" s="222">
        <v>1</v>
      </c>
      <c r="R100" s="222">
        <v>5</v>
      </c>
      <c r="S100" s="222">
        <v>0</v>
      </c>
      <c r="T100" s="222">
        <v>0</v>
      </c>
      <c r="U100" s="222">
        <v>0</v>
      </c>
      <c r="V100" s="222">
        <v>0</v>
      </c>
      <c r="W100" s="222">
        <v>0</v>
      </c>
      <c r="X100" s="222">
        <v>0</v>
      </c>
      <c r="Y100" s="222">
        <v>0</v>
      </c>
      <c r="Z100" s="183">
        <v>1</v>
      </c>
    </row>
    <row r="101" ht="23.1" customHeight="1" spans="1:26">
      <c r="A101" s="179"/>
      <c r="B101" s="179"/>
      <c r="C101" s="180"/>
      <c r="D101" s="215" t="s">
        <v>2474</v>
      </c>
      <c r="E101" s="182" t="s">
        <v>2475</v>
      </c>
      <c r="F101" s="183">
        <v>24.18</v>
      </c>
      <c r="G101" s="188">
        <v>4.18</v>
      </c>
      <c r="H101" s="222">
        <v>1</v>
      </c>
      <c r="I101" s="222">
        <v>5</v>
      </c>
      <c r="J101" s="222">
        <v>3</v>
      </c>
      <c r="K101" s="222">
        <v>0</v>
      </c>
      <c r="L101" s="222">
        <v>0</v>
      </c>
      <c r="M101" s="222">
        <v>0</v>
      </c>
      <c r="N101" s="222">
        <v>1</v>
      </c>
      <c r="O101" s="222">
        <v>0</v>
      </c>
      <c r="P101" s="222">
        <v>0</v>
      </c>
      <c r="Q101" s="222">
        <v>0</v>
      </c>
      <c r="R101" s="222">
        <v>3</v>
      </c>
      <c r="S101" s="222">
        <v>0</v>
      </c>
      <c r="T101" s="222">
        <v>0</v>
      </c>
      <c r="U101" s="222">
        <v>0</v>
      </c>
      <c r="V101" s="222">
        <v>0</v>
      </c>
      <c r="W101" s="222">
        <v>0</v>
      </c>
      <c r="X101" s="222">
        <v>0</v>
      </c>
      <c r="Y101" s="222">
        <v>0</v>
      </c>
      <c r="Z101" s="183">
        <v>2</v>
      </c>
    </row>
    <row r="102" ht="23.1" customHeight="1" spans="1:26">
      <c r="A102" s="179"/>
      <c r="B102" s="179"/>
      <c r="C102" s="180"/>
      <c r="D102" s="215" t="s">
        <v>2478</v>
      </c>
      <c r="E102" s="182" t="s">
        <v>2479</v>
      </c>
      <c r="F102" s="183">
        <v>17.35</v>
      </c>
      <c r="G102" s="188">
        <v>3</v>
      </c>
      <c r="H102" s="222">
        <v>5</v>
      </c>
      <c r="I102" s="222">
        <v>0</v>
      </c>
      <c r="J102" s="222">
        <v>0</v>
      </c>
      <c r="K102" s="222">
        <v>0</v>
      </c>
      <c r="L102" s="222">
        <v>0</v>
      </c>
      <c r="M102" s="222">
        <v>0</v>
      </c>
      <c r="N102" s="222">
        <v>1</v>
      </c>
      <c r="O102" s="222">
        <v>3</v>
      </c>
      <c r="P102" s="222">
        <v>0</v>
      </c>
      <c r="Q102" s="222">
        <v>0</v>
      </c>
      <c r="R102" s="222">
        <v>3</v>
      </c>
      <c r="S102" s="222">
        <v>0</v>
      </c>
      <c r="T102" s="222">
        <v>0</v>
      </c>
      <c r="U102" s="222">
        <v>0.85</v>
      </c>
      <c r="V102" s="222">
        <v>0</v>
      </c>
      <c r="W102" s="222">
        <v>0</v>
      </c>
      <c r="X102" s="222">
        <v>0</v>
      </c>
      <c r="Y102" s="222">
        <v>0</v>
      </c>
      <c r="Z102" s="183">
        <v>0</v>
      </c>
    </row>
    <row r="103" ht="23.1" customHeight="1" spans="1:26">
      <c r="A103" s="179"/>
      <c r="B103" s="179"/>
      <c r="C103" s="180"/>
      <c r="D103" s="215" t="s">
        <v>2480</v>
      </c>
      <c r="E103" s="182" t="s">
        <v>117</v>
      </c>
      <c r="F103" s="183">
        <v>91.97</v>
      </c>
      <c r="G103" s="188">
        <v>15</v>
      </c>
      <c r="H103" s="222">
        <v>10</v>
      </c>
      <c r="I103" s="222">
        <v>2</v>
      </c>
      <c r="J103" s="222">
        <v>5</v>
      </c>
      <c r="K103" s="222">
        <v>1</v>
      </c>
      <c r="L103" s="222">
        <v>0</v>
      </c>
      <c r="M103" s="222">
        <v>0.24</v>
      </c>
      <c r="N103" s="222">
        <v>3</v>
      </c>
      <c r="O103" s="222">
        <v>3</v>
      </c>
      <c r="P103" s="222">
        <v>0</v>
      </c>
      <c r="Q103" s="222">
        <v>0</v>
      </c>
      <c r="R103" s="222">
        <v>0</v>
      </c>
      <c r="S103" s="222">
        <v>7</v>
      </c>
      <c r="T103" s="222">
        <v>0</v>
      </c>
      <c r="U103" s="222">
        <v>2.79</v>
      </c>
      <c r="V103" s="222">
        <v>0</v>
      </c>
      <c r="W103" s="222">
        <v>2</v>
      </c>
      <c r="X103" s="222">
        <v>19.68</v>
      </c>
      <c r="Y103" s="222">
        <v>0</v>
      </c>
      <c r="Z103" s="183">
        <v>18.26</v>
      </c>
    </row>
    <row r="104" ht="23.1" customHeight="1" spans="1:26">
      <c r="A104" s="179"/>
      <c r="B104" s="179"/>
      <c r="C104" s="180"/>
      <c r="D104" s="215" t="s">
        <v>2481</v>
      </c>
      <c r="E104" s="182" t="s">
        <v>2482</v>
      </c>
      <c r="F104" s="183">
        <v>91.97</v>
      </c>
      <c r="G104" s="188">
        <v>15</v>
      </c>
      <c r="H104" s="222">
        <v>10</v>
      </c>
      <c r="I104" s="222">
        <v>2</v>
      </c>
      <c r="J104" s="222">
        <v>5</v>
      </c>
      <c r="K104" s="222">
        <v>1</v>
      </c>
      <c r="L104" s="222">
        <v>0</v>
      </c>
      <c r="M104" s="222">
        <v>0.24</v>
      </c>
      <c r="N104" s="222">
        <v>3</v>
      </c>
      <c r="O104" s="222">
        <v>3</v>
      </c>
      <c r="P104" s="222">
        <v>0</v>
      </c>
      <c r="Q104" s="222">
        <v>0</v>
      </c>
      <c r="R104" s="222">
        <v>0</v>
      </c>
      <c r="S104" s="222">
        <v>7</v>
      </c>
      <c r="T104" s="222">
        <v>0</v>
      </c>
      <c r="U104" s="222">
        <v>2.79</v>
      </c>
      <c r="V104" s="222">
        <v>0</v>
      </c>
      <c r="W104" s="222">
        <v>2</v>
      </c>
      <c r="X104" s="222">
        <v>19.68</v>
      </c>
      <c r="Y104" s="222">
        <v>0</v>
      </c>
      <c r="Z104" s="183">
        <v>18.26</v>
      </c>
    </row>
    <row r="105" ht="23.1" customHeight="1" spans="1:26">
      <c r="A105" s="179"/>
      <c r="B105" s="179"/>
      <c r="C105" s="180"/>
      <c r="D105" s="215" t="s">
        <v>2483</v>
      </c>
      <c r="E105" s="182" t="s">
        <v>641</v>
      </c>
      <c r="F105" s="183">
        <v>10.68</v>
      </c>
      <c r="G105" s="188">
        <v>4.95</v>
      </c>
      <c r="H105" s="222">
        <v>0</v>
      </c>
      <c r="I105" s="222">
        <v>0.5</v>
      </c>
      <c r="J105" s="222">
        <v>0.8</v>
      </c>
      <c r="K105" s="222">
        <v>0.25</v>
      </c>
      <c r="L105" s="222">
        <v>0</v>
      </c>
      <c r="M105" s="222">
        <v>0</v>
      </c>
      <c r="N105" s="222">
        <v>0</v>
      </c>
      <c r="O105" s="222">
        <v>0</v>
      </c>
      <c r="P105" s="222">
        <v>0</v>
      </c>
      <c r="Q105" s="222">
        <v>0.5</v>
      </c>
      <c r="R105" s="222">
        <v>0</v>
      </c>
      <c r="S105" s="222">
        <v>2</v>
      </c>
      <c r="T105" s="222">
        <v>0</v>
      </c>
      <c r="U105" s="222">
        <v>0.43</v>
      </c>
      <c r="V105" s="222">
        <v>0</v>
      </c>
      <c r="W105" s="222">
        <v>0</v>
      </c>
      <c r="X105" s="222">
        <v>1.25</v>
      </c>
      <c r="Y105" s="222">
        <v>0</v>
      </c>
      <c r="Z105" s="183">
        <v>0</v>
      </c>
    </row>
    <row r="106" ht="23.1" customHeight="1" spans="1:26">
      <c r="A106" s="179"/>
      <c r="B106" s="179"/>
      <c r="C106" s="180"/>
      <c r="D106" s="215" t="s">
        <v>2484</v>
      </c>
      <c r="E106" s="182" t="s">
        <v>2485</v>
      </c>
      <c r="F106" s="183">
        <v>10.68</v>
      </c>
      <c r="G106" s="188">
        <v>4.95</v>
      </c>
      <c r="H106" s="222">
        <v>0</v>
      </c>
      <c r="I106" s="222">
        <v>0.5</v>
      </c>
      <c r="J106" s="222">
        <v>0.8</v>
      </c>
      <c r="K106" s="222">
        <v>0.25</v>
      </c>
      <c r="L106" s="222">
        <v>0</v>
      </c>
      <c r="M106" s="222">
        <v>0</v>
      </c>
      <c r="N106" s="222">
        <v>0</v>
      </c>
      <c r="O106" s="222">
        <v>0</v>
      </c>
      <c r="P106" s="222">
        <v>0</v>
      </c>
      <c r="Q106" s="222">
        <v>0.5</v>
      </c>
      <c r="R106" s="222">
        <v>0</v>
      </c>
      <c r="S106" s="222">
        <v>2</v>
      </c>
      <c r="T106" s="222">
        <v>0</v>
      </c>
      <c r="U106" s="222">
        <v>0.43</v>
      </c>
      <c r="V106" s="222">
        <v>0</v>
      </c>
      <c r="W106" s="222">
        <v>0</v>
      </c>
      <c r="X106" s="222">
        <v>1.25</v>
      </c>
      <c r="Y106" s="222">
        <v>0</v>
      </c>
      <c r="Z106" s="183">
        <v>0</v>
      </c>
    </row>
    <row r="107" ht="23.1" customHeight="1" spans="1:26">
      <c r="A107" s="179"/>
      <c r="B107" s="179"/>
      <c r="C107" s="180"/>
      <c r="D107" s="215" t="s">
        <v>2486</v>
      </c>
      <c r="E107" s="182" t="s">
        <v>2206</v>
      </c>
      <c r="F107" s="183">
        <v>603.87</v>
      </c>
      <c r="G107" s="188">
        <v>159.6</v>
      </c>
      <c r="H107" s="222">
        <v>59.8</v>
      </c>
      <c r="I107" s="222">
        <v>0.5</v>
      </c>
      <c r="J107" s="222">
        <v>0.6</v>
      </c>
      <c r="K107" s="222">
        <v>9.5</v>
      </c>
      <c r="L107" s="222">
        <v>0</v>
      </c>
      <c r="M107" s="222">
        <v>0</v>
      </c>
      <c r="N107" s="222">
        <v>29.5</v>
      </c>
      <c r="O107" s="222">
        <v>8.5</v>
      </c>
      <c r="P107" s="222">
        <v>6</v>
      </c>
      <c r="Q107" s="222">
        <v>33.2</v>
      </c>
      <c r="R107" s="222">
        <v>26.8</v>
      </c>
      <c r="S107" s="222">
        <v>45.7</v>
      </c>
      <c r="T107" s="222">
        <v>9.9</v>
      </c>
      <c r="U107" s="222">
        <v>14.74</v>
      </c>
      <c r="V107" s="222">
        <v>0</v>
      </c>
      <c r="W107" s="222">
        <v>0</v>
      </c>
      <c r="X107" s="222">
        <v>127.63</v>
      </c>
      <c r="Y107" s="222">
        <v>0</v>
      </c>
      <c r="Z107" s="183">
        <v>69</v>
      </c>
    </row>
    <row r="108" ht="23.1" customHeight="1" spans="1:26">
      <c r="A108" s="179"/>
      <c r="B108" s="179"/>
      <c r="C108" s="180"/>
      <c r="D108" s="215" t="s">
        <v>2487</v>
      </c>
      <c r="E108" s="182" t="s">
        <v>2488</v>
      </c>
      <c r="F108" s="183">
        <v>47.73</v>
      </c>
      <c r="G108" s="188">
        <v>7</v>
      </c>
      <c r="H108" s="222">
        <v>5</v>
      </c>
      <c r="I108" s="222">
        <v>0</v>
      </c>
      <c r="J108" s="222">
        <v>0</v>
      </c>
      <c r="K108" s="222">
        <v>2</v>
      </c>
      <c r="L108" s="222">
        <v>0</v>
      </c>
      <c r="M108" s="222">
        <v>0</v>
      </c>
      <c r="N108" s="222">
        <v>2</v>
      </c>
      <c r="O108" s="222">
        <v>2</v>
      </c>
      <c r="P108" s="222">
        <v>2</v>
      </c>
      <c r="Q108" s="222">
        <v>0</v>
      </c>
      <c r="R108" s="222">
        <v>0</v>
      </c>
      <c r="S108" s="222">
        <v>3</v>
      </c>
      <c r="T108" s="222">
        <v>3</v>
      </c>
      <c r="U108" s="222">
        <v>1.32</v>
      </c>
      <c r="V108" s="222">
        <v>0</v>
      </c>
      <c r="W108" s="222">
        <v>0</v>
      </c>
      <c r="X108" s="222">
        <v>12.41</v>
      </c>
      <c r="Y108" s="222">
        <v>0</v>
      </c>
      <c r="Z108" s="183">
        <v>8</v>
      </c>
    </row>
    <row r="109" ht="23.1" customHeight="1" spans="1:26">
      <c r="A109" s="179"/>
      <c r="B109" s="179"/>
      <c r="C109" s="180"/>
      <c r="D109" s="215" t="s">
        <v>2489</v>
      </c>
      <c r="E109" s="182" t="s">
        <v>2490</v>
      </c>
      <c r="F109" s="183">
        <v>41.77</v>
      </c>
      <c r="G109" s="188">
        <v>6</v>
      </c>
      <c r="H109" s="222">
        <v>6</v>
      </c>
      <c r="I109" s="222">
        <v>0.5</v>
      </c>
      <c r="J109" s="222">
        <v>0.6</v>
      </c>
      <c r="K109" s="222">
        <v>0</v>
      </c>
      <c r="L109" s="222">
        <v>0</v>
      </c>
      <c r="M109" s="222">
        <v>0</v>
      </c>
      <c r="N109" s="222">
        <v>2</v>
      </c>
      <c r="O109" s="222">
        <v>2</v>
      </c>
      <c r="P109" s="222">
        <v>0</v>
      </c>
      <c r="Q109" s="222">
        <v>1</v>
      </c>
      <c r="R109" s="222">
        <v>1</v>
      </c>
      <c r="S109" s="222">
        <v>4</v>
      </c>
      <c r="T109" s="222">
        <v>0</v>
      </c>
      <c r="U109" s="222">
        <v>1.28</v>
      </c>
      <c r="V109" s="222">
        <v>0</v>
      </c>
      <c r="W109" s="222">
        <v>0</v>
      </c>
      <c r="X109" s="222">
        <v>13.49</v>
      </c>
      <c r="Y109" s="222">
        <v>0</v>
      </c>
      <c r="Z109" s="183">
        <v>2</v>
      </c>
    </row>
    <row r="110" ht="23.1" customHeight="1" spans="1:26">
      <c r="A110" s="179"/>
      <c r="B110" s="179"/>
      <c r="C110" s="180"/>
      <c r="D110" s="215" t="s">
        <v>2491</v>
      </c>
      <c r="E110" s="182" t="s">
        <v>2492</v>
      </c>
      <c r="F110" s="183">
        <v>47.92</v>
      </c>
      <c r="G110" s="188">
        <v>5</v>
      </c>
      <c r="H110" s="222">
        <v>4</v>
      </c>
      <c r="I110" s="222">
        <v>0</v>
      </c>
      <c r="J110" s="222">
        <v>0</v>
      </c>
      <c r="K110" s="222">
        <v>2</v>
      </c>
      <c r="L110" s="222">
        <v>0</v>
      </c>
      <c r="M110" s="222">
        <v>0</v>
      </c>
      <c r="N110" s="222">
        <v>3</v>
      </c>
      <c r="O110" s="222">
        <v>0</v>
      </c>
      <c r="P110" s="222">
        <v>1</v>
      </c>
      <c r="Q110" s="222">
        <v>3</v>
      </c>
      <c r="R110" s="222">
        <v>1</v>
      </c>
      <c r="S110" s="222">
        <v>0</v>
      </c>
      <c r="T110" s="222">
        <v>4</v>
      </c>
      <c r="U110" s="222">
        <v>1.52</v>
      </c>
      <c r="V110" s="222">
        <v>0</v>
      </c>
      <c r="W110" s="222">
        <v>0</v>
      </c>
      <c r="X110" s="222">
        <v>10.4</v>
      </c>
      <c r="Y110" s="222">
        <v>0</v>
      </c>
      <c r="Z110" s="183">
        <v>13</v>
      </c>
    </row>
    <row r="111" ht="23.1" customHeight="1" spans="1:26">
      <c r="A111" s="179"/>
      <c r="B111" s="179"/>
      <c r="C111" s="180"/>
      <c r="D111" s="215" t="s">
        <v>2493</v>
      </c>
      <c r="E111" s="182" t="s">
        <v>2494</v>
      </c>
      <c r="F111" s="183">
        <v>4.5</v>
      </c>
      <c r="G111" s="188">
        <v>3</v>
      </c>
      <c r="H111" s="222">
        <v>0</v>
      </c>
      <c r="I111" s="222">
        <v>0</v>
      </c>
      <c r="J111" s="222">
        <v>0</v>
      </c>
      <c r="K111" s="222">
        <v>0</v>
      </c>
      <c r="L111" s="222">
        <v>0</v>
      </c>
      <c r="M111" s="222">
        <v>0</v>
      </c>
      <c r="N111" s="222">
        <v>0</v>
      </c>
      <c r="O111" s="222">
        <v>0</v>
      </c>
      <c r="P111" s="222">
        <v>0</v>
      </c>
      <c r="Q111" s="222">
        <v>0</v>
      </c>
      <c r="R111" s="222">
        <v>0</v>
      </c>
      <c r="S111" s="222">
        <v>0</v>
      </c>
      <c r="T111" s="222">
        <v>0</v>
      </c>
      <c r="U111" s="222">
        <v>0.18</v>
      </c>
      <c r="V111" s="222">
        <v>0</v>
      </c>
      <c r="W111" s="222">
        <v>0</v>
      </c>
      <c r="X111" s="222">
        <v>1.32</v>
      </c>
      <c r="Y111" s="222">
        <v>0</v>
      </c>
      <c r="Z111" s="183">
        <v>0</v>
      </c>
    </row>
    <row r="112" ht="23.1" customHeight="1" spans="1:26">
      <c r="A112" s="179"/>
      <c r="B112" s="179"/>
      <c r="C112" s="180"/>
      <c r="D112" s="215" t="s">
        <v>2495</v>
      </c>
      <c r="E112" s="182" t="s">
        <v>2496</v>
      </c>
      <c r="F112" s="183">
        <v>12.17</v>
      </c>
      <c r="G112" s="188">
        <v>1</v>
      </c>
      <c r="H112" s="222">
        <v>3.5</v>
      </c>
      <c r="I112" s="222">
        <v>0</v>
      </c>
      <c r="J112" s="222">
        <v>0</v>
      </c>
      <c r="K112" s="222">
        <v>1</v>
      </c>
      <c r="L112" s="222">
        <v>0</v>
      </c>
      <c r="M112" s="222">
        <v>0</v>
      </c>
      <c r="N112" s="222">
        <v>0</v>
      </c>
      <c r="O112" s="222">
        <v>0</v>
      </c>
      <c r="P112" s="222">
        <v>0</v>
      </c>
      <c r="Q112" s="222">
        <v>0.5</v>
      </c>
      <c r="R112" s="222">
        <v>0.5</v>
      </c>
      <c r="S112" s="222">
        <v>1</v>
      </c>
      <c r="T112" s="222">
        <v>0</v>
      </c>
      <c r="U112" s="222">
        <v>0.48</v>
      </c>
      <c r="V112" s="222">
        <v>0</v>
      </c>
      <c r="W112" s="222">
        <v>0</v>
      </c>
      <c r="X112" s="222">
        <v>4.19</v>
      </c>
      <c r="Y112" s="222">
        <v>0</v>
      </c>
      <c r="Z112" s="183">
        <v>0</v>
      </c>
    </row>
    <row r="113" ht="23.1" customHeight="1" spans="1:26">
      <c r="A113" s="179"/>
      <c r="B113" s="179"/>
      <c r="C113" s="180"/>
      <c r="D113" s="215" t="s">
        <v>2497</v>
      </c>
      <c r="E113" s="182" t="s">
        <v>2498</v>
      </c>
      <c r="F113" s="183">
        <v>7.46</v>
      </c>
      <c r="G113" s="188">
        <v>1</v>
      </c>
      <c r="H113" s="222">
        <v>1</v>
      </c>
      <c r="I113" s="222">
        <v>0</v>
      </c>
      <c r="J113" s="222">
        <v>0</v>
      </c>
      <c r="K113" s="222">
        <v>0.5</v>
      </c>
      <c r="L113" s="222">
        <v>0</v>
      </c>
      <c r="M113" s="222">
        <v>0</v>
      </c>
      <c r="N113" s="222">
        <v>0.5</v>
      </c>
      <c r="O113" s="222">
        <v>0</v>
      </c>
      <c r="P113" s="222">
        <v>0</v>
      </c>
      <c r="Q113" s="222">
        <v>0</v>
      </c>
      <c r="R113" s="222">
        <v>0</v>
      </c>
      <c r="S113" s="222">
        <v>0.5</v>
      </c>
      <c r="T113" s="222">
        <v>0</v>
      </c>
      <c r="U113" s="222">
        <v>0.27</v>
      </c>
      <c r="V113" s="222">
        <v>0</v>
      </c>
      <c r="W113" s="222">
        <v>0</v>
      </c>
      <c r="X113" s="222">
        <v>2.69</v>
      </c>
      <c r="Y113" s="222">
        <v>0</v>
      </c>
      <c r="Z113" s="183">
        <v>0</v>
      </c>
    </row>
    <row r="114" ht="23.1" customHeight="1" spans="1:26">
      <c r="A114" s="179"/>
      <c r="B114" s="179"/>
      <c r="C114" s="180"/>
      <c r="D114" s="215" t="s">
        <v>2499</v>
      </c>
      <c r="E114" s="182" t="s">
        <v>2500</v>
      </c>
      <c r="F114" s="183">
        <v>8.56</v>
      </c>
      <c r="G114" s="188">
        <v>1.2</v>
      </c>
      <c r="H114" s="222">
        <v>1</v>
      </c>
      <c r="I114" s="222">
        <v>0</v>
      </c>
      <c r="J114" s="222">
        <v>0</v>
      </c>
      <c r="K114" s="222">
        <v>0.3</v>
      </c>
      <c r="L114" s="222">
        <v>0</v>
      </c>
      <c r="M114" s="222">
        <v>0</v>
      </c>
      <c r="N114" s="222">
        <v>0.3</v>
      </c>
      <c r="O114" s="222">
        <v>0</v>
      </c>
      <c r="P114" s="222">
        <v>0</v>
      </c>
      <c r="Q114" s="222">
        <v>0.2</v>
      </c>
      <c r="R114" s="222">
        <v>0.5</v>
      </c>
      <c r="S114" s="222">
        <v>2</v>
      </c>
      <c r="T114" s="222">
        <v>0</v>
      </c>
      <c r="U114" s="222">
        <v>0.28</v>
      </c>
      <c r="V114" s="222">
        <v>0</v>
      </c>
      <c r="W114" s="222">
        <v>0</v>
      </c>
      <c r="X114" s="222">
        <v>0.78</v>
      </c>
      <c r="Y114" s="222">
        <v>0</v>
      </c>
      <c r="Z114" s="183">
        <v>2</v>
      </c>
    </row>
    <row r="115" ht="23.1" customHeight="1" spans="1:26">
      <c r="A115" s="179"/>
      <c r="B115" s="179"/>
      <c r="C115" s="180"/>
      <c r="D115" s="215" t="s">
        <v>2501</v>
      </c>
      <c r="E115" s="182" t="s">
        <v>2502</v>
      </c>
      <c r="F115" s="183">
        <v>4.6</v>
      </c>
      <c r="G115" s="188">
        <v>0.5</v>
      </c>
      <c r="H115" s="222">
        <v>0.5</v>
      </c>
      <c r="I115" s="222">
        <v>0</v>
      </c>
      <c r="J115" s="222">
        <v>0</v>
      </c>
      <c r="K115" s="222">
        <v>0.5</v>
      </c>
      <c r="L115" s="222">
        <v>0</v>
      </c>
      <c r="M115" s="222">
        <v>0</v>
      </c>
      <c r="N115" s="222">
        <v>0.5</v>
      </c>
      <c r="O115" s="222">
        <v>0.5</v>
      </c>
      <c r="P115" s="222">
        <v>0</v>
      </c>
      <c r="Q115" s="222">
        <v>0</v>
      </c>
      <c r="R115" s="222">
        <v>0</v>
      </c>
      <c r="S115" s="222">
        <v>0.5</v>
      </c>
      <c r="T115" s="222">
        <v>0</v>
      </c>
      <c r="U115" s="222">
        <v>0.16</v>
      </c>
      <c r="V115" s="222">
        <v>0</v>
      </c>
      <c r="W115" s="222">
        <v>0</v>
      </c>
      <c r="X115" s="222">
        <v>1.44</v>
      </c>
      <c r="Y115" s="222">
        <v>0</v>
      </c>
      <c r="Z115" s="183">
        <v>0</v>
      </c>
    </row>
    <row r="116" ht="23.1" customHeight="1" spans="1:26">
      <c r="A116" s="179"/>
      <c r="B116" s="179"/>
      <c r="C116" s="180"/>
      <c r="D116" s="215" t="s">
        <v>2503</v>
      </c>
      <c r="E116" s="182" t="s">
        <v>2504</v>
      </c>
      <c r="F116" s="183">
        <v>45.31</v>
      </c>
      <c r="G116" s="188">
        <v>10</v>
      </c>
      <c r="H116" s="222">
        <v>5</v>
      </c>
      <c r="I116" s="222">
        <v>0</v>
      </c>
      <c r="J116" s="222">
        <v>0</v>
      </c>
      <c r="K116" s="222">
        <v>1.5</v>
      </c>
      <c r="L116" s="222">
        <v>0</v>
      </c>
      <c r="M116" s="222">
        <v>0</v>
      </c>
      <c r="N116" s="222">
        <v>3</v>
      </c>
      <c r="O116" s="222">
        <v>0</v>
      </c>
      <c r="P116" s="222">
        <v>1</v>
      </c>
      <c r="Q116" s="222">
        <v>4</v>
      </c>
      <c r="R116" s="222">
        <v>2</v>
      </c>
      <c r="S116" s="222">
        <v>5</v>
      </c>
      <c r="T116" s="222">
        <v>0</v>
      </c>
      <c r="U116" s="222">
        <v>1.89</v>
      </c>
      <c r="V116" s="222">
        <v>0</v>
      </c>
      <c r="W116" s="222">
        <v>0</v>
      </c>
      <c r="X116" s="222">
        <v>11.92</v>
      </c>
      <c r="Y116" s="222">
        <v>0</v>
      </c>
      <c r="Z116" s="183">
        <v>0</v>
      </c>
    </row>
    <row r="117" ht="23.1" customHeight="1" spans="1:26">
      <c r="A117" s="179"/>
      <c r="B117" s="179"/>
      <c r="C117" s="180"/>
      <c r="D117" s="215" t="s">
        <v>2505</v>
      </c>
      <c r="E117" s="182" t="s">
        <v>2506</v>
      </c>
      <c r="F117" s="183">
        <v>271</v>
      </c>
      <c r="G117" s="188">
        <v>98.5</v>
      </c>
      <c r="H117" s="222">
        <v>18</v>
      </c>
      <c r="I117" s="222">
        <v>0</v>
      </c>
      <c r="J117" s="222">
        <v>0</v>
      </c>
      <c r="K117" s="222">
        <v>0</v>
      </c>
      <c r="L117" s="222">
        <v>0</v>
      </c>
      <c r="M117" s="222">
        <v>0</v>
      </c>
      <c r="N117" s="222">
        <v>15</v>
      </c>
      <c r="O117" s="222">
        <v>2</v>
      </c>
      <c r="P117" s="222">
        <v>0</v>
      </c>
      <c r="Q117" s="222">
        <v>20</v>
      </c>
      <c r="R117" s="222">
        <v>20</v>
      </c>
      <c r="S117" s="222">
        <v>16.5</v>
      </c>
      <c r="T117" s="222">
        <v>0</v>
      </c>
      <c r="U117" s="222">
        <v>4.01</v>
      </c>
      <c r="V117" s="222">
        <v>0</v>
      </c>
      <c r="W117" s="222">
        <v>0</v>
      </c>
      <c r="X117" s="222">
        <v>35.99</v>
      </c>
      <c r="Y117" s="222">
        <v>0</v>
      </c>
      <c r="Z117" s="183">
        <v>41</v>
      </c>
    </row>
    <row r="118" ht="23.1" customHeight="1" spans="1:26">
      <c r="A118" s="179"/>
      <c r="B118" s="179"/>
      <c r="C118" s="180"/>
      <c r="D118" s="215" t="s">
        <v>2507</v>
      </c>
      <c r="E118" s="182" t="s">
        <v>2508</v>
      </c>
      <c r="F118" s="183">
        <v>11.54</v>
      </c>
      <c r="G118" s="188">
        <v>4</v>
      </c>
      <c r="H118" s="222">
        <v>1</v>
      </c>
      <c r="I118" s="222">
        <v>0</v>
      </c>
      <c r="J118" s="222">
        <v>0</v>
      </c>
      <c r="K118" s="222">
        <v>0</v>
      </c>
      <c r="L118" s="222">
        <v>0</v>
      </c>
      <c r="M118" s="222">
        <v>0</v>
      </c>
      <c r="N118" s="222">
        <v>1.5</v>
      </c>
      <c r="O118" s="222">
        <v>0</v>
      </c>
      <c r="P118" s="222">
        <v>0</v>
      </c>
      <c r="Q118" s="222">
        <v>0</v>
      </c>
      <c r="R118" s="222">
        <v>0</v>
      </c>
      <c r="S118" s="222">
        <v>1</v>
      </c>
      <c r="T118" s="222">
        <v>0</v>
      </c>
      <c r="U118" s="222">
        <v>0.38</v>
      </c>
      <c r="V118" s="222">
        <v>0</v>
      </c>
      <c r="W118" s="222">
        <v>0</v>
      </c>
      <c r="X118" s="222">
        <v>3.66</v>
      </c>
      <c r="Y118" s="222">
        <v>0</v>
      </c>
      <c r="Z118" s="183">
        <v>0</v>
      </c>
    </row>
    <row r="119" ht="23.1" customHeight="1" spans="1:26">
      <c r="A119" s="179"/>
      <c r="B119" s="179"/>
      <c r="C119" s="180"/>
      <c r="D119" s="215" t="s">
        <v>2509</v>
      </c>
      <c r="E119" s="182" t="s">
        <v>2510</v>
      </c>
      <c r="F119" s="183">
        <v>6.81</v>
      </c>
      <c r="G119" s="188">
        <v>2.5</v>
      </c>
      <c r="H119" s="222">
        <v>1</v>
      </c>
      <c r="I119" s="222">
        <v>0</v>
      </c>
      <c r="J119" s="222">
        <v>0</v>
      </c>
      <c r="K119" s="222">
        <v>0</v>
      </c>
      <c r="L119" s="222">
        <v>0</v>
      </c>
      <c r="M119" s="222">
        <v>0</v>
      </c>
      <c r="N119" s="222">
        <v>0</v>
      </c>
      <c r="O119" s="222">
        <v>0</v>
      </c>
      <c r="P119" s="222">
        <v>0</v>
      </c>
      <c r="Q119" s="222">
        <v>1</v>
      </c>
      <c r="R119" s="222">
        <v>0</v>
      </c>
      <c r="S119" s="222">
        <v>0</v>
      </c>
      <c r="T119" s="222">
        <v>0</v>
      </c>
      <c r="U119" s="222">
        <v>0.15</v>
      </c>
      <c r="V119" s="222">
        <v>0</v>
      </c>
      <c r="W119" s="222">
        <v>0</v>
      </c>
      <c r="X119" s="222">
        <v>2.16</v>
      </c>
      <c r="Y119" s="222">
        <v>0</v>
      </c>
      <c r="Z119" s="183">
        <v>0</v>
      </c>
    </row>
    <row r="120" ht="23.1" customHeight="1" spans="1:26">
      <c r="A120" s="179"/>
      <c r="B120" s="179"/>
      <c r="C120" s="180"/>
      <c r="D120" s="215" t="s">
        <v>2511</v>
      </c>
      <c r="E120" s="182" t="s">
        <v>2512</v>
      </c>
      <c r="F120" s="183">
        <v>16.2</v>
      </c>
      <c r="G120" s="188">
        <v>3.5</v>
      </c>
      <c r="H120" s="222">
        <v>0.5</v>
      </c>
      <c r="I120" s="222">
        <v>0</v>
      </c>
      <c r="J120" s="222">
        <v>0</v>
      </c>
      <c r="K120" s="222">
        <v>0</v>
      </c>
      <c r="L120" s="222">
        <v>0</v>
      </c>
      <c r="M120" s="222">
        <v>0</v>
      </c>
      <c r="N120" s="222">
        <v>0.5</v>
      </c>
      <c r="O120" s="222">
        <v>0.5</v>
      </c>
      <c r="P120" s="222">
        <v>0</v>
      </c>
      <c r="Q120" s="222">
        <v>0</v>
      </c>
      <c r="R120" s="222">
        <v>1.8</v>
      </c>
      <c r="S120" s="222">
        <v>1.7</v>
      </c>
      <c r="T120" s="222">
        <v>2</v>
      </c>
      <c r="U120" s="222">
        <v>0.54</v>
      </c>
      <c r="V120" s="222">
        <v>0</v>
      </c>
      <c r="W120" s="222">
        <v>0</v>
      </c>
      <c r="X120" s="222">
        <v>5.16</v>
      </c>
      <c r="Y120" s="222">
        <v>0</v>
      </c>
      <c r="Z120" s="183">
        <v>0</v>
      </c>
    </row>
    <row r="121" ht="23.1" customHeight="1" spans="1:26">
      <c r="A121" s="179"/>
      <c r="B121" s="179"/>
      <c r="C121" s="180"/>
      <c r="D121" s="215" t="s">
        <v>2513</v>
      </c>
      <c r="E121" s="182" t="s">
        <v>2514</v>
      </c>
      <c r="F121" s="183">
        <v>20.24</v>
      </c>
      <c r="G121" s="188">
        <v>3.8</v>
      </c>
      <c r="H121" s="222">
        <v>6</v>
      </c>
      <c r="I121" s="222">
        <v>0</v>
      </c>
      <c r="J121" s="222">
        <v>0</v>
      </c>
      <c r="K121" s="222">
        <v>0.5</v>
      </c>
      <c r="L121" s="222">
        <v>0</v>
      </c>
      <c r="M121" s="222">
        <v>0</v>
      </c>
      <c r="N121" s="222">
        <v>0.2</v>
      </c>
      <c r="O121" s="222">
        <v>0</v>
      </c>
      <c r="P121" s="222">
        <v>0</v>
      </c>
      <c r="Q121" s="222">
        <v>1</v>
      </c>
      <c r="R121" s="222">
        <v>0</v>
      </c>
      <c r="S121" s="222">
        <v>1</v>
      </c>
      <c r="T121" s="222">
        <v>0</v>
      </c>
      <c r="U121" s="222">
        <v>0.56</v>
      </c>
      <c r="V121" s="222">
        <v>0</v>
      </c>
      <c r="W121" s="222">
        <v>0</v>
      </c>
      <c r="X121" s="222">
        <v>6.18</v>
      </c>
      <c r="Y121" s="222">
        <v>0</v>
      </c>
      <c r="Z121" s="183">
        <v>1</v>
      </c>
    </row>
    <row r="122" ht="23.1" customHeight="1" spans="1:26">
      <c r="A122" s="179"/>
      <c r="B122" s="179"/>
      <c r="C122" s="180"/>
      <c r="D122" s="215" t="s">
        <v>2515</v>
      </c>
      <c r="E122" s="182" t="s">
        <v>2516</v>
      </c>
      <c r="F122" s="183">
        <v>6.81</v>
      </c>
      <c r="G122" s="188">
        <v>1.2</v>
      </c>
      <c r="H122" s="222">
        <v>2</v>
      </c>
      <c r="I122" s="222">
        <v>0</v>
      </c>
      <c r="J122" s="222">
        <v>0</v>
      </c>
      <c r="K122" s="222">
        <v>0.3</v>
      </c>
      <c r="L122" s="222">
        <v>0</v>
      </c>
      <c r="M122" s="222">
        <v>0</v>
      </c>
      <c r="N122" s="222">
        <v>0</v>
      </c>
      <c r="O122" s="222">
        <v>0.5</v>
      </c>
      <c r="P122" s="222">
        <v>0</v>
      </c>
      <c r="Q122" s="222">
        <v>0</v>
      </c>
      <c r="R122" s="222">
        <v>0</v>
      </c>
      <c r="S122" s="222">
        <v>0.5</v>
      </c>
      <c r="T122" s="222">
        <v>0</v>
      </c>
      <c r="U122" s="222">
        <v>0.21</v>
      </c>
      <c r="V122" s="222">
        <v>0</v>
      </c>
      <c r="W122" s="222">
        <v>0</v>
      </c>
      <c r="X122" s="222">
        <v>2.1</v>
      </c>
      <c r="Y122" s="222">
        <v>0</v>
      </c>
      <c r="Z122" s="183">
        <v>0</v>
      </c>
    </row>
    <row r="123" ht="23.1" customHeight="1" spans="1:26">
      <c r="A123" s="179"/>
      <c r="B123" s="179"/>
      <c r="C123" s="180"/>
      <c r="D123" s="215" t="s">
        <v>2517</v>
      </c>
      <c r="E123" s="182" t="s">
        <v>2518</v>
      </c>
      <c r="F123" s="183">
        <v>12.09</v>
      </c>
      <c r="G123" s="188">
        <v>2.1</v>
      </c>
      <c r="H123" s="222">
        <v>1.1</v>
      </c>
      <c r="I123" s="222">
        <v>0</v>
      </c>
      <c r="J123" s="222">
        <v>0</v>
      </c>
      <c r="K123" s="222">
        <v>0.4</v>
      </c>
      <c r="L123" s="222">
        <v>0</v>
      </c>
      <c r="M123" s="222">
        <v>0</v>
      </c>
      <c r="N123" s="222">
        <v>0.5</v>
      </c>
      <c r="O123" s="222">
        <v>0.5</v>
      </c>
      <c r="P123" s="222">
        <v>0</v>
      </c>
      <c r="Q123" s="222">
        <v>1</v>
      </c>
      <c r="R123" s="222">
        <v>0</v>
      </c>
      <c r="S123" s="222">
        <v>1.5</v>
      </c>
      <c r="T123" s="222">
        <v>0.4</v>
      </c>
      <c r="U123" s="222">
        <v>0.57</v>
      </c>
      <c r="V123" s="222">
        <v>0</v>
      </c>
      <c r="W123" s="222">
        <v>0</v>
      </c>
      <c r="X123" s="222">
        <v>4.02</v>
      </c>
      <c r="Y123" s="222">
        <v>0</v>
      </c>
      <c r="Z123" s="183">
        <v>0</v>
      </c>
    </row>
    <row r="124" ht="23.1" customHeight="1" spans="1:26">
      <c r="A124" s="179"/>
      <c r="B124" s="179"/>
      <c r="C124" s="180"/>
      <c r="D124" s="215" t="s">
        <v>2519</v>
      </c>
      <c r="E124" s="182" t="s">
        <v>2520</v>
      </c>
      <c r="F124" s="183">
        <v>11.58</v>
      </c>
      <c r="G124" s="188">
        <v>2</v>
      </c>
      <c r="H124" s="222">
        <v>1</v>
      </c>
      <c r="I124" s="222">
        <v>0</v>
      </c>
      <c r="J124" s="222">
        <v>0</v>
      </c>
      <c r="K124" s="222">
        <v>0.5</v>
      </c>
      <c r="L124" s="222">
        <v>0</v>
      </c>
      <c r="M124" s="222">
        <v>0</v>
      </c>
      <c r="N124" s="222">
        <v>0.5</v>
      </c>
      <c r="O124" s="222">
        <v>0</v>
      </c>
      <c r="P124" s="222">
        <v>0</v>
      </c>
      <c r="Q124" s="222">
        <v>0</v>
      </c>
      <c r="R124" s="222">
        <v>0</v>
      </c>
      <c r="S124" s="222">
        <v>1</v>
      </c>
      <c r="T124" s="222">
        <v>0.5</v>
      </c>
      <c r="U124" s="222">
        <v>0.36</v>
      </c>
      <c r="V124" s="222">
        <v>0</v>
      </c>
      <c r="W124" s="222">
        <v>0</v>
      </c>
      <c r="X124" s="222">
        <v>3.72</v>
      </c>
      <c r="Y124" s="222">
        <v>0</v>
      </c>
      <c r="Z124" s="183">
        <v>2</v>
      </c>
    </row>
    <row r="125" ht="23.1" customHeight="1" spans="1:26">
      <c r="A125" s="179"/>
      <c r="B125" s="179"/>
      <c r="C125" s="180"/>
      <c r="D125" s="215" t="s">
        <v>2521</v>
      </c>
      <c r="E125" s="182" t="s">
        <v>2522</v>
      </c>
      <c r="F125" s="183">
        <v>22.94</v>
      </c>
      <c r="G125" s="188">
        <v>6.5</v>
      </c>
      <c r="H125" s="222">
        <v>2</v>
      </c>
      <c r="I125" s="222">
        <v>0</v>
      </c>
      <c r="J125" s="222">
        <v>0</v>
      </c>
      <c r="K125" s="222">
        <v>0</v>
      </c>
      <c r="L125" s="222">
        <v>0</v>
      </c>
      <c r="M125" s="222">
        <v>0</v>
      </c>
      <c r="N125" s="222">
        <v>0</v>
      </c>
      <c r="O125" s="222">
        <v>0.5</v>
      </c>
      <c r="P125" s="222">
        <v>2</v>
      </c>
      <c r="Q125" s="222">
        <v>1</v>
      </c>
      <c r="R125" s="222">
        <v>0</v>
      </c>
      <c r="S125" s="222">
        <v>6</v>
      </c>
      <c r="T125" s="222">
        <v>0</v>
      </c>
      <c r="U125" s="222">
        <v>0.44</v>
      </c>
      <c r="V125" s="222">
        <v>0</v>
      </c>
      <c r="W125" s="222">
        <v>0</v>
      </c>
      <c r="X125" s="222">
        <v>4.5</v>
      </c>
      <c r="Y125" s="222">
        <v>0</v>
      </c>
      <c r="Z125" s="183">
        <v>0</v>
      </c>
    </row>
    <row r="126" ht="23.1" customHeight="1" spans="1:26">
      <c r="A126" s="179"/>
      <c r="B126" s="179"/>
      <c r="C126" s="180"/>
      <c r="D126" s="215" t="s">
        <v>2523</v>
      </c>
      <c r="E126" s="182" t="s">
        <v>2524</v>
      </c>
      <c r="F126" s="183">
        <v>4.64</v>
      </c>
      <c r="G126" s="188">
        <v>0.8</v>
      </c>
      <c r="H126" s="222">
        <v>1.2</v>
      </c>
      <c r="I126" s="222">
        <v>0</v>
      </c>
      <c r="J126" s="222">
        <v>0</v>
      </c>
      <c r="K126" s="222">
        <v>0</v>
      </c>
      <c r="L126" s="222">
        <v>0</v>
      </c>
      <c r="M126" s="222">
        <v>0</v>
      </c>
      <c r="N126" s="222">
        <v>0</v>
      </c>
      <c r="O126" s="222">
        <v>0</v>
      </c>
      <c r="P126" s="222">
        <v>0</v>
      </c>
      <c r="Q126" s="222">
        <v>0.5</v>
      </c>
      <c r="R126" s="222">
        <v>0</v>
      </c>
      <c r="S126" s="222">
        <v>0.5</v>
      </c>
      <c r="T126" s="222">
        <v>0</v>
      </c>
      <c r="U126" s="222">
        <v>0.14</v>
      </c>
      <c r="V126" s="222">
        <v>0</v>
      </c>
      <c r="W126" s="222">
        <v>0</v>
      </c>
      <c r="X126" s="222">
        <v>1.5</v>
      </c>
      <c r="Y126" s="222">
        <v>0</v>
      </c>
      <c r="Z126" s="183">
        <v>0</v>
      </c>
    </row>
    <row r="127" ht="23.1" customHeight="1" spans="1:26">
      <c r="A127" s="179"/>
      <c r="B127" s="179"/>
      <c r="C127" s="180"/>
      <c r="D127" s="215" t="s">
        <v>2525</v>
      </c>
      <c r="E127" s="182" t="s">
        <v>771</v>
      </c>
      <c r="F127" s="183">
        <v>101.34</v>
      </c>
      <c r="G127" s="188">
        <v>10.4</v>
      </c>
      <c r="H127" s="222">
        <v>5.4</v>
      </c>
      <c r="I127" s="222">
        <v>3.2</v>
      </c>
      <c r="J127" s="222">
        <v>3.8</v>
      </c>
      <c r="K127" s="222">
        <v>1.4</v>
      </c>
      <c r="L127" s="222">
        <v>0</v>
      </c>
      <c r="M127" s="222">
        <v>0</v>
      </c>
      <c r="N127" s="222">
        <v>2.9</v>
      </c>
      <c r="O127" s="222">
        <v>2.3</v>
      </c>
      <c r="P127" s="222">
        <v>0</v>
      </c>
      <c r="Q127" s="222">
        <v>0</v>
      </c>
      <c r="R127" s="222">
        <v>1.6</v>
      </c>
      <c r="S127" s="222">
        <v>12.4</v>
      </c>
      <c r="T127" s="222">
        <v>2.2</v>
      </c>
      <c r="U127" s="222">
        <v>3.72</v>
      </c>
      <c r="V127" s="222">
        <v>0</v>
      </c>
      <c r="W127" s="222">
        <v>0</v>
      </c>
      <c r="X127" s="222">
        <v>15.12</v>
      </c>
      <c r="Y127" s="222">
        <v>0</v>
      </c>
      <c r="Z127" s="183">
        <v>36.9</v>
      </c>
    </row>
    <row r="128" ht="23.1" customHeight="1" spans="1:26">
      <c r="A128" s="179"/>
      <c r="B128" s="179"/>
      <c r="C128" s="180"/>
      <c r="D128" s="215" t="s">
        <v>2526</v>
      </c>
      <c r="E128" s="182" t="s">
        <v>2527</v>
      </c>
      <c r="F128" s="183">
        <v>34.07</v>
      </c>
      <c r="G128" s="188">
        <v>3</v>
      </c>
      <c r="H128" s="222">
        <v>2</v>
      </c>
      <c r="I128" s="222">
        <v>2.5</v>
      </c>
      <c r="J128" s="222">
        <v>0.8</v>
      </c>
      <c r="K128" s="222">
        <v>0.4</v>
      </c>
      <c r="L128" s="222">
        <v>0</v>
      </c>
      <c r="M128" s="222">
        <v>0</v>
      </c>
      <c r="N128" s="222">
        <v>0.8</v>
      </c>
      <c r="O128" s="222">
        <v>0.2</v>
      </c>
      <c r="P128" s="222">
        <v>0</v>
      </c>
      <c r="Q128" s="222">
        <v>0</v>
      </c>
      <c r="R128" s="222">
        <v>0.6</v>
      </c>
      <c r="S128" s="222">
        <v>2.3</v>
      </c>
      <c r="T128" s="222">
        <v>0.6</v>
      </c>
      <c r="U128" s="222">
        <v>1.07</v>
      </c>
      <c r="V128" s="222">
        <v>0</v>
      </c>
      <c r="W128" s="222">
        <v>0</v>
      </c>
      <c r="X128" s="222">
        <v>10.5</v>
      </c>
      <c r="Y128" s="222">
        <v>0</v>
      </c>
      <c r="Z128" s="183">
        <v>9.3</v>
      </c>
    </row>
    <row r="129" ht="23.1" customHeight="1" spans="1:26">
      <c r="A129" s="179"/>
      <c r="B129" s="179"/>
      <c r="C129" s="180"/>
      <c r="D129" s="215" t="s">
        <v>2528</v>
      </c>
      <c r="E129" s="182" t="s">
        <v>2529</v>
      </c>
      <c r="F129" s="183">
        <v>23.57</v>
      </c>
      <c r="G129" s="188">
        <v>2.6</v>
      </c>
      <c r="H129" s="222">
        <v>0.8</v>
      </c>
      <c r="I129" s="222">
        <v>0.2</v>
      </c>
      <c r="J129" s="222">
        <v>1.3</v>
      </c>
      <c r="K129" s="222">
        <v>0.5</v>
      </c>
      <c r="L129" s="222">
        <v>0</v>
      </c>
      <c r="M129" s="222">
        <v>0</v>
      </c>
      <c r="N129" s="222">
        <v>0.9</v>
      </c>
      <c r="O129" s="222">
        <v>0.3</v>
      </c>
      <c r="P129" s="222">
        <v>0</v>
      </c>
      <c r="Q129" s="222">
        <v>0</v>
      </c>
      <c r="R129" s="222">
        <v>0.6</v>
      </c>
      <c r="S129" s="222">
        <v>3.6</v>
      </c>
      <c r="T129" s="222">
        <v>0.4</v>
      </c>
      <c r="U129" s="222">
        <v>1.07</v>
      </c>
      <c r="V129" s="222">
        <v>0</v>
      </c>
      <c r="W129" s="222">
        <v>0</v>
      </c>
      <c r="X129" s="222">
        <v>0</v>
      </c>
      <c r="Y129" s="222">
        <v>0</v>
      </c>
      <c r="Z129" s="183">
        <v>11.3</v>
      </c>
    </row>
    <row r="130" ht="23.1" customHeight="1" spans="1:26">
      <c r="A130" s="179"/>
      <c r="B130" s="179"/>
      <c r="C130" s="180"/>
      <c r="D130" s="215" t="s">
        <v>2530</v>
      </c>
      <c r="E130" s="182" t="s">
        <v>2531</v>
      </c>
      <c r="F130" s="183">
        <v>17.12</v>
      </c>
      <c r="G130" s="188">
        <v>1.3</v>
      </c>
      <c r="H130" s="222">
        <v>0.8</v>
      </c>
      <c r="I130" s="222">
        <v>0.2</v>
      </c>
      <c r="J130" s="222">
        <v>0.9</v>
      </c>
      <c r="K130" s="222">
        <v>0</v>
      </c>
      <c r="L130" s="222">
        <v>0</v>
      </c>
      <c r="M130" s="222">
        <v>0</v>
      </c>
      <c r="N130" s="222">
        <v>0.4</v>
      </c>
      <c r="O130" s="222">
        <v>0.3</v>
      </c>
      <c r="P130" s="222">
        <v>0</v>
      </c>
      <c r="Q130" s="222">
        <v>0</v>
      </c>
      <c r="R130" s="222">
        <v>0.4</v>
      </c>
      <c r="S130" s="222">
        <v>2.4</v>
      </c>
      <c r="T130" s="222">
        <v>0.3</v>
      </c>
      <c r="U130" s="222">
        <v>0.5</v>
      </c>
      <c r="V130" s="222">
        <v>0</v>
      </c>
      <c r="W130" s="222">
        <v>0</v>
      </c>
      <c r="X130" s="222">
        <v>4.62</v>
      </c>
      <c r="Y130" s="222">
        <v>0</v>
      </c>
      <c r="Z130" s="183">
        <v>5</v>
      </c>
    </row>
    <row r="131" ht="23.1" customHeight="1" spans="1:26">
      <c r="A131" s="179"/>
      <c r="B131" s="179"/>
      <c r="C131" s="180"/>
      <c r="D131" s="215" t="s">
        <v>2532</v>
      </c>
      <c r="E131" s="182" t="s">
        <v>2533</v>
      </c>
      <c r="F131" s="183">
        <v>20.29</v>
      </c>
      <c r="G131" s="188">
        <v>2.3</v>
      </c>
      <c r="H131" s="222">
        <v>1.2</v>
      </c>
      <c r="I131" s="222">
        <v>0.3</v>
      </c>
      <c r="J131" s="222">
        <v>0.8</v>
      </c>
      <c r="K131" s="222">
        <v>0.3</v>
      </c>
      <c r="L131" s="222">
        <v>0</v>
      </c>
      <c r="M131" s="222">
        <v>0</v>
      </c>
      <c r="N131" s="222">
        <v>0.4</v>
      </c>
      <c r="O131" s="222">
        <v>1.2</v>
      </c>
      <c r="P131" s="222">
        <v>0</v>
      </c>
      <c r="Q131" s="222">
        <v>0</v>
      </c>
      <c r="R131" s="222">
        <v>0</v>
      </c>
      <c r="S131" s="222">
        <v>2.9</v>
      </c>
      <c r="T131" s="222">
        <v>0.6</v>
      </c>
      <c r="U131" s="222">
        <v>0.79</v>
      </c>
      <c r="V131" s="222">
        <v>0</v>
      </c>
      <c r="W131" s="222">
        <v>0</v>
      </c>
      <c r="X131" s="222">
        <v>0</v>
      </c>
      <c r="Y131" s="222">
        <v>0</v>
      </c>
      <c r="Z131" s="183">
        <v>9.5</v>
      </c>
    </row>
    <row r="132" ht="23.1" customHeight="1" spans="1:26">
      <c r="A132" s="179"/>
      <c r="B132" s="179"/>
      <c r="C132" s="180"/>
      <c r="D132" s="215" t="s">
        <v>2534</v>
      </c>
      <c r="E132" s="182" t="s">
        <v>2535</v>
      </c>
      <c r="F132" s="183">
        <v>6.29</v>
      </c>
      <c r="G132" s="188">
        <v>1.2</v>
      </c>
      <c r="H132" s="222">
        <v>0.6</v>
      </c>
      <c r="I132" s="222">
        <v>0</v>
      </c>
      <c r="J132" s="222">
        <v>0</v>
      </c>
      <c r="K132" s="222">
        <v>0.2</v>
      </c>
      <c r="L132" s="222">
        <v>0</v>
      </c>
      <c r="M132" s="222">
        <v>0</v>
      </c>
      <c r="N132" s="222">
        <v>0.4</v>
      </c>
      <c r="O132" s="222">
        <v>0.3</v>
      </c>
      <c r="P132" s="222">
        <v>0</v>
      </c>
      <c r="Q132" s="222">
        <v>0</v>
      </c>
      <c r="R132" s="222">
        <v>0</v>
      </c>
      <c r="S132" s="222">
        <v>1.2</v>
      </c>
      <c r="T132" s="222">
        <v>0.3</v>
      </c>
      <c r="U132" s="222">
        <v>0.29</v>
      </c>
      <c r="V132" s="222">
        <v>0</v>
      </c>
      <c r="W132" s="222">
        <v>0</v>
      </c>
      <c r="X132" s="222">
        <v>0</v>
      </c>
      <c r="Y132" s="222">
        <v>0</v>
      </c>
      <c r="Z132" s="183">
        <v>1.8</v>
      </c>
    </row>
    <row r="133" ht="23.1" customHeight="1" spans="1:26">
      <c r="A133" s="179"/>
      <c r="B133" s="179"/>
      <c r="C133" s="180"/>
      <c r="D133" s="215" t="s">
        <v>2536</v>
      </c>
      <c r="E133" s="182" t="s">
        <v>805</v>
      </c>
      <c r="F133" s="183">
        <v>121.51</v>
      </c>
      <c r="G133" s="188">
        <v>29.87</v>
      </c>
      <c r="H133" s="222">
        <v>15</v>
      </c>
      <c r="I133" s="222">
        <v>0.3</v>
      </c>
      <c r="J133" s="222">
        <v>0.4</v>
      </c>
      <c r="K133" s="222">
        <v>1.35</v>
      </c>
      <c r="L133" s="222">
        <v>0</v>
      </c>
      <c r="M133" s="222">
        <v>0</v>
      </c>
      <c r="N133" s="222">
        <v>0.5</v>
      </c>
      <c r="O133" s="222">
        <v>4.8</v>
      </c>
      <c r="P133" s="222">
        <v>0.25</v>
      </c>
      <c r="Q133" s="222">
        <v>5.1</v>
      </c>
      <c r="R133" s="222">
        <v>9.6</v>
      </c>
      <c r="S133" s="222">
        <v>11.33</v>
      </c>
      <c r="T133" s="222">
        <v>0.8</v>
      </c>
      <c r="U133" s="222">
        <v>3.61</v>
      </c>
      <c r="V133" s="222">
        <v>0</v>
      </c>
      <c r="W133" s="222">
        <v>0</v>
      </c>
      <c r="X133" s="222">
        <v>29.4</v>
      </c>
      <c r="Y133" s="222">
        <v>0</v>
      </c>
      <c r="Z133" s="183">
        <v>8.5</v>
      </c>
    </row>
    <row r="134" ht="23.1" customHeight="1" spans="1:26">
      <c r="A134" s="179"/>
      <c r="B134" s="179"/>
      <c r="C134" s="180"/>
      <c r="D134" s="215" t="s">
        <v>2537</v>
      </c>
      <c r="E134" s="182" t="s">
        <v>2538</v>
      </c>
      <c r="F134" s="183">
        <v>10.66</v>
      </c>
      <c r="G134" s="188">
        <v>2</v>
      </c>
      <c r="H134" s="222">
        <v>2</v>
      </c>
      <c r="I134" s="222">
        <v>0</v>
      </c>
      <c r="J134" s="222">
        <v>0</v>
      </c>
      <c r="K134" s="222">
        <v>0</v>
      </c>
      <c r="L134" s="222">
        <v>0</v>
      </c>
      <c r="M134" s="222">
        <v>0</v>
      </c>
      <c r="N134" s="222">
        <v>0</v>
      </c>
      <c r="O134" s="222">
        <v>0</v>
      </c>
      <c r="P134" s="222">
        <v>0</v>
      </c>
      <c r="Q134" s="222">
        <v>1</v>
      </c>
      <c r="R134" s="222">
        <v>1.2</v>
      </c>
      <c r="S134" s="222">
        <v>0.6</v>
      </c>
      <c r="T134" s="222">
        <v>0</v>
      </c>
      <c r="U134" s="222">
        <v>0.34</v>
      </c>
      <c r="V134" s="222">
        <v>0</v>
      </c>
      <c r="W134" s="222">
        <v>0</v>
      </c>
      <c r="X134" s="222">
        <v>2.82</v>
      </c>
      <c r="Y134" s="222">
        <v>0</v>
      </c>
      <c r="Z134" s="183">
        <v>0.7</v>
      </c>
    </row>
    <row r="135" ht="23.1" customHeight="1" spans="1:26">
      <c r="A135" s="179"/>
      <c r="B135" s="179"/>
      <c r="C135" s="180"/>
      <c r="D135" s="215" t="s">
        <v>2539</v>
      </c>
      <c r="E135" s="182" t="s">
        <v>2540</v>
      </c>
      <c r="F135" s="183">
        <v>6.01</v>
      </c>
      <c r="G135" s="188">
        <v>2</v>
      </c>
      <c r="H135" s="222">
        <v>1</v>
      </c>
      <c r="I135" s="222">
        <v>0</v>
      </c>
      <c r="J135" s="222">
        <v>0</v>
      </c>
      <c r="K135" s="222">
        <v>0</v>
      </c>
      <c r="L135" s="222">
        <v>0</v>
      </c>
      <c r="M135" s="222">
        <v>0</v>
      </c>
      <c r="N135" s="222">
        <v>0</v>
      </c>
      <c r="O135" s="222">
        <v>0</v>
      </c>
      <c r="P135" s="222">
        <v>0</v>
      </c>
      <c r="Q135" s="222">
        <v>0</v>
      </c>
      <c r="R135" s="222">
        <v>1</v>
      </c>
      <c r="S135" s="222">
        <v>0.5</v>
      </c>
      <c r="T135" s="222">
        <v>0</v>
      </c>
      <c r="U135" s="222">
        <v>0.19</v>
      </c>
      <c r="V135" s="222">
        <v>0</v>
      </c>
      <c r="W135" s="222">
        <v>0</v>
      </c>
      <c r="X135" s="222">
        <v>1.32</v>
      </c>
      <c r="Y135" s="222">
        <v>0</v>
      </c>
      <c r="Z135" s="183">
        <v>0</v>
      </c>
    </row>
    <row r="136" ht="23.1" customHeight="1" spans="1:26">
      <c r="A136" s="179"/>
      <c r="B136" s="179"/>
      <c r="C136" s="180"/>
      <c r="D136" s="215" t="s">
        <v>2541</v>
      </c>
      <c r="E136" s="182" t="s">
        <v>2542</v>
      </c>
      <c r="F136" s="183">
        <v>4.51</v>
      </c>
      <c r="G136" s="188">
        <v>1.27</v>
      </c>
      <c r="H136" s="222">
        <v>0.8</v>
      </c>
      <c r="I136" s="222">
        <v>0</v>
      </c>
      <c r="J136" s="222">
        <v>0</v>
      </c>
      <c r="K136" s="222">
        <v>0</v>
      </c>
      <c r="L136" s="222">
        <v>0</v>
      </c>
      <c r="M136" s="222">
        <v>0</v>
      </c>
      <c r="N136" s="222">
        <v>0</v>
      </c>
      <c r="O136" s="222">
        <v>0</v>
      </c>
      <c r="P136" s="222">
        <v>0</v>
      </c>
      <c r="Q136" s="222">
        <v>0</v>
      </c>
      <c r="R136" s="222">
        <v>0.7</v>
      </c>
      <c r="S136" s="222">
        <v>0.23</v>
      </c>
      <c r="T136" s="222">
        <v>0</v>
      </c>
      <c r="U136" s="222">
        <v>0.13</v>
      </c>
      <c r="V136" s="222">
        <v>0</v>
      </c>
      <c r="W136" s="222">
        <v>0</v>
      </c>
      <c r="X136" s="222">
        <v>1.38</v>
      </c>
      <c r="Y136" s="222">
        <v>0</v>
      </c>
      <c r="Z136" s="183">
        <v>0</v>
      </c>
    </row>
    <row r="137" ht="23.1" customHeight="1" spans="1:26">
      <c r="A137" s="179"/>
      <c r="B137" s="179"/>
      <c r="C137" s="180"/>
      <c r="D137" s="215" t="s">
        <v>2543</v>
      </c>
      <c r="E137" s="182" t="s">
        <v>2544</v>
      </c>
      <c r="F137" s="183">
        <v>8.86</v>
      </c>
      <c r="G137" s="188">
        <v>1.4</v>
      </c>
      <c r="H137" s="222">
        <v>2</v>
      </c>
      <c r="I137" s="222">
        <v>0</v>
      </c>
      <c r="J137" s="222">
        <v>0</v>
      </c>
      <c r="K137" s="222">
        <v>0</v>
      </c>
      <c r="L137" s="222">
        <v>0</v>
      </c>
      <c r="M137" s="222">
        <v>0</v>
      </c>
      <c r="N137" s="222">
        <v>0</v>
      </c>
      <c r="O137" s="222">
        <v>0.5</v>
      </c>
      <c r="P137" s="222">
        <v>0</v>
      </c>
      <c r="Q137" s="222">
        <v>0.6</v>
      </c>
      <c r="R137" s="222">
        <v>1</v>
      </c>
      <c r="S137" s="222">
        <v>0.5</v>
      </c>
      <c r="T137" s="222">
        <v>0</v>
      </c>
      <c r="U137" s="222">
        <v>0.22</v>
      </c>
      <c r="V137" s="222">
        <v>0</v>
      </c>
      <c r="W137" s="222">
        <v>0</v>
      </c>
      <c r="X137" s="222">
        <v>2.64</v>
      </c>
      <c r="Y137" s="222">
        <v>0</v>
      </c>
      <c r="Z137" s="183">
        <v>0</v>
      </c>
    </row>
    <row r="138" ht="23.1" customHeight="1" spans="1:26">
      <c r="A138" s="179"/>
      <c r="B138" s="179"/>
      <c r="C138" s="180"/>
      <c r="D138" s="215" t="s">
        <v>2545</v>
      </c>
      <c r="E138" s="182" t="s">
        <v>2546</v>
      </c>
      <c r="F138" s="183">
        <v>6.67</v>
      </c>
      <c r="G138" s="188">
        <v>2.1</v>
      </c>
      <c r="H138" s="222">
        <v>1.2</v>
      </c>
      <c r="I138" s="222">
        <v>0</v>
      </c>
      <c r="J138" s="222">
        <v>0</v>
      </c>
      <c r="K138" s="222">
        <v>0</v>
      </c>
      <c r="L138" s="222">
        <v>0</v>
      </c>
      <c r="M138" s="222">
        <v>0</v>
      </c>
      <c r="N138" s="222">
        <v>0</v>
      </c>
      <c r="O138" s="222">
        <v>0</v>
      </c>
      <c r="P138" s="222">
        <v>0</v>
      </c>
      <c r="Q138" s="222">
        <v>0</v>
      </c>
      <c r="R138" s="222">
        <v>0.2</v>
      </c>
      <c r="S138" s="222">
        <v>0</v>
      </c>
      <c r="T138" s="222">
        <v>0</v>
      </c>
      <c r="U138" s="222">
        <v>0.19</v>
      </c>
      <c r="V138" s="222">
        <v>0</v>
      </c>
      <c r="W138" s="222">
        <v>0</v>
      </c>
      <c r="X138" s="222">
        <v>1.98</v>
      </c>
      <c r="Y138" s="222">
        <v>0</v>
      </c>
      <c r="Z138" s="183">
        <v>1</v>
      </c>
    </row>
    <row r="139" ht="23.1" customHeight="1" spans="1:26">
      <c r="A139" s="179"/>
      <c r="B139" s="179"/>
      <c r="C139" s="180"/>
      <c r="D139" s="215" t="s">
        <v>2547</v>
      </c>
      <c r="E139" s="182" t="s">
        <v>2548</v>
      </c>
      <c r="F139" s="183">
        <v>7.53</v>
      </c>
      <c r="G139" s="188">
        <v>4.8</v>
      </c>
      <c r="H139" s="222">
        <v>0</v>
      </c>
      <c r="I139" s="222">
        <v>0</v>
      </c>
      <c r="J139" s="222">
        <v>0</v>
      </c>
      <c r="K139" s="222">
        <v>0</v>
      </c>
      <c r="L139" s="222">
        <v>0</v>
      </c>
      <c r="M139" s="222">
        <v>0</v>
      </c>
      <c r="N139" s="222">
        <v>0</v>
      </c>
      <c r="O139" s="222">
        <v>0</v>
      </c>
      <c r="P139" s="222">
        <v>0</v>
      </c>
      <c r="Q139" s="222">
        <v>0</v>
      </c>
      <c r="R139" s="222">
        <v>0</v>
      </c>
      <c r="S139" s="222">
        <v>1.2</v>
      </c>
      <c r="T139" s="222">
        <v>0</v>
      </c>
      <c r="U139" s="222">
        <v>0.21</v>
      </c>
      <c r="V139" s="222">
        <v>0</v>
      </c>
      <c r="W139" s="222">
        <v>0</v>
      </c>
      <c r="X139" s="222">
        <v>1.32</v>
      </c>
      <c r="Y139" s="222">
        <v>0</v>
      </c>
      <c r="Z139" s="183">
        <v>0</v>
      </c>
    </row>
    <row r="140" ht="23.1" customHeight="1" spans="1:26">
      <c r="A140" s="179"/>
      <c r="B140" s="179"/>
      <c r="C140" s="180"/>
      <c r="D140" s="215" t="s">
        <v>2549</v>
      </c>
      <c r="E140" s="182" t="s">
        <v>2550</v>
      </c>
      <c r="F140" s="183">
        <v>7.55</v>
      </c>
      <c r="G140" s="188">
        <v>3</v>
      </c>
      <c r="H140" s="222">
        <v>2</v>
      </c>
      <c r="I140" s="222">
        <v>0</v>
      </c>
      <c r="J140" s="222">
        <v>0</v>
      </c>
      <c r="K140" s="222">
        <v>0</v>
      </c>
      <c r="L140" s="222">
        <v>0</v>
      </c>
      <c r="M140" s="222">
        <v>0</v>
      </c>
      <c r="N140" s="222">
        <v>0</v>
      </c>
      <c r="O140" s="222">
        <v>0</v>
      </c>
      <c r="P140" s="222">
        <v>0</v>
      </c>
      <c r="Q140" s="222">
        <v>0</v>
      </c>
      <c r="R140" s="222">
        <v>0</v>
      </c>
      <c r="S140" s="222">
        <v>0</v>
      </c>
      <c r="T140" s="222">
        <v>0</v>
      </c>
      <c r="U140" s="222">
        <v>0.23</v>
      </c>
      <c r="V140" s="222">
        <v>0</v>
      </c>
      <c r="W140" s="222">
        <v>0</v>
      </c>
      <c r="X140" s="222">
        <v>1.32</v>
      </c>
      <c r="Y140" s="222">
        <v>0</v>
      </c>
      <c r="Z140" s="183">
        <v>1</v>
      </c>
    </row>
    <row r="141" ht="23.1" customHeight="1" spans="1:26">
      <c r="A141" s="179"/>
      <c r="B141" s="179"/>
      <c r="C141" s="180"/>
      <c r="D141" s="215" t="s">
        <v>2551</v>
      </c>
      <c r="E141" s="182" t="s">
        <v>2552</v>
      </c>
      <c r="F141" s="183">
        <v>6.67</v>
      </c>
      <c r="G141" s="188">
        <v>2</v>
      </c>
      <c r="H141" s="222">
        <v>1</v>
      </c>
      <c r="I141" s="222">
        <v>0</v>
      </c>
      <c r="J141" s="222">
        <v>0</v>
      </c>
      <c r="K141" s="222">
        <v>0</v>
      </c>
      <c r="L141" s="222">
        <v>0</v>
      </c>
      <c r="M141" s="222">
        <v>0</v>
      </c>
      <c r="N141" s="222">
        <v>0</v>
      </c>
      <c r="O141" s="222">
        <v>0</v>
      </c>
      <c r="P141" s="222">
        <v>0</v>
      </c>
      <c r="Q141" s="222">
        <v>1</v>
      </c>
      <c r="R141" s="222">
        <v>0.5</v>
      </c>
      <c r="S141" s="222">
        <v>0</v>
      </c>
      <c r="T141" s="222">
        <v>0</v>
      </c>
      <c r="U141" s="222">
        <v>0.19</v>
      </c>
      <c r="V141" s="222">
        <v>0</v>
      </c>
      <c r="W141" s="222">
        <v>0</v>
      </c>
      <c r="X141" s="222">
        <v>1.98</v>
      </c>
      <c r="Y141" s="222">
        <v>0</v>
      </c>
      <c r="Z141" s="183">
        <v>0</v>
      </c>
    </row>
    <row r="142" ht="23.1" customHeight="1" spans="1:26">
      <c r="A142" s="179"/>
      <c r="B142" s="179"/>
      <c r="C142" s="180"/>
      <c r="D142" s="215" t="s">
        <v>2553</v>
      </c>
      <c r="E142" s="182" t="s">
        <v>2554</v>
      </c>
      <c r="F142" s="183">
        <v>7.57</v>
      </c>
      <c r="G142" s="188">
        <v>1.2</v>
      </c>
      <c r="H142" s="222">
        <v>0.5</v>
      </c>
      <c r="I142" s="222">
        <v>0</v>
      </c>
      <c r="J142" s="222">
        <v>0</v>
      </c>
      <c r="K142" s="222">
        <v>0</v>
      </c>
      <c r="L142" s="222">
        <v>0</v>
      </c>
      <c r="M142" s="222">
        <v>0</v>
      </c>
      <c r="N142" s="222">
        <v>0</v>
      </c>
      <c r="O142" s="222">
        <v>1.5</v>
      </c>
      <c r="P142" s="222">
        <v>0</v>
      </c>
      <c r="Q142" s="222">
        <v>0</v>
      </c>
      <c r="R142" s="222">
        <v>1.4</v>
      </c>
      <c r="S142" s="222">
        <v>0.6</v>
      </c>
      <c r="T142" s="222">
        <v>0</v>
      </c>
      <c r="U142" s="222">
        <v>0.25</v>
      </c>
      <c r="V142" s="222">
        <v>0</v>
      </c>
      <c r="W142" s="222">
        <v>0</v>
      </c>
      <c r="X142" s="222">
        <v>1.32</v>
      </c>
      <c r="Y142" s="222">
        <v>0</v>
      </c>
      <c r="Z142" s="183">
        <v>0.8</v>
      </c>
    </row>
    <row r="143" ht="23.1" customHeight="1" spans="1:26">
      <c r="A143" s="179"/>
      <c r="B143" s="179"/>
      <c r="C143" s="180"/>
      <c r="D143" s="215" t="s">
        <v>2555</v>
      </c>
      <c r="E143" s="182" t="s">
        <v>2556</v>
      </c>
      <c r="F143" s="183">
        <v>7.56</v>
      </c>
      <c r="G143" s="188">
        <v>2</v>
      </c>
      <c r="H143" s="222">
        <v>0.5</v>
      </c>
      <c r="I143" s="222">
        <v>0</v>
      </c>
      <c r="J143" s="222">
        <v>0</v>
      </c>
      <c r="K143" s="222">
        <v>0</v>
      </c>
      <c r="L143" s="222">
        <v>0</v>
      </c>
      <c r="M143" s="222">
        <v>0</v>
      </c>
      <c r="N143" s="222">
        <v>0</v>
      </c>
      <c r="O143" s="222">
        <v>0</v>
      </c>
      <c r="P143" s="222">
        <v>0</v>
      </c>
      <c r="Q143" s="222">
        <v>1</v>
      </c>
      <c r="R143" s="222">
        <v>0</v>
      </c>
      <c r="S143" s="222">
        <v>1</v>
      </c>
      <c r="T143" s="222">
        <v>0.5</v>
      </c>
      <c r="U143" s="222">
        <v>0.24</v>
      </c>
      <c r="V143" s="222">
        <v>0</v>
      </c>
      <c r="W143" s="222">
        <v>0</v>
      </c>
      <c r="X143" s="222">
        <v>1.32</v>
      </c>
      <c r="Y143" s="222">
        <v>0</v>
      </c>
      <c r="Z143" s="183">
        <v>1</v>
      </c>
    </row>
    <row r="144" ht="23.1" customHeight="1" spans="1:26">
      <c r="A144" s="179"/>
      <c r="B144" s="179"/>
      <c r="C144" s="180"/>
      <c r="D144" s="215" t="s">
        <v>2557</v>
      </c>
      <c r="E144" s="182" t="s">
        <v>2558</v>
      </c>
      <c r="F144" s="183">
        <v>6.66</v>
      </c>
      <c r="G144" s="188">
        <v>1.2</v>
      </c>
      <c r="H144" s="222">
        <v>0.8</v>
      </c>
      <c r="I144" s="222">
        <v>0</v>
      </c>
      <c r="J144" s="222">
        <v>0</v>
      </c>
      <c r="K144" s="222">
        <v>0</v>
      </c>
      <c r="L144" s="222">
        <v>0</v>
      </c>
      <c r="M144" s="222">
        <v>0</v>
      </c>
      <c r="N144" s="222">
        <v>0</v>
      </c>
      <c r="O144" s="222">
        <v>0</v>
      </c>
      <c r="P144" s="222">
        <v>0</v>
      </c>
      <c r="Q144" s="222">
        <v>0</v>
      </c>
      <c r="R144" s="222">
        <v>0.4</v>
      </c>
      <c r="S144" s="222">
        <v>0.9</v>
      </c>
      <c r="T144" s="222">
        <v>0</v>
      </c>
      <c r="U144" s="222">
        <v>0.18</v>
      </c>
      <c r="V144" s="222">
        <v>0</v>
      </c>
      <c r="W144" s="222">
        <v>0</v>
      </c>
      <c r="X144" s="222">
        <v>1.98</v>
      </c>
      <c r="Y144" s="222">
        <v>0</v>
      </c>
      <c r="Z144" s="183">
        <v>1.2</v>
      </c>
    </row>
    <row r="145" ht="23.1" customHeight="1" spans="1:26">
      <c r="A145" s="179"/>
      <c r="B145" s="179"/>
      <c r="C145" s="180"/>
      <c r="D145" s="215" t="s">
        <v>2559</v>
      </c>
      <c r="E145" s="182" t="s">
        <v>2560</v>
      </c>
      <c r="F145" s="183">
        <v>6.74</v>
      </c>
      <c r="G145" s="188">
        <v>0.9</v>
      </c>
      <c r="H145" s="222">
        <v>0.8</v>
      </c>
      <c r="I145" s="222">
        <v>0</v>
      </c>
      <c r="J145" s="222">
        <v>0</v>
      </c>
      <c r="K145" s="222">
        <v>0</v>
      </c>
      <c r="L145" s="222">
        <v>0</v>
      </c>
      <c r="M145" s="222">
        <v>0</v>
      </c>
      <c r="N145" s="222">
        <v>0.5</v>
      </c>
      <c r="O145" s="222">
        <v>0.8</v>
      </c>
      <c r="P145" s="222">
        <v>0</v>
      </c>
      <c r="Q145" s="222">
        <v>0</v>
      </c>
      <c r="R145" s="222">
        <v>0</v>
      </c>
      <c r="S145" s="222">
        <v>1</v>
      </c>
      <c r="T145" s="222">
        <v>0</v>
      </c>
      <c r="U145" s="222">
        <v>0.2</v>
      </c>
      <c r="V145" s="222">
        <v>0</v>
      </c>
      <c r="W145" s="222">
        <v>0</v>
      </c>
      <c r="X145" s="222">
        <v>2.04</v>
      </c>
      <c r="Y145" s="222">
        <v>0</v>
      </c>
      <c r="Z145" s="183">
        <v>0.5</v>
      </c>
    </row>
    <row r="146" ht="23.1" customHeight="1" spans="1:26">
      <c r="A146" s="179"/>
      <c r="B146" s="179"/>
      <c r="C146" s="180"/>
      <c r="D146" s="215" t="s">
        <v>2561</v>
      </c>
      <c r="E146" s="182" t="s">
        <v>2562</v>
      </c>
      <c r="F146" s="183">
        <v>8.2</v>
      </c>
      <c r="G146" s="188">
        <v>2</v>
      </c>
      <c r="H146" s="222">
        <v>0.5</v>
      </c>
      <c r="I146" s="222">
        <v>0</v>
      </c>
      <c r="J146" s="222">
        <v>0</v>
      </c>
      <c r="K146" s="222">
        <v>0</v>
      </c>
      <c r="L146" s="222">
        <v>0</v>
      </c>
      <c r="M146" s="222">
        <v>0</v>
      </c>
      <c r="N146" s="222">
        <v>0</v>
      </c>
      <c r="O146" s="222">
        <v>0</v>
      </c>
      <c r="P146" s="222">
        <v>0</v>
      </c>
      <c r="Q146" s="222">
        <v>0</v>
      </c>
      <c r="R146" s="222">
        <v>0</v>
      </c>
      <c r="S146" s="222">
        <v>2</v>
      </c>
      <c r="T146" s="222">
        <v>0</v>
      </c>
      <c r="U146" s="222">
        <v>0.22</v>
      </c>
      <c r="V146" s="222">
        <v>0</v>
      </c>
      <c r="W146" s="222">
        <v>0</v>
      </c>
      <c r="X146" s="222">
        <v>1.98</v>
      </c>
      <c r="Y146" s="222">
        <v>0</v>
      </c>
      <c r="Z146" s="183">
        <v>1</v>
      </c>
    </row>
    <row r="147" ht="23.1" customHeight="1" spans="1:26">
      <c r="A147" s="179"/>
      <c r="B147" s="179"/>
      <c r="C147" s="180"/>
      <c r="D147" s="215" t="s">
        <v>2563</v>
      </c>
      <c r="E147" s="182" t="s">
        <v>2564</v>
      </c>
      <c r="F147" s="183">
        <v>8.9</v>
      </c>
      <c r="G147" s="188">
        <v>1</v>
      </c>
      <c r="H147" s="222">
        <v>1</v>
      </c>
      <c r="I147" s="222">
        <v>0</v>
      </c>
      <c r="J147" s="222">
        <v>0</v>
      </c>
      <c r="K147" s="222">
        <v>1</v>
      </c>
      <c r="L147" s="222">
        <v>0</v>
      </c>
      <c r="M147" s="222">
        <v>0</v>
      </c>
      <c r="N147" s="222">
        <v>0</v>
      </c>
      <c r="O147" s="222">
        <v>0.5</v>
      </c>
      <c r="P147" s="222">
        <v>0</v>
      </c>
      <c r="Q147" s="222">
        <v>0</v>
      </c>
      <c r="R147" s="222">
        <v>2</v>
      </c>
      <c r="S147" s="222">
        <v>0.5</v>
      </c>
      <c r="T147" s="222">
        <v>0</v>
      </c>
      <c r="U147" s="222">
        <v>0.26</v>
      </c>
      <c r="V147" s="222">
        <v>0</v>
      </c>
      <c r="W147" s="222">
        <v>0</v>
      </c>
      <c r="X147" s="222">
        <v>2.64</v>
      </c>
      <c r="Y147" s="222">
        <v>0</v>
      </c>
      <c r="Z147" s="183">
        <v>0</v>
      </c>
    </row>
    <row r="148" ht="23.1" customHeight="1" spans="1:26">
      <c r="A148" s="179"/>
      <c r="B148" s="179"/>
      <c r="C148" s="180"/>
      <c r="D148" s="215" t="s">
        <v>2565</v>
      </c>
      <c r="E148" s="182" t="s">
        <v>2566</v>
      </c>
      <c r="F148" s="183">
        <v>5.32</v>
      </c>
      <c r="G148" s="188">
        <v>1</v>
      </c>
      <c r="H148" s="222">
        <v>0.7</v>
      </c>
      <c r="I148" s="222">
        <v>0.2</v>
      </c>
      <c r="J148" s="222">
        <v>0.2</v>
      </c>
      <c r="K148" s="222">
        <v>0.15</v>
      </c>
      <c r="L148" s="222">
        <v>0</v>
      </c>
      <c r="M148" s="222">
        <v>0</v>
      </c>
      <c r="N148" s="222">
        <v>0</v>
      </c>
      <c r="O148" s="222">
        <v>0.5</v>
      </c>
      <c r="P148" s="222">
        <v>0.25</v>
      </c>
      <c r="Q148" s="222">
        <v>0.2</v>
      </c>
      <c r="R148" s="222">
        <v>0.2</v>
      </c>
      <c r="S148" s="222">
        <v>0.6</v>
      </c>
      <c r="T148" s="222">
        <v>0.3</v>
      </c>
      <c r="U148" s="222">
        <v>0.16</v>
      </c>
      <c r="V148" s="222">
        <v>0</v>
      </c>
      <c r="W148" s="222">
        <v>0</v>
      </c>
      <c r="X148" s="222">
        <v>0.66</v>
      </c>
      <c r="Y148" s="222">
        <v>0</v>
      </c>
      <c r="Z148" s="183">
        <v>0</v>
      </c>
    </row>
    <row r="149" ht="23.1" customHeight="1" spans="1:26">
      <c r="A149" s="179"/>
      <c r="B149" s="179"/>
      <c r="C149" s="180"/>
      <c r="D149" s="215" t="s">
        <v>2567</v>
      </c>
      <c r="E149" s="182" t="s">
        <v>2568</v>
      </c>
      <c r="F149" s="183">
        <v>3.79</v>
      </c>
      <c r="G149" s="188">
        <v>1</v>
      </c>
      <c r="H149" s="222">
        <v>0.2</v>
      </c>
      <c r="I149" s="222">
        <v>0.1</v>
      </c>
      <c r="J149" s="222">
        <v>0.2</v>
      </c>
      <c r="K149" s="222">
        <v>0</v>
      </c>
      <c r="L149" s="222">
        <v>0</v>
      </c>
      <c r="M149" s="222">
        <v>0</v>
      </c>
      <c r="N149" s="222">
        <v>0</v>
      </c>
      <c r="O149" s="222">
        <v>0</v>
      </c>
      <c r="P149" s="222">
        <v>0</v>
      </c>
      <c r="Q149" s="222">
        <v>0.3</v>
      </c>
      <c r="R149" s="222">
        <v>0.5</v>
      </c>
      <c r="S149" s="222">
        <v>0.2</v>
      </c>
      <c r="T149" s="222">
        <v>0</v>
      </c>
      <c r="U149" s="222">
        <v>0.13</v>
      </c>
      <c r="V149" s="222">
        <v>0</v>
      </c>
      <c r="W149" s="222">
        <v>0</v>
      </c>
      <c r="X149" s="222">
        <v>0.66</v>
      </c>
      <c r="Y149" s="222">
        <v>0</v>
      </c>
      <c r="Z149" s="183">
        <v>0.5</v>
      </c>
    </row>
    <row r="150" ht="23.1" customHeight="1" spans="1:26">
      <c r="A150" s="179"/>
      <c r="B150" s="179"/>
      <c r="C150" s="180"/>
      <c r="D150" s="215" t="s">
        <v>2569</v>
      </c>
      <c r="E150" s="182" t="s">
        <v>2570</v>
      </c>
      <c r="F150" s="183">
        <v>8.31</v>
      </c>
      <c r="G150" s="188">
        <v>1</v>
      </c>
      <c r="H150" s="222">
        <v>0</v>
      </c>
      <c r="I150" s="222">
        <v>0</v>
      </c>
      <c r="J150" s="222">
        <v>0</v>
      </c>
      <c r="K150" s="222">
        <v>0.2</v>
      </c>
      <c r="L150" s="222">
        <v>0</v>
      </c>
      <c r="M150" s="222">
        <v>0</v>
      </c>
      <c r="N150" s="222">
        <v>0</v>
      </c>
      <c r="O150" s="222">
        <v>1</v>
      </c>
      <c r="P150" s="222">
        <v>0</v>
      </c>
      <c r="Q150" s="222">
        <v>1</v>
      </c>
      <c r="R150" s="222">
        <v>0.5</v>
      </c>
      <c r="S150" s="222">
        <v>1.5</v>
      </c>
      <c r="T150" s="222">
        <v>0</v>
      </c>
      <c r="U150" s="222">
        <v>0.27</v>
      </c>
      <c r="V150" s="222">
        <v>0</v>
      </c>
      <c r="W150" s="222">
        <v>0</v>
      </c>
      <c r="X150" s="222">
        <v>2.04</v>
      </c>
      <c r="Y150" s="222">
        <v>0</v>
      </c>
      <c r="Z150" s="183">
        <v>0.8</v>
      </c>
    </row>
    <row r="151" ht="23.1" customHeight="1" spans="1:26">
      <c r="A151" s="179"/>
      <c r="B151" s="179"/>
      <c r="C151" s="180"/>
      <c r="D151" s="215" t="s">
        <v>1414</v>
      </c>
      <c r="E151" s="182" t="s">
        <v>809</v>
      </c>
      <c r="F151" s="183">
        <v>271.21</v>
      </c>
      <c r="G151" s="188">
        <v>50</v>
      </c>
      <c r="H151" s="222">
        <v>19</v>
      </c>
      <c r="I151" s="222">
        <v>3.1</v>
      </c>
      <c r="J151" s="222">
        <v>13</v>
      </c>
      <c r="K151" s="222">
        <v>8.7</v>
      </c>
      <c r="L151" s="222">
        <v>0</v>
      </c>
      <c r="M151" s="222">
        <v>2.7</v>
      </c>
      <c r="N151" s="222">
        <v>5</v>
      </c>
      <c r="O151" s="222">
        <v>12.8</v>
      </c>
      <c r="P151" s="222">
        <v>0</v>
      </c>
      <c r="Q151" s="222">
        <v>6</v>
      </c>
      <c r="R151" s="222">
        <v>6</v>
      </c>
      <c r="S151" s="222">
        <v>23</v>
      </c>
      <c r="T151" s="222">
        <v>5.9</v>
      </c>
      <c r="U151" s="222">
        <v>9.82999999999999</v>
      </c>
      <c r="V151" s="222">
        <v>1</v>
      </c>
      <c r="W151" s="222">
        <v>8</v>
      </c>
      <c r="X151" s="222">
        <v>40.38</v>
      </c>
      <c r="Y151" s="222">
        <v>0</v>
      </c>
      <c r="Z151" s="183">
        <v>42.8</v>
      </c>
    </row>
    <row r="152" ht="23.1" customHeight="1" spans="1:26">
      <c r="A152" s="179"/>
      <c r="B152" s="179"/>
      <c r="C152" s="180"/>
      <c r="D152" s="215" t="s">
        <v>2571</v>
      </c>
      <c r="E152" s="182" t="s">
        <v>2572</v>
      </c>
      <c r="F152" s="183">
        <v>178.69</v>
      </c>
      <c r="G152" s="188">
        <v>25</v>
      </c>
      <c r="H152" s="222">
        <v>12</v>
      </c>
      <c r="I152" s="222">
        <v>1.2</v>
      </c>
      <c r="J152" s="222">
        <v>10</v>
      </c>
      <c r="K152" s="222">
        <v>6</v>
      </c>
      <c r="L152" s="222">
        <v>0</v>
      </c>
      <c r="M152" s="222">
        <v>0.7</v>
      </c>
      <c r="N152" s="222">
        <v>2</v>
      </c>
      <c r="O152" s="222">
        <v>10</v>
      </c>
      <c r="P152" s="222">
        <v>0</v>
      </c>
      <c r="Q152" s="222">
        <v>3</v>
      </c>
      <c r="R152" s="222">
        <v>2</v>
      </c>
      <c r="S152" s="222">
        <v>13</v>
      </c>
      <c r="T152" s="222">
        <v>2</v>
      </c>
      <c r="U152" s="222">
        <v>5.81</v>
      </c>
      <c r="V152" s="222">
        <v>0</v>
      </c>
      <c r="W152" s="222">
        <v>2</v>
      </c>
      <c r="X152" s="222">
        <v>40.38</v>
      </c>
      <c r="Y152" s="222">
        <v>0</v>
      </c>
      <c r="Z152" s="183">
        <v>34.6</v>
      </c>
    </row>
    <row r="153" ht="23.1" customHeight="1" spans="1:26">
      <c r="A153" s="179"/>
      <c r="B153" s="179"/>
      <c r="C153" s="180"/>
      <c r="D153" s="215" t="s">
        <v>2573</v>
      </c>
      <c r="E153" s="182" t="s">
        <v>2574</v>
      </c>
      <c r="F153" s="183">
        <v>70.3</v>
      </c>
      <c r="G153" s="188">
        <v>20</v>
      </c>
      <c r="H153" s="222">
        <v>5</v>
      </c>
      <c r="I153" s="222">
        <v>1.5</v>
      </c>
      <c r="J153" s="222">
        <v>2</v>
      </c>
      <c r="K153" s="222">
        <v>2</v>
      </c>
      <c r="L153" s="222">
        <v>0</v>
      </c>
      <c r="M153" s="222">
        <v>2</v>
      </c>
      <c r="N153" s="222">
        <v>2</v>
      </c>
      <c r="O153" s="222">
        <v>2</v>
      </c>
      <c r="P153" s="222">
        <v>0</v>
      </c>
      <c r="Q153" s="222">
        <v>2</v>
      </c>
      <c r="R153" s="222">
        <v>3</v>
      </c>
      <c r="S153" s="222">
        <v>6.5</v>
      </c>
      <c r="T153" s="222">
        <v>3.5</v>
      </c>
      <c r="U153" s="222">
        <v>2.8</v>
      </c>
      <c r="V153" s="222">
        <v>1</v>
      </c>
      <c r="W153" s="222">
        <v>6</v>
      </c>
      <c r="X153" s="222">
        <v>0</v>
      </c>
      <c r="Y153" s="222">
        <v>0</v>
      </c>
      <c r="Z153" s="183">
        <v>6</v>
      </c>
    </row>
    <row r="154" ht="23.1" customHeight="1" spans="1:26">
      <c r="A154" s="179"/>
      <c r="B154" s="179"/>
      <c r="C154" s="180"/>
      <c r="D154" s="215" t="s">
        <v>2575</v>
      </c>
      <c r="E154" s="182" t="s">
        <v>2576</v>
      </c>
      <c r="F154" s="183">
        <v>14.43</v>
      </c>
      <c r="G154" s="188">
        <v>2</v>
      </c>
      <c r="H154" s="222">
        <v>1</v>
      </c>
      <c r="I154" s="222">
        <v>0.3</v>
      </c>
      <c r="J154" s="222">
        <v>0.5</v>
      </c>
      <c r="K154" s="222">
        <v>0.5</v>
      </c>
      <c r="L154" s="222">
        <v>0</v>
      </c>
      <c r="M154" s="222">
        <v>0</v>
      </c>
      <c r="N154" s="222">
        <v>0.5</v>
      </c>
      <c r="O154" s="222">
        <v>0.3</v>
      </c>
      <c r="P154" s="222">
        <v>0</v>
      </c>
      <c r="Q154" s="222">
        <v>1</v>
      </c>
      <c r="R154" s="222">
        <v>0.5</v>
      </c>
      <c r="S154" s="222">
        <v>3</v>
      </c>
      <c r="T154" s="222">
        <v>0.4</v>
      </c>
      <c r="U154" s="222">
        <v>0.93</v>
      </c>
      <c r="V154" s="222">
        <v>0</v>
      </c>
      <c r="W154" s="222">
        <v>0</v>
      </c>
      <c r="X154" s="222">
        <v>0</v>
      </c>
      <c r="Y154" s="222">
        <v>0</v>
      </c>
      <c r="Z154" s="183">
        <v>1.5</v>
      </c>
    </row>
    <row r="155" ht="23.1" customHeight="1" spans="1:26">
      <c r="A155" s="179"/>
      <c r="B155" s="179"/>
      <c r="C155" s="180"/>
      <c r="D155" s="215" t="s">
        <v>2577</v>
      </c>
      <c r="E155" s="182" t="s">
        <v>2578</v>
      </c>
      <c r="F155" s="183">
        <v>7.79</v>
      </c>
      <c r="G155" s="188">
        <v>3</v>
      </c>
      <c r="H155" s="222">
        <v>1</v>
      </c>
      <c r="I155" s="222">
        <v>0.1</v>
      </c>
      <c r="J155" s="222">
        <v>0.5</v>
      </c>
      <c r="K155" s="222">
        <v>0.2</v>
      </c>
      <c r="L155" s="222">
        <v>0</v>
      </c>
      <c r="M155" s="222">
        <v>0</v>
      </c>
      <c r="N155" s="222">
        <v>0.5</v>
      </c>
      <c r="O155" s="222">
        <v>0.5</v>
      </c>
      <c r="P155" s="222">
        <v>0</v>
      </c>
      <c r="Q155" s="222">
        <v>0</v>
      </c>
      <c r="R155" s="222">
        <v>0.5</v>
      </c>
      <c r="S155" s="222">
        <v>0.5</v>
      </c>
      <c r="T155" s="222">
        <v>0</v>
      </c>
      <c r="U155" s="222">
        <v>0.29</v>
      </c>
      <c r="V155" s="222">
        <v>0</v>
      </c>
      <c r="W155" s="222">
        <v>0</v>
      </c>
      <c r="X155" s="222">
        <v>0</v>
      </c>
      <c r="Y155" s="222">
        <v>0</v>
      </c>
      <c r="Z155" s="183">
        <v>0.7</v>
      </c>
    </row>
    <row r="156" ht="23.1" customHeight="1" spans="1:26">
      <c r="A156" s="179"/>
      <c r="B156" s="179"/>
      <c r="C156" s="180"/>
      <c r="D156" s="215" t="s">
        <v>1554</v>
      </c>
      <c r="E156" s="182" t="s">
        <v>853</v>
      </c>
      <c r="F156" s="183">
        <v>32.77</v>
      </c>
      <c r="G156" s="188">
        <v>5.6</v>
      </c>
      <c r="H156" s="222">
        <v>0.6</v>
      </c>
      <c r="I156" s="222">
        <v>0.4</v>
      </c>
      <c r="J156" s="222">
        <v>1.5</v>
      </c>
      <c r="K156" s="222">
        <v>1.2</v>
      </c>
      <c r="L156" s="222">
        <v>0</v>
      </c>
      <c r="M156" s="222">
        <v>0.6</v>
      </c>
      <c r="N156" s="222">
        <v>1.5</v>
      </c>
      <c r="O156" s="222">
        <v>3</v>
      </c>
      <c r="P156" s="222">
        <v>0</v>
      </c>
      <c r="Q156" s="222">
        <v>0</v>
      </c>
      <c r="R156" s="222">
        <v>0</v>
      </c>
      <c r="S156" s="222">
        <v>6</v>
      </c>
      <c r="T156" s="222">
        <v>1.5</v>
      </c>
      <c r="U156" s="222">
        <v>1.03</v>
      </c>
      <c r="V156" s="222">
        <v>0</v>
      </c>
      <c r="W156" s="222">
        <v>0</v>
      </c>
      <c r="X156" s="222">
        <v>9.24</v>
      </c>
      <c r="Y156" s="222">
        <v>0</v>
      </c>
      <c r="Z156" s="183">
        <v>0.6</v>
      </c>
    </row>
    <row r="157" ht="23.1" customHeight="1" spans="1:26">
      <c r="A157" s="179"/>
      <c r="B157" s="179"/>
      <c r="C157" s="180"/>
      <c r="D157" s="215" t="s">
        <v>2579</v>
      </c>
      <c r="E157" s="182" t="s">
        <v>2580</v>
      </c>
      <c r="F157" s="183">
        <v>32.77</v>
      </c>
      <c r="G157" s="188">
        <v>5.6</v>
      </c>
      <c r="H157" s="222">
        <v>0.6</v>
      </c>
      <c r="I157" s="222">
        <v>0.4</v>
      </c>
      <c r="J157" s="222">
        <v>1.5</v>
      </c>
      <c r="K157" s="222">
        <v>1.2</v>
      </c>
      <c r="L157" s="222">
        <v>0</v>
      </c>
      <c r="M157" s="222">
        <v>0.6</v>
      </c>
      <c r="N157" s="222">
        <v>1.5</v>
      </c>
      <c r="O157" s="222">
        <v>3</v>
      </c>
      <c r="P157" s="222">
        <v>0</v>
      </c>
      <c r="Q157" s="222">
        <v>0</v>
      </c>
      <c r="R157" s="222">
        <v>0</v>
      </c>
      <c r="S157" s="222">
        <v>6</v>
      </c>
      <c r="T157" s="222">
        <v>1.5</v>
      </c>
      <c r="U157" s="222">
        <v>1.03</v>
      </c>
      <c r="V157" s="222">
        <v>0</v>
      </c>
      <c r="W157" s="222">
        <v>0</v>
      </c>
      <c r="X157" s="222">
        <v>9.24</v>
      </c>
      <c r="Y157" s="222">
        <v>0</v>
      </c>
      <c r="Z157" s="183">
        <v>0.6</v>
      </c>
    </row>
    <row r="158" ht="23.1" customHeight="1" spans="1:26">
      <c r="A158" s="179"/>
      <c r="B158" s="179"/>
      <c r="C158" s="180"/>
      <c r="D158" s="215" t="s">
        <v>1583</v>
      </c>
      <c r="E158" s="182" t="s">
        <v>859</v>
      </c>
      <c r="F158" s="183">
        <v>24.76</v>
      </c>
      <c r="G158" s="188">
        <v>5</v>
      </c>
      <c r="H158" s="222">
        <v>3</v>
      </c>
      <c r="I158" s="222">
        <v>0</v>
      </c>
      <c r="J158" s="222">
        <v>0</v>
      </c>
      <c r="K158" s="222">
        <v>0</v>
      </c>
      <c r="L158" s="222">
        <v>0</v>
      </c>
      <c r="M158" s="222">
        <v>0</v>
      </c>
      <c r="N158" s="222">
        <v>1.5</v>
      </c>
      <c r="O158" s="222">
        <v>0</v>
      </c>
      <c r="P158" s="222">
        <v>0</v>
      </c>
      <c r="Q158" s="222">
        <v>0</v>
      </c>
      <c r="R158" s="222">
        <v>0</v>
      </c>
      <c r="S158" s="222">
        <v>2</v>
      </c>
      <c r="T158" s="222">
        <v>1</v>
      </c>
      <c r="U158" s="222">
        <v>0.7</v>
      </c>
      <c r="V158" s="222">
        <v>0</v>
      </c>
      <c r="W158" s="222">
        <v>0</v>
      </c>
      <c r="X158" s="222">
        <v>7.56</v>
      </c>
      <c r="Y158" s="222">
        <v>0</v>
      </c>
      <c r="Z158" s="183">
        <v>4</v>
      </c>
    </row>
    <row r="159" ht="23.1" customHeight="1" spans="1:26">
      <c r="A159" s="179"/>
      <c r="B159" s="179"/>
      <c r="C159" s="180"/>
      <c r="D159" s="215" t="s">
        <v>2581</v>
      </c>
      <c r="E159" s="182" t="s">
        <v>2582</v>
      </c>
      <c r="F159" s="183">
        <v>24.76</v>
      </c>
      <c r="G159" s="188">
        <v>5</v>
      </c>
      <c r="H159" s="222">
        <v>3</v>
      </c>
      <c r="I159" s="222">
        <v>0</v>
      </c>
      <c r="J159" s="222">
        <v>0</v>
      </c>
      <c r="K159" s="222">
        <v>0</v>
      </c>
      <c r="L159" s="222">
        <v>0</v>
      </c>
      <c r="M159" s="222">
        <v>0</v>
      </c>
      <c r="N159" s="222">
        <v>1.5</v>
      </c>
      <c r="O159" s="222">
        <v>0</v>
      </c>
      <c r="P159" s="222">
        <v>0</v>
      </c>
      <c r="Q159" s="222">
        <v>0</v>
      </c>
      <c r="R159" s="222">
        <v>0</v>
      </c>
      <c r="S159" s="222">
        <v>2</v>
      </c>
      <c r="T159" s="222">
        <v>1</v>
      </c>
      <c r="U159" s="222">
        <v>0.7</v>
      </c>
      <c r="V159" s="222">
        <v>0</v>
      </c>
      <c r="W159" s="222">
        <v>0</v>
      </c>
      <c r="X159" s="222">
        <v>7.56</v>
      </c>
      <c r="Y159" s="222">
        <v>0</v>
      </c>
      <c r="Z159" s="183">
        <v>4</v>
      </c>
    </row>
    <row r="160" ht="23.1" customHeight="1" spans="1:26">
      <c r="A160" s="179"/>
      <c r="B160" s="179"/>
      <c r="C160" s="180"/>
      <c r="D160" s="215" t="s">
        <v>1598</v>
      </c>
      <c r="E160" s="182" t="s">
        <v>121</v>
      </c>
      <c r="F160" s="183">
        <v>60.61</v>
      </c>
      <c r="G160" s="188">
        <v>40.5</v>
      </c>
      <c r="H160" s="222">
        <v>0</v>
      </c>
      <c r="I160" s="222">
        <v>0</v>
      </c>
      <c r="J160" s="222">
        <v>0</v>
      </c>
      <c r="K160" s="222">
        <v>0</v>
      </c>
      <c r="L160" s="222">
        <v>0</v>
      </c>
      <c r="M160" s="222">
        <v>0</v>
      </c>
      <c r="N160" s="222">
        <v>0</v>
      </c>
      <c r="O160" s="222">
        <v>0</v>
      </c>
      <c r="P160" s="222">
        <v>0</v>
      </c>
      <c r="Q160" s="222">
        <v>0</v>
      </c>
      <c r="R160" s="222">
        <v>0</v>
      </c>
      <c r="S160" s="222">
        <v>0</v>
      </c>
      <c r="T160" s="222">
        <v>0</v>
      </c>
      <c r="U160" s="222">
        <v>1.61</v>
      </c>
      <c r="V160" s="222">
        <v>0</v>
      </c>
      <c r="W160" s="222">
        <v>2</v>
      </c>
      <c r="X160" s="222">
        <v>16.5</v>
      </c>
      <c r="Y160" s="222">
        <v>0</v>
      </c>
      <c r="Z160" s="183">
        <v>0</v>
      </c>
    </row>
    <row r="161" ht="23.1" customHeight="1" spans="1:26">
      <c r="A161" s="179"/>
      <c r="B161" s="179"/>
      <c r="C161" s="180"/>
      <c r="D161" s="215" t="s">
        <v>2583</v>
      </c>
      <c r="E161" s="182" t="s">
        <v>2584</v>
      </c>
      <c r="F161" s="183">
        <v>60.61</v>
      </c>
      <c r="G161" s="188">
        <v>40.5</v>
      </c>
      <c r="H161" s="222">
        <v>0</v>
      </c>
      <c r="I161" s="222">
        <v>0</v>
      </c>
      <c r="J161" s="222">
        <v>0</v>
      </c>
      <c r="K161" s="222">
        <v>0</v>
      </c>
      <c r="L161" s="222">
        <v>0</v>
      </c>
      <c r="M161" s="222">
        <v>0</v>
      </c>
      <c r="N161" s="222">
        <v>0</v>
      </c>
      <c r="O161" s="222">
        <v>0</v>
      </c>
      <c r="P161" s="222">
        <v>0</v>
      </c>
      <c r="Q161" s="222">
        <v>0</v>
      </c>
      <c r="R161" s="222">
        <v>0</v>
      </c>
      <c r="S161" s="222">
        <v>0</v>
      </c>
      <c r="T161" s="222">
        <v>0</v>
      </c>
      <c r="U161" s="222">
        <v>1.61</v>
      </c>
      <c r="V161" s="222">
        <v>0</v>
      </c>
      <c r="W161" s="222">
        <v>2</v>
      </c>
      <c r="X161" s="222">
        <v>16.5</v>
      </c>
      <c r="Y161" s="222">
        <v>0</v>
      </c>
      <c r="Z161" s="183">
        <v>0</v>
      </c>
    </row>
    <row r="162" ht="23.1" customHeight="1" spans="1:26">
      <c r="A162" s="179"/>
      <c r="B162" s="179"/>
      <c r="C162" s="180"/>
      <c r="D162" s="215" t="s">
        <v>1981</v>
      </c>
      <c r="E162" s="182" t="s">
        <v>865</v>
      </c>
      <c r="F162" s="183">
        <v>87.74</v>
      </c>
      <c r="G162" s="188">
        <v>6.75</v>
      </c>
      <c r="H162" s="222">
        <v>2.3</v>
      </c>
      <c r="I162" s="222">
        <v>0.7</v>
      </c>
      <c r="J162" s="222">
        <v>4.5</v>
      </c>
      <c r="K162" s="222">
        <v>4.5</v>
      </c>
      <c r="L162" s="222">
        <v>6.5</v>
      </c>
      <c r="M162" s="222">
        <v>5.4</v>
      </c>
      <c r="N162" s="222">
        <v>3.5</v>
      </c>
      <c r="O162" s="222">
        <v>3.2</v>
      </c>
      <c r="P162" s="222">
        <v>0</v>
      </c>
      <c r="Q162" s="222">
        <v>5</v>
      </c>
      <c r="R162" s="222">
        <v>3</v>
      </c>
      <c r="S162" s="222">
        <v>6.75</v>
      </c>
      <c r="T162" s="222">
        <v>0.9</v>
      </c>
      <c r="U162" s="222">
        <v>3.2</v>
      </c>
      <c r="V162" s="222">
        <v>0</v>
      </c>
      <c r="W162" s="222">
        <v>0</v>
      </c>
      <c r="X162" s="222">
        <v>18.54</v>
      </c>
      <c r="Y162" s="222">
        <v>0</v>
      </c>
      <c r="Z162" s="183">
        <v>8.5</v>
      </c>
    </row>
    <row r="163" ht="23.1" customHeight="1" spans="1:26">
      <c r="A163" s="179"/>
      <c r="B163" s="179"/>
      <c r="C163" s="180"/>
      <c r="D163" s="215" t="s">
        <v>2585</v>
      </c>
      <c r="E163" s="182" t="s">
        <v>2586</v>
      </c>
      <c r="F163" s="183">
        <v>87.74</v>
      </c>
      <c r="G163" s="188">
        <v>6.75</v>
      </c>
      <c r="H163" s="222">
        <v>2.3</v>
      </c>
      <c r="I163" s="222">
        <v>0.7</v>
      </c>
      <c r="J163" s="222">
        <v>4.5</v>
      </c>
      <c r="K163" s="222">
        <v>4.5</v>
      </c>
      <c r="L163" s="222">
        <v>6.5</v>
      </c>
      <c r="M163" s="222">
        <v>5.4</v>
      </c>
      <c r="N163" s="222">
        <v>3.5</v>
      </c>
      <c r="O163" s="222">
        <v>3.2</v>
      </c>
      <c r="P163" s="222">
        <v>0</v>
      </c>
      <c r="Q163" s="222">
        <v>5</v>
      </c>
      <c r="R163" s="222">
        <v>3</v>
      </c>
      <c r="S163" s="222">
        <v>6.75</v>
      </c>
      <c r="T163" s="222">
        <v>0.9</v>
      </c>
      <c r="U163" s="222">
        <v>3.2</v>
      </c>
      <c r="V163" s="222">
        <v>0</v>
      </c>
      <c r="W163" s="222">
        <v>0</v>
      </c>
      <c r="X163" s="222">
        <v>18.54</v>
      </c>
      <c r="Y163" s="222">
        <v>0</v>
      </c>
      <c r="Z163" s="183">
        <v>8.5</v>
      </c>
    </row>
    <row r="164" ht="23.1" customHeight="1" spans="1:26">
      <c r="A164" s="179"/>
      <c r="B164" s="179"/>
      <c r="C164" s="180"/>
      <c r="D164" s="215" t="s">
        <v>2587</v>
      </c>
      <c r="E164" s="182" t="s">
        <v>870</v>
      </c>
      <c r="F164" s="183">
        <v>269.5</v>
      </c>
      <c r="G164" s="188">
        <v>39.5</v>
      </c>
      <c r="H164" s="222">
        <v>22</v>
      </c>
      <c r="I164" s="222">
        <v>8</v>
      </c>
      <c r="J164" s="222">
        <v>16</v>
      </c>
      <c r="K164" s="222">
        <v>8</v>
      </c>
      <c r="L164" s="222">
        <v>0</v>
      </c>
      <c r="M164" s="222">
        <v>0.35</v>
      </c>
      <c r="N164" s="222">
        <v>8</v>
      </c>
      <c r="O164" s="222">
        <v>10</v>
      </c>
      <c r="P164" s="222">
        <v>0</v>
      </c>
      <c r="Q164" s="222">
        <v>1</v>
      </c>
      <c r="R164" s="222">
        <v>2</v>
      </c>
      <c r="S164" s="222">
        <v>18</v>
      </c>
      <c r="T164" s="222">
        <v>0</v>
      </c>
      <c r="U164" s="222">
        <v>8.54</v>
      </c>
      <c r="V164" s="222">
        <v>0</v>
      </c>
      <c r="W164" s="222">
        <v>2</v>
      </c>
      <c r="X164" s="222">
        <v>26.46</v>
      </c>
      <c r="Y164" s="222">
        <v>0</v>
      </c>
      <c r="Z164" s="183">
        <v>99.65</v>
      </c>
    </row>
    <row r="165" ht="23.1" customHeight="1" spans="1:26">
      <c r="A165" s="179"/>
      <c r="B165" s="179"/>
      <c r="C165" s="180"/>
      <c r="D165" s="215" t="s">
        <v>2588</v>
      </c>
      <c r="E165" s="182" t="s">
        <v>2589</v>
      </c>
      <c r="F165" s="183">
        <v>236.77</v>
      </c>
      <c r="G165" s="188">
        <v>32</v>
      </c>
      <c r="H165" s="222">
        <v>20</v>
      </c>
      <c r="I165" s="222">
        <v>2</v>
      </c>
      <c r="J165" s="222">
        <v>10</v>
      </c>
      <c r="K165" s="222">
        <v>8</v>
      </c>
      <c r="L165" s="222">
        <v>0</v>
      </c>
      <c r="M165" s="222">
        <v>0.35</v>
      </c>
      <c r="N165" s="222">
        <v>8</v>
      </c>
      <c r="O165" s="222">
        <v>10</v>
      </c>
      <c r="P165" s="222">
        <v>0</v>
      </c>
      <c r="Q165" s="222">
        <v>1</v>
      </c>
      <c r="R165" s="222">
        <v>2</v>
      </c>
      <c r="S165" s="222">
        <v>13</v>
      </c>
      <c r="T165" s="222">
        <v>0</v>
      </c>
      <c r="U165" s="222">
        <v>7.31</v>
      </c>
      <c r="V165" s="222">
        <v>0</v>
      </c>
      <c r="W165" s="222">
        <v>2</v>
      </c>
      <c r="X165" s="222">
        <v>26.46</v>
      </c>
      <c r="Y165" s="222">
        <v>0</v>
      </c>
      <c r="Z165" s="183">
        <v>94.65</v>
      </c>
    </row>
    <row r="166" ht="23.1" customHeight="1" spans="1:26">
      <c r="A166" s="179"/>
      <c r="B166" s="179"/>
      <c r="C166" s="180"/>
      <c r="D166" s="215" t="s">
        <v>2590</v>
      </c>
      <c r="E166" s="182" t="s">
        <v>2591</v>
      </c>
      <c r="F166" s="183">
        <v>10.88</v>
      </c>
      <c r="G166" s="188">
        <v>3.5</v>
      </c>
      <c r="H166" s="222">
        <v>1</v>
      </c>
      <c r="I166" s="222">
        <v>2</v>
      </c>
      <c r="J166" s="222">
        <v>2</v>
      </c>
      <c r="K166" s="222">
        <v>0</v>
      </c>
      <c r="L166" s="222">
        <v>0</v>
      </c>
      <c r="M166" s="222">
        <v>0</v>
      </c>
      <c r="N166" s="222">
        <v>0</v>
      </c>
      <c r="O166" s="222">
        <v>0</v>
      </c>
      <c r="P166" s="222">
        <v>0</v>
      </c>
      <c r="Q166" s="222">
        <v>0</v>
      </c>
      <c r="R166" s="222">
        <v>0</v>
      </c>
      <c r="S166" s="222">
        <v>1</v>
      </c>
      <c r="T166" s="222">
        <v>0</v>
      </c>
      <c r="U166" s="222">
        <v>0.38</v>
      </c>
      <c r="V166" s="222">
        <v>0</v>
      </c>
      <c r="W166" s="222">
        <v>0</v>
      </c>
      <c r="X166" s="222">
        <v>0</v>
      </c>
      <c r="Y166" s="222">
        <v>0</v>
      </c>
      <c r="Z166" s="183">
        <v>1</v>
      </c>
    </row>
    <row r="167" ht="23.1" customHeight="1" spans="1:26">
      <c r="A167" s="179"/>
      <c r="B167" s="179"/>
      <c r="C167" s="180"/>
      <c r="D167" s="215" t="s">
        <v>2592</v>
      </c>
      <c r="E167" s="182" t="s">
        <v>2593</v>
      </c>
      <c r="F167" s="183">
        <v>9.38</v>
      </c>
      <c r="G167" s="188">
        <v>2</v>
      </c>
      <c r="H167" s="222">
        <v>0</v>
      </c>
      <c r="I167" s="222">
        <v>2</v>
      </c>
      <c r="J167" s="222">
        <v>2</v>
      </c>
      <c r="K167" s="222">
        <v>0</v>
      </c>
      <c r="L167" s="222">
        <v>0</v>
      </c>
      <c r="M167" s="222">
        <v>0</v>
      </c>
      <c r="N167" s="222">
        <v>0</v>
      </c>
      <c r="O167" s="222">
        <v>0</v>
      </c>
      <c r="P167" s="222">
        <v>0</v>
      </c>
      <c r="Q167" s="222">
        <v>0</v>
      </c>
      <c r="R167" s="222">
        <v>0</v>
      </c>
      <c r="S167" s="222">
        <v>2</v>
      </c>
      <c r="T167" s="222">
        <v>0</v>
      </c>
      <c r="U167" s="222">
        <v>0.38</v>
      </c>
      <c r="V167" s="222">
        <v>0</v>
      </c>
      <c r="W167" s="222">
        <v>0</v>
      </c>
      <c r="X167" s="222">
        <v>0</v>
      </c>
      <c r="Y167" s="222">
        <v>0</v>
      </c>
      <c r="Z167" s="183">
        <v>1</v>
      </c>
    </row>
    <row r="168" ht="23.1" customHeight="1" spans="1:26">
      <c r="A168" s="179"/>
      <c r="B168" s="179"/>
      <c r="C168" s="180"/>
      <c r="D168" s="215" t="s">
        <v>2594</v>
      </c>
      <c r="E168" s="182" t="s">
        <v>2595</v>
      </c>
      <c r="F168" s="183">
        <v>12.47</v>
      </c>
      <c r="G168" s="188">
        <v>2</v>
      </c>
      <c r="H168" s="222">
        <v>1</v>
      </c>
      <c r="I168" s="222">
        <v>2</v>
      </c>
      <c r="J168" s="222">
        <v>2</v>
      </c>
      <c r="K168" s="222">
        <v>0</v>
      </c>
      <c r="L168" s="222">
        <v>0</v>
      </c>
      <c r="M168" s="222">
        <v>0</v>
      </c>
      <c r="N168" s="222">
        <v>0</v>
      </c>
      <c r="O168" s="222">
        <v>0</v>
      </c>
      <c r="P168" s="222">
        <v>0</v>
      </c>
      <c r="Q168" s="222">
        <v>0</v>
      </c>
      <c r="R168" s="222">
        <v>0</v>
      </c>
      <c r="S168" s="222">
        <v>2</v>
      </c>
      <c r="T168" s="222">
        <v>0</v>
      </c>
      <c r="U168" s="222">
        <v>0.47</v>
      </c>
      <c r="V168" s="222">
        <v>0</v>
      </c>
      <c r="W168" s="222">
        <v>0</v>
      </c>
      <c r="X168" s="222">
        <v>0</v>
      </c>
      <c r="Y168" s="222">
        <v>0</v>
      </c>
      <c r="Z168" s="183">
        <v>3</v>
      </c>
    </row>
    <row r="169" ht="23.1" customHeight="1" spans="1:26">
      <c r="A169" s="179"/>
      <c r="B169" s="179"/>
      <c r="C169" s="180"/>
      <c r="D169" s="215" t="s">
        <v>2596</v>
      </c>
      <c r="E169" s="182" t="s">
        <v>123</v>
      </c>
      <c r="F169" s="183">
        <v>50.27</v>
      </c>
      <c r="G169" s="188">
        <v>7.7</v>
      </c>
      <c r="H169" s="222">
        <v>4</v>
      </c>
      <c r="I169" s="222">
        <v>1.2</v>
      </c>
      <c r="J169" s="222">
        <v>3</v>
      </c>
      <c r="K169" s="222">
        <v>0.5</v>
      </c>
      <c r="L169" s="222">
        <v>0</v>
      </c>
      <c r="M169" s="222">
        <v>0</v>
      </c>
      <c r="N169" s="222">
        <v>2</v>
      </c>
      <c r="O169" s="222">
        <v>2</v>
      </c>
      <c r="P169" s="222">
        <v>6.1</v>
      </c>
      <c r="Q169" s="222">
        <v>1</v>
      </c>
      <c r="R169" s="222">
        <v>3</v>
      </c>
      <c r="S169" s="222">
        <v>4</v>
      </c>
      <c r="T169" s="222">
        <v>3</v>
      </c>
      <c r="U169" s="222">
        <v>1.79</v>
      </c>
      <c r="V169" s="222">
        <v>1</v>
      </c>
      <c r="W169" s="222">
        <v>0</v>
      </c>
      <c r="X169" s="222">
        <v>4.98</v>
      </c>
      <c r="Y169" s="222">
        <v>0</v>
      </c>
      <c r="Z169" s="183">
        <v>2</v>
      </c>
    </row>
    <row r="170" ht="23.1" customHeight="1" spans="1:26">
      <c r="A170" s="179"/>
      <c r="B170" s="179"/>
      <c r="C170" s="180"/>
      <c r="D170" s="215" t="s">
        <v>2597</v>
      </c>
      <c r="E170" s="182" t="s">
        <v>2598</v>
      </c>
      <c r="F170" s="183">
        <v>36.22</v>
      </c>
      <c r="G170" s="188">
        <v>5</v>
      </c>
      <c r="H170" s="222">
        <v>2</v>
      </c>
      <c r="I170" s="222">
        <v>1</v>
      </c>
      <c r="J170" s="222">
        <v>2</v>
      </c>
      <c r="K170" s="222">
        <v>0.5</v>
      </c>
      <c r="L170" s="222">
        <v>0</v>
      </c>
      <c r="M170" s="222">
        <v>0</v>
      </c>
      <c r="N170" s="222">
        <v>2</v>
      </c>
      <c r="O170" s="222">
        <v>2</v>
      </c>
      <c r="P170" s="222">
        <v>2.5</v>
      </c>
      <c r="Q170" s="222">
        <v>1</v>
      </c>
      <c r="R170" s="222">
        <v>1</v>
      </c>
      <c r="S170" s="222">
        <v>4</v>
      </c>
      <c r="T170" s="222">
        <v>2</v>
      </c>
      <c r="U170" s="222">
        <v>1.24</v>
      </c>
      <c r="V170" s="222">
        <v>1</v>
      </c>
      <c r="W170" s="222">
        <v>0</v>
      </c>
      <c r="X170" s="222">
        <v>4.98</v>
      </c>
      <c r="Y170" s="222">
        <v>0</v>
      </c>
      <c r="Z170" s="183">
        <v>2</v>
      </c>
    </row>
    <row r="171" ht="23.1" customHeight="1" spans="1:26">
      <c r="A171" s="179"/>
      <c r="B171" s="179"/>
      <c r="C171" s="180"/>
      <c r="D171" s="215" t="s">
        <v>2599</v>
      </c>
      <c r="E171" s="182" t="s">
        <v>2600</v>
      </c>
      <c r="F171" s="183">
        <v>14.05</v>
      </c>
      <c r="G171" s="188">
        <v>2.7</v>
      </c>
      <c r="H171" s="222">
        <v>2</v>
      </c>
      <c r="I171" s="222">
        <v>0.2</v>
      </c>
      <c r="J171" s="222">
        <v>1</v>
      </c>
      <c r="K171" s="222">
        <v>0</v>
      </c>
      <c r="L171" s="222">
        <v>0</v>
      </c>
      <c r="M171" s="222">
        <v>0</v>
      </c>
      <c r="N171" s="222">
        <v>0</v>
      </c>
      <c r="O171" s="222">
        <v>0</v>
      </c>
      <c r="P171" s="222">
        <v>3.6</v>
      </c>
      <c r="Q171" s="222">
        <v>0</v>
      </c>
      <c r="R171" s="222">
        <v>2</v>
      </c>
      <c r="S171" s="222">
        <v>0</v>
      </c>
      <c r="T171" s="222">
        <v>1</v>
      </c>
      <c r="U171" s="222">
        <v>0.55</v>
      </c>
      <c r="V171" s="222">
        <v>0</v>
      </c>
      <c r="W171" s="222">
        <v>0</v>
      </c>
      <c r="X171" s="222">
        <v>0</v>
      </c>
      <c r="Y171" s="222">
        <v>0</v>
      </c>
      <c r="Z171" s="183">
        <v>0</v>
      </c>
    </row>
    <row r="172" ht="23.1" customHeight="1" spans="1:26">
      <c r="A172" s="179"/>
      <c r="B172" s="179"/>
      <c r="C172" s="180"/>
      <c r="D172" s="215" t="s">
        <v>2601</v>
      </c>
      <c r="E172" s="182" t="s">
        <v>125</v>
      </c>
      <c r="F172" s="183">
        <v>400.84</v>
      </c>
      <c r="G172" s="188">
        <v>59</v>
      </c>
      <c r="H172" s="222">
        <v>55</v>
      </c>
      <c r="I172" s="222">
        <v>8.4</v>
      </c>
      <c r="J172" s="222">
        <v>21.4</v>
      </c>
      <c r="K172" s="222">
        <v>11.1</v>
      </c>
      <c r="L172" s="222">
        <v>0</v>
      </c>
      <c r="M172" s="222">
        <v>1.3</v>
      </c>
      <c r="N172" s="222">
        <v>12.7</v>
      </c>
      <c r="O172" s="222">
        <v>11.5</v>
      </c>
      <c r="P172" s="222">
        <v>1.1</v>
      </c>
      <c r="Q172" s="222">
        <v>22.1</v>
      </c>
      <c r="R172" s="222">
        <v>14.7</v>
      </c>
      <c r="S172" s="222">
        <v>35.2</v>
      </c>
      <c r="T172" s="222">
        <v>6.4</v>
      </c>
      <c r="U172" s="222">
        <v>12.5</v>
      </c>
      <c r="V172" s="222">
        <v>0</v>
      </c>
      <c r="W172" s="222">
        <v>2</v>
      </c>
      <c r="X172" s="222">
        <v>93.84</v>
      </c>
      <c r="Y172" s="222">
        <v>0</v>
      </c>
      <c r="Z172" s="183">
        <v>26.3</v>
      </c>
    </row>
    <row r="173" ht="23.1" customHeight="1" spans="1:26">
      <c r="A173" s="179"/>
      <c r="B173" s="179"/>
      <c r="C173" s="180"/>
      <c r="D173" s="215" t="s">
        <v>2602</v>
      </c>
      <c r="E173" s="182" t="s">
        <v>2603</v>
      </c>
      <c r="F173" s="183">
        <v>43.93</v>
      </c>
      <c r="G173" s="188">
        <v>5</v>
      </c>
      <c r="H173" s="222">
        <v>7</v>
      </c>
      <c r="I173" s="222">
        <v>0.5</v>
      </c>
      <c r="J173" s="222">
        <v>1</v>
      </c>
      <c r="K173" s="222">
        <v>3</v>
      </c>
      <c r="L173" s="222">
        <v>0</v>
      </c>
      <c r="M173" s="222">
        <v>0</v>
      </c>
      <c r="N173" s="222">
        <v>2</v>
      </c>
      <c r="O173" s="222">
        <v>1</v>
      </c>
      <c r="P173" s="222">
        <v>0</v>
      </c>
      <c r="Q173" s="222">
        <v>2</v>
      </c>
      <c r="R173" s="222">
        <v>1</v>
      </c>
      <c r="S173" s="222">
        <v>3</v>
      </c>
      <c r="T173" s="222">
        <v>0</v>
      </c>
      <c r="U173" s="222">
        <v>1.51</v>
      </c>
      <c r="V173" s="222">
        <v>0</v>
      </c>
      <c r="W173" s="222">
        <v>0</v>
      </c>
      <c r="X173" s="222">
        <v>13.92</v>
      </c>
      <c r="Y173" s="222">
        <v>0</v>
      </c>
      <c r="Z173" s="183">
        <v>3</v>
      </c>
    </row>
    <row r="174" ht="23.1" customHeight="1" spans="1:26">
      <c r="A174" s="179"/>
      <c r="B174" s="179"/>
      <c r="C174" s="180"/>
      <c r="D174" s="215" t="s">
        <v>2604</v>
      </c>
      <c r="E174" s="182" t="s">
        <v>2605</v>
      </c>
      <c r="F174" s="183">
        <v>37.59</v>
      </c>
      <c r="G174" s="188">
        <v>4</v>
      </c>
      <c r="H174" s="222">
        <v>3</v>
      </c>
      <c r="I174" s="222">
        <v>0.8</v>
      </c>
      <c r="J174" s="222">
        <v>2</v>
      </c>
      <c r="K174" s="222">
        <v>0.2</v>
      </c>
      <c r="L174" s="222">
        <v>0</v>
      </c>
      <c r="M174" s="222">
        <v>0</v>
      </c>
      <c r="N174" s="222">
        <v>1</v>
      </c>
      <c r="O174" s="222">
        <v>2</v>
      </c>
      <c r="P174" s="222">
        <v>1</v>
      </c>
      <c r="Q174" s="222">
        <v>2</v>
      </c>
      <c r="R174" s="222">
        <v>1</v>
      </c>
      <c r="S174" s="222">
        <v>3</v>
      </c>
      <c r="T174" s="222">
        <v>0</v>
      </c>
      <c r="U174" s="222">
        <v>0.97</v>
      </c>
      <c r="V174" s="222">
        <v>0</v>
      </c>
      <c r="W174" s="222">
        <v>2</v>
      </c>
      <c r="X174" s="222">
        <v>10.62</v>
      </c>
      <c r="Y174" s="222">
        <v>0</v>
      </c>
      <c r="Z174" s="183">
        <v>1.7</v>
      </c>
    </row>
    <row r="175" ht="23.1" customHeight="1" spans="1:26">
      <c r="A175" s="179"/>
      <c r="B175" s="179"/>
      <c r="C175" s="180"/>
      <c r="D175" s="215" t="s">
        <v>2606</v>
      </c>
      <c r="E175" s="182" t="s">
        <v>2607</v>
      </c>
      <c r="F175" s="183">
        <v>9.33</v>
      </c>
      <c r="G175" s="188">
        <v>3.3</v>
      </c>
      <c r="H175" s="222">
        <v>0.5</v>
      </c>
      <c r="I175" s="222">
        <v>0.5</v>
      </c>
      <c r="J175" s="222">
        <v>2</v>
      </c>
      <c r="K175" s="222">
        <v>0.1</v>
      </c>
      <c r="L175" s="222">
        <v>0</v>
      </c>
      <c r="M175" s="222">
        <v>0</v>
      </c>
      <c r="N175" s="222">
        <v>0.1</v>
      </c>
      <c r="O175" s="222">
        <v>1</v>
      </c>
      <c r="P175" s="222">
        <v>0.1</v>
      </c>
      <c r="Q175" s="222">
        <v>0.1</v>
      </c>
      <c r="R175" s="222">
        <v>0.2</v>
      </c>
      <c r="S175" s="222">
        <v>1</v>
      </c>
      <c r="T175" s="222">
        <v>0.1</v>
      </c>
      <c r="U175" s="222">
        <v>0.33</v>
      </c>
      <c r="V175" s="222">
        <v>0</v>
      </c>
      <c r="W175" s="222">
        <v>0</v>
      </c>
      <c r="X175" s="222">
        <v>0</v>
      </c>
      <c r="Y175" s="222">
        <v>0</v>
      </c>
      <c r="Z175" s="183">
        <v>0</v>
      </c>
    </row>
    <row r="176" ht="23.1" customHeight="1" spans="1:26">
      <c r="A176" s="179"/>
      <c r="B176" s="179"/>
      <c r="C176" s="180"/>
      <c r="D176" s="215" t="s">
        <v>2608</v>
      </c>
      <c r="E176" s="182" t="s">
        <v>2609</v>
      </c>
      <c r="F176" s="183">
        <v>93.91</v>
      </c>
      <c r="G176" s="188">
        <v>18.5</v>
      </c>
      <c r="H176" s="222">
        <v>15.4</v>
      </c>
      <c r="I176" s="222">
        <v>1.5</v>
      </c>
      <c r="J176" s="222">
        <v>6</v>
      </c>
      <c r="K176" s="222">
        <v>3.5</v>
      </c>
      <c r="L176" s="222">
        <v>0</v>
      </c>
      <c r="M176" s="222">
        <v>0</v>
      </c>
      <c r="N176" s="222">
        <v>2</v>
      </c>
      <c r="O176" s="222">
        <v>2</v>
      </c>
      <c r="P176" s="222">
        <v>0</v>
      </c>
      <c r="Q176" s="222">
        <v>3</v>
      </c>
      <c r="R176" s="222">
        <v>2</v>
      </c>
      <c r="S176" s="222">
        <v>8.6</v>
      </c>
      <c r="T176" s="222">
        <v>0.5</v>
      </c>
      <c r="U176" s="222">
        <v>2.89</v>
      </c>
      <c r="V176" s="222">
        <v>0</v>
      </c>
      <c r="W176" s="222">
        <v>0</v>
      </c>
      <c r="X176" s="222">
        <v>28.02</v>
      </c>
      <c r="Y176" s="222">
        <v>0</v>
      </c>
      <c r="Z176" s="183">
        <v>0</v>
      </c>
    </row>
    <row r="177" ht="23.1" customHeight="1" spans="1:26">
      <c r="A177" s="179"/>
      <c r="B177" s="179"/>
      <c r="C177" s="180"/>
      <c r="D177" s="215" t="s">
        <v>2610</v>
      </c>
      <c r="E177" s="182" t="s">
        <v>2611</v>
      </c>
      <c r="F177" s="183">
        <v>66.77</v>
      </c>
      <c r="G177" s="188">
        <v>10</v>
      </c>
      <c r="H177" s="222">
        <v>8</v>
      </c>
      <c r="I177" s="222">
        <v>1</v>
      </c>
      <c r="J177" s="222">
        <v>4</v>
      </c>
      <c r="K177" s="222">
        <v>1</v>
      </c>
      <c r="L177" s="222">
        <v>0</v>
      </c>
      <c r="M177" s="222">
        <v>0</v>
      </c>
      <c r="N177" s="222">
        <v>1</v>
      </c>
      <c r="O177" s="222">
        <v>1</v>
      </c>
      <c r="P177" s="222">
        <v>0</v>
      </c>
      <c r="Q177" s="222">
        <v>0</v>
      </c>
      <c r="R177" s="222">
        <v>0</v>
      </c>
      <c r="S177" s="222">
        <v>1</v>
      </c>
      <c r="T177" s="222">
        <v>0</v>
      </c>
      <c r="U177" s="222">
        <v>1.91</v>
      </c>
      <c r="V177" s="222">
        <v>0</v>
      </c>
      <c r="W177" s="222">
        <v>0</v>
      </c>
      <c r="X177" s="222">
        <v>19.86</v>
      </c>
      <c r="Y177" s="222">
        <v>0</v>
      </c>
      <c r="Z177" s="183">
        <v>18</v>
      </c>
    </row>
    <row r="178" ht="23.1" customHeight="1" spans="1:26">
      <c r="A178" s="179"/>
      <c r="B178" s="179"/>
      <c r="C178" s="180"/>
      <c r="D178" s="215" t="s">
        <v>2612</v>
      </c>
      <c r="E178" s="182" t="s">
        <v>2613</v>
      </c>
      <c r="F178" s="183">
        <v>17.84</v>
      </c>
      <c r="G178" s="188">
        <v>2</v>
      </c>
      <c r="H178" s="222">
        <v>4.6</v>
      </c>
      <c r="I178" s="222">
        <v>0.3</v>
      </c>
      <c r="J178" s="222">
        <v>1</v>
      </c>
      <c r="K178" s="222">
        <v>0.4</v>
      </c>
      <c r="L178" s="222">
        <v>0</v>
      </c>
      <c r="M178" s="222">
        <v>0</v>
      </c>
      <c r="N178" s="222">
        <v>0</v>
      </c>
      <c r="O178" s="222">
        <v>0</v>
      </c>
      <c r="P178" s="222">
        <v>0</v>
      </c>
      <c r="Q178" s="222">
        <v>2</v>
      </c>
      <c r="R178" s="222">
        <v>0.5</v>
      </c>
      <c r="S178" s="222">
        <v>1.2</v>
      </c>
      <c r="T178" s="222">
        <v>0</v>
      </c>
      <c r="U178" s="222">
        <v>0.5</v>
      </c>
      <c r="V178" s="222">
        <v>0</v>
      </c>
      <c r="W178" s="222">
        <v>0</v>
      </c>
      <c r="X178" s="222">
        <v>5.34</v>
      </c>
      <c r="Y178" s="222">
        <v>0</v>
      </c>
      <c r="Z178" s="183">
        <v>0</v>
      </c>
    </row>
    <row r="179" ht="23.1" customHeight="1" spans="1:26">
      <c r="A179" s="179"/>
      <c r="B179" s="179"/>
      <c r="C179" s="180"/>
      <c r="D179" s="215" t="s">
        <v>2614</v>
      </c>
      <c r="E179" s="182" t="s">
        <v>2615</v>
      </c>
      <c r="F179" s="183">
        <v>13.97</v>
      </c>
      <c r="G179" s="188">
        <v>2.7</v>
      </c>
      <c r="H179" s="222">
        <v>2</v>
      </c>
      <c r="I179" s="222">
        <v>0.3</v>
      </c>
      <c r="J179" s="222">
        <v>0.4</v>
      </c>
      <c r="K179" s="222">
        <v>0</v>
      </c>
      <c r="L179" s="222">
        <v>0</v>
      </c>
      <c r="M179" s="222">
        <v>0</v>
      </c>
      <c r="N179" s="222">
        <v>0.5</v>
      </c>
      <c r="O179" s="222">
        <v>0</v>
      </c>
      <c r="P179" s="222">
        <v>0</v>
      </c>
      <c r="Q179" s="222">
        <v>1</v>
      </c>
      <c r="R179" s="222">
        <v>1</v>
      </c>
      <c r="S179" s="222">
        <v>3.8</v>
      </c>
      <c r="T179" s="222">
        <v>0.8</v>
      </c>
      <c r="U179" s="222">
        <v>0.47</v>
      </c>
      <c r="V179" s="222">
        <v>0</v>
      </c>
      <c r="W179" s="222">
        <v>0</v>
      </c>
      <c r="X179" s="222">
        <v>0</v>
      </c>
      <c r="Y179" s="222">
        <v>0</v>
      </c>
      <c r="Z179" s="183">
        <v>1</v>
      </c>
    </row>
    <row r="180" ht="23.1" customHeight="1" spans="1:26">
      <c r="A180" s="179"/>
      <c r="B180" s="179"/>
      <c r="C180" s="180"/>
      <c r="D180" s="215" t="s">
        <v>2616</v>
      </c>
      <c r="E180" s="182" t="s">
        <v>2617</v>
      </c>
      <c r="F180" s="183">
        <v>15.59</v>
      </c>
      <c r="G180" s="188">
        <v>4</v>
      </c>
      <c r="H180" s="222">
        <v>4</v>
      </c>
      <c r="I180" s="222">
        <v>0.5</v>
      </c>
      <c r="J180" s="222">
        <v>0.5</v>
      </c>
      <c r="K180" s="222">
        <v>0.5</v>
      </c>
      <c r="L180" s="222">
        <v>0</v>
      </c>
      <c r="M180" s="222">
        <v>0</v>
      </c>
      <c r="N180" s="222">
        <v>0.6</v>
      </c>
      <c r="O180" s="222">
        <v>0.5</v>
      </c>
      <c r="P180" s="222">
        <v>0</v>
      </c>
      <c r="Q180" s="222">
        <v>1</v>
      </c>
      <c r="R180" s="222">
        <v>1</v>
      </c>
      <c r="S180" s="222">
        <v>0.8</v>
      </c>
      <c r="T180" s="222">
        <v>0</v>
      </c>
      <c r="U180" s="222">
        <v>0.59</v>
      </c>
      <c r="V180" s="222">
        <v>0</v>
      </c>
      <c r="W180" s="222">
        <v>0</v>
      </c>
      <c r="X180" s="222">
        <v>0</v>
      </c>
      <c r="Y180" s="222">
        <v>0</v>
      </c>
      <c r="Z180" s="183">
        <v>1.6</v>
      </c>
    </row>
    <row r="181" ht="23.1" customHeight="1" spans="1:26">
      <c r="A181" s="179"/>
      <c r="B181" s="179"/>
      <c r="C181" s="180"/>
      <c r="D181" s="215" t="s">
        <v>2618</v>
      </c>
      <c r="E181" s="182" t="s">
        <v>2619</v>
      </c>
      <c r="F181" s="183">
        <v>3.12</v>
      </c>
      <c r="G181" s="188">
        <v>1</v>
      </c>
      <c r="H181" s="222">
        <v>0.5</v>
      </c>
      <c r="I181" s="222">
        <v>0</v>
      </c>
      <c r="J181" s="222">
        <v>0</v>
      </c>
      <c r="K181" s="222">
        <v>0.2</v>
      </c>
      <c r="L181" s="222">
        <v>0</v>
      </c>
      <c r="M181" s="222">
        <v>0</v>
      </c>
      <c r="N181" s="222">
        <v>0.5</v>
      </c>
      <c r="O181" s="222">
        <v>0</v>
      </c>
      <c r="P181" s="222">
        <v>0</v>
      </c>
      <c r="Q181" s="222">
        <v>0</v>
      </c>
      <c r="R181" s="222">
        <v>0</v>
      </c>
      <c r="S181" s="222">
        <v>0.3</v>
      </c>
      <c r="T181" s="222">
        <v>0</v>
      </c>
      <c r="U181" s="222">
        <v>0.12</v>
      </c>
      <c r="V181" s="222">
        <v>0</v>
      </c>
      <c r="W181" s="222">
        <v>0</v>
      </c>
      <c r="X181" s="222">
        <v>0</v>
      </c>
      <c r="Y181" s="222">
        <v>0</v>
      </c>
      <c r="Z181" s="183">
        <v>0.5</v>
      </c>
    </row>
    <row r="182" ht="23.1" customHeight="1" spans="1:26">
      <c r="A182" s="179"/>
      <c r="B182" s="179"/>
      <c r="C182" s="180"/>
      <c r="D182" s="215" t="s">
        <v>2620</v>
      </c>
      <c r="E182" s="182" t="s">
        <v>2621</v>
      </c>
      <c r="F182" s="183">
        <v>13.98</v>
      </c>
      <c r="G182" s="188">
        <v>3.5</v>
      </c>
      <c r="H182" s="222">
        <v>3</v>
      </c>
      <c r="I182" s="222">
        <v>1</v>
      </c>
      <c r="J182" s="222">
        <v>0.5</v>
      </c>
      <c r="K182" s="222">
        <v>0.5</v>
      </c>
      <c r="L182" s="222">
        <v>0</v>
      </c>
      <c r="M182" s="222">
        <v>0</v>
      </c>
      <c r="N182" s="222">
        <v>1</v>
      </c>
      <c r="O182" s="222">
        <v>0</v>
      </c>
      <c r="P182" s="222">
        <v>0</v>
      </c>
      <c r="Q182" s="222">
        <v>1</v>
      </c>
      <c r="R182" s="222">
        <v>2</v>
      </c>
      <c r="S182" s="222">
        <v>0.5</v>
      </c>
      <c r="T182" s="222">
        <v>0</v>
      </c>
      <c r="U182" s="222">
        <v>0.48</v>
      </c>
      <c r="V182" s="222">
        <v>0</v>
      </c>
      <c r="W182" s="222">
        <v>0</v>
      </c>
      <c r="X182" s="222">
        <v>0</v>
      </c>
      <c r="Y182" s="222">
        <v>0</v>
      </c>
      <c r="Z182" s="183">
        <v>0.5</v>
      </c>
    </row>
    <row r="183" ht="23.1" customHeight="1" spans="1:26">
      <c r="A183" s="179"/>
      <c r="B183" s="179"/>
      <c r="C183" s="180"/>
      <c r="D183" s="215" t="s">
        <v>2622</v>
      </c>
      <c r="E183" s="182" t="s">
        <v>2623</v>
      </c>
      <c r="F183" s="183">
        <v>31.24</v>
      </c>
      <c r="G183" s="188">
        <v>3</v>
      </c>
      <c r="H183" s="222">
        <v>5</v>
      </c>
      <c r="I183" s="222">
        <v>1</v>
      </c>
      <c r="J183" s="222">
        <v>2</v>
      </c>
      <c r="K183" s="222">
        <v>0.7</v>
      </c>
      <c r="L183" s="222">
        <v>0</v>
      </c>
      <c r="M183" s="222">
        <v>0.3</v>
      </c>
      <c r="N183" s="222">
        <v>3</v>
      </c>
      <c r="O183" s="222">
        <v>2</v>
      </c>
      <c r="P183" s="222">
        <v>0</v>
      </c>
      <c r="Q183" s="222">
        <v>5</v>
      </c>
      <c r="R183" s="222">
        <v>3</v>
      </c>
      <c r="S183" s="222">
        <v>2</v>
      </c>
      <c r="T183" s="222">
        <v>1</v>
      </c>
      <c r="U183" s="222">
        <v>1.24</v>
      </c>
      <c r="V183" s="222">
        <v>0</v>
      </c>
      <c r="W183" s="222">
        <v>0</v>
      </c>
      <c r="X183" s="222">
        <v>0</v>
      </c>
      <c r="Y183" s="222">
        <v>0</v>
      </c>
      <c r="Z183" s="183">
        <v>0</v>
      </c>
    </row>
    <row r="184" ht="23.1" customHeight="1" spans="1:26">
      <c r="A184" s="179"/>
      <c r="B184" s="179"/>
      <c r="C184" s="180"/>
      <c r="D184" s="215" t="s">
        <v>2624</v>
      </c>
      <c r="E184" s="182" t="s">
        <v>2625</v>
      </c>
      <c r="F184" s="183">
        <v>53.57</v>
      </c>
      <c r="G184" s="188">
        <v>2</v>
      </c>
      <c r="H184" s="222">
        <v>2</v>
      </c>
      <c r="I184" s="222">
        <v>1</v>
      </c>
      <c r="J184" s="222">
        <v>2</v>
      </c>
      <c r="K184" s="222">
        <v>1</v>
      </c>
      <c r="L184" s="222">
        <v>0</v>
      </c>
      <c r="M184" s="222">
        <v>1</v>
      </c>
      <c r="N184" s="222">
        <v>1</v>
      </c>
      <c r="O184" s="222">
        <v>2</v>
      </c>
      <c r="P184" s="222">
        <v>0</v>
      </c>
      <c r="Q184" s="222">
        <v>5</v>
      </c>
      <c r="R184" s="222">
        <v>3</v>
      </c>
      <c r="S184" s="222">
        <v>10</v>
      </c>
      <c r="T184" s="222">
        <v>4</v>
      </c>
      <c r="U184" s="222">
        <v>1.49</v>
      </c>
      <c r="V184" s="222">
        <v>0</v>
      </c>
      <c r="W184" s="222">
        <v>0</v>
      </c>
      <c r="X184" s="222">
        <v>16.08</v>
      </c>
      <c r="Y184" s="222">
        <v>0</v>
      </c>
      <c r="Z184" s="183">
        <v>0</v>
      </c>
    </row>
    <row r="185" ht="23.1" customHeight="1" spans="1:26">
      <c r="A185" s="179"/>
      <c r="B185" s="179"/>
      <c r="C185" s="180"/>
      <c r="D185" s="215" t="s">
        <v>2626</v>
      </c>
      <c r="E185" s="182" t="s">
        <v>997</v>
      </c>
      <c r="F185" s="183">
        <v>506.65</v>
      </c>
      <c r="G185" s="188">
        <v>52.95</v>
      </c>
      <c r="H185" s="222">
        <v>77.4</v>
      </c>
      <c r="I185" s="222">
        <v>13.45</v>
      </c>
      <c r="J185" s="222">
        <v>46.24</v>
      </c>
      <c r="K185" s="222">
        <v>17.94</v>
      </c>
      <c r="L185" s="222">
        <v>0</v>
      </c>
      <c r="M185" s="222">
        <v>10.3</v>
      </c>
      <c r="N185" s="222">
        <v>19.24</v>
      </c>
      <c r="O185" s="222">
        <v>20.1</v>
      </c>
      <c r="P185" s="222">
        <v>4.8</v>
      </c>
      <c r="Q185" s="222">
        <v>9.94</v>
      </c>
      <c r="R185" s="222">
        <v>25.36</v>
      </c>
      <c r="S185" s="222">
        <v>53.54</v>
      </c>
      <c r="T185" s="222">
        <v>7</v>
      </c>
      <c r="U185" s="222">
        <v>19.83</v>
      </c>
      <c r="V185" s="222">
        <v>2</v>
      </c>
      <c r="W185" s="222">
        <v>10</v>
      </c>
      <c r="X185" s="222">
        <v>50.82</v>
      </c>
      <c r="Y185" s="222">
        <v>0</v>
      </c>
      <c r="Z185" s="183">
        <v>29.74</v>
      </c>
    </row>
    <row r="186" ht="23.1" customHeight="1" spans="1:26">
      <c r="A186" s="179"/>
      <c r="B186" s="179"/>
      <c r="C186" s="180"/>
      <c r="D186" s="215" t="s">
        <v>2627</v>
      </c>
      <c r="E186" s="182" t="s">
        <v>2628</v>
      </c>
      <c r="F186" s="183">
        <v>121.74</v>
      </c>
      <c r="G186" s="188">
        <v>7.95</v>
      </c>
      <c r="H186" s="222">
        <v>5.3</v>
      </c>
      <c r="I186" s="222">
        <v>2.65</v>
      </c>
      <c r="J186" s="222">
        <v>9.54</v>
      </c>
      <c r="K186" s="222">
        <v>4.24</v>
      </c>
      <c r="L186" s="222">
        <v>0</v>
      </c>
      <c r="M186" s="222">
        <v>5.3</v>
      </c>
      <c r="N186" s="222">
        <v>9.54</v>
      </c>
      <c r="O186" s="222">
        <v>5.3</v>
      </c>
      <c r="P186" s="222">
        <v>0</v>
      </c>
      <c r="Q186" s="222">
        <v>4.24</v>
      </c>
      <c r="R186" s="222">
        <v>6.36</v>
      </c>
      <c r="S186" s="222">
        <v>9.54</v>
      </c>
      <c r="T186" s="222">
        <v>0</v>
      </c>
      <c r="U186" s="222">
        <v>3.82</v>
      </c>
      <c r="V186" s="222">
        <v>0</v>
      </c>
      <c r="W186" s="222">
        <v>2</v>
      </c>
      <c r="X186" s="222">
        <v>36.42</v>
      </c>
      <c r="Y186" s="222">
        <v>0</v>
      </c>
      <c r="Z186" s="183">
        <v>9.54</v>
      </c>
    </row>
    <row r="187" ht="23.1" customHeight="1" spans="1:26">
      <c r="A187" s="179"/>
      <c r="B187" s="179"/>
      <c r="C187" s="180"/>
      <c r="D187" s="215" t="s">
        <v>2629</v>
      </c>
      <c r="E187" s="182" t="s">
        <v>2630</v>
      </c>
      <c r="F187" s="183">
        <v>61.67</v>
      </c>
      <c r="G187" s="188">
        <v>10</v>
      </c>
      <c r="H187" s="222">
        <v>8</v>
      </c>
      <c r="I187" s="222">
        <v>1.5</v>
      </c>
      <c r="J187" s="222">
        <v>3</v>
      </c>
      <c r="K187" s="222">
        <v>0</v>
      </c>
      <c r="L187" s="222">
        <v>0</v>
      </c>
      <c r="M187" s="222">
        <v>2</v>
      </c>
      <c r="N187" s="222">
        <v>2</v>
      </c>
      <c r="O187" s="222">
        <v>4</v>
      </c>
      <c r="P187" s="222">
        <v>0</v>
      </c>
      <c r="Q187" s="222">
        <v>3</v>
      </c>
      <c r="R187" s="222">
        <v>3.5</v>
      </c>
      <c r="S187" s="222">
        <v>8</v>
      </c>
      <c r="T187" s="222">
        <v>1</v>
      </c>
      <c r="U187" s="222">
        <v>2.67</v>
      </c>
      <c r="V187" s="222">
        <v>0</v>
      </c>
      <c r="W187" s="222">
        <v>2</v>
      </c>
      <c r="X187" s="222">
        <v>0</v>
      </c>
      <c r="Y187" s="222">
        <v>0</v>
      </c>
      <c r="Z187" s="183">
        <v>7</v>
      </c>
    </row>
    <row r="188" ht="23.1" customHeight="1" spans="1:26">
      <c r="A188" s="179"/>
      <c r="B188" s="179"/>
      <c r="C188" s="180"/>
      <c r="D188" s="215" t="s">
        <v>2631</v>
      </c>
      <c r="E188" s="182" t="s">
        <v>2632</v>
      </c>
      <c r="F188" s="183">
        <v>89.28</v>
      </c>
      <c r="G188" s="188">
        <v>3</v>
      </c>
      <c r="H188" s="222">
        <v>23</v>
      </c>
      <c r="I188" s="222">
        <v>3</v>
      </c>
      <c r="J188" s="222">
        <v>6</v>
      </c>
      <c r="K188" s="222">
        <v>2</v>
      </c>
      <c r="L188" s="222">
        <v>0</v>
      </c>
      <c r="M188" s="222">
        <v>0</v>
      </c>
      <c r="N188" s="222">
        <v>3</v>
      </c>
      <c r="O188" s="222">
        <v>1.8</v>
      </c>
      <c r="P188" s="222">
        <v>0</v>
      </c>
      <c r="Q188" s="222">
        <v>1</v>
      </c>
      <c r="R188" s="222">
        <v>1</v>
      </c>
      <c r="S188" s="222">
        <v>17.7</v>
      </c>
      <c r="T188" s="222">
        <v>3</v>
      </c>
      <c r="U188" s="222">
        <v>3.78</v>
      </c>
      <c r="V188" s="222">
        <v>2</v>
      </c>
      <c r="W188" s="222">
        <v>6</v>
      </c>
      <c r="X188" s="222">
        <v>0</v>
      </c>
      <c r="Y188" s="222">
        <v>0</v>
      </c>
      <c r="Z188" s="183">
        <v>2</v>
      </c>
    </row>
    <row r="189" ht="23.1" customHeight="1" spans="1:26">
      <c r="A189" s="179"/>
      <c r="B189" s="179"/>
      <c r="C189" s="180"/>
      <c r="D189" s="215" t="s">
        <v>2633</v>
      </c>
      <c r="E189" s="182" t="s">
        <v>2634</v>
      </c>
      <c r="F189" s="183">
        <v>103.5</v>
      </c>
      <c r="G189" s="188">
        <v>15</v>
      </c>
      <c r="H189" s="222">
        <v>20</v>
      </c>
      <c r="I189" s="222">
        <v>2</v>
      </c>
      <c r="J189" s="222">
        <v>6</v>
      </c>
      <c r="K189" s="222">
        <v>5</v>
      </c>
      <c r="L189" s="222">
        <v>0</v>
      </c>
      <c r="M189" s="222">
        <v>1</v>
      </c>
      <c r="N189" s="222">
        <v>1</v>
      </c>
      <c r="O189" s="222">
        <v>2</v>
      </c>
      <c r="P189" s="222">
        <v>4.8</v>
      </c>
      <c r="Q189" s="222">
        <v>1</v>
      </c>
      <c r="R189" s="222">
        <v>2</v>
      </c>
      <c r="S189" s="222">
        <v>2</v>
      </c>
      <c r="T189" s="222">
        <v>2</v>
      </c>
      <c r="U189" s="222">
        <v>3.6</v>
      </c>
      <c r="V189" s="222">
        <v>0</v>
      </c>
      <c r="W189" s="222">
        <v>0</v>
      </c>
      <c r="X189" s="222">
        <v>14.4</v>
      </c>
      <c r="Y189" s="222">
        <v>0</v>
      </c>
      <c r="Z189" s="183">
        <v>6.7</v>
      </c>
    </row>
    <row r="190" ht="23.1" customHeight="1" spans="1:26">
      <c r="A190" s="179"/>
      <c r="B190" s="179"/>
      <c r="C190" s="180"/>
      <c r="D190" s="215" t="s">
        <v>2635</v>
      </c>
      <c r="E190" s="182" t="s">
        <v>2636</v>
      </c>
      <c r="F190" s="183">
        <v>6.28</v>
      </c>
      <c r="G190" s="188">
        <v>1</v>
      </c>
      <c r="H190" s="222">
        <v>0.6</v>
      </c>
      <c r="I190" s="222">
        <v>0.2</v>
      </c>
      <c r="J190" s="222">
        <v>0.8</v>
      </c>
      <c r="K190" s="222">
        <v>0.2</v>
      </c>
      <c r="L190" s="222">
        <v>0</v>
      </c>
      <c r="M190" s="222">
        <v>0</v>
      </c>
      <c r="N190" s="222">
        <v>0.5</v>
      </c>
      <c r="O190" s="222">
        <v>0</v>
      </c>
      <c r="P190" s="222">
        <v>0</v>
      </c>
      <c r="Q190" s="222">
        <v>0.2</v>
      </c>
      <c r="R190" s="222">
        <v>0.5</v>
      </c>
      <c r="S190" s="222">
        <v>0.5</v>
      </c>
      <c r="T190" s="222">
        <v>0</v>
      </c>
      <c r="U190" s="222">
        <v>0.28</v>
      </c>
      <c r="V190" s="222">
        <v>0</v>
      </c>
      <c r="W190" s="222">
        <v>0</v>
      </c>
      <c r="X190" s="222">
        <v>0</v>
      </c>
      <c r="Y190" s="222">
        <v>0</v>
      </c>
      <c r="Z190" s="183">
        <v>0.5</v>
      </c>
    </row>
    <row r="191" ht="23.1" customHeight="1" spans="1:26">
      <c r="A191" s="179"/>
      <c r="B191" s="179"/>
      <c r="C191" s="180"/>
      <c r="D191" s="215" t="s">
        <v>2637</v>
      </c>
      <c r="E191" s="182" t="s">
        <v>2638</v>
      </c>
      <c r="F191" s="183">
        <v>12.56</v>
      </c>
      <c r="G191" s="188">
        <v>1</v>
      </c>
      <c r="H191" s="222">
        <v>1</v>
      </c>
      <c r="I191" s="222">
        <v>0</v>
      </c>
      <c r="J191" s="222">
        <v>3</v>
      </c>
      <c r="K191" s="222">
        <v>1</v>
      </c>
      <c r="L191" s="222">
        <v>0</v>
      </c>
      <c r="M191" s="222">
        <v>1</v>
      </c>
      <c r="N191" s="222">
        <v>0</v>
      </c>
      <c r="O191" s="222">
        <v>0</v>
      </c>
      <c r="P191" s="222">
        <v>0</v>
      </c>
      <c r="Q191" s="222">
        <v>0</v>
      </c>
      <c r="R191" s="222">
        <v>1</v>
      </c>
      <c r="S191" s="222">
        <v>3</v>
      </c>
      <c r="T191" s="222">
        <v>0.5</v>
      </c>
      <c r="U191" s="222">
        <v>0.56</v>
      </c>
      <c r="V191" s="222">
        <v>0</v>
      </c>
      <c r="W191" s="222">
        <v>0</v>
      </c>
      <c r="X191" s="222">
        <v>0</v>
      </c>
      <c r="Y191" s="222">
        <v>0</v>
      </c>
      <c r="Z191" s="183">
        <v>0.5</v>
      </c>
    </row>
    <row r="192" ht="23.1" customHeight="1" spans="1:26">
      <c r="A192" s="179"/>
      <c r="B192" s="179"/>
      <c r="C192" s="180"/>
      <c r="D192" s="215" t="s">
        <v>2639</v>
      </c>
      <c r="E192" s="182" t="s">
        <v>2640</v>
      </c>
      <c r="F192" s="183">
        <v>6.26</v>
      </c>
      <c r="G192" s="188">
        <v>1</v>
      </c>
      <c r="H192" s="222">
        <v>0.5</v>
      </c>
      <c r="I192" s="222">
        <v>0</v>
      </c>
      <c r="J192" s="222">
        <v>1.5</v>
      </c>
      <c r="K192" s="222">
        <v>1</v>
      </c>
      <c r="L192" s="222">
        <v>0</v>
      </c>
      <c r="M192" s="222">
        <v>0</v>
      </c>
      <c r="N192" s="222">
        <v>0</v>
      </c>
      <c r="O192" s="222">
        <v>0</v>
      </c>
      <c r="P192" s="222">
        <v>0</v>
      </c>
      <c r="Q192" s="222">
        <v>0</v>
      </c>
      <c r="R192" s="222">
        <v>0</v>
      </c>
      <c r="S192" s="222">
        <v>0.7</v>
      </c>
      <c r="T192" s="222">
        <v>0</v>
      </c>
      <c r="U192" s="222">
        <v>0.26</v>
      </c>
      <c r="V192" s="222">
        <v>0</v>
      </c>
      <c r="W192" s="222">
        <v>0</v>
      </c>
      <c r="X192" s="222">
        <v>0</v>
      </c>
      <c r="Y192" s="222">
        <v>0</v>
      </c>
      <c r="Z192" s="183">
        <v>0.3</v>
      </c>
    </row>
    <row r="193" ht="23.1" customHeight="1" spans="1:26">
      <c r="A193" s="179"/>
      <c r="B193" s="179"/>
      <c r="C193" s="180"/>
      <c r="D193" s="215" t="s">
        <v>2641</v>
      </c>
      <c r="E193" s="182" t="s">
        <v>2642</v>
      </c>
      <c r="F193" s="183">
        <v>17.28</v>
      </c>
      <c r="G193" s="188">
        <v>1</v>
      </c>
      <c r="H193" s="222">
        <v>2</v>
      </c>
      <c r="I193" s="222">
        <v>0</v>
      </c>
      <c r="J193" s="222">
        <v>3.5</v>
      </c>
      <c r="K193" s="222">
        <v>1.5</v>
      </c>
      <c r="L193" s="222">
        <v>0</v>
      </c>
      <c r="M193" s="222">
        <v>1</v>
      </c>
      <c r="N193" s="222">
        <v>0</v>
      </c>
      <c r="O193" s="222">
        <v>0.5</v>
      </c>
      <c r="P193" s="222">
        <v>0</v>
      </c>
      <c r="Q193" s="222">
        <v>0</v>
      </c>
      <c r="R193" s="222">
        <v>0.5</v>
      </c>
      <c r="S193" s="222">
        <v>3</v>
      </c>
      <c r="T193" s="222">
        <v>0.5</v>
      </c>
      <c r="U193" s="222">
        <v>0.78</v>
      </c>
      <c r="V193" s="222">
        <v>0</v>
      </c>
      <c r="W193" s="222">
        <v>0</v>
      </c>
      <c r="X193" s="222">
        <v>0</v>
      </c>
      <c r="Y193" s="222">
        <v>0</v>
      </c>
      <c r="Z193" s="183">
        <v>1</v>
      </c>
    </row>
    <row r="194" ht="23.1" customHeight="1" spans="1:26">
      <c r="A194" s="179"/>
      <c r="B194" s="179"/>
      <c r="C194" s="180"/>
      <c r="D194" s="215" t="s">
        <v>2643</v>
      </c>
      <c r="E194" s="182" t="s">
        <v>2644</v>
      </c>
      <c r="F194" s="183">
        <v>7.81</v>
      </c>
      <c r="G194" s="188">
        <v>1</v>
      </c>
      <c r="H194" s="222">
        <v>1</v>
      </c>
      <c r="I194" s="222">
        <v>0.1</v>
      </c>
      <c r="J194" s="222">
        <v>0.9</v>
      </c>
      <c r="K194" s="222">
        <v>0</v>
      </c>
      <c r="L194" s="222">
        <v>0</v>
      </c>
      <c r="M194" s="222">
        <v>0</v>
      </c>
      <c r="N194" s="222">
        <v>0.2</v>
      </c>
      <c r="O194" s="222">
        <v>1.5</v>
      </c>
      <c r="P194" s="222">
        <v>0</v>
      </c>
      <c r="Q194" s="222">
        <v>0.5</v>
      </c>
      <c r="R194" s="222">
        <v>0.5</v>
      </c>
      <c r="S194" s="222">
        <v>1.8</v>
      </c>
      <c r="T194" s="222">
        <v>0</v>
      </c>
      <c r="U194" s="222">
        <v>0.31</v>
      </c>
      <c r="V194" s="222">
        <v>0</v>
      </c>
      <c r="W194" s="222">
        <v>0</v>
      </c>
      <c r="X194" s="222">
        <v>0</v>
      </c>
      <c r="Y194" s="222">
        <v>0</v>
      </c>
      <c r="Z194" s="183">
        <v>0</v>
      </c>
    </row>
    <row r="195" ht="23.1" customHeight="1" spans="1:26">
      <c r="A195" s="179"/>
      <c r="B195" s="179"/>
      <c r="C195" s="180"/>
      <c r="D195" s="215" t="s">
        <v>2651</v>
      </c>
      <c r="E195" s="182" t="s">
        <v>2652</v>
      </c>
      <c r="F195" s="183">
        <v>80.27</v>
      </c>
      <c r="G195" s="188">
        <v>12</v>
      </c>
      <c r="H195" s="222">
        <v>16</v>
      </c>
      <c r="I195" s="222">
        <v>4</v>
      </c>
      <c r="J195" s="222">
        <v>12</v>
      </c>
      <c r="K195" s="222">
        <v>3</v>
      </c>
      <c r="L195" s="222">
        <v>0</v>
      </c>
      <c r="M195" s="222">
        <v>0</v>
      </c>
      <c r="N195" s="222">
        <v>3</v>
      </c>
      <c r="O195" s="222">
        <v>5</v>
      </c>
      <c r="P195" s="222">
        <v>0</v>
      </c>
      <c r="Q195" s="222">
        <v>0</v>
      </c>
      <c r="R195" s="222">
        <v>10</v>
      </c>
      <c r="S195" s="222">
        <v>7.3</v>
      </c>
      <c r="T195" s="222">
        <v>0</v>
      </c>
      <c r="U195" s="222">
        <v>3.77</v>
      </c>
      <c r="V195" s="222">
        <v>0</v>
      </c>
      <c r="W195" s="222">
        <v>0</v>
      </c>
      <c r="X195" s="222">
        <v>0</v>
      </c>
      <c r="Y195" s="222">
        <v>0</v>
      </c>
      <c r="Z195" s="183">
        <v>2.2</v>
      </c>
    </row>
    <row r="196" ht="23.1" customHeight="1" spans="1:26">
      <c r="A196" s="179"/>
      <c r="B196" s="179"/>
      <c r="C196" s="180"/>
      <c r="D196" s="215" t="s">
        <v>2673</v>
      </c>
      <c r="E196" s="182" t="s">
        <v>1074</v>
      </c>
      <c r="F196" s="183">
        <v>15.96</v>
      </c>
      <c r="G196" s="188">
        <v>0.4</v>
      </c>
      <c r="H196" s="222">
        <v>0.4</v>
      </c>
      <c r="I196" s="222">
        <v>0.4</v>
      </c>
      <c r="J196" s="222">
        <v>0.8</v>
      </c>
      <c r="K196" s="222">
        <v>0.4</v>
      </c>
      <c r="L196" s="222">
        <v>0</v>
      </c>
      <c r="M196" s="222">
        <v>0</v>
      </c>
      <c r="N196" s="222">
        <v>0</v>
      </c>
      <c r="O196" s="222">
        <v>0</v>
      </c>
      <c r="P196" s="222">
        <v>0</v>
      </c>
      <c r="Q196" s="222">
        <v>0</v>
      </c>
      <c r="R196" s="222">
        <v>0</v>
      </c>
      <c r="S196" s="222">
        <v>4.5</v>
      </c>
      <c r="T196" s="222">
        <v>0</v>
      </c>
      <c r="U196" s="222">
        <v>0.54</v>
      </c>
      <c r="V196" s="222">
        <v>0</v>
      </c>
      <c r="W196" s="222">
        <v>0</v>
      </c>
      <c r="X196" s="222">
        <v>4.92</v>
      </c>
      <c r="Y196" s="222">
        <v>0</v>
      </c>
      <c r="Z196" s="183">
        <v>3.6</v>
      </c>
    </row>
    <row r="197" ht="23.1" customHeight="1" spans="1:26">
      <c r="A197" s="179"/>
      <c r="B197" s="179"/>
      <c r="C197" s="180"/>
      <c r="D197" s="215" t="s">
        <v>2674</v>
      </c>
      <c r="E197" s="182" t="s">
        <v>2675</v>
      </c>
      <c r="F197" s="183">
        <v>15.96</v>
      </c>
      <c r="G197" s="188">
        <v>0.4</v>
      </c>
      <c r="H197" s="222">
        <v>0.4</v>
      </c>
      <c r="I197" s="222">
        <v>0.4</v>
      </c>
      <c r="J197" s="222">
        <v>0.8</v>
      </c>
      <c r="K197" s="222">
        <v>0.4</v>
      </c>
      <c r="L197" s="222">
        <v>0</v>
      </c>
      <c r="M197" s="222">
        <v>0</v>
      </c>
      <c r="N197" s="222">
        <v>0</v>
      </c>
      <c r="O197" s="222">
        <v>0</v>
      </c>
      <c r="P197" s="222">
        <v>0</v>
      </c>
      <c r="Q197" s="222">
        <v>0</v>
      </c>
      <c r="R197" s="222">
        <v>0</v>
      </c>
      <c r="S197" s="222">
        <v>4.5</v>
      </c>
      <c r="T197" s="222">
        <v>0</v>
      </c>
      <c r="U197" s="222">
        <v>0.54</v>
      </c>
      <c r="V197" s="222">
        <v>0</v>
      </c>
      <c r="W197" s="222">
        <v>0</v>
      </c>
      <c r="X197" s="222">
        <v>4.92</v>
      </c>
      <c r="Y197" s="222">
        <v>0</v>
      </c>
      <c r="Z197" s="183">
        <v>3.6</v>
      </c>
    </row>
    <row r="198" ht="23.1" customHeight="1" spans="1:26">
      <c r="A198" s="179"/>
      <c r="B198" s="179"/>
      <c r="C198" s="180"/>
      <c r="D198" s="215" t="s">
        <v>2678</v>
      </c>
      <c r="E198" s="182" t="s">
        <v>139</v>
      </c>
      <c r="F198" s="183">
        <v>284.99</v>
      </c>
      <c r="G198" s="188">
        <v>44</v>
      </c>
      <c r="H198" s="222">
        <v>30</v>
      </c>
      <c r="I198" s="222">
        <v>2</v>
      </c>
      <c r="J198" s="222">
        <v>7.5</v>
      </c>
      <c r="K198" s="222">
        <v>7</v>
      </c>
      <c r="L198" s="222">
        <v>0</v>
      </c>
      <c r="M198" s="222">
        <v>3</v>
      </c>
      <c r="N198" s="222">
        <v>5</v>
      </c>
      <c r="O198" s="222">
        <v>10</v>
      </c>
      <c r="P198" s="222">
        <v>8</v>
      </c>
      <c r="Q198" s="222">
        <v>5.5</v>
      </c>
      <c r="R198" s="222">
        <v>10</v>
      </c>
      <c r="S198" s="222">
        <v>18.5</v>
      </c>
      <c r="T198" s="222">
        <v>15</v>
      </c>
      <c r="U198" s="222">
        <v>9.57</v>
      </c>
      <c r="V198" s="222">
        <v>0</v>
      </c>
      <c r="W198" s="222">
        <v>8</v>
      </c>
      <c r="X198" s="222">
        <v>34.92</v>
      </c>
      <c r="Y198" s="222">
        <v>0</v>
      </c>
      <c r="Z198" s="183">
        <v>42</v>
      </c>
    </row>
    <row r="199" ht="23.1" customHeight="1" spans="1:26">
      <c r="A199" s="179"/>
      <c r="B199" s="179"/>
      <c r="C199" s="180"/>
      <c r="D199" s="215" t="s">
        <v>2679</v>
      </c>
      <c r="E199" s="182" t="s">
        <v>2680</v>
      </c>
      <c r="F199" s="183">
        <v>284.99</v>
      </c>
      <c r="G199" s="188">
        <v>44</v>
      </c>
      <c r="H199" s="222">
        <v>30</v>
      </c>
      <c r="I199" s="222">
        <v>2</v>
      </c>
      <c r="J199" s="222">
        <v>7.5</v>
      </c>
      <c r="K199" s="222">
        <v>7</v>
      </c>
      <c r="L199" s="222">
        <v>0</v>
      </c>
      <c r="M199" s="222">
        <v>3</v>
      </c>
      <c r="N199" s="222">
        <v>5</v>
      </c>
      <c r="O199" s="222">
        <v>10</v>
      </c>
      <c r="P199" s="222">
        <v>8</v>
      </c>
      <c r="Q199" s="222">
        <v>5.5</v>
      </c>
      <c r="R199" s="222">
        <v>10</v>
      </c>
      <c r="S199" s="222">
        <v>18.5</v>
      </c>
      <c r="T199" s="222">
        <v>15</v>
      </c>
      <c r="U199" s="222">
        <v>9.57</v>
      </c>
      <c r="V199" s="222">
        <v>0</v>
      </c>
      <c r="W199" s="222">
        <v>8</v>
      </c>
      <c r="X199" s="222">
        <v>34.92</v>
      </c>
      <c r="Y199" s="222">
        <v>0</v>
      </c>
      <c r="Z199" s="183">
        <v>42</v>
      </c>
    </row>
    <row r="200" ht="23.1" customHeight="1" spans="1:26">
      <c r="A200" s="179"/>
      <c r="B200" s="179"/>
      <c r="C200" s="180"/>
      <c r="D200" s="215" t="s">
        <v>2681</v>
      </c>
      <c r="E200" s="182" t="s">
        <v>1091</v>
      </c>
      <c r="F200" s="183">
        <v>115.46</v>
      </c>
      <c r="G200" s="188">
        <v>13.3</v>
      </c>
      <c r="H200" s="222">
        <v>13.8</v>
      </c>
      <c r="I200" s="222">
        <v>1.1</v>
      </c>
      <c r="J200" s="222">
        <v>2</v>
      </c>
      <c r="K200" s="222">
        <v>2.2</v>
      </c>
      <c r="L200" s="222">
        <v>0</v>
      </c>
      <c r="M200" s="222">
        <v>1.3</v>
      </c>
      <c r="N200" s="222">
        <v>2.7</v>
      </c>
      <c r="O200" s="222">
        <v>4.6</v>
      </c>
      <c r="P200" s="222">
        <v>0</v>
      </c>
      <c r="Q200" s="222">
        <v>2</v>
      </c>
      <c r="R200" s="222">
        <v>3.9</v>
      </c>
      <c r="S200" s="222">
        <v>36.1</v>
      </c>
      <c r="T200" s="222">
        <v>0</v>
      </c>
      <c r="U200" s="222">
        <v>3.96</v>
      </c>
      <c r="V200" s="222">
        <v>0</v>
      </c>
      <c r="W200" s="222">
        <v>2</v>
      </c>
      <c r="X200" s="222">
        <v>15</v>
      </c>
      <c r="Y200" s="222">
        <v>0</v>
      </c>
      <c r="Z200" s="183">
        <v>0</v>
      </c>
    </row>
    <row r="201" ht="23.1" customHeight="1" spans="1:26">
      <c r="A201" s="179"/>
      <c r="B201" s="179"/>
      <c r="C201" s="180"/>
      <c r="D201" s="215" t="s">
        <v>2682</v>
      </c>
      <c r="E201" s="182" t="s">
        <v>2683</v>
      </c>
      <c r="F201" s="183">
        <v>58</v>
      </c>
      <c r="G201" s="188">
        <v>5</v>
      </c>
      <c r="H201" s="222">
        <v>5</v>
      </c>
      <c r="I201" s="222">
        <v>0</v>
      </c>
      <c r="J201" s="222">
        <v>0</v>
      </c>
      <c r="K201" s="222">
        <v>2.2</v>
      </c>
      <c r="L201" s="222">
        <v>0</v>
      </c>
      <c r="M201" s="222">
        <v>0</v>
      </c>
      <c r="N201" s="222">
        <v>2</v>
      </c>
      <c r="O201" s="222">
        <v>4.6</v>
      </c>
      <c r="P201" s="222">
        <v>0</v>
      </c>
      <c r="Q201" s="222">
        <v>2</v>
      </c>
      <c r="R201" s="222">
        <v>2</v>
      </c>
      <c r="S201" s="222">
        <v>18.2</v>
      </c>
      <c r="T201" s="222">
        <v>0</v>
      </c>
      <c r="U201" s="222">
        <v>2.02</v>
      </c>
      <c r="V201" s="222">
        <v>0</v>
      </c>
      <c r="W201" s="222">
        <v>0</v>
      </c>
      <c r="X201" s="222">
        <v>10.98</v>
      </c>
      <c r="Y201" s="222">
        <v>0</v>
      </c>
      <c r="Z201" s="183">
        <v>0</v>
      </c>
    </row>
    <row r="202" ht="23.1" customHeight="1" spans="1:26">
      <c r="A202" s="179"/>
      <c r="B202" s="179"/>
      <c r="C202" s="180"/>
      <c r="D202" s="215" t="s">
        <v>2684</v>
      </c>
      <c r="E202" s="182" t="s">
        <v>2685</v>
      </c>
      <c r="F202" s="183">
        <v>10.9</v>
      </c>
      <c r="G202" s="188">
        <v>1.8</v>
      </c>
      <c r="H202" s="222">
        <v>1.6</v>
      </c>
      <c r="I202" s="222">
        <v>0.2</v>
      </c>
      <c r="J202" s="222">
        <v>0.4</v>
      </c>
      <c r="K202" s="222">
        <v>0</v>
      </c>
      <c r="L202" s="222">
        <v>0</v>
      </c>
      <c r="M202" s="222">
        <v>0.2</v>
      </c>
      <c r="N202" s="222">
        <v>0.2</v>
      </c>
      <c r="O202" s="222">
        <v>0</v>
      </c>
      <c r="P202" s="222">
        <v>0</v>
      </c>
      <c r="Q202" s="222">
        <v>0</v>
      </c>
      <c r="R202" s="222">
        <v>0.3</v>
      </c>
      <c r="S202" s="222">
        <v>3.3</v>
      </c>
      <c r="T202" s="222">
        <v>0</v>
      </c>
      <c r="U202" s="222">
        <v>0.4</v>
      </c>
      <c r="V202" s="222">
        <v>0</v>
      </c>
      <c r="W202" s="222">
        <v>0</v>
      </c>
      <c r="X202" s="222">
        <v>0</v>
      </c>
      <c r="Y202" s="222">
        <v>0</v>
      </c>
      <c r="Z202" s="183">
        <v>0</v>
      </c>
    </row>
    <row r="203" ht="23.1" customHeight="1" spans="1:26">
      <c r="A203" s="179"/>
      <c r="B203" s="179"/>
      <c r="C203" s="180"/>
      <c r="D203" s="215" t="s">
        <v>2686</v>
      </c>
      <c r="E203" s="182" t="s">
        <v>2687</v>
      </c>
      <c r="F203" s="183">
        <v>15.41</v>
      </c>
      <c r="G203" s="188">
        <v>0.5</v>
      </c>
      <c r="H203" s="222">
        <v>2.2</v>
      </c>
      <c r="I203" s="222">
        <v>0.2</v>
      </c>
      <c r="J203" s="222">
        <v>0.5</v>
      </c>
      <c r="K203" s="222">
        <v>0</v>
      </c>
      <c r="L203" s="222">
        <v>0</v>
      </c>
      <c r="M203" s="222">
        <v>0</v>
      </c>
      <c r="N203" s="222">
        <v>0</v>
      </c>
      <c r="O203" s="222">
        <v>0</v>
      </c>
      <c r="P203" s="222">
        <v>0</v>
      </c>
      <c r="Q203" s="222">
        <v>0</v>
      </c>
      <c r="R203" s="222">
        <v>0</v>
      </c>
      <c r="S203" s="222">
        <v>5.6</v>
      </c>
      <c r="T203" s="222">
        <v>0</v>
      </c>
      <c r="U203" s="222">
        <v>0.39</v>
      </c>
      <c r="V203" s="222">
        <v>0</v>
      </c>
      <c r="W203" s="222">
        <v>2</v>
      </c>
      <c r="X203" s="222">
        <v>4.02</v>
      </c>
      <c r="Y203" s="222">
        <v>0</v>
      </c>
      <c r="Z203" s="183">
        <v>0</v>
      </c>
    </row>
    <row r="204" ht="23.1" customHeight="1" spans="1:26">
      <c r="A204" s="179"/>
      <c r="B204" s="179"/>
      <c r="C204" s="180"/>
      <c r="D204" s="215" t="s">
        <v>2688</v>
      </c>
      <c r="E204" s="182" t="s">
        <v>2689</v>
      </c>
      <c r="F204" s="183">
        <v>15.59</v>
      </c>
      <c r="G204" s="188">
        <v>4</v>
      </c>
      <c r="H204" s="222">
        <v>2</v>
      </c>
      <c r="I204" s="222">
        <v>0.5</v>
      </c>
      <c r="J204" s="222">
        <v>0.6</v>
      </c>
      <c r="K204" s="222">
        <v>0</v>
      </c>
      <c r="L204" s="222">
        <v>0</v>
      </c>
      <c r="M204" s="222">
        <v>0.6</v>
      </c>
      <c r="N204" s="222">
        <v>0.5</v>
      </c>
      <c r="O204" s="222">
        <v>0</v>
      </c>
      <c r="P204" s="222">
        <v>0</v>
      </c>
      <c r="Q204" s="222">
        <v>0</v>
      </c>
      <c r="R204" s="222">
        <v>0</v>
      </c>
      <c r="S204" s="222">
        <v>4.8</v>
      </c>
      <c r="T204" s="222">
        <v>0</v>
      </c>
      <c r="U204" s="222">
        <v>0.59</v>
      </c>
      <c r="V204" s="222">
        <v>0</v>
      </c>
      <c r="W204" s="222">
        <v>0</v>
      </c>
      <c r="X204" s="222">
        <v>0</v>
      </c>
      <c r="Y204" s="222">
        <v>0</v>
      </c>
      <c r="Z204" s="183">
        <v>0</v>
      </c>
    </row>
    <row r="205" ht="23.1" customHeight="1" spans="1:26">
      <c r="A205" s="179"/>
      <c r="B205" s="179"/>
      <c r="C205" s="180"/>
      <c r="D205" s="215" t="s">
        <v>2690</v>
      </c>
      <c r="E205" s="182" t="s">
        <v>2691</v>
      </c>
      <c r="F205" s="183">
        <v>15.56</v>
      </c>
      <c r="G205" s="188">
        <v>2</v>
      </c>
      <c r="H205" s="222">
        <v>3</v>
      </c>
      <c r="I205" s="222">
        <v>0.2</v>
      </c>
      <c r="J205" s="222">
        <v>0.5</v>
      </c>
      <c r="K205" s="222">
        <v>0</v>
      </c>
      <c r="L205" s="222">
        <v>0</v>
      </c>
      <c r="M205" s="222">
        <v>0.5</v>
      </c>
      <c r="N205" s="222">
        <v>0</v>
      </c>
      <c r="O205" s="222">
        <v>0</v>
      </c>
      <c r="P205" s="222">
        <v>0</v>
      </c>
      <c r="Q205" s="222">
        <v>0</v>
      </c>
      <c r="R205" s="222">
        <v>1.6</v>
      </c>
      <c r="S205" s="222">
        <v>4.2</v>
      </c>
      <c r="T205" s="222">
        <v>0</v>
      </c>
      <c r="U205" s="222">
        <v>0.56</v>
      </c>
      <c r="V205" s="222">
        <v>0</v>
      </c>
      <c r="W205" s="222">
        <v>0</v>
      </c>
      <c r="X205" s="222">
        <v>0</v>
      </c>
      <c r="Y205" s="222">
        <v>0</v>
      </c>
      <c r="Z205" s="183">
        <v>0</v>
      </c>
    </row>
    <row r="206" ht="23.1" customHeight="1" spans="1:26">
      <c r="A206" s="179"/>
      <c r="B206" s="179"/>
      <c r="C206" s="180"/>
      <c r="D206" s="215" t="s">
        <v>1905</v>
      </c>
      <c r="E206" s="182" t="s">
        <v>143</v>
      </c>
      <c r="F206" s="183">
        <v>559.11</v>
      </c>
      <c r="G206" s="188">
        <v>93</v>
      </c>
      <c r="H206" s="222">
        <v>15</v>
      </c>
      <c r="I206" s="222">
        <v>0.55</v>
      </c>
      <c r="J206" s="222">
        <v>11</v>
      </c>
      <c r="K206" s="222">
        <v>2.6</v>
      </c>
      <c r="L206" s="222">
        <v>0</v>
      </c>
      <c r="M206" s="222">
        <v>0.8</v>
      </c>
      <c r="N206" s="222">
        <v>0.65</v>
      </c>
      <c r="O206" s="222">
        <v>13.1</v>
      </c>
      <c r="P206" s="222">
        <v>26</v>
      </c>
      <c r="Q206" s="222">
        <v>27.4</v>
      </c>
      <c r="R206" s="222">
        <v>30</v>
      </c>
      <c r="S206" s="222">
        <v>32.6</v>
      </c>
      <c r="T206" s="222">
        <v>80</v>
      </c>
      <c r="U206" s="222">
        <v>16.53</v>
      </c>
      <c r="V206" s="222">
        <v>0</v>
      </c>
      <c r="W206" s="222">
        <v>12</v>
      </c>
      <c r="X206" s="222">
        <v>53.58</v>
      </c>
      <c r="Y206" s="222">
        <v>0</v>
      </c>
      <c r="Z206" s="183">
        <v>142.3</v>
      </c>
    </row>
    <row r="207" ht="23.1" customHeight="1" spans="1:26">
      <c r="A207" s="179"/>
      <c r="B207" s="179"/>
      <c r="C207" s="180"/>
      <c r="D207" s="215" t="s">
        <v>2692</v>
      </c>
      <c r="E207" s="182" t="s">
        <v>2693</v>
      </c>
      <c r="F207" s="183">
        <v>559.11</v>
      </c>
      <c r="G207" s="188">
        <v>93</v>
      </c>
      <c r="H207" s="222">
        <v>15</v>
      </c>
      <c r="I207" s="222">
        <v>0.55</v>
      </c>
      <c r="J207" s="222">
        <v>11</v>
      </c>
      <c r="K207" s="222">
        <v>2.6</v>
      </c>
      <c r="L207" s="222">
        <v>0</v>
      </c>
      <c r="M207" s="222">
        <v>0.8</v>
      </c>
      <c r="N207" s="222">
        <v>0.65</v>
      </c>
      <c r="O207" s="222">
        <v>13.1</v>
      </c>
      <c r="P207" s="222">
        <v>26</v>
      </c>
      <c r="Q207" s="222">
        <v>27.4</v>
      </c>
      <c r="R207" s="222">
        <v>30</v>
      </c>
      <c r="S207" s="222">
        <v>32.6</v>
      </c>
      <c r="T207" s="222">
        <v>80</v>
      </c>
      <c r="U207" s="222">
        <v>16.53</v>
      </c>
      <c r="V207" s="222">
        <v>0</v>
      </c>
      <c r="W207" s="222">
        <v>12</v>
      </c>
      <c r="X207" s="222">
        <v>53.58</v>
      </c>
      <c r="Y207" s="222">
        <v>0</v>
      </c>
      <c r="Z207" s="183">
        <v>142.3</v>
      </c>
    </row>
    <row r="208" ht="23.1" customHeight="1" spans="1:26">
      <c r="A208" s="179"/>
      <c r="B208" s="179"/>
      <c r="C208" s="180"/>
      <c r="D208" s="215" t="s">
        <v>1922</v>
      </c>
      <c r="E208" s="182" t="s">
        <v>145</v>
      </c>
      <c r="F208" s="183">
        <v>14.5</v>
      </c>
      <c r="G208" s="188">
        <v>3.5</v>
      </c>
      <c r="H208" s="222">
        <v>2.1</v>
      </c>
      <c r="I208" s="222">
        <v>0</v>
      </c>
      <c r="J208" s="222">
        <v>0</v>
      </c>
      <c r="K208" s="222">
        <v>0</v>
      </c>
      <c r="L208" s="222">
        <v>0</v>
      </c>
      <c r="M208" s="222">
        <v>0</v>
      </c>
      <c r="N208" s="222">
        <v>1.2</v>
      </c>
      <c r="O208" s="222">
        <v>0</v>
      </c>
      <c r="P208" s="222">
        <v>0</v>
      </c>
      <c r="Q208" s="222">
        <v>0.8</v>
      </c>
      <c r="R208" s="222">
        <v>1.6</v>
      </c>
      <c r="S208" s="222">
        <v>2.8</v>
      </c>
      <c r="T208" s="222">
        <v>0</v>
      </c>
      <c r="U208" s="222">
        <v>0.5</v>
      </c>
      <c r="V208" s="222">
        <v>0</v>
      </c>
      <c r="W208" s="222">
        <v>2</v>
      </c>
      <c r="X208" s="222">
        <v>0</v>
      </c>
      <c r="Y208" s="222">
        <v>0</v>
      </c>
      <c r="Z208" s="183">
        <v>0</v>
      </c>
    </row>
    <row r="209" ht="23.1" customHeight="1" spans="1:26">
      <c r="A209" s="179"/>
      <c r="B209" s="179"/>
      <c r="C209" s="180"/>
      <c r="D209" s="215" t="s">
        <v>2694</v>
      </c>
      <c r="E209" s="182" t="s">
        <v>2695</v>
      </c>
      <c r="F209" s="183">
        <v>14.5</v>
      </c>
      <c r="G209" s="188">
        <v>3.5</v>
      </c>
      <c r="H209" s="222">
        <v>2.1</v>
      </c>
      <c r="I209" s="222">
        <v>0</v>
      </c>
      <c r="J209" s="222">
        <v>0</v>
      </c>
      <c r="K209" s="222">
        <v>0</v>
      </c>
      <c r="L209" s="222">
        <v>0</v>
      </c>
      <c r="M209" s="222">
        <v>0</v>
      </c>
      <c r="N209" s="222">
        <v>1.2</v>
      </c>
      <c r="O209" s="222">
        <v>0</v>
      </c>
      <c r="P209" s="222">
        <v>0</v>
      </c>
      <c r="Q209" s="222">
        <v>0.8</v>
      </c>
      <c r="R209" s="222">
        <v>1.6</v>
      </c>
      <c r="S209" s="222">
        <v>2.8</v>
      </c>
      <c r="T209" s="222">
        <v>0</v>
      </c>
      <c r="U209" s="222">
        <v>0.5</v>
      </c>
      <c r="V209" s="222">
        <v>0</v>
      </c>
      <c r="W209" s="222">
        <v>2</v>
      </c>
      <c r="X209" s="222">
        <v>0</v>
      </c>
      <c r="Y209" s="222">
        <v>0</v>
      </c>
      <c r="Z209" s="183">
        <v>0</v>
      </c>
    </row>
    <row r="210" ht="23.1" customHeight="1" spans="1:26">
      <c r="A210" s="179"/>
      <c r="B210" s="179"/>
      <c r="C210" s="180"/>
      <c r="D210" s="215" t="s">
        <v>1931</v>
      </c>
      <c r="E210" s="182" t="s">
        <v>1114</v>
      </c>
      <c r="F210" s="183">
        <v>138.36</v>
      </c>
      <c r="G210" s="188">
        <v>23</v>
      </c>
      <c r="H210" s="222">
        <v>12.6</v>
      </c>
      <c r="I210" s="222">
        <v>1.2</v>
      </c>
      <c r="J210" s="222">
        <v>6.2</v>
      </c>
      <c r="K210" s="222">
        <v>3.1</v>
      </c>
      <c r="L210" s="222">
        <v>0</v>
      </c>
      <c r="M210" s="222">
        <v>0</v>
      </c>
      <c r="N210" s="222">
        <v>6.4</v>
      </c>
      <c r="O210" s="222">
        <v>4.2</v>
      </c>
      <c r="P210" s="222">
        <v>0</v>
      </c>
      <c r="Q210" s="222">
        <v>1</v>
      </c>
      <c r="R210" s="222">
        <v>4.2</v>
      </c>
      <c r="S210" s="222">
        <v>17.7</v>
      </c>
      <c r="T210" s="222">
        <v>2.5</v>
      </c>
      <c r="U210" s="222">
        <v>4.82</v>
      </c>
      <c r="V210" s="222">
        <v>0</v>
      </c>
      <c r="W210" s="222">
        <v>4</v>
      </c>
      <c r="X210" s="222">
        <v>18.54</v>
      </c>
      <c r="Y210" s="222">
        <v>0</v>
      </c>
      <c r="Z210" s="183">
        <v>28.9</v>
      </c>
    </row>
    <row r="211" ht="23.1" customHeight="1" spans="1:26">
      <c r="A211" s="179"/>
      <c r="B211" s="179"/>
      <c r="C211" s="180"/>
      <c r="D211" s="215" t="s">
        <v>2696</v>
      </c>
      <c r="E211" s="182" t="s">
        <v>2697</v>
      </c>
      <c r="F211" s="183">
        <v>65.49</v>
      </c>
      <c r="G211" s="188">
        <v>10</v>
      </c>
      <c r="H211" s="222">
        <v>5</v>
      </c>
      <c r="I211" s="222">
        <v>0.5</v>
      </c>
      <c r="J211" s="222">
        <v>3</v>
      </c>
      <c r="K211" s="222">
        <v>2</v>
      </c>
      <c r="L211" s="222">
        <v>0</v>
      </c>
      <c r="M211" s="222">
        <v>0</v>
      </c>
      <c r="N211" s="222">
        <v>3</v>
      </c>
      <c r="O211" s="222">
        <v>2</v>
      </c>
      <c r="P211" s="222">
        <v>0</v>
      </c>
      <c r="Q211" s="222">
        <v>1</v>
      </c>
      <c r="R211" s="222">
        <v>3</v>
      </c>
      <c r="S211" s="222">
        <v>10</v>
      </c>
      <c r="T211" s="222">
        <v>2.5</v>
      </c>
      <c r="U211" s="222">
        <v>2.23</v>
      </c>
      <c r="V211" s="222">
        <v>0</v>
      </c>
      <c r="W211" s="222">
        <v>2</v>
      </c>
      <c r="X211" s="222">
        <v>13.26</v>
      </c>
      <c r="Y211" s="222">
        <v>0</v>
      </c>
      <c r="Z211" s="183">
        <v>6</v>
      </c>
    </row>
    <row r="212" ht="23.1" customHeight="1" spans="1:26">
      <c r="A212" s="179"/>
      <c r="B212" s="179"/>
      <c r="C212" s="180"/>
      <c r="D212" s="215" t="s">
        <v>2698</v>
      </c>
      <c r="E212" s="182" t="s">
        <v>2699</v>
      </c>
      <c r="F212" s="183">
        <v>17.63</v>
      </c>
      <c r="G212" s="188">
        <v>3</v>
      </c>
      <c r="H212" s="222">
        <v>2</v>
      </c>
      <c r="I212" s="222">
        <v>0.3</v>
      </c>
      <c r="J212" s="222">
        <v>1</v>
      </c>
      <c r="K212" s="222">
        <v>0.5</v>
      </c>
      <c r="L212" s="222">
        <v>0</v>
      </c>
      <c r="M212" s="222">
        <v>0</v>
      </c>
      <c r="N212" s="222">
        <v>0.5</v>
      </c>
      <c r="O212" s="222">
        <v>0.5</v>
      </c>
      <c r="P212" s="222">
        <v>0</v>
      </c>
      <c r="Q212" s="222">
        <v>0</v>
      </c>
      <c r="R212" s="222">
        <v>0</v>
      </c>
      <c r="S212" s="222">
        <v>1</v>
      </c>
      <c r="T212" s="222">
        <v>0</v>
      </c>
      <c r="U212" s="222">
        <v>0.63</v>
      </c>
      <c r="V212" s="222">
        <v>0</v>
      </c>
      <c r="W212" s="222">
        <v>2</v>
      </c>
      <c r="X212" s="222">
        <v>0</v>
      </c>
      <c r="Y212" s="222">
        <v>0</v>
      </c>
      <c r="Z212" s="183">
        <v>6.2</v>
      </c>
    </row>
    <row r="213" ht="23.1" customHeight="1" spans="1:26">
      <c r="A213" s="179"/>
      <c r="B213" s="179"/>
      <c r="C213" s="180"/>
      <c r="D213" s="215" t="s">
        <v>2700</v>
      </c>
      <c r="E213" s="182" t="s">
        <v>2701</v>
      </c>
      <c r="F213" s="183">
        <v>6.23</v>
      </c>
      <c r="G213" s="188">
        <v>1</v>
      </c>
      <c r="H213" s="222">
        <v>0.5</v>
      </c>
      <c r="I213" s="222">
        <v>0</v>
      </c>
      <c r="J213" s="222">
        <v>0</v>
      </c>
      <c r="K213" s="222">
        <v>0</v>
      </c>
      <c r="L213" s="222">
        <v>0</v>
      </c>
      <c r="M213" s="222">
        <v>0</v>
      </c>
      <c r="N213" s="222">
        <v>0.7</v>
      </c>
      <c r="O213" s="222">
        <v>1</v>
      </c>
      <c r="P213" s="222">
        <v>0</v>
      </c>
      <c r="Q213" s="222">
        <v>0</v>
      </c>
      <c r="R213" s="222">
        <v>0</v>
      </c>
      <c r="S213" s="222">
        <v>1</v>
      </c>
      <c r="T213" s="222">
        <v>0</v>
      </c>
      <c r="U213" s="222">
        <v>0.23</v>
      </c>
      <c r="V213" s="222">
        <v>0</v>
      </c>
      <c r="W213" s="222">
        <v>0</v>
      </c>
      <c r="X213" s="222">
        <v>0</v>
      </c>
      <c r="Y213" s="222">
        <v>0</v>
      </c>
      <c r="Z213" s="183">
        <v>1.8</v>
      </c>
    </row>
    <row r="214" ht="23.1" customHeight="1" spans="1:26">
      <c r="A214" s="179"/>
      <c r="B214" s="179"/>
      <c r="C214" s="180"/>
      <c r="D214" s="215" t="s">
        <v>2702</v>
      </c>
      <c r="E214" s="182" t="s">
        <v>2703</v>
      </c>
      <c r="F214" s="183">
        <v>9.39</v>
      </c>
      <c r="G214" s="188">
        <v>2</v>
      </c>
      <c r="H214" s="222">
        <v>1.1</v>
      </c>
      <c r="I214" s="222">
        <v>0</v>
      </c>
      <c r="J214" s="222">
        <v>0</v>
      </c>
      <c r="K214" s="222">
        <v>0</v>
      </c>
      <c r="L214" s="222">
        <v>0</v>
      </c>
      <c r="M214" s="222">
        <v>0</v>
      </c>
      <c r="N214" s="222">
        <v>0.2</v>
      </c>
      <c r="O214" s="222">
        <v>0.2</v>
      </c>
      <c r="P214" s="222">
        <v>0</v>
      </c>
      <c r="Q214" s="222">
        <v>0</v>
      </c>
      <c r="R214" s="222">
        <v>0.2</v>
      </c>
      <c r="S214" s="222">
        <v>1.7</v>
      </c>
      <c r="T214" s="222">
        <v>0</v>
      </c>
      <c r="U214" s="222">
        <v>0.39</v>
      </c>
      <c r="V214" s="222">
        <v>0</v>
      </c>
      <c r="W214" s="222">
        <v>0</v>
      </c>
      <c r="X214" s="222">
        <v>0</v>
      </c>
      <c r="Y214" s="222">
        <v>0</v>
      </c>
      <c r="Z214" s="183">
        <v>3.6</v>
      </c>
    </row>
    <row r="215" ht="23.1" customHeight="1" spans="1:26">
      <c r="A215" s="179"/>
      <c r="B215" s="179"/>
      <c r="C215" s="180"/>
      <c r="D215" s="215" t="s">
        <v>2704</v>
      </c>
      <c r="E215" s="182" t="s">
        <v>2705</v>
      </c>
      <c r="F215" s="183">
        <v>25.55</v>
      </c>
      <c r="G215" s="188">
        <v>3</v>
      </c>
      <c r="H215" s="222">
        <v>3</v>
      </c>
      <c r="I215" s="222">
        <v>0.3</v>
      </c>
      <c r="J215" s="222">
        <v>1</v>
      </c>
      <c r="K215" s="222">
        <v>0.1</v>
      </c>
      <c r="L215" s="222">
        <v>0</v>
      </c>
      <c r="M215" s="222">
        <v>0</v>
      </c>
      <c r="N215" s="222">
        <v>1</v>
      </c>
      <c r="O215" s="222">
        <v>0</v>
      </c>
      <c r="P215" s="222">
        <v>0</v>
      </c>
      <c r="Q215" s="222">
        <v>0</v>
      </c>
      <c r="R215" s="222">
        <v>1</v>
      </c>
      <c r="S215" s="222">
        <v>2</v>
      </c>
      <c r="T215" s="222">
        <v>0</v>
      </c>
      <c r="U215" s="222">
        <v>0.77</v>
      </c>
      <c r="V215" s="222">
        <v>0</v>
      </c>
      <c r="W215" s="222">
        <v>0</v>
      </c>
      <c r="X215" s="222">
        <v>5.28</v>
      </c>
      <c r="Y215" s="222">
        <v>0</v>
      </c>
      <c r="Z215" s="183">
        <v>8.1</v>
      </c>
    </row>
    <row r="216" ht="23.1" customHeight="1" spans="1:26">
      <c r="A216" s="179"/>
      <c r="B216" s="179"/>
      <c r="C216" s="180"/>
      <c r="D216" s="215" t="s">
        <v>2706</v>
      </c>
      <c r="E216" s="182" t="s">
        <v>2707</v>
      </c>
      <c r="F216" s="183">
        <v>14.07</v>
      </c>
      <c r="G216" s="188">
        <v>4</v>
      </c>
      <c r="H216" s="222">
        <v>1</v>
      </c>
      <c r="I216" s="222">
        <v>0.1</v>
      </c>
      <c r="J216" s="222">
        <v>1.2</v>
      </c>
      <c r="K216" s="222">
        <v>0.5</v>
      </c>
      <c r="L216" s="222">
        <v>0</v>
      </c>
      <c r="M216" s="222">
        <v>0</v>
      </c>
      <c r="N216" s="222">
        <v>1</v>
      </c>
      <c r="O216" s="222">
        <v>0.5</v>
      </c>
      <c r="P216" s="222">
        <v>0</v>
      </c>
      <c r="Q216" s="222">
        <v>0</v>
      </c>
      <c r="R216" s="222">
        <v>0</v>
      </c>
      <c r="S216" s="222">
        <v>2</v>
      </c>
      <c r="T216" s="222">
        <v>0</v>
      </c>
      <c r="U216" s="222">
        <v>0.57</v>
      </c>
      <c r="V216" s="222">
        <v>0</v>
      </c>
      <c r="W216" s="222">
        <v>0</v>
      </c>
      <c r="X216" s="222">
        <v>0</v>
      </c>
      <c r="Y216" s="222">
        <v>0</v>
      </c>
      <c r="Z216" s="183">
        <v>3.2</v>
      </c>
    </row>
    <row r="217" ht="23.1" customHeight="1" spans="1:26">
      <c r="A217" s="179"/>
      <c r="B217" s="179"/>
      <c r="C217" s="180"/>
      <c r="D217" s="215" t="s">
        <v>1933</v>
      </c>
      <c r="E217" s="182" t="s">
        <v>1125</v>
      </c>
      <c r="F217" s="183">
        <v>102.54</v>
      </c>
      <c r="G217" s="188">
        <v>17.5</v>
      </c>
      <c r="H217" s="222">
        <v>5.2</v>
      </c>
      <c r="I217" s="222">
        <v>0.2</v>
      </c>
      <c r="J217" s="222">
        <v>1.5</v>
      </c>
      <c r="K217" s="222">
        <v>2.6</v>
      </c>
      <c r="L217" s="222">
        <v>0</v>
      </c>
      <c r="M217" s="222">
        <v>4</v>
      </c>
      <c r="N217" s="222">
        <v>7.5</v>
      </c>
      <c r="O217" s="222">
        <v>6.1</v>
      </c>
      <c r="P217" s="222">
        <v>0</v>
      </c>
      <c r="Q217" s="222">
        <v>4</v>
      </c>
      <c r="R217" s="222">
        <v>1.5</v>
      </c>
      <c r="S217" s="222">
        <v>9.9</v>
      </c>
      <c r="T217" s="222">
        <v>0</v>
      </c>
      <c r="U217" s="222">
        <v>3.42</v>
      </c>
      <c r="V217" s="222">
        <v>0</v>
      </c>
      <c r="W217" s="222">
        <v>0</v>
      </c>
      <c r="X217" s="222">
        <v>27.12</v>
      </c>
      <c r="Y217" s="222">
        <v>0</v>
      </c>
      <c r="Z217" s="183">
        <v>8</v>
      </c>
    </row>
    <row r="218" ht="23.1" customHeight="1" spans="1:26">
      <c r="A218" s="179"/>
      <c r="B218" s="179"/>
      <c r="C218" s="180"/>
      <c r="D218" s="215" t="s">
        <v>2708</v>
      </c>
      <c r="E218" s="182" t="s">
        <v>2709</v>
      </c>
      <c r="F218" s="183">
        <v>77.28</v>
      </c>
      <c r="G218" s="188">
        <v>10</v>
      </c>
      <c r="H218" s="222">
        <v>4</v>
      </c>
      <c r="I218" s="222">
        <v>0</v>
      </c>
      <c r="J218" s="222">
        <v>0</v>
      </c>
      <c r="K218" s="222">
        <v>1</v>
      </c>
      <c r="L218" s="222">
        <v>0</v>
      </c>
      <c r="M218" s="222">
        <v>4</v>
      </c>
      <c r="N218" s="222">
        <v>5</v>
      </c>
      <c r="O218" s="222">
        <v>6</v>
      </c>
      <c r="P218" s="222">
        <v>0</v>
      </c>
      <c r="Q218" s="222">
        <v>3</v>
      </c>
      <c r="R218" s="222">
        <v>1</v>
      </c>
      <c r="S218" s="222">
        <v>5</v>
      </c>
      <c r="T218" s="222">
        <v>0</v>
      </c>
      <c r="U218" s="222">
        <v>2.52</v>
      </c>
      <c r="V218" s="222">
        <v>0</v>
      </c>
      <c r="W218" s="222">
        <v>0</v>
      </c>
      <c r="X218" s="222">
        <v>23.76</v>
      </c>
      <c r="Y218" s="222">
        <v>0</v>
      </c>
      <c r="Z218" s="183">
        <v>8</v>
      </c>
    </row>
    <row r="219" ht="23.1" customHeight="1" spans="1:26">
      <c r="A219" s="179"/>
      <c r="B219" s="179"/>
      <c r="C219" s="180"/>
      <c r="D219" s="215" t="s">
        <v>2710</v>
      </c>
      <c r="E219" s="182" t="s">
        <v>2711</v>
      </c>
      <c r="F219" s="183">
        <v>4.77</v>
      </c>
      <c r="G219" s="188">
        <v>1.5</v>
      </c>
      <c r="H219" s="222">
        <v>0</v>
      </c>
      <c r="I219" s="222">
        <v>0</v>
      </c>
      <c r="J219" s="222">
        <v>1</v>
      </c>
      <c r="K219" s="222">
        <v>0.5</v>
      </c>
      <c r="L219" s="222">
        <v>0</v>
      </c>
      <c r="M219" s="222">
        <v>0</v>
      </c>
      <c r="N219" s="222">
        <v>0</v>
      </c>
      <c r="O219" s="222">
        <v>0</v>
      </c>
      <c r="P219" s="222">
        <v>0</v>
      </c>
      <c r="Q219" s="222">
        <v>0</v>
      </c>
      <c r="R219" s="222">
        <v>0</v>
      </c>
      <c r="S219" s="222">
        <v>1.5</v>
      </c>
      <c r="T219" s="222">
        <v>0</v>
      </c>
      <c r="U219" s="222">
        <v>0.27</v>
      </c>
      <c r="V219" s="222">
        <v>0</v>
      </c>
      <c r="W219" s="222">
        <v>0</v>
      </c>
      <c r="X219" s="222">
        <v>0</v>
      </c>
      <c r="Y219" s="222">
        <v>0</v>
      </c>
      <c r="Z219" s="183">
        <v>0</v>
      </c>
    </row>
    <row r="220" ht="23.1" customHeight="1" spans="1:26">
      <c r="A220" s="179"/>
      <c r="B220" s="179"/>
      <c r="C220" s="180"/>
      <c r="D220" s="215" t="s">
        <v>2712</v>
      </c>
      <c r="E220" s="182" t="s">
        <v>2713</v>
      </c>
      <c r="F220" s="183">
        <v>11.14</v>
      </c>
      <c r="G220" s="188">
        <v>1</v>
      </c>
      <c r="H220" s="222">
        <v>1</v>
      </c>
      <c r="I220" s="222">
        <v>0</v>
      </c>
      <c r="J220" s="222">
        <v>0</v>
      </c>
      <c r="K220" s="222">
        <v>0.6</v>
      </c>
      <c r="L220" s="222">
        <v>0</v>
      </c>
      <c r="M220" s="222">
        <v>0</v>
      </c>
      <c r="N220" s="222">
        <v>2</v>
      </c>
      <c r="O220" s="222">
        <v>0</v>
      </c>
      <c r="P220" s="222">
        <v>0</v>
      </c>
      <c r="Q220" s="222">
        <v>1</v>
      </c>
      <c r="R220" s="222">
        <v>0.5</v>
      </c>
      <c r="S220" s="222">
        <v>1.4</v>
      </c>
      <c r="T220" s="222">
        <v>0</v>
      </c>
      <c r="U220" s="222">
        <v>0.28</v>
      </c>
      <c r="V220" s="222">
        <v>0</v>
      </c>
      <c r="W220" s="222">
        <v>0</v>
      </c>
      <c r="X220" s="222">
        <v>3.36</v>
      </c>
      <c r="Y220" s="222">
        <v>0</v>
      </c>
      <c r="Z220" s="183">
        <v>0</v>
      </c>
    </row>
    <row r="221" ht="23.1" customHeight="1" spans="1:26">
      <c r="A221" s="179"/>
      <c r="B221" s="179"/>
      <c r="C221" s="180"/>
      <c r="D221" s="215" t="s">
        <v>2714</v>
      </c>
      <c r="E221" s="182" t="s">
        <v>2715</v>
      </c>
      <c r="F221" s="183">
        <v>9.35</v>
      </c>
      <c r="G221" s="188">
        <v>5</v>
      </c>
      <c r="H221" s="222">
        <v>0.2</v>
      </c>
      <c r="I221" s="222">
        <v>0.2</v>
      </c>
      <c r="J221" s="222">
        <v>0.5</v>
      </c>
      <c r="K221" s="222">
        <v>0.5</v>
      </c>
      <c r="L221" s="222">
        <v>0</v>
      </c>
      <c r="M221" s="222">
        <v>0</v>
      </c>
      <c r="N221" s="222">
        <v>0.5</v>
      </c>
      <c r="O221" s="222">
        <v>0.1</v>
      </c>
      <c r="P221" s="222">
        <v>0</v>
      </c>
      <c r="Q221" s="222">
        <v>0</v>
      </c>
      <c r="R221" s="222">
        <v>0</v>
      </c>
      <c r="S221" s="222">
        <v>2</v>
      </c>
      <c r="T221" s="222">
        <v>0</v>
      </c>
      <c r="U221" s="222">
        <v>0.35</v>
      </c>
      <c r="V221" s="222">
        <v>0</v>
      </c>
      <c r="W221" s="222">
        <v>0</v>
      </c>
      <c r="X221" s="222">
        <v>0</v>
      </c>
      <c r="Y221" s="222">
        <v>0</v>
      </c>
      <c r="Z221" s="183">
        <v>0</v>
      </c>
    </row>
    <row r="222" ht="23.1" customHeight="1" spans="1:26">
      <c r="A222" s="179"/>
      <c r="B222" s="179"/>
      <c r="C222" s="180"/>
      <c r="D222" s="215" t="s">
        <v>1938</v>
      </c>
      <c r="E222" s="182" t="s">
        <v>1147</v>
      </c>
      <c r="F222" s="183">
        <v>55.29</v>
      </c>
      <c r="G222" s="188">
        <v>13</v>
      </c>
      <c r="H222" s="222">
        <v>5</v>
      </c>
      <c r="I222" s="222">
        <v>1</v>
      </c>
      <c r="J222" s="222">
        <v>2.5</v>
      </c>
      <c r="K222" s="222">
        <v>3</v>
      </c>
      <c r="L222" s="222">
        <v>0</v>
      </c>
      <c r="M222" s="222">
        <v>0</v>
      </c>
      <c r="N222" s="222">
        <v>0</v>
      </c>
      <c r="O222" s="222">
        <v>3</v>
      </c>
      <c r="P222" s="222">
        <v>0</v>
      </c>
      <c r="Q222" s="222">
        <v>0</v>
      </c>
      <c r="R222" s="222">
        <v>5</v>
      </c>
      <c r="S222" s="222">
        <v>6</v>
      </c>
      <c r="T222" s="222">
        <v>0</v>
      </c>
      <c r="U222" s="222">
        <v>1.79</v>
      </c>
      <c r="V222" s="222">
        <v>0</v>
      </c>
      <c r="W222" s="222">
        <v>10</v>
      </c>
      <c r="X222" s="222">
        <v>0</v>
      </c>
      <c r="Y222" s="222">
        <v>0</v>
      </c>
      <c r="Z222" s="183">
        <v>5</v>
      </c>
    </row>
    <row r="223" ht="23.1" customHeight="1" spans="1:26">
      <c r="A223" s="179"/>
      <c r="B223" s="179"/>
      <c r="C223" s="180"/>
      <c r="D223" s="215" t="s">
        <v>2716</v>
      </c>
      <c r="E223" s="182" t="s">
        <v>2717</v>
      </c>
      <c r="F223" s="183">
        <v>55.29</v>
      </c>
      <c r="G223" s="188">
        <v>13</v>
      </c>
      <c r="H223" s="222">
        <v>5</v>
      </c>
      <c r="I223" s="222">
        <v>1</v>
      </c>
      <c r="J223" s="222">
        <v>2.5</v>
      </c>
      <c r="K223" s="222">
        <v>3</v>
      </c>
      <c r="L223" s="222">
        <v>0</v>
      </c>
      <c r="M223" s="222">
        <v>0</v>
      </c>
      <c r="N223" s="222">
        <v>0</v>
      </c>
      <c r="O223" s="222">
        <v>3</v>
      </c>
      <c r="P223" s="222">
        <v>0</v>
      </c>
      <c r="Q223" s="222">
        <v>0</v>
      </c>
      <c r="R223" s="222">
        <v>5</v>
      </c>
      <c r="S223" s="222">
        <v>6</v>
      </c>
      <c r="T223" s="222">
        <v>0</v>
      </c>
      <c r="U223" s="222">
        <v>1.79</v>
      </c>
      <c r="V223" s="222">
        <v>0</v>
      </c>
      <c r="W223" s="222">
        <v>10</v>
      </c>
      <c r="X223" s="222">
        <v>0</v>
      </c>
      <c r="Y223" s="222">
        <v>0</v>
      </c>
      <c r="Z223" s="183">
        <v>5</v>
      </c>
    </row>
    <row r="224" ht="23.1" customHeight="1" spans="1:26">
      <c r="A224" s="179"/>
      <c r="B224" s="179"/>
      <c r="C224" s="180"/>
      <c r="D224" s="215" t="s">
        <v>1942</v>
      </c>
      <c r="E224" s="182" t="s">
        <v>1153</v>
      </c>
      <c r="F224" s="183">
        <v>4.67</v>
      </c>
      <c r="G224" s="188">
        <v>0.1</v>
      </c>
      <c r="H224" s="222">
        <v>1</v>
      </c>
      <c r="I224" s="222">
        <v>0</v>
      </c>
      <c r="J224" s="222">
        <v>0</v>
      </c>
      <c r="K224" s="222">
        <v>0.4</v>
      </c>
      <c r="L224" s="222">
        <v>0</v>
      </c>
      <c r="M224" s="222">
        <v>0</v>
      </c>
      <c r="N224" s="222">
        <v>0</v>
      </c>
      <c r="O224" s="222">
        <v>0</v>
      </c>
      <c r="P224" s="222">
        <v>0</v>
      </c>
      <c r="Q224" s="222">
        <v>0</v>
      </c>
      <c r="R224" s="222">
        <v>0</v>
      </c>
      <c r="S224" s="222">
        <v>0</v>
      </c>
      <c r="T224" s="222">
        <v>0</v>
      </c>
      <c r="U224" s="222">
        <v>0.17</v>
      </c>
      <c r="V224" s="222">
        <v>0</v>
      </c>
      <c r="W224" s="222">
        <v>0</v>
      </c>
      <c r="X224" s="222">
        <v>0</v>
      </c>
      <c r="Y224" s="222">
        <v>0</v>
      </c>
      <c r="Z224" s="183">
        <v>3</v>
      </c>
    </row>
    <row r="225" ht="23.1" customHeight="1" spans="1:26">
      <c r="A225" s="179"/>
      <c r="B225" s="179"/>
      <c r="C225" s="180"/>
      <c r="D225" s="215" t="s">
        <v>2718</v>
      </c>
      <c r="E225" s="182" t="s">
        <v>2719</v>
      </c>
      <c r="F225" s="183">
        <v>4.67</v>
      </c>
      <c r="G225" s="188">
        <v>0.1</v>
      </c>
      <c r="H225" s="222">
        <v>1</v>
      </c>
      <c r="I225" s="222">
        <v>0</v>
      </c>
      <c r="J225" s="222">
        <v>0</v>
      </c>
      <c r="K225" s="222">
        <v>0.4</v>
      </c>
      <c r="L225" s="222">
        <v>0</v>
      </c>
      <c r="M225" s="222">
        <v>0</v>
      </c>
      <c r="N225" s="222">
        <v>0</v>
      </c>
      <c r="O225" s="222">
        <v>0</v>
      </c>
      <c r="P225" s="222">
        <v>0</v>
      </c>
      <c r="Q225" s="222">
        <v>0</v>
      </c>
      <c r="R225" s="222">
        <v>0</v>
      </c>
      <c r="S225" s="222">
        <v>0</v>
      </c>
      <c r="T225" s="222">
        <v>0</v>
      </c>
      <c r="U225" s="222">
        <v>0.17</v>
      </c>
      <c r="V225" s="222">
        <v>0</v>
      </c>
      <c r="W225" s="222">
        <v>0</v>
      </c>
      <c r="X225" s="222">
        <v>0</v>
      </c>
      <c r="Y225" s="222">
        <v>0</v>
      </c>
      <c r="Z225" s="183">
        <v>3</v>
      </c>
    </row>
    <row r="226" ht="23.1" customHeight="1" spans="1:26">
      <c r="A226" s="179"/>
      <c r="B226" s="179"/>
      <c r="C226" s="180"/>
      <c r="D226" s="215" t="s">
        <v>1947</v>
      </c>
      <c r="E226" s="182" t="s">
        <v>1157</v>
      </c>
      <c r="F226" s="183">
        <v>87.27</v>
      </c>
      <c r="G226" s="188">
        <v>6.4</v>
      </c>
      <c r="H226" s="222">
        <v>15</v>
      </c>
      <c r="I226" s="222">
        <v>1.2</v>
      </c>
      <c r="J226" s="222">
        <v>2.4</v>
      </c>
      <c r="K226" s="222">
        <v>2.6</v>
      </c>
      <c r="L226" s="222">
        <v>0</v>
      </c>
      <c r="M226" s="222">
        <v>1.5</v>
      </c>
      <c r="N226" s="222">
        <v>2</v>
      </c>
      <c r="O226" s="222">
        <v>3.7</v>
      </c>
      <c r="P226" s="222">
        <v>28</v>
      </c>
      <c r="Q226" s="222">
        <v>5</v>
      </c>
      <c r="R226" s="222">
        <v>3</v>
      </c>
      <c r="S226" s="222">
        <v>5</v>
      </c>
      <c r="T226" s="222">
        <v>0</v>
      </c>
      <c r="U226" s="222">
        <v>3.27</v>
      </c>
      <c r="V226" s="222">
        <v>0</v>
      </c>
      <c r="W226" s="222">
        <v>0</v>
      </c>
      <c r="X226" s="222">
        <v>0</v>
      </c>
      <c r="Y226" s="222">
        <v>0</v>
      </c>
      <c r="Z226" s="183">
        <v>8.2</v>
      </c>
    </row>
    <row r="227" ht="23.1" customHeight="1" spans="1:26">
      <c r="A227" s="179"/>
      <c r="B227" s="179"/>
      <c r="C227" s="180"/>
      <c r="D227" s="215" t="s">
        <v>2720</v>
      </c>
      <c r="E227" s="182" t="s">
        <v>2721</v>
      </c>
      <c r="F227" s="183">
        <v>87.27</v>
      </c>
      <c r="G227" s="188">
        <v>6.4</v>
      </c>
      <c r="H227" s="222">
        <v>15</v>
      </c>
      <c r="I227" s="222">
        <v>1.2</v>
      </c>
      <c r="J227" s="222">
        <v>2.4</v>
      </c>
      <c r="K227" s="222">
        <v>2.6</v>
      </c>
      <c r="L227" s="222">
        <v>0</v>
      </c>
      <c r="M227" s="222">
        <v>1.5</v>
      </c>
      <c r="N227" s="222">
        <v>2</v>
      </c>
      <c r="O227" s="222">
        <v>3.7</v>
      </c>
      <c r="P227" s="222">
        <v>28</v>
      </c>
      <c r="Q227" s="222">
        <v>5</v>
      </c>
      <c r="R227" s="222">
        <v>3</v>
      </c>
      <c r="S227" s="222">
        <v>5</v>
      </c>
      <c r="T227" s="222">
        <v>0</v>
      </c>
      <c r="U227" s="222">
        <v>3.27</v>
      </c>
      <c r="V227" s="222">
        <v>0</v>
      </c>
      <c r="W227" s="222">
        <v>0</v>
      </c>
      <c r="X227" s="222">
        <v>0</v>
      </c>
      <c r="Y227" s="222">
        <v>0</v>
      </c>
      <c r="Z227" s="183">
        <v>8.2</v>
      </c>
    </row>
    <row r="228" ht="23.1" customHeight="1" spans="1:26">
      <c r="A228" s="179"/>
      <c r="B228" s="179"/>
      <c r="C228" s="180"/>
      <c r="D228" s="215" t="s">
        <v>1949</v>
      </c>
      <c r="E228" s="182" t="s">
        <v>1159</v>
      </c>
      <c r="F228" s="183">
        <v>46.11</v>
      </c>
      <c r="G228" s="188">
        <v>7</v>
      </c>
      <c r="H228" s="222">
        <v>6.5</v>
      </c>
      <c r="I228" s="222">
        <v>1</v>
      </c>
      <c r="J228" s="222">
        <v>1</v>
      </c>
      <c r="K228" s="222">
        <v>2</v>
      </c>
      <c r="L228" s="222">
        <v>0</v>
      </c>
      <c r="M228" s="222">
        <v>0</v>
      </c>
      <c r="N228" s="222">
        <v>2</v>
      </c>
      <c r="O228" s="222">
        <v>0</v>
      </c>
      <c r="P228" s="222">
        <v>0</v>
      </c>
      <c r="Q228" s="222">
        <v>3.4</v>
      </c>
      <c r="R228" s="222">
        <v>4</v>
      </c>
      <c r="S228" s="222">
        <v>9.6</v>
      </c>
      <c r="T228" s="222">
        <v>1</v>
      </c>
      <c r="U228" s="222">
        <v>1.53</v>
      </c>
      <c r="V228" s="222">
        <v>0</v>
      </c>
      <c r="W228" s="222">
        <v>0</v>
      </c>
      <c r="X228" s="222">
        <v>7.08</v>
      </c>
      <c r="Y228" s="222">
        <v>0</v>
      </c>
      <c r="Z228" s="183">
        <v>0</v>
      </c>
    </row>
    <row r="229" ht="23.1" customHeight="1" spans="1:26">
      <c r="A229" s="179"/>
      <c r="B229" s="179"/>
      <c r="C229" s="180"/>
      <c r="D229" s="215" t="s">
        <v>2722</v>
      </c>
      <c r="E229" s="182" t="s">
        <v>2723</v>
      </c>
      <c r="F229" s="183">
        <v>46.11</v>
      </c>
      <c r="G229" s="188">
        <v>7</v>
      </c>
      <c r="H229" s="222">
        <v>6.5</v>
      </c>
      <c r="I229" s="222">
        <v>1</v>
      </c>
      <c r="J229" s="222">
        <v>1</v>
      </c>
      <c r="K229" s="222">
        <v>2</v>
      </c>
      <c r="L229" s="222">
        <v>0</v>
      </c>
      <c r="M229" s="222">
        <v>0</v>
      </c>
      <c r="N229" s="222">
        <v>2</v>
      </c>
      <c r="O229" s="222">
        <v>0</v>
      </c>
      <c r="P229" s="222">
        <v>0</v>
      </c>
      <c r="Q229" s="222">
        <v>3.4</v>
      </c>
      <c r="R229" s="222">
        <v>4</v>
      </c>
      <c r="S229" s="222">
        <v>9.6</v>
      </c>
      <c r="T229" s="222">
        <v>1</v>
      </c>
      <c r="U229" s="222">
        <v>1.53</v>
      </c>
      <c r="V229" s="222">
        <v>0</v>
      </c>
      <c r="W229" s="222">
        <v>0</v>
      </c>
      <c r="X229" s="222">
        <v>7.08</v>
      </c>
      <c r="Y229" s="222">
        <v>0</v>
      </c>
      <c r="Z229" s="183">
        <v>0</v>
      </c>
    </row>
    <row r="230" ht="23.1" customHeight="1" spans="1:26">
      <c r="A230" s="179"/>
      <c r="B230" s="179"/>
      <c r="C230" s="180"/>
      <c r="D230" s="215" t="s">
        <v>2724</v>
      </c>
      <c r="E230" s="182" t="s">
        <v>147</v>
      </c>
      <c r="F230" s="183">
        <v>14.53</v>
      </c>
      <c r="G230" s="188">
        <v>3</v>
      </c>
      <c r="H230" s="222">
        <v>1</v>
      </c>
      <c r="I230" s="222">
        <v>0.2</v>
      </c>
      <c r="J230" s="222">
        <v>2.8</v>
      </c>
      <c r="K230" s="222">
        <v>1</v>
      </c>
      <c r="L230" s="222">
        <v>0</v>
      </c>
      <c r="M230" s="222">
        <v>0</v>
      </c>
      <c r="N230" s="222">
        <v>0</v>
      </c>
      <c r="O230" s="222">
        <v>3</v>
      </c>
      <c r="P230" s="222">
        <v>0</v>
      </c>
      <c r="Q230" s="222">
        <v>0</v>
      </c>
      <c r="R230" s="222">
        <v>0</v>
      </c>
      <c r="S230" s="222">
        <v>1</v>
      </c>
      <c r="T230" s="222">
        <v>0</v>
      </c>
      <c r="U230" s="222">
        <v>0.53</v>
      </c>
      <c r="V230" s="222">
        <v>0</v>
      </c>
      <c r="W230" s="222">
        <v>2</v>
      </c>
      <c r="X230" s="222">
        <v>0</v>
      </c>
      <c r="Y230" s="222">
        <v>0</v>
      </c>
      <c r="Z230" s="183">
        <v>0</v>
      </c>
    </row>
    <row r="231" ht="23.1" customHeight="1" spans="1:26">
      <c r="A231" s="179"/>
      <c r="B231" s="179"/>
      <c r="C231" s="180"/>
      <c r="D231" s="215" t="s">
        <v>2725</v>
      </c>
      <c r="E231" s="182" t="s">
        <v>2726</v>
      </c>
      <c r="F231" s="183">
        <v>14.53</v>
      </c>
      <c r="G231" s="188">
        <v>3</v>
      </c>
      <c r="H231" s="222">
        <v>1</v>
      </c>
      <c r="I231" s="222">
        <v>0.2</v>
      </c>
      <c r="J231" s="222">
        <v>2.8</v>
      </c>
      <c r="K231" s="222">
        <v>1</v>
      </c>
      <c r="L231" s="222">
        <v>0</v>
      </c>
      <c r="M231" s="222">
        <v>0</v>
      </c>
      <c r="N231" s="222">
        <v>0</v>
      </c>
      <c r="O231" s="222">
        <v>3</v>
      </c>
      <c r="P231" s="222">
        <v>0</v>
      </c>
      <c r="Q231" s="222">
        <v>0</v>
      </c>
      <c r="R231" s="222">
        <v>0</v>
      </c>
      <c r="S231" s="222">
        <v>1</v>
      </c>
      <c r="T231" s="222">
        <v>0</v>
      </c>
      <c r="U231" s="222">
        <v>0.53</v>
      </c>
      <c r="V231" s="222">
        <v>0</v>
      </c>
      <c r="W231" s="222">
        <v>2</v>
      </c>
      <c r="X231" s="222">
        <v>0</v>
      </c>
      <c r="Y231" s="222">
        <v>0</v>
      </c>
      <c r="Z231" s="183">
        <v>0</v>
      </c>
    </row>
    <row r="232" ht="23.1" customHeight="1" spans="1:26">
      <c r="A232" s="179"/>
      <c r="B232" s="179"/>
      <c r="C232" s="180"/>
      <c r="D232" s="215" t="s">
        <v>2727</v>
      </c>
      <c r="E232" s="182" t="s">
        <v>1168</v>
      </c>
      <c r="F232" s="183">
        <v>45.87</v>
      </c>
      <c r="G232" s="188">
        <v>9</v>
      </c>
      <c r="H232" s="222">
        <v>7</v>
      </c>
      <c r="I232" s="222">
        <v>0</v>
      </c>
      <c r="J232" s="222">
        <v>0</v>
      </c>
      <c r="K232" s="222">
        <v>0.8</v>
      </c>
      <c r="L232" s="222">
        <v>0</v>
      </c>
      <c r="M232" s="222">
        <v>0</v>
      </c>
      <c r="N232" s="222">
        <v>1.3</v>
      </c>
      <c r="O232" s="222">
        <v>1</v>
      </c>
      <c r="P232" s="222">
        <v>0</v>
      </c>
      <c r="Q232" s="222">
        <v>2</v>
      </c>
      <c r="R232" s="222">
        <v>3</v>
      </c>
      <c r="S232" s="222">
        <v>8.9</v>
      </c>
      <c r="T232" s="222">
        <v>0</v>
      </c>
      <c r="U232" s="222">
        <v>1.54</v>
      </c>
      <c r="V232" s="222">
        <v>0</v>
      </c>
      <c r="W232" s="222">
        <v>0</v>
      </c>
      <c r="X232" s="222">
        <v>11.33</v>
      </c>
      <c r="Y232" s="222">
        <v>0</v>
      </c>
      <c r="Z232" s="183">
        <v>0</v>
      </c>
    </row>
    <row r="233" ht="23.1" customHeight="1" spans="1:26">
      <c r="A233" s="179"/>
      <c r="B233" s="179"/>
      <c r="C233" s="180"/>
      <c r="D233" s="215" t="s">
        <v>2728</v>
      </c>
      <c r="E233" s="182" t="s">
        <v>2729</v>
      </c>
      <c r="F233" s="183">
        <v>34.99</v>
      </c>
      <c r="G233" s="188">
        <v>5</v>
      </c>
      <c r="H233" s="222">
        <v>5</v>
      </c>
      <c r="I233" s="222">
        <v>0</v>
      </c>
      <c r="J233" s="222">
        <v>0</v>
      </c>
      <c r="K233" s="222">
        <v>0.8</v>
      </c>
      <c r="L233" s="222">
        <v>0</v>
      </c>
      <c r="M233" s="222">
        <v>0</v>
      </c>
      <c r="N233" s="222">
        <v>0.8</v>
      </c>
      <c r="O233" s="222">
        <v>0.5</v>
      </c>
      <c r="P233" s="222">
        <v>0</v>
      </c>
      <c r="Q233" s="222">
        <v>1</v>
      </c>
      <c r="R233" s="222">
        <v>1</v>
      </c>
      <c r="S233" s="222">
        <v>8.4</v>
      </c>
      <c r="T233" s="222">
        <v>0</v>
      </c>
      <c r="U233" s="222">
        <v>1.16</v>
      </c>
      <c r="V233" s="222">
        <v>0</v>
      </c>
      <c r="W233" s="222">
        <v>0</v>
      </c>
      <c r="X233" s="222">
        <v>11.33</v>
      </c>
      <c r="Y233" s="222">
        <v>0</v>
      </c>
      <c r="Z233" s="183">
        <v>0</v>
      </c>
    </row>
    <row r="234" ht="23.1" customHeight="1" spans="1:26">
      <c r="A234" s="179"/>
      <c r="B234" s="179"/>
      <c r="C234" s="180"/>
      <c r="D234" s="215" t="s">
        <v>2730</v>
      </c>
      <c r="E234" s="182" t="s">
        <v>2731</v>
      </c>
      <c r="F234" s="183">
        <v>10.88</v>
      </c>
      <c r="G234" s="188">
        <v>4</v>
      </c>
      <c r="H234" s="222">
        <v>2</v>
      </c>
      <c r="I234" s="222">
        <v>0</v>
      </c>
      <c r="J234" s="222">
        <v>0</v>
      </c>
      <c r="K234" s="222">
        <v>0</v>
      </c>
      <c r="L234" s="222">
        <v>0</v>
      </c>
      <c r="M234" s="222">
        <v>0</v>
      </c>
      <c r="N234" s="222">
        <v>0.5</v>
      </c>
      <c r="O234" s="222">
        <v>0.5</v>
      </c>
      <c r="P234" s="222">
        <v>0</v>
      </c>
      <c r="Q234" s="222">
        <v>1</v>
      </c>
      <c r="R234" s="222">
        <v>2</v>
      </c>
      <c r="S234" s="222">
        <v>0.5</v>
      </c>
      <c r="T234" s="222">
        <v>0</v>
      </c>
      <c r="U234" s="222">
        <v>0.38</v>
      </c>
      <c r="V234" s="222">
        <v>0</v>
      </c>
      <c r="W234" s="222">
        <v>0</v>
      </c>
      <c r="X234" s="222">
        <v>0</v>
      </c>
      <c r="Y234" s="222">
        <v>0</v>
      </c>
      <c r="Z234" s="183">
        <v>0</v>
      </c>
    </row>
    <row r="235" ht="23.1" customHeight="1" spans="1:26">
      <c r="A235" s="179"/>
      <c r="B235" s="179"/>
      <c r="C235" s="180"/>
      <c r="D235" s="215" t="s">
        <v>2732</v>
      </c>
      <c r="E235" s="182" t="s">
        <v>1176</v>
      </c>
      <c r="F235" s="183">
        <v>7.79</v>
      </c>
      <c r="G235" s="188">
        <v>1.2</v>
      </c>
      <c r="H235" s="222">
        <v>1</v>
      </c>
      <c r="I235" s="222">
        <v>0</v>
      </c>
      <c r="J235" s="222">
        <v>0</v>
      </c>
      <c r="K235" s="222">
        <v>1</v>
      </c>
      <c r="L235" s="222">
        <v>0</v>
      </c>
      <c r="M235" s="222">
        <v>0</v>
      </c>
      <c r="N235" s="222">
        <v>0.5</v>
      </c>
      <c r="O235" s="222">
        <v>0.3</v>
      </c>
      <c r="P235" s="222">
        <v>0</v>
      </c>
      <c r="Q235" s="222">
        <v>0</v>
      </c>
      <c r="R235" s="222">
        <v>0</v>
      </c>
      <c r="S235" s="222">
        <v>3.5</v>
      </c>
      <c r="T235" s="222">
        <v>0</v>
      </c>
      <c r="U235" s="222">
        <v>0.29</v>
      </c>
      <c r="V235" s="222">
        <v>0</v>
      </c>
      <c r="W235" s="222">
        <v>0</v>
      </c>
      <c r="X235" s="222">
        <v>0</v>
      </c>
      <c r="Y235" s="222">
        <v>0</v>
      </c>
      <c r="Z235" s="183">
        <v>0</v>
      </c>
    </row>
    <row r="236" ht="23.1" customHeight="1" spans="1:26">
      <c r="A236" s="179"/>
      <c r="B236" s="179"/>
      <c r="C236" s="180"/>
      <c r="D236" s="215" t="s">
        <v>2733</v>
      </c>
      <c r="E236" s="182" t="s">
        <v>2734</v>
      </c>
      <c r="F236" s="183">
        <v>7.79</v>
      </c>
      <c r="G236" s="188">
        <v>1.2</v>
      </c>
      <c r="H236" s="222">
        <v>1</v>
      </c>
      <c r="I236" s="222">
        <v>0</v>
      </c>
      <c r="J236" s="222">
        <v>0</v>
      </c>
      <c r="K236" s="222">
        <v>1</v>
      </c>
      <c r="L236" s="222">
        <v>0</v>
      </c>
      <c r="M236" s="222">
        <v>0</v>
      </c>
      <c r="N236" s="222">
        <v>0.5</v>
      </c>
      <c r="O236" s="222">
        <v>0.3</v>
      </c>
      <c r="P236" s="222">
        <v>0</v>
      </c>
      <c r="Q236" s="222">
        <v>0</v>
      </c>
      <c r="R236" s="222">
        <v>0</v>
      </c>
      <c r="S236" s="222">
        <v>3.5</v>
      </c>
      <c r="T236" s="222">
        <v>0</v>
      </c>
      <c r="U236" s="222">
        <v>0.29</v>
      </c>
      <c r="V236" s="222">
        <v>0</v>
      </c>
      <c r="W236" s="222">
        <v>0</v>
      </c>
      <c r="X236" s="222">
        <v>0</v>
      </c>
      <c r="Y236" s="222">
        <v>0</v>
      </c>
      <c r="Z236" s="183">
        <v>0</v>
      </c>
    </row>
    <row r="237" ht="23.1" customHeight="1" spans="1:26">
      <c r="A237" s="179"/>
      <c r="B237" s="179"/>
      <c r="C237" s="180"/>
      <c r="D237" s="215" t="s">
        <v>2735</v>
      </c>
      <c r="E237" s="182" t="s">
        <v>1179</v>
      </c>
      <c r="F237" s="183">
        <v>15.53</v>
      </c>
      <c r="G237" s="188">
        <v>5</v>
      </c>
      <c r="H237" s="222">
        <v>0</v>
      </c>
      <c r="I237" s="222">
        <v>0</v>
      </c>
      <c r="J237" s="222">
        <v>0</v>
      </c>
      <c r="K237" s="222">
        <v>0</v>
      </c>
      <c r="L237" s="222">
        <v>0</v>
      </c>
      <c r="M237" s="222">
        <v>0</v>
      </c>
      <c r="N237" s="222">
        <v>2</v>
      </c>
      <c r="O237" s="222">
        <v>0</v>
      </c>
      <c r="P237" s="222">
        <v>0</v>
      </c>
      <c r="Q237" s="222">
        <v>0.5</v>
      </c>
      <c r="R237" s="222">
        <v>0</v>
      </c>
      <c r="S237" s="222">
        <v>3</v>
      </c>
      <c r="T237" s="222">
        <v>0</v>
      </c>
      <c r="U237" s="222">
        <v>0.53</v>
      </c>
      <c r="V237" s="222">
        <v>0</v>
      </c>
      <c r="W237" s="222">
        <v>0</v>
      </c>
      <c r="X237" s="222">
        <v>4.5</v>
      </c>
      <c r="Y237" s="222">
        <v>0</v>
      </c>
      <c r="Z237" s="183">
        <v>0</v>
      </c>
    </row>
    <row r="238" ht="23.1" customHeight="1" spans="1:26">
      <c r="A238" s="179"/>
      <c r="B238" s="179"/>
      <c r="C238" s="180"/>
      <c r="D238" s="215" t="s">
        <v>2736</v>
      </c>
      <c r="E238" s="182" t="s">
        <v>2737</v>
      </c>
      <c r="F238" s="183">
        <v>15.53</v>
      </c>
      <c r="G238" s="188">
        <v>5</v>
      </c>
      <c r="H238" s="222">
        <v>0</v>
      </c>
      <c r="I238" s="222">
        <v>0</v>
      </c>
      <c r="J238" s="222">
        <v>0</v>
      </c>
      <c r="K238" s="222">
        <v>0</v>
      </c>
      <c r="L238" s="222">
        <v>0</v>
      </c>
      <c r="M238" s="222">
        <v>0</v>
      </c>
      <c r="N238" s="222">
        <v>2</v>
      </c>
      <c r="O238" s="222">
        <v>0</v>
      </c>
      <c r="P238" s="222">
        <v>0</v>
      </c>
      <c r="Q238" s="222">
        <v>0.5</v>
      </c>
      <c r="R238" s="222">
        <v>0</v>
      </c>
      <c r="S238" s="222">
        <v>3</v>
      </c>
      <c r="T238" s="222">
        <v>0</v>
      </c>
      <c r="U238" s="222">
        <v>0.53</v>
      </c>
      <c r="V238" s="222">
        <v>0</v>
      </c>
      <c r="W238" s="222">
        <v>0</v>
      </c>
      <c r="X238" s="222">
        <v>4.5</v>
      </c>
      <c r="Y238" s="222">
        <v>0</v>
      </c>
      <c r="Z238" s="183">
        <v>0</v>
      </c>
    </row>
    <row r="239" ht="23.1" customHeight="1" spans="1:26">
      <c r="A239" s="179"/>
      <c r="B239" s="179"/>
      <c r="C239" s="180"/>
      <c r="D239" s="215" t="s">
        <v>2763</v>
      </c>
      <c r="E239" s="182" t="s">
        <v>2764</v>
      </c>
      <c r="F239" s="183">
        <v>1801.74</v>
      </c>
      <c r="G239" s="188">
        <v>295.44</v>
      </c>
      <c r="H239" s="222">
        <v>145.64</v>
      </c>
      <c r="I239" s="222">
        <v>38.2</v>
      </c>
      <c r="J239" s="222">
        <v>141.9</v>
      </c>
      <c r="K239" s="222">
        <v>27.5</v>
      </c>
      <c r="L239" s="222">
        <v>0</v>
      </c>
      <c r="M239" s="222">
        <v>52</v>
      </c>
      <c r="N239" s="222">
        <v>15.5</v>
      </c>
      <c r="O239" s="222">
        <v>149.81</v>
      </c>
      <c r="P239" s="222">
        <v>9.5</v>
      </c>
      <c r="Q239" s="222">
        <v>89</v>
      </c>
      <c r="R239" s="222">
        <v>30.8</v>
      </c>
      <c r="S239" s="222">
        <v>327.22</v>
      </c>
      <c r="T239" s="222">
        <v>30</v>
      </c>
      <c r="U239" s="222">
        <v>62.94</v>
      </c>
      <c r="V239" s="222">
        <v>0</v>
      </c>
      <c r="W239" s="222">
        <v>0</v>
      </c>
      <c r="X239" s="222">
        <v>223.8</v>
      </c>
      <c r="Y239" s="222">
        <v>0</v>
      </c>
      <c r="Z239" s="183">
        <v>142.79</v>
      </c>
    </row>
    <row r="240" ht="23.1" customHeight="1" spans="1:26">
      <c r="A240" s="179"/>
      <c r="B240" s="179"/>
      <c r="C240" s="180"/>
      <c r="D240" s="215" t="s">
        <v>2765</v>
      </c>
      <c r="E240" s="182" t="s">
        <v>2766</v>
      </c>
      <c r="F240" s="183">
        <v>207.28</v>
      </c>
      <c r="G240" s="188">
        <v>24.09</v>
      </c>
      <c r="H240" s="222">
        <v>5.6</v>
      </c>
      <c r="I240" s="222">
        <v>10</v>
      </c>
      <c r="J240" s="222">
        <v>20.4</v>
      </c>
      <c r="K240" s="222">
        <v>3</v>
      </c>
      <c r="L240" s="222">
        <v>0</v>
      </c>
      <c r="M240" s="222">
        <v>30</v>
      </c>
      <c r="N240" s="222">
        <v>0</v>
      </c>
      <c r="O240" s="222">
        <v>40.91</v>
      </c>
      <c r="P240" s="222">
        <v>0</v>
      </c>
      <c r="Q240" s="222">
        <v>14</v>
      </c>
      <c r="R240" s="222">
        <v>2</v>
      </c>
      <c r="S240" s="222">
        <v>35</v>
      </c>
      <c r="T240" s="222">
        <v>0</v>
      </c>
      <c r="U240" s="222">
        <v>7.54</v>
      </c>
      <c r="V240" s="222">
        <v>0</v>
      </c>
      <c r="W240" s="222">
        <v>0</v>
      </c>
      <c r="X240" s="222">
        <v>13.74</v>
      </c>
      <c r="Y240" s="222">
        <v>0</v>
      </c>
      <c r="Z240" s="183">
        <v>1</v>
      </c>
    </row>
    <row r="241" ht="23.1" customHeight="1" spans="1:26">
      <c r="A241" s="179"/>
      <c r="B241" s="179"/>
      <c r="C241" s="180"/>
      <c r="D241" s="215" t="s">
        <v>2767</v>
      </c>
      <c r="E241" s="182" t="s">
        <v>2768</v>
      </c>
      <c r="F241" s="183">
        <v>155.21</v>
      </c>
      <c r="G241" s="188">
        <v>45</v>
      </c>
      <c r="H241" s="222">
        <v>5</v>
      </c>
      <c r="I241" s="222">
        <v>3</v>
      </c>
      <c r="J241" s="222">
        <v>5</v>
      </c>
      <c r="K241" s="222">
        <v>4</v>
      </c>
      <c r="L241" s="222">
        <v>0</v>
      </c>
      <c r="M241" s="222">
        <v>4</v>
      </c>
      <c r="N241" s="222">
        <v>5</v>
      </c>
      <c r="O241" s="222">
        <v>15</v>
      </c>
      <c r="P241" s="222">
        <v>0</v>
      </c>
      <c r="Q241" s="222">
        <v>5</v>
      </c>
      <c r="R241" s="222">
        <v>6</v>
      </c>
      <c r="S241" s="222">
        <v>20</v>
      </c>
      <c r="T241" s="222">
        <v>0</v>
      </c>
      <c r="U241" s="222">
        <v>6.17</v>
      </c>
      <c r="V241" s="222">
        <v>0</v>
      </c>
      <c r="W241" s="222">
        <v>0</v>
      </c>
      <c r="X241" s="222">
        <v>15.54</v>
      </c>
      <c r="Y241" s="222">
        <v>0</v>
      </c>
      <c r="Z241" s="183">
        <v>16.5</v>
      </c>
    </row>
    <row r="242" ht="23.1" customHeight="1" spans="1:26">
      <c r="A242" s="179"/>
      <c r="B242" s="179"/>
      <c r="C242" s="180"/>
      <c r="D242" s="215" t="s">
        <v>2769</v>
      </c>
      <c r="E242" s="182" t="s">
        <v>2770</v>
      </c>
      <c r="F242" s="183">
        <v>126.73</v>
      </c>
      <c r="G242" s="188">
        <v>25</v>
      </c>
      <c r="H242" s="222">
        <v>15</v>
      </c>
      <c r="I242" s="222">
        <v>0.5</v>
      </c>
      <c r="J242" s="222">
        <v>5</v>
      </c>
      <c r="K242" s="222">
        <v>0</v>
      </c>
      <c r="L242" s="222">
        <v>0</v>
      </c>
      <c r="M242" s="222">
        <v>0</v>
      </c>
      <c r="N242" s="222">
        <v>2</v>
      </c>
      <c r="O242" s="222">
        <v>5</v>
      </c>
      <c r="P242" s="222">
        <v>2</v>
      </c>
      <c r="Q242" s="222">
        <v>6</v>
      </c>
      <c r="R242" s="222">
        <v>2</v>
      </c>
      <c r="S242" s="222">
        <v>26</v>
      </c>
      <c r="T242" s="222">
        <v>2</v>
      </c>
      <c r="U242" s="222">
        <v>4.51</v>
      </c>
      <c r="V242" s="222">
        <v>0</v>
      </c>
      <c r="W242" s="222">
        <v>0</v>
      </c>
      <c r="X242" s="222">
        <v>15.72</v>
      </c>
      <c r="Y242" s="222">
        <v>0</v>
      </c>
      <c r="Z242" s="183">
        <v>14</v>
      </c>
    </row>
    <row r="243" ht="23.1" customHeight="1" spans="1:26">
      <c r="A243" s="179"/>
      <c r="B243" s="179"/>
      <c r="C243" s="180"/>
      <c r="D243" s="215" t="s">
        <v>2771</v>
      </c>
      <c r="E243" s="182" t="s">
        <v>2772</v>
      </c>
      <c r="F243" s="183">
        <v>91.83</v>
      </c>
      <c r="G243" s="188">
        <v>8</v>
      </c>
      <c r="H243" s="222">
        <v>3</v>
      </c>
      <c r="I243" s="222">
        <v>1</v>
      </c>
      <c r="J243" s="222">
        <v>9</v>
      </c>
      <c r="K243" s="222">
        <v>2.5</v>
      </c>
      <c r="L243" s="222">
        <v>0</v>
      </c>
      <c r="M243" s="222">
        <v>0</v>
      </c>
      <c r="N243" s="222">
        <v>2</v>
      </c>
      <c r="O243" s="222">
        <v>3</v>
      </c>
      <c r="P243" s="222">
        <v>0</v>
      </c>
      <c r="Q243" s="222">
        <v>4</v>
      </c>
      <c r="R243" s="222">
        <v>2</v>
      </c>
      <c r="S243" s="222">
        <v>20</v>
      </c>
      <c r="T243" s="222">
        <v>0</v>
      </c>
      <c r="U243" s="222">
        <v>3.09</v>
      </c>
      <c r="V243" s="222">
        <v>0</v>
      </c>
      <c r="W243" s="222">
        <v>0</v>
      </c>
      <c r="X243" s="222">
        <v>12.24</v>
      </c>
      <c r="Y243" s="222">
        <v>0</v>
      </c>
      <c r="Z243" s="183">
        <v>19</v>
      </c>
    </row>
    <row r="244" ht="23.1" customHeight="1" spans="1:26">
      <c r="A244" s="179"/>
      <c r="B244" s="179"/>
      <c r="C244" s="180"/>
      <c r="D244" s="215" t="s">
        <v>2773</v>
      </c>
      <c r="E244" s="182" t="s">
        <v>2774</v>
      </c>
      <c r="F244" s="183">
        <v>121.47</v>
      </c>
      <c r="G244" s="188">
        <v>17.85</v>
      </c>
      <c r="H244" s="222">
        <v>9.2</v>
      </c>
      <c r="I244" s="222">
        <v>5.2</v>
      </c>
      <c r="J244" s="222">
        <v>15.5</v>
      </c>
      <c r="K244" s="222">
        <v>4.3</v>
      </c>
      <c r="L244" s="222">
        <v>0</v>
      </c>
      <c r="M244" s="222">
        <v>5</v>
      </c>
      <c r="N244" s="222">
        <v>0</v>
      </c>
      <c r="O244" s="222">
        <v>3.2</v>
      </c>
      <c r="P244" s="222">
        <v>0</v>
      </c>
      <c r="Q244" s="222">
        <v>17.3</v>
      </c>
      <c r="R244" s="222">
        <v>0</v>
      </c>
      <c r="S244" s="222">
        <v>15.22</v>
      </c>
      <c r="T244" s="222">
        <v>0</v>
      </c>
      <c r="U244" s="222">
        <v>4.35</v>
      </c>
      <c r="V244" s="222">
        <v>0</v>
      </c>
      <c r="W244" s="222">
        <v>0</v>
      </c>
      <c r="X244" s="222">
        <v>10.62</v>
      </c>
      <c r="Y244" s="222">
        <v>0</v>
      </c>
      <c r="Z244" s="183">
        <v>8.03</v>
      </c>
    </row>
    <row r="245" ht="23.1" customHeight="1" spans="1:26">
      <c r="A245" s="179"/>
      <c r="B245" s="179"/>
      <c r="C245" s="180"/>
      <c r="D245" s="215" t="s">
        <v>2775</v>
      </c>
      <c r="E245" s="182" t="s">
        <v>2776</v>
      </c>
      <c r="F245" s="183">
        <v>96.73</v>
      </c>
      <c r="G245" s="188">
        <v>10</v>
      </c>
      <c r="H245" s="222">
        <v>3</v>
      </c>
      <c r="I245" s="222">
        <v>6</v>
      </c>
      <c r="J245" s="222">
        <v>6</v>
      </c>
      <c r="K245" s="222">
        <v>0</v>
      </c>
      <c r="L245" s="222">
        <v>0</v>
      </c>
      <c r="M245" s="222">
        <v>0</v>
      </c>
      <c r="N245" s="222">
        <v>1</v>
      </c>
      <c r="O245" s="222">
        <v>0</v>
      </c>
      <c r="P245" s="222">
        <v>0</v>
      </c>
      <c r="Q245" s="222">
        <v>6</v>
      </c>
      <c r="R245" s="222">
        <v>3</v>
      </c>
      <c r="S245" s="222">
        <v>26.5</v>
      </c>
      <c r="T245" s="222">
        <v>0</v>
      </c>
      <c r="U245" s="222">
        <v>3.31</v>
      </c>
      <c r="V245" s="222">
        <v>0</v>
      </c>
      <c r="W245" s="222">
        <v>0</v>
      </c>
      <c r="X245" s="222">
        <v>13.92</v>
      </c>
      <c r="Y245" s="222">
        <v>0</v>
      </c>
      <c r="Z245" s="183">
        <v>18</v>
      </c>
    </row>
    <row r="246" ht="23.1" customHeight="1" spans="1:26">
      <c r="A246" s="179"/>
      <c r="B246" s="179"/>
      <c r="C246" s="180"/>
      <c r="D246" s="215" t="s">
        <v>2777</v>
      </c>
      <c r="E246" s="182" t="s">
        <v>2778</v>
      </c>
      <c r="F246" s="183">
        <v>94.26</v>
      </c>
      <c r="G246" s="188">
        <v>7.5</v>
      </c>
      <c r="H246" s="222">
        <v>15</v>
      </c>
      <c r="I246" s="222">
        <v>1</v>
      </c>
      <c r="J246" s="222">
        <v>7.5</v>
      </c>
      <c r="K246" s="222">
        <v>1.2</v>
      </c>
      <c r="L246" s="222">
        <v>0</v>
      </c>
      <c r="M246" s="222">
        <v>0</v>
      </c>
      <c r="N246" s="222">
        <v>0</v>
      </c>
      <c r="O246" s="222">
        <v>6</v>
      </c>
      <c r="P246" s="222">
        <v>0</v>
      </c>
      <c r="Q246" s="222">
        <v>6.5</v>
      </c>
      <c r="R246" s="222">
        <v>0.8</v>
      </c>
      <c r="S246" s="222">
        <v>20</v>
      </c>
      <c r="T246" s="222">
        <v>6.5</v>
      </c>
      <c r="U246" s="222">
        <v>3.18</v>
      </c>
      <c r="V246" s="222">
        <v>0</v>
      </c>
      <c r="W246" s="222">
        <v>0</v>
      </c>
      <c r="X246" s="222">
        <v>13.08</v>
      </c>
      <c r="Y246" s="222">
        <v>0</v>
      </c>
      <c r="Z246" s="183">
        <v>6</v>
      </c>
    </row>
    <row r="247" ht="23.1" customHeight="1" spans="1:26">
      <c r="A247" s="179"/>
      <c r="B247" s="179"/>
      <c r="C247" s="180"/>
      <c r="D247" s="215" t="s">
        <v>2779</v>
      </c>
      <c r="E247" s="182" t="s">
        <v>2780</v>
      </c>
      <c r="F247" s="183">
        <v>81.46</v>
      </c>
      <c r="G247" s="188">
        <v>6</v>
      </c>
      <c r="H247" s="222">
        <v>8</v>
      </c>
      <c r="I247" s="222">
        <v>1</v>
      </c>
      <c r="J247" s="222">
        <v>6</v>
      </c>
      <c r="K247" s="222">
        <v>0</v>
      </c>
      <c r="L247" s="222">
        <v>0</v>
      </c>
      <c r="M247" s="222">
        <v>0</v>
      </c>
      <c r="N247" s="222">
        <v>0</v>
      </c>
      <c r="O247" s="222">
        <v>0</v>
      </c>
      <c r="P247" s="222">
        <v>0</v>
      </c>
      <c r="Q247" s="222">
        <v>6</v>
      </c>
      <c r="R247" s="222">
        <v>1</v>
      </c>
      <c r="S247" s="222">
        <v>25</v>
      </c>
      <c r="T247" s="222">
        <v>0</v>
      </c>
      <c r="U247" s="222">
        <v>2.62</v>
      </c>
      <c r="V247" s="222">
        <v>0</v>
      </c>
      <c r="W247" s="222">
        <v>0</v>
      </c>
      <c r="X247" s="222">
        <v>12.84</v>
      </c>
      <c r="Y247" s="222">
        <v>0</v>
      </c>
      <c r="Z247" s="183">
        <v>13</v>
      </c>
    </row>
    <row r="248" ht="23.1" customHeight="1" spans="1:26">
      <c r="A248" s="179"/>
      <c r="B248" s="179"/>
      <c r="C248" s="180"/>
      <c r="D248" s="215" t="s">
        <v>2781</v>
      </c>
      <c r="E248" s="182" t="s">
        <v>2782</v>
      </c>
      <c r="F248" s="183">
        <v>95.57</v>
      </c>
      <c r="G248" s="188">
        <v>8</v>
      </c>
      <c r="H248" s="222">
        <v>9</v>
      </c>
      <c r="I248" s="222">
        <v>3.5</v>
      </c>
      <c r="J248" s="222">
        <v>6.5</v>
      </c>
      <c r="K248" s="222">
        <v>4.5</v>
      </c>
      <c r="L248" s="222">
        <v>0</v>
      </c>
      <c r="M248" s="222">
        <v>4.5</v>
      </c>
      <c r="N248" s="222">
        <v>2.5</v>
      </c>
      <c r="O248" s="222">
        <v>4.5</v>
      </c>
      <c r="P248" s="222">
        <v>4.5</v>
      </c>
      <c r="Q248" s="222">
        <v>2.5</v>
      </c>
      <c r="R248" s="222">
        <v>1.5</v>
      </c>
      <c r="S248" s="222">
        <v>12.5</v>
      </c>
      <c r="T248" s="222">
        <v>4.5</v>
      </c>
      <c r="U248" s="222">
        <v>3.17</v>
      </c>
      <c r="V248" s="222">
        <v>0</v>
      </c>
      <c r="W248" s="222">
        <v>0</v>
      </c>
      <c r="X248" s="222">
        <v>12.9</v>
      </c>
      <c r="Y248" s="222">
        <v>0</v>
      </c>
      <c r="Z248" s="183">
        <v>5</v>
      </c>
    </row>
    <row r="249" ht="23.1" customHeight="1" spans="1:26">
      <c r="A249" s="179"/>
      <c r="B249" s="179"/>
      <c r="C249" s="180"/>
      <c r="D249" s="215" t="s">
        <v>2783</v>
      </c>
      <c r="E249" s="182" t="s">
        <v>2784</v>
      </c>
      <c r="F249" s="183">
        <v>111.05</v>
      </c>
      <c r="G249" s="188">
        <v>51</v>
      </c>
      <c r="H249" s="222">
        <v>0</v>
      </c>
      <c r="I249" s="222">
        <v>1</v>
      </c>
      <c r="J249" s="222">
        <v>11</v>
      </c>
      <c r="K249" s="222">
        <v>0</v>
      </c>
      <c r="L249" s="222">
        <v>0</v>
      </c>
      <c r="M249" s="222">
        <v>5</v>
      </c>
      <c r="N249" s="222">
        <v>0</v>
      </c>
      <c r="O249" s="222">
        <v>0</v>
      </c>
      <c r="P249" s="222">
        <v>0</v>
      </c>
      <c r="Q249" s="222">
        <v>0</v>
      </c>
      <c r="R249" s="222">
        <v>0</v>
      </c>
      <c r="S249" s="222">
        <v>25</v>
      </c>
      <c r="T249" s="222">
        <v>0</v>
      </c>
      <c r="U249" s="222">
        <v>3.77</v>
      </c>
      <c r="V249" s="222">
        <v>0</v>
      </c>
      <c r="W249" s="222">
        <v>0</v>
      </c>
      <c r="X249" s="222">
        <v>14.28</v>
      </c>
      <c r="Y249" s="222">
        <v>0</v>
      </c>
      <c r="Z249" s="183">
        <v>0</v>
      </c>
    </row>
    <row r="250" ht="23.1" customHeight="1" spans="1:26">
      <c r="A250" s="179"/>
      <c r="B250" s="179"/>
      <c r="C250" s="180"/>
      <c r="D250" s="215" t="s">
        <v>2785</v>
      </c>
      <c r="E250" s="182" t="s">
        <v>2786</v>
      </c>
      <c r="F250" s="183">
        <v>92.17</v>
      </c>
      <c r="G250" s="188">
        <v>12</v>
      </c>
      <c r="H250" s="222">
        <v>9</v>
      </c>
      <c r="I250" s="222">
        <v>1</v>
      </c>
      <c r="J250" s="222">
        <v>2</v>
      </c>
      <c r="K250" s="222">
        <v>2</v>
      </c>
      <c r="L250" s="222">
        <v>0</v>
      </c>
      <c r="M250" s="222">
        <v>1.5</v>
      </c>
      <c r="N250" s="222">
        <v>0</v>
      </c>
      <c r="O250" s="222">
        <v>10</v>
      </c>
      <c r="P250" s="222">
        <v>0</v>
      </c>
      <c r="Q250" s="222">
        <v>0</v>
      </c>
      <c r="R250" s="222">
        <v>1</v>
      </c>
      <c r="S250" s="222">
        <v>24</v>
      </c>
      <c r="T250" s="222">
        <v>1</v>
      </c>
      <c r="U250" s="222">
        <v>3.13</v>
      </c>
      <c r="V250" s="222">
        <v>0</v>
      </c>
      <c r="W250" s="222">
        <v>0</v>
      </c>
      <c r="X250" s="222">
        <v>15.54</v>
      </c>
      <c r="Y250" s="222">
        <v>0</v>
      </c>
      <c r="Z250" s="183">
        <v>7</v>
      </c>
    </row>
    <row r="251" ht="23.1" customHeight="1" spans="1:26">
      <c r="A251" s="179"/>
      <c r="B251" s="179"/>
      <c r="C251" s="180"/>
      <c r="D251" s="215" t="s">
        <v>2787</v>
      </c>
      <c r="E251" s="182" t="s">
        <v>2788</v>
      </c>
      <c r="F251" s="183">
        <v>87.82</v>
      </c>
      <c r="G251" s="188">
        <v>9</v>
      </c>
      <c r="H251" s="222">
        <v>8.84</v>
      </c>
      <c r="I251" s="222">
        <v>2</v>
      </c>
      <c r="J251" s="222">
        <v>8</v>
      </c>
      <c r="K251" s="222">
        <v>2.2</v>
      </c>
      <c r="L251" s="222">
        <v>0</v>
      </c>
      <c r="M251" s="222">
        <v>0</v>
      </c>
      <c r="N251" s="222">
        <v>1</v>
      </c>
      <c r="O251" s="222">
        <v>5</v>
      </c>
      <c r="P251" s="222">
        <v>3</v>
      </c>
      <c r="Q251" s="222">
        <v>3.7</v>
      </c>
      <c r="R251" s="222">
        <v>3</v>
      </c>
      <c r="S251" s="222">
        <v>6</v>
      </c>
      <c r="T251" s="222">
        <v>6</v>
      </c>
      <c r="U251" s="222">
        <v>2.92</v>
      </c>
      <c r="V251" s="222">
        <v>0</v>
      </c>
      <c r="W251" s="222">
        <v>0</v>
      </c>
      <c r="X251" s="222">
        <v>14.4</v>
      </c>
      <c r="Y251" s="222">
        <v>0</v>
      </c>
      <c r="Z251" s="183">
        <v>12.76</v>
      </c>
    </row>
    <row r="252" ht="23.1" customHeight="1" spans="1:26">
      <c r="A252" s="179"/>
      <c r="B252" s="179"/>
      <c r="C252" s="180"/>
      <c r="D252" s="215" t="s">
        <v>2789</v>
      </c>
      <c r="E252" s="182" t="s">
        <v>2790</v>
      </c>
      <c r="F252" s="183">
        <v>104.93</v>
      </c>
      <c r="G252" s="188">
        <v>18.5</v>
      </c>
      <c r="H252" s="222">
        <v>15</v>
      </c>
      <c r="I252" s="222">
        <v>0.5</v>
      </c>
      <c r="J252" s="222">
        <v>7</v>
      </c>
      <c r="K252" s="222">
        <v>0.8</v>
      </c>
      <c r="L252" s="222">
        <v>0</v>
      </c>
      <c r="M252" s="222">
        <v>0</v>
      </c>
      <c r="N252" s="222">
        <v>0</v>
      </c>
      <c r="O252" s="222">
        <v>14.2</v>
      </c>
      <c r="P252" s="222">
        <v>0</v>
      </c>
      <c r="Q252" s="222">
        <v>5</v>
      </c>
      <c r="R252" s="222">
        <v>0</v>
      </c>
      <c r="S252" s="222">
        <v>26</v>
      </c>
      <c r="T252" s="222">
        <v>0</v>
      </c>
      <c r="U252" s="222">
        <v>3.53</v>
      </c>
      <c r="V252" s="222">
        <v>0</v>
      </c>
      <c r="W252" s="222">
        <v>0</v>
      </c>
      <c r="X252" s="222">
        <v>14.4</v>
      </c>
      <c r="Y252" s="222">
        <v>0</v>
      </c>
      <c r="Z252" s="183">
        <v>0</v>
      </c>
    </row>
    <row r="253" ht="23.1" customHeight="1" spans="1:26">
      <c r="A253" s="179"/>
      <c r="B253" s="179"/>
      <c r="C253" s="180"/>
      <c r="D253" s="215" t="s">
        <v>2791</v>
      </c>
      <c r="E253" s="182" t="s">
        <v>2792</v>
      </c>
      <c r="F253" s="183">
        <v>82.02</v>
      </c>
      <c r="G253" s="188">
        <v>16.5</v>
      </c>
      <c r="H253" s="222">
        <v>10</v>
      </c>
      <c r="I253" s="222">
        <v>0.5</v>
      </c>
      <c r="J253" s="222">
        <v>3</v>
      </c>
      <c r="K253" s="222">
        <v>0</v>
      </c>
      <c r="L253" s="222">
        <v>0</v>
      </c>
      <c r="M253" s="222">
        <v>2</v>
      </c>
      <c r="N253" s="222">
        <v>1</v>
      </c>
      <c r="O253" s="222">
        <v>8</v>
      </c>
      <c r="P253" s="222">
        <v>0</v>
      </c>
      <c r="Q253" s="222">
        <v>2</v>
      </c>
      <c r="R253" s="222">
        <v>1</v>
      </c>
      <c r="S253" s="222">
        <v>15</v>
      </c>
      <c r="T253" s="222">
        <v>2</v>
      </c>
      <c r="U253" s="222">
        <v>2.64</v>
      </c>
      <c r="V253" s="222">
        <v>0</v>
      </c>
      <c r="W253" s="222">
        <v>0</v>
      </c>
      <c r="X253" s="222">
        <v>13.38</v>
      </c>
      <c r="Y253" s="222">
        <v>0</v>
      </c>
      <c r="Z253" s="183">
        <v>5</v>
      </c>
    </row>
    <row r="254" ht="23.1" customHeight="1" spans="1:26">
      <c r="A254" s="179"/>
      <c r="B254" s="179"/>
      <c r="C254" s="180"/>
      <c r="D254" s="215" t="s">
        <v>2793</v>
      </c>
      <c r="E254" s="182" t="s">
        <v>2794</v>
      </c>
      <c r="F254" s="183">
        <v>99</v>
      </c>
      <c r="G254" s="188">
        <v>20</v>
      </c>
      <c r="H254" s="222">
        <v>20</v>
      </c>
      <c r="I254" s="222">
        <v>0</v>
      </c>
      <c r="J254" s="222">
        <v>10</v>
      </c>
      <c r="K254" s="222">
        <v>1</v>
      </c>
      <c r="L254" s="222">
        <v>0</v>
      </c>
      <c r="M254" s="222">
        <v>0</v>
      </c>
      <c r="N254" s="222">
        <v>0</v>
      </c>
      <c r="O254" s="222">
        <v>5</v>
      </c>
      <c r="P254" s="222">
        <v>0</v>
      </c>
      <c r="Q254" s="222">
        <v>5</v>
      </c>
      <c r="R254" s="222">
        <v>5</v>
      </c>
      <c r="S254" s="222">
        <v>11</v>
      </c>
      <c r="T254" s="222">
        <v>0</v>
      </c>
      <c r="U254" s="222">
        <v>3.36</v>
      </c>
      <c r="V254" s="222">
        <v>0</v>
      </c>
      <c r="W254" s="222">
        <v>0</v>
      </c>
      <c r="X254" s="222">
        <v>16.14</v>
      </c>
      <c r="Y254" s="222">
        <v>0</v>
      </c>
      <c r="Z254" s="183">
        <v>2.5</v>
      </c>
    </row>
    <row r="255" ht="23.1" customHeight="1" spans="1:26">
      <c r="A255" s="179"/>
      <c r="B255" s="179"/>
      <c r="C255" s="180"/>
      <c r="D255" s="215" t="s">
        <v>2795</v>
      </c>
      <c r="E255" s="182" t="s">
        <v>2796</v>
      </c>
      <c r="F255" s="183">
        <v>154.21</v>
      </c>
      <c r="G255" s="188">
        <v>17</v>
      </c>
      <c r="H255" s="222">
        <v>10</v>
      </c>
      <c r="I255" s="222">
        <v>2</v>
      </c>
      <c r="J255" s="222">
        <v>20</v>
      </c>
      <c r="K255" s="222">
        <v>2</v>
      </c>
      <c r="L255" s="222">
        <v>0</v>
      </c>
      <c r="M255" s="222">
        <v>0</v>
      </c>
      <c r="N255" s="222">
        <v>1</v>
      </c>
      <c r="O255" s="222">
        <v>30</v>
      </c>
      <c r="P255" s="222">
        <v>0</v>
      </c>
      <c r="Q255" s="222">
        <v>6</v>
      </c>
      <c r="R255" s="222">
        <v>2.5</v>
      </c>
      <c r="S255" s="222">
        <v>20</v>
      </c>
      <c r="T255" s="222">
        <v>8</v>
      </c>
      <c r="U255" s="222">
        <v>5.65</v>
      </c>
      <c r="V255" s="222">
        <v>0</v>
      </c>
      <c r="W255" s="222">
        <v>0</v>
      </c>
      <c r="X255" s="222">
        <v>15.06</v>
      </c>
      <c r="Y255" s="222">
        <v>0</v>
      </c>
      <c r="Z255" s="183">
        <v>15</v>
      </c>
    </row>
    <row r="256" ht="23.1" customHeight="1" spans="1:26">
      <c r="A256" s="179"/>
      <c r="B256" s="179"/>
      <c r="C256" s="180"/>
      <c r="D256" s="215" t="s">
        <v>2797</v>
      </c>
      <c r="E256" s="182" t="s">
        <v>2798</v>
      </c>
      <c r="F256" s="183">
        <v>6.26</v>
      </c>
      <c r="G256" s="188">
        <v>2</v>
      </c>
      <c r="H256" s="222">
        <v>0.5</v>
      </c>
      <c r="I256" s="222">
        <v>0.5</v>
      </c>
      <c r="J256" s="222">
        <v>3</v>
      </c>
      <c r="K256" s="222">
        <v>0</v>
      </c>
      <c r="L256" s="222">
        <v>0</v>
      </c>
      <c r="M256" s="222">
        <v>0</v>
      </c>
      <c r="N256" s="222">
        <v>0</v>
      </c>
      <c r="O256" s="222">
        <v>0</v>
      </c>
      <c r="P256" s="222">
        <v>0</v>
      </c>
      <c r="Q256" s="222">
        <v>0</v>
      </c>
      <c r="R256" s="222">
        <v>0</v>
      </c>
      <c r="S256" s="222">
        <v>0</v>
      </c>
      <c r="T256" s="222">
        <v>0</v>
      </c>
      <c r="U256" s="222">
        <v>0.26</v>
      </c>
      <c r="V256" s="222">
        <v>0</v>
      </c>
      <c r="W256" s="222">
        <v>0</v>
      </c>
      <c r="X256" s="222">
        <v>0</v>
      </c>
      <c r="Y256" s="222">
        <v>0</v>
      </c>
      <c r="Z256" s="183">
        <v>0</v>
      </c>
    </row>
    <row r="257" ht="23.1" customHeight="1" spans="1:26">
      <c r="A257" s="179"/>
      <c r="B257" s="179"/>
      <c r="C257" s="180"/>
      <c r="D257" s="215" t="s">
        <v>2799</v>
      </c>
      <c r="E257" s="182" t="s">
        <v>2800</v>
      </c>
      <c r="F257" s="183">
        <v>6.26</v>
      </c>
      <c r="G257" s="188">
        <v>2</v>
      </c>
      <c r="H257" s="222">
        <v>0.5</v>
      </c>
      <c r="I257" s="222">
        <v>0.5</v>
      </c>
      <c r="J257" s="222">
        <v>3</v>
      </c>
      <c r="K257" s="222">
        <v>0</v>
      </c>
      <c r="L257" s="222">
        <v>0</v>
      </c>
      <c r="M257" s="222">
        <v>0</v>
      </c>
      <c r="N257" s="222">
        <v>0</v>
      </c>
      <c r="O257" s="222">
        <v>0</v>
      </c>
      <c r="P257" s="222">
        <v>0</v>
      </c>
      <c r="Q257" s="222">
        <v>0</v>
      </c>
      <c r="R257" s="222">
        <v>0</v>
      </c>
      <c r="S257" s="222">
        <v>0</v>
      </c>
      <c r="T257" s="222">
        <v>0</v>
      </c>
      <c r="U257" s="222">
        <v>0.26</v>
      </c>
      <c r="V257" s="222">
        <v>0</v>
      </c>
      <c r="W257" s="222">
        <v>0</v>
      </c>
      <c r="X257" s="222">
        <v>0</v>
      </c>
      <c r="Y257" s="222">
        <v>0</v>
      </c>
      <c r="Z257" s="183">
        <v>0</v>
      </c>
    </row>
    <row r="258" ht="22.5" customHeight="1" spans="1:27">
      <c r="A258" s="228"/>
      <c r="B258" s="228"/>
      <c r="C258" s="228"/>
      <c r="D258" s="228"/>
      <c r="E258" s="228"/>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row>
    <row r="259" ht="22.5" customHeight="1" spans="1:27">
      <c r="A259" s="228"/>
      <c r="B259" s="228"/>
      <c r="C259" s="228"/>
      <c r="D259" s="228"/>
      <c r="E259" s="228"/>
      <c r="F259" s="228"/>
      <c r="G259" s="228"/>
      <c r="H259" s="228"/>
      <c r="I259" s="228"/>
      <c r="J259" s="228"/>
      <c r="K259" s="228"/>
      <c r="L259" s="228"/>
      <c r="M259" s="228"/>
      <c r="N259" s="228"/>
      <c r="O259" s="228"/>
      <c r="P259" s="228"/>
      <c r="Q259" s="228"/>
      <c r="R259" s="228"/>
      <c r="S259" s="228"/>
      <c r="T259" s="228"/>
      <c r="U259" s="228"/>
      <c r="V259" s="228"/>
      <c r="W259" s="228"/>
      <c r="X259" s="228"/>
      <c r="Y259" s="228"/>
      <c r="Z259" s="228"/>
      <c r="AA259" s="228"/>
    </row>
    <row r="260" ht="22.5" customHeight="1" spans="1:27">
      <c r="A260" s="228"/>
      <c r="B260" s="228"/>
      <c r="C260" s="228"/>
      <c r="D260" s="228"/>
      <c r="E260" s="228"/>
      <c r="F260" s="228"/>
      <c r="G260" s="228"/>
      <c r="H260" s="228"/>
      <c r="I260" s="228"/>
      <c r="J260" s="228"/>
      <c r="K260" s="228"/>
      <c r="L260" s="228"/>
      <c r="M260" s="228"/>
      <c r="N260" s="228"/>
      <c r="O260" s="228"/>
      <c r="P260" s="228"/>
      <c r="Q260" s="228"/>
      <c r="R260" s="228"/>
      <c r="S260" s="228"/>
      <c r="T260" s="228"/>
      <c r="U260" s="228"/>
      <c r="V260" s="228"/>
      <c r="W260" s="228"/>
      <c r="X260" s="228"/>
      <c r="Y260" s="228"/>
      <c r="Z260" s="228"/>
      <c r="AA260" s="228"/>
    </row>
    <row r="261" ht="22.5" customHeight="1" spans="1:27">
      <c r="A261" s="228"/>
      <c r="B261" s="228"/>
      <c r="C261" s="228"/>
      <c r="D261" s="228"/>
      <c r="E261" s="228"/>
      <c r="F261" s="228"/>
      <c r="G261" s="228"/>
      <c r="H261" s="228"/>
      <c r="I261" s="228"/>
      <c r="J261" s="228"/>
      <c r="K261" s="228"/>
      <c r="L261" s="228"/>
      <c r="M261" s="228"/>
      <c r="N261" s="228"/>
      <c r="O261" s="228"/>
      <c r="P261" s="228"/>
      <c r="Q261" s="228"/>
      <c r="R261" s="228"/>
      <c r="S261" s="228"/>
      <c r="T261" s="228"/>
      <c r="U261" s="228"/>
      <c r="V261" s="228"/>
      <c r="W261" s="228"/>
      <c r="X261" s="228"/>
      <c r="Y261" s="228"/>
      <c r="Z261" s="228"/>
      <c r="AA261" s="228"/>
    </row>
    <row r="262" ht="23.1" customHeight="1"/>
    <row r="263" ht="23.1" customHeight="1"/>
    <row r="264" ht="23.1" customHeight="1"/>
    <row r="265" ht="23.1" customHeight="1"/>
    <row r="266" ht="23.1" customHeight="1"/>
    <row r="267" ht="23.1" customHeight="1"/>
    <row r="268" ht="23.1" customHeight="1"/>
    <row r="269" ht="23.1" customHeight="1"/>
    <row r="270" ht="23.1" customHeight="1"/>
    <row r="271" ht="23.1" customHeight="1"/>
    <row r="272" ht="23.1" customHeight="1"/>
    <row r="273" ht="23.1" customHeight="1"/>
    <row r="274" ht="23.1" customHeight="1"/>
    <row r="275" ht="23.1" customHeight="1"/>
    <row r="276" ht="23.1" customHeight="1"/>
    <row r="277" ht="23.1" customHeight="1"/>
    <row r="278" ht="23.1" customHeight="1"/>
    <row r="279" ht="23.1" customHeight="1"/>
    <row r="280" ht="23.1" customHeight="1"/>
    <row r="281" ht="23.1" customHeight="1"/>
    <row r="282" ht="23.1" customHeight="1"/>
    <row r="283" ht="23.1" customHeight="1"/>
    <row r="284" ht="23.1" customHeight="1"/>
    <row r="285" ht="23.1" customHeight="1"/>
    <row r="286" ht="23.1" customHeight="1"/>
    <row r="287" ht="23.1" customHeight="1"/>
    <row r="288" ht="23.1" customHeight="1"/>
    <row r="289" ht="23.1" customHeight="1"/>
    <row r="290" ht="23.1" customHeight="1"/>
    <row r="291" ht="23.1" customHeight="1"/>
    <row r="292" ht="23.1" customHeight="1"/>
    <row r="293" ht="23.1" customHeight="1"/>
    <row r="294" ht="23.1" customHeight="1"/>
    <row r="295" ht="23.1" customHeight="1"/>
    <row r="296" ht="23.1" customHeight="1"/>
    <row r="297" ht="23.1" customHeight="1"/>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3.1" customHeight="1"/>
    <row r="385" ht="23.1" customHeight="1"/>
    <row r="386" ht="23.1" customHeight="1"/>
    <row r="387" ht="23.1" customHeight="1"/>
    <row r="388" ht="23.1" customHeight="1"/>
    <row r="389" ht="23.1" customHeight="1"/>
    <row r="390" ht="23.1" customHeight="1"/>
    <row r="391" ht="23.1" customHeight="1"/>
    <row r="392" ht="23.1" customHeight="1"/>
    <row r="393" ht="23.1" customHeight="1"/>
    <row r="394" ht="23.1" customHeight="1"/>
    <row r="395" ht="23.1" customHeight="1"/>
    <row r="396" ht="23.1" customHeight="1"/>
    <row r="397" ht="23.1" customHeight="1"/>
    <row r="398" ht="23.1" customHeight="1"/>
    <row r="399" ht="23.1" customHeight="1"/>
    <row r="400" ht="23.1" customHeight="1"/>
    <row r="401" ht="23.1" customHeight="1"/>
    <row r="402" ht="23.1" customHeight="1"/>
    <row r="403" ht="23.1" customHeight="1"/>
    <row r="404" ht="23.1" customHeight="1"/>
    <row r="405" ht="23.1" customHeight="1"/>
    <row r="406" ht="23.1" customHeight="1"/>
    <row r="407" ht="23.1" customHeight="1"/>
    <row r="408" ht="23.1" customHeight="1"/>
    <row r="409" ht="23.1" customHeight="1"/>
    <row r="410" ht="23.1" customHeight="1"/>
    <row r="411" ht="23.1" customHeight="1"/>
    <row r="412" ht="23.1" customHeight="1"/>
    <row r="413" ht="23.1" customHeight="1"/>
    <row r="414" ht="23.1" customHeight="1"/>
    <row r="415" ht="23.1" customHeight="1"/>
    <row r="416" ht="23.1" customHeight="1"/>
    <row r="417" ht="23.1" customHeight="1"/>
    <row r="418" ht="23.1" customHeight="1"/>
    <row r="419" ht="23.1" customHeight="1"/>
    <row r="420" ht="23.1" customHeight="1"/>
    <row r="421" ht="23.1" customHeight="1"/>
    <row r="422" ht="23.1" customHeight="1"/>
    <row r="423" ht="23.1" customHeight="1"/>
    <row r="424" ht="23.1" customHeight="1"/>
    <row r="425" ht="23.1" customHeight="1"/>
    <row r="426" ht="23.1" customHeight="1"/>
    <row r="427" ht="23.1" customHeight="1"/>
    <row r="428" ht="23.1" customHeight="1"/>
    <row r="429" ht="23.1" customHeight="1"/>
    <row r="430" ht="23.1" customHeight="1"/>
    <row r="431" ht="23.1" customHeight="1"/>
    <row r="432" ht="23.1" customHeight="1"/>
    <row r="433" ht="23.1" customHeight="1"/>
    <row r="434" ht="23.1" customHeight="1"/>
    <row r="435" ht="23.1" customHeight="1"/>
    <row r="436" ht="23.1" customHeight="1"/>
    <row r="437" ht="23.1" customHeight="1"/>
    <row r="438" ht="23.1" customHeight="1"/>
    <row r="439" ht="23.1" customHeight="1"/>
    <row r="440" ht="23.1" customHeight="1"/>
    <row r="441" ht="23.1" customHeight="1"/>
    <row r="442" ht="23.1" customHeight="1"/>
    <row r="443" ht="23.1" customHeight="1"/>
    <row r="444" ht="23.1" customHeight="1"/>
    <row r="445" ht="23.1" customHeight="1"/>
    <row r="446" ht="23.1" customHeight="1"/>
    <row r="447" ht="23.1" customHeight="1"/>
    <row r="448" ht="23.1" customHeight="1"/>
    <row r="449" ht="23.1" customHeight="1"/>
    <row r="450" ht="23.1" customHeight="1"/>
    <row r="451" ht="23.1" customHeight="1"/>
    <row r="452" ht="23.1" customHeight="1"/>
    <row r="453" ht="23.1" customHeight="1"/>
    <row r="454" ht="23.1" customHeight="1"/>
    <row r="455" ht="23.1" customHeight="1"/>
    <row r="456" ht="23.1" customHeight="1"/>
    <row r="457" ht="23.1" customHeight="1"/>
    <row r="458" ht="23.1" customHeight="1"/>
    <row r="459" ht="23.1" customHeight="1"/>
    <row r="460" ht="23.1" customHeight="1"/>
    <row r="461" ht="23.1" customHeight="1"/>
    <row r="462" ht="23.1" customHeight="1"/>
    <row r="463" ht="23.1" customHeight="1"/>
    <row r="464" ht="23.1" customHeight="1"/>
    <row r="465" ht="23.1" customHeight="1"/>
    <row r="466" ht="23.1" customHeight="1"/>
    <row r="467" ht="23.1" customHeight="1"/>
    <row r="468" ht="23.1" customHeight="1"/>
    <row r="469" ht="23.1" customHeight="1"/>
    <row r="470" ht="23.1" customHeight="1"/>
    <row r="471" ht="23.1" customHeight="1"/>
    <row r="472" ht="23.1" customHeight="1"/>
    <row r="473" ht="23.1" customHeight="1"/>
    <row r="474" ht="23.1" customHeight="1"/>
    <row r="475" ht="23.1" customHeight="1"/>
    <row r="476" ht="23.1" customHeight="1"/>
    <row r="477" ht="23.1" customHeight="1"/>
    <row r="478" ht="23.1" customHeight="1"/>
    <row r="479" ht="22.5" customHeight="1"/>
    <row r="480" ht="22.5" customHeight="1"/>
    <row r="481" ht="22.5" customHeight="1"/>
    <row r="482" ht="22.5" customHeight="1"/>
  </sheetData>
  <sheetProtection formatCells="0" formatColumns="0" formatRows="0"/>
  <mergeCells count="26">
    <mergeCell ref="A1:Z1"/>
    <mergeCell ref="A2:I2"/>
    <mergeCell ref="Y2:Z2"/>
    <mergeCell ref="D3:D4"/>
    <mergeCell ref="E3:E4"/>
    <mergeCell ref="F3:F4"/>
    <mergeCell ref="G3:G4"/>
    <mergeCell ref="H3:H4"/>
    <mergeCell ref="I3:I4"/>
    <mergeCell ref="J3:J4"/>
    <mergeCell ref="K3:K4"/>
    <mergeCell ref="L3:L4"/>
    <mergeCell ref="M3:M4"/>
    <mergeCell ref="N3:N4"/>
    <mergeCell ref="O3:O4"/>
    <mergeCell ref="P3:P4"/>
    <mergeCell ref="Q3:Q4"/>
    <mergeCell ref="R3:R4"/>
    <mergeCell ref="S3:S4"/>
    <mergeCell ref="T3:T4"/>
    <mergeCell ref="U3:U4"/>
    <mergeCell ref="V3:V4"/>
    <mergeCell ref="W3:W4"/>
    <mergeCell ref="X3:X4"/>
    <mergeCell ref="Y3:Y4"/>
    <mergeCell ref="Z3:Z4"/>
  </mergeCells>
  <printOptions horizontalCentered="1"/>
  <pageMargins left="0.393055555555556" right="0.393055555555556" top="0.984027777777778" bottom="0.984027777777778" header="0.471527777777778" footer="0.471527777777778"/>
  <pageSetup paperSize="9" scale="66" fitToHeight="0" orientation="landscape" horizontalDpi="600" verticalDpi="600"/>
  <headerFooter alignWithMargins="0" scaleWithDoc="0">
    <oddFooter>&amp;C第 &amp;P 页，共 &amp;N 页</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387"/>
  <sheetViews>
    <sheetView showGridLines="0" showZeros="0" workbookViewId="0">
      <selection activeCell="A1" sqref="A1:Q1"/>
    </sheetView>
  </sheetViews>
  <sheetFormatPr defaultColWidth="6.875" defaultRowHeight="11.25"/>
  <cols>
    <col min="1" max="3" width="3.875" style="166" customWidth="1"/>
    <col min="4" max="4" width="10" style="166" customWidth="1"/>
    <col min="5" max="5" width="22" style="166" customWidth="1"/>
    <col min="6" max="6" width="9.5" style="166" customWidth="1"/>
    <col min="7" max="17" width="8.25" style="166" customWidth="1"/>
    <col min="18" max="256" width="6.875" style="166" customWidth="1"/>
    <col min="257" max="16384" width="6.875" style="166"/>
  </cols>
  <sheetData>
    <row r="1" ht="27" customHeight="1" spans="1:17">
      <c r="A1" s="167" t="s">
        <v>2857</v>
      </c>
      <c r="B1" s="167"/>
      <c r="C1" s="167"/>
      <c r="D1" s="167"/>
      <c r="E1" s="167"/>
      <c r="F1" s="167"/>
      <c r="G1" s="167"/>
      <c r="H1" s="167"/>
      <c r="I1" s="167"/>
      <c r="J1" s="167"/>
      <c r="K1" s="167"/>
      <c r="L1" s="167"/>
      <c r="M1" s="167"/>
      <c r="N1" s="167"/>
      <c r="O1" s="167"/>
      <c r="P1" s="167"/>
      <c r="Q1" s="167"/>
    </row>
    <row r="2" ht="22.5" customHeight="1" spans="8:17">
      <c r="H2" s="279"/>
      <c r="I2" s="279"/>
      <c r="J2" s="279"/>
      <c r="K2" s="279"/>
      <c r="L2" s="279"/>
      <c r="M2" s="279"/>
      <c r="N2" s="310"/>
      <c r="O2" s="310"/>
      <c r="P2" s="310"/>
      <c r="Q2" s="278" t="s">
        <v>1</v>
      </c>
    </row>
    <row r="3" ht="22.5" customHeight="1" spans="1:17">
      <c r="A3" s="177" t="s">
        <v>2285</v>
      </c>
      <c r="B3" s="177"/>
      <c r="C3" s="177"/>
      <c r="D3" s="177" t="s">
        <v>2086</v>
      </c>
      <c r="E3" s="177" t="s">
        <v>2286</v>
      </c>
      <c r="F3" s="196" t="s">
        <v>56</v>
      </c>
      <c r="G3" s="174" t="s">
        <v>2858</v>
      </c>
      <c r="H3" s="175" t="s">
        <v>2859</v>
      </c>
      <c r="I3" s="174" t="s">
        <v>2860</v>
      </c>
      <c r="J3" s="174" t="s">
        <v>2861</v>
      </c>
      <c r="K3" s="174" t="s">
        <v>2862</v>
      </c>
      <c r="L3" s="174" t="s">
        <v>2863</v>
      </c>
      <c r="M3" s="174" t="s">
        <v>2864</v>
      </c>
      <c r="N3" s="174" t="s">
        <v>2865</v>
      </c>
      <c r="O3" s="174" t="s">
        <v>2866</v>
      </c>
      <c r="P3" s="174" t="s">
        <v>2867</v>
      </c>
      <c r="Q3" s="175" t="s">
        <v>2868</v>
      </c>
    </row>
    <row r="4" ht="25.5" customHeight="1" spans="1:17">
      <c r="A4" s="309" t="s">
        <v>1893</v>
      </c>
      <c r="B4" s="309" t="s">
        <v>1894</v>
      </c>
      <c r="C4" s="309" t="s">
        <v>2287</v>
      </c>
      <c r="D4" s="177"/>
      <c r="E4" s="177"/>
      <c r="F4" s="196"/>
      <c r="G4" s="174"/>
      <c r="H4" s="175"/>
      <c r="I4" s="174"/>
      <c r="J4" s="174"/>
      <c r="K4" s="174"/>
      <c r="L4" s="174"/>
      <c r="M4" s="174"/>
      <c r="N4" s="174"/>
      <c r="O4" s="174"/>
      <c r="P4" s="174"/>
      <c r="Q4" s="175"/>
    </row>
    <row r="5" s="165" customFormat="1" ht="23.1" customHeight="1" spans="1:17">
      <c r="A5" s="179"/>
      <c r="B5" s="179"/>
      <c r="C5" s="180"/>
      <c r="D5" s="215"/>
      <c r="E5" s="182" t="s">
        <v>17</v>
      </c>
      <c r="F5" s="222">
        <v>2964.88</v>
      </c>
      <c r="G5" s="222">
        <v>8.2</v>
      </c>
      <c r="H5" s="222">
        <v>2905.85</v>
      </c>
      <c r="I5" s="222">
        <v>0</v>
      </c>
      <c r="J5" s="222">
        <v>50.83</v>
      </c>
      <c r="K5" s="222">
        <v>0</v>
      </c>
      <c r="L5" s="222">
        <v>0</v>
      </c>
      <c r="M5" s="222">
        <v>0</v>
      </c>
      <c r="N5" s="222">
        <v>0</v>
      </c>
      <c r="O5" s="222">
        <v>0</v>
      </c>
      <c r="P5" s="222">
        <v>0</v>
      </c>
      <c r="Q5" s="183">
        <v>0</v>
      </c>
    </row>
    <row r="6" ht="23.1" customHeight="1" spans="1:17">
      <c r="A6" s="179"/>
      <c r="B6" s="179"/>
      <c r="C6" s="180"/>
      <c r="D6" s="215" t="s">
        <v>2289</v>
      </c>
      <c r="E6" s="182" t="s">
        <v>354</v>
      </c>
      <c r="F6" s="222">
        <v>70.63</v>
      </c>
      <c r="G6" s="222">
        <v>0</v>
      </c>
      <c r="H6" s="222">
        <v>64.75</v>
      </c>
      <c r="I6" s="222">
        <v>0</v>
      </c>
      <c r="J6" s="222">
        <v>5.88</v>
      </c>
      <c r="K6" s="222">
        <v>0</v>
      </c>
      <c r="L6" s="222">
        <v>0</v>
      </c>
      <c r="M6" s="222">
        <v>0</v>
      </c>
      <c r="N6" s="222">
        <v>0</v>
      </c>
      <c r="O6" s="222">
        <v>0</v>
      </c>
      <c r="P6" s="222">
        <v>0</v>
      </c>
      <c r="Q6" s="183">
        <v>0</v>
      </c>
    </row>
    <row r="7" ht="23.1" customHeight="1" spans="1:17">
      <c r="A7" s="179"/>
      <c r="B7" s="179"/>
      <c r="C7" s="180"/>
      <c r="D7" s="215" t="s">
        <v>2290</v>
      </c>
      <c r="E7" s="182" t="s">
        <v>2291</v>
      </c>
      <c r="F7" s="222">
        <v>32.32</v>
      </c>
      <c r="G7" s="222">
        <v>0</v>
      </c>
      <c r="H7" s="222">
        <v>28.54</v>
      </c>
      <c r="I7" s="222">
        <v>0</v>
      </c>
      <c r="J7" s="222">
        <v>3.78</v>
      </c>
      <c r="K7" s="222">
        <v>0</v>
      </c>
      <c r="L7" s="222">
        <v>0</v>
      </c>
      <c r="M7" s="222">
        <v>0</v>
      </c>
      <c r="N7" s="222">
        <v>0</v>
      </c>
      <c r="O7" s="222">
        <v>0</v>
      </c>
      <c r="P7" s="222">
        <v>0</v>
      </c>
      <c r="Q7" s="183">
        <v>0</v>
      </c>
    </row>
    <row r="8" ht="23.1" customHeight="1" spans="1:17">
      <c r="A8" s="179"/>
      <c r="B8" s="179"/>
      <c r="C8" s="180"/>
      <c r="D8" s="215" t="s">
        <v>2292</v>
      </c>
      <c r="E8" s="182" t="s">
        <v>2293</v>
      </c>
      <c r="F8" s="222">
        <v>0.51</v>
      </c>
      <c r="G8" s="222">
        <v>0</v>
      </c>
      <c r="H8" s="222">
        <v>0</v>
      </c>
      <c r="I8" s="222">
        <v>0</v>
      </c>
      <c r="J8" s="222">
        <v>0.51</v>
      </c>
      <c r="K8" s="222">
        <v>0</v>
      </c>
      <c r="L8" s="222">
        <v>0</v>
      </c>
      <c r="M8" s="222">
        <v>0</v>
      </c>
      <c r="N8" s="222">
        <v>0</v>
      </c>
      <c r="O8" s="222">
        <v>0</v>
      </c>
      <c r="P8" s="222">
        <v>0</v>
      </c>
      <c r="Q8" s="183">
        <v>0</v>
      </c>
    </row>
    <row r="9" ht="23.1" customHeight="1" spans="1:17">
      <c r="A9" s="179"/>
      <c r="B9" s="179"/>
      <c r="C9" s="180"/>
      <c r="D9" s="215" t="s">
        <v>2294</v>
      </c>
      <c r="E9" s="182" t="s">
        <v>2295</v>
      </c>
      <c r="F9" s="222">
        <v>1.01</v>
      </c>
      <c r="G9" s="222">
        <v>0</v>
      </c>
      <c r="H9" s="222">
        <v>1.01</v>
      </c>
      <c r="I9" s="222">
        <v>0</v>
      </c>
      <c r="J9" s="222">
        <v>0</v>
      </c>
      <c r="K9" s="222">
        <v>0</v>
      </c>
      <c r="L9" s="222">
        <v>0</v>
      </c>
      <c r="M9" s="222">
        <v>0</v>
      </c>
      <c r="N9" s="222">
        <v>0</v>
      </c>
      <c r="O9" s="222">
        <v>0</v>
      </c>
      <c r="P9" s="222">
        <v>0</v>
      </c>
      <c r="Q9" s="183">
        <v>0</v>
      </c>
    </row>
    <row r="10" ht="23.1" customHeight="1" spans="1:17">
      <c r="A10" s="179"/>
      <c r="B10" s="179"/>
      <c r="C10" s="180"/>
      <c r="D10" s="215" t="s">
        <v>2296</v>
      </c>
      <c r="E10" s="182" t="s">
        <v>2297</v>
      </c>
      <c r="F10" s="222">
        <v>7.32</v>
      </c>
      <c r="G10" s="222">
        <v>0</v>
      </c>
      <c r="H10" s="222">
        <v>6.64</v>
      </c>
      <c r="I10" s="222">
        <v>0</v>
      </c>
      <c r="J10" s="222">
        <v>0.68</v>
      </c>
      <c r="K10" s="222">
        <v>0</v>
      </c>
      <c r="L10" s="222">
        <v>0</v>
      </c>
      <c r="M10" s="222">
        <v>0</v>
      </c>
      <c r="N10" s="222">
        <v>0</v>
      </c>
      <c r="O10" s="222">
        <v>0</v>
      </c>
      <c r="P10" s="222">
        <v>0</v>
      </c>
      <c r="Q10" s="183">
        <v>0</v>
      </c>
    </row>
    <row r="11" ht="23.1" customHeight="1" spans="1:17">
      <c r="A11" s="179"/>
      <c r="B11" s="179"/>
      <c r="C11" s="180"/>
      <c r="D11" s="215" t="s">
        <v>2298</v>
      </c>
      <c r="E11" s="182" t="s">
        <v>2299</v>
      </c>
      <c r="F11" s="222">
        <v>0.97</v>
      </c>
      <c r="G11" s="222">
        <v>0</v>
      </c>
      <c r="H11" s="222">
        <v>0.97</v>
      </c>
      <c r="I11" s="222">
        <v>0</v>
      </c>
      <c r="J11" s="222">
        <v>0</v>
      </c>
      <c r="K11" s="222">
        <v>0</v>
      </c>
      <c r="L11" s="222">
        <v>0</v>
      </c>
      <c r="M11" s="222">
        <v>0</v>
      </c>
      <c r="N11" s="222">
        <v>0</v>
      </c>
      <c r="O11" s="222">
        <v>0</v>
      </c>
      <c r="P11" s="222">
        <v>0</v>
      </c>
      <c r="Q11" s="183">
        <v>0</v>
      </c>
    </row>
    <row r="12" ht="23.1" customHeight="1" spans="1:17">
      <c r="A12" s="179"/>
      <c r="B12" s="179"/>
      <c r="C12" s="180"/>
      <c r="D12" s="215" t="s">
        <v>2300</v>
      </c>
      <c r="E12" s="182" t="s">
        <v>2301</v>
      </c>
      <c r="F12" s="222">
        <v>3.7</v>
      </c>
      <c r="G12" s="222">
        <v>0</v>
      </c>
      <c r="H12" s="222">
        <v>3.7</v>
      </c>
      <c r="I12" s="222">
        <v>0</v>
      </c>
      <c r="J12" s="222">
        <v>0</v>
      </c>
      <c r="K12" s="222">
        <v>0</v>
      </c>
      <c r="L12" s="222">
        <v>0</v>
      </c>
      <c r="M12" s="222">
        <v>0</v>
      </c>
      <c r="N12" s="222">
        <v>0</v>
      </c>
      <c r="O12" s="222">
        <v>0</v>
      </c>
      <c r="P12" s="222">
        <v>0</v>
      </c>
      <c r="Q12" s="183">
        <v>0</v>
      </c>
    </row>
    <row r="13" ht="23.1" customHeight="1" spans="1:17">
      <c r="A13" s="179"/>
      <c r="B13" s="179"/>
      <c r="C13" s="180"/>
      <c r="D13" s="215" t="s">
        <v>2302</v>
      </c>
      <c r="E13" s="182" t="s">
        <v>2303</v>
      </c>
      <c r="F13" s="222">
        <v>7.37</v>
      </c>
      <c r="G13" s="222">
        <v>0</v>
      </c>
      <c r="H13" s="222">
        <v>7.37</v>
      </c>
      <c r="I13" s="222">
        <v>0</v>
      </c>
      <c r="J13" s="222">
        <v>0</v>
      </c>
      <c r="K13" s="222">
        <v>0</v>
      </c>
      <c r="L13" s="222">
        <v>0</v>
      </c>
      <c r="M13" s="222">
        <v>0</v>
      </c>
      <c r="N13" s="222">
        <v>0</v>
      </c>
      <c r="O13" s="222">
        <v>0</v>
      </c>
      <c r="P13" s="222">
        <v>0</v>
      </c>
      <c r="Q13" s="183">
        <v>0</v>
      </c>
    </row>
    <row r="14" ht="23.1" customHeight="1" spans="1:17">
      <c r="A14" s="179"/>
      <c r="B14" s="179"/>
      <c r="C14" s="180"/>
      <c r="D14" s="215" t="s">
        <v>2314</v>
      </c>
      <c r="E14" s="182" t="s">
        <v>2315</v>
      </c>
      <c r="F14" s="222">
        <v>10.23</v>
      </c>
      <c r="G14" s="222">
        <v>0</v>
      </c>
      <c r="H14" s="222">
        <v>9.77</v>
      </c>
      <c r="I14" s="222">
        <v>0</v>
      </c>
      <c r="J14" s="222">
        <v>0.46</v>
      </c>
      <c r="K14" s="222">
        <v>0</v>
      </c>
      <c r="L14" s="222">
        <v>0</v>
      </c>
      <c r="M14" s="222">
        <v>0</v>
      </c>
      <c r="N14" s="222">
        <v>0</v>
      </c>
      <c r="O14" s="222">
        <v>0</v>
      </c>
      <c r="P14" s="222">
        <v>0</v>
      </c>
      <c r="Q14" s="183">
        <v>0</v>
      </c>
    </row>
    <row r="15" ht="23.1" customHeight="1" spans="1:17">
      <c r="A15" s="179"/>
      <c r="B15" s="179"/>
      <c r="C15" s="180"/>
      <c r="D15" s="215" t="s">
        <v>2318</v>
      </c>
      <c r="E15" s="182" t="s">
        <v>2319</v>
      </c>
      <c r="F15" s="222">
        <v>7.2</v>
      </c>
      <c r="G15" s="222">
        <v>0</v>
      </c>
      <c r="H15" s="222">
        <v>6.75</v>
      </c>
      <c r="I15" s="222">
        <v>0</v>
      </c>
      <c r="J15" s="222">
        <v>0.45</v>
      </c>
      <c r="K15" s="222">
        <v>0</v>
      </c>
      <c r="L15" s="222">
        <v>0</v>
      </c>
      <c r="M15" s="222">
        <v>0</v>
      </c>
      <c r="N15" s="222">
        <v>0</v>
      </c>
      <c r="O15" s="222">
        <v>0</v>
      </c>
      <c r="P15" s="222">
        <v>0</v>
      </c>
      <c r="Q15" s="183">
        <v>0</v>
      </c>
    </row>
    <row r="16" ht="23.1" customHeight="1" spans="1:17">
      <c r="A16" s="179"/>
      <c r="B16" s="179"/>
      <c r="C16" s="180"/>
      <c r="D16" s="215" t="s">
        <v>2328</v>
      </c>
      <c r="E16" s="182" t="s">
        <v>479</v>
      </c>
      <c r="F16" s="222">
        <v>20.56</v>
      </c>
      <c r="G16" s="222">
        <v>0</v>
      </c>
      <c r="H16" s="222">
        <v>20.05</v>
      </c>
      <c r="I16" s="222">
        <v>0</v>
      </c>
      <c r="J16" s="222">
        <v>0.51</v>
      </c>
      <c r="K16" s="222">
        <v>0</v>
      </c>
      <c r="L16" s="222">
        <v>0</v>
      </c>
      <c r="M16" s="222">
        <v>0</v>
      </c>
      <c r="N16" s="222">
        <v>0</v>
      </c>
      <c r="O16" s="222">
        <v>0</v>
      </c>
      <c r="P16" s="222">
        <v>0</v>
      </c>
      <c r="Q16" s="183">
        <v>0</v>
      </c>
    </row>
    <row r="17" ht="23.1" customHeight="1" spans="1:17">
      <c r="A17" s="179"/>
      <c r="B17" s="179"/>
      <c r="C17" s="180"/>
      <c r="D17" s="215" t="s">
        <v>2329</v>
      </c>
      <c r="E17" s="182" t="s">
        <v>2330</v>
      </c>
      <c r="F17" s="222">
        <v>20.56</v>
      </c>
      <c r="G17" s="222">
        <v>0</v>
      </c>
      <c r="H17" s="222">
        <v>20.05</v>
      </c>
      <c r="I17" s="222">
        <v>0</v>
      </c>
      <c r="J17" s="222">
        <v>0.51</v>
      </c>
      <c r="K17" s="222">
        <v>0</v>
      </c>
      <c r="L17" s="222">
        <v>0</v>
      </c>
      <c r="M17" s="222">
        <v>0</v>
      </c>
      <c r="N17" s="222">
        <v>0</v>
      </c>
      <c r="O17" s="222">
        <v>0</v>
      </c>
      <c r="P17" s="222">
        <v>0</v>
      </c>
      <c r="Q17" s="183">
        <v>0</v>
      </c>
    </row>
    <row r="18" ht="23.1" customHeight="1" spans="1:17">
      <c r="A18" s="179"/>
      <c r="B18" s="179"/>
      <c r="C18" s="180"/>
      <c r="D18" s="215" t="s">
        <v>2343</v>
      </c>
      <c r="E18" s="182" t="s">
        <v>512</v>
      </c>
      <c r="F18" s="222">
        <v>50.89</v>
      </c>
      <c r="G18" s="222">
        <v>1.34</v>
      </c>
      <c r="H18" s="222">
        <v>38.97</v>
      </c>
      <c r="I18" s="222">
        <v>0</v>
      </c>
      <c r="J18" s="222">
        <v>10.58</v>
      </c>
      <c r="K18" s="222">
        <v>0</v>
      </c>
      <c r="L18" s="222">
        <v>0</v>
      </c>
      <c r="M18" s="222">
        <v>0</v>
      </c>
      <c r="N18" s="222">
        <v>0</v>
      </c>
      <c r="O18" s="222">
        <v>0</v>
      </c>
      <c r="P18" s="222">
        <v>0</v>
      </c>
      <c r="Q18" s="183">
        <v>0</v>
      </c>
    </row>
    <row r="19" ht="23.1" customHeight="1" spans="1:17">
      <c r="A19" s="179"/>
      <c r="B19" s="179"/>
      <c r="C19" s="180"/>
      <c r="D19" s="215" t="s">
        <v>2344</v>
      </c>
      <c r="E19" s="182" t="s">
        <v>2345</v>
      </c>
      <c r="F19" s="222">
        <v>50.89</v>
      </c>
      <c r="G19" s="222">
        <v>1.34</v>
      </c>
      <c r="H19" s="222">
        <v>38.97</v>
      </c>
      <c r="I19" s="222">
        <v>0</v>
      </c>
      <c r="J19" s="222">
        <v>10.58</v>
      </c>
      <c r="K19" s="222">
        <v>0</v>
      </c>
      <c r="L19" s="222">
        <v>0</v>
      </c>
      <c r="M19" s="222">
        <v>0</v>
      </c>
      <c r="N19" s="222">
        <v>0</v>
      </c>
      <c r="O19" s="222">
        <v>0</v>
      </c>
      <c r="P19" s="222">
        <v>0</v>
      </c>
      <c r="Q19" s="183">
        <v>0</v>
      </c>
    </row>
    <row r="20" ht="23.1" customHeight="1" spans="1:17">
      <c r="A20" s="179"/>
      <c r="B20" s="179"/>
      <c r="C20" s="180"/>
      <c r="D20" s="215" t="s">
        <v>2346</v>
      </c>
      <c r="E20" s="182" t="s">
        <v>2347</v>
      </c>
      <c r="F20" s="222">
        <v>24.51</v>
      </c>
      <c r="G20" s="222">
        <v>0</v>
      </c>
      <c r="H20" s="222">
        <v>22</v>
      </c>
      <c r="I20" s="222">
        <v>0</v>
      </c>
      <c r="J20" s="222">
        <v>2.51</v>
      </c>
      <c r="K20" s="222">
        <v>0</v>
      </c>
      <c r="L20" s="222">
        <v>0</v>
      </c>
      <c r="M20" s="222">
        <v>0</v>
      </c>
      <c r="N20" s="222">
        <v>0</v>
      </c>
      <c r="O20" s="222">
        <v>0</v>
      </c>
      <c r="P20" s="222">
        <v>0</v>
      </c>
      <c r="Q20" s="183">
        <v>0</v>
      </c>
    </row>
    <row r="21" ht="23.1" customHeight="1" spans="1:17">
      <c r="A21" s="179"/>
      <c r="B21" s="179"/>
      <c r="C21" s="180"/>
      <c r="D21" s="215" t="s">
        <v>2348</v>
      </c>
      <c r="E21" s="182" t="s">
        <v>2349</v>
      </c>
      <c r="F21" s="222">
        <v>24.51</v>
      </c>
      <c r="G21" s="222">
        <v>0</v>
      </c>
      <c r="H21" s="222">
        <v>22</v>
      </c>
      <c r="I21" s="222">
        <v>0</v>
      </c>
      <c r="J21" s="222">
        <v>2.51</v>
      </c>
      <c r="K21" s="222">
        <v>0</v>
      </c>
      <c r="L21" s="222">
        <v>0</v>
      </c>
      <c r="M21" s="222">
        <v>0</v>
      </c>
      <c r="N21" s="222">
        <v>0</v>
      </c>
      <c r="O21" s="222">
        <v>0</v>
      </c>
      <c r="P21" s="222">
        <v>0</v>
      </c>
      <c r="Q21" s="183">
        <v>0</v>
      </c>
    </row>
    <row r="22" ht="23.1" customHeight="1" spans="1:17">
      <c r="A22" s="179"/>
      <c r="B22" s="179"/>
      <c r="C22" s="180"/>
      <c r="D22" s="215" t="s">
        <v>2350</v>
      </c>
      <c r="E22" s="182" t="s">
        <v>556</v>
      </c>
      <c r="F22" s="222">
        <v>29.65</v>
      </c>
      <c r="G22" s="222">
        <v>0</v>
      </c>
      <c r="H22" s="222">
        <v>27.85</v>
      </c>
      <c r="I22" s="222">
        <v>0</v>
      </c>
      <c r="J22" s="222">
        <v>1.8</v>
      </c>
      <c r="K22" s="222">
        <v>0</v>
      </c>
      <c r="L22" s="222">
        <v>0</v>
      </c>
      <c r="M22" s="222">
        <v>0</v>
      </c>
      <c r="N22" s="222">
        <v>0</v>
      </c>
      <c r="O22" s="222">
        <v>0</v>
      </c>
      <c r="P22" s="222">
        <v>0</v>
      </c>
      <c r="Q22" s="183">
        <v>0</v>
      </c>
    </row>
    <row r="23" ht="23.1" customHeight="1" spans="1:17">
      <c r="A23" s="179"/>
      <c r="B23" s="179"/>
      <c r="C23" s="180"/>
      <c r="D23" s="215" t="s">
        <v>2351</v>
      </c>
      <c r="E23" s="182" t="s">
        <v>2352</v>
      </c>
      <c r="F23" s="222">
        <v>29.65</v>
      </c>
      <c r="G23" s="222">
        <v>0</v>
      </c>
      <c r="H23" s="222">
        <v>27.85</v>
      </c>
      <c r="I23" s="222">
        <v>0</v>
      </c>
      <c r="J23" s="222">
        <v>1.8</v>
      </c>
      <c r="K23" s="222">
        <v>0</v>
      </c>
      <c r="L23" s="222">
        <v>0</v>
      </c>
      <c r="M23" s="222">
        <v>0</v>
      </c>
      <c r="N23" s="222">
        <v>0</v>
      </c>
      <c r="O23" s="222">
        <v>0</v>
      </c>
      <c r="P23" s="222">
        <v>0</v>
      </c>
      <c r="Q23" s="183">
        <v>0</v>
      </c>
    </row>
    <row r="24" ht="23.1" customHeight="1" spans="1:17">
      <c r="A24" s="179"/>
      <c r="B24" s="179"/>
      <c r="C24" s="180"/>
      <c r="D24" s="215" t="s">
        <v>2353</v>
      </c>
      <c r="E24" s="182" t="s">
        <v>107</v>
      </c>
      <c r="F24" s="222">
        <v>10.64</v>
      </c>
      <c r="G24" s="222">
        <v>0</v>
      </c>
      <c r="H24" s="222">
        <v>10.64</v>
      </c>
      <c r="I24" s="222">
        <v>0</v>
      </c>
      <c r="J24" s="222">
        <v>0</v>
      </c>
      <c r="K24" s="222">
        <v>0</v>
      </c>
      <c r="L24" s="222">
        <v>0</v>
      </c>
      <c r="M24" s="222">
        <v>0</v>
      </c>
      <c r="N24" s="222">
        <v>0</v>
      </c>
      <c r="O24" s="222">
        <v>0</v>
      </c>
      <c r="P24" s="222">
        <v>0</v>
      </c>
      <c r="Q24" s="183">
        <v>0</v>
      </c>
    </row>
    <row r="25" ht="23.1" customHeight="1" spans="1:17">
      <c r="A25" s="179"/>
      <c r="B25" s="179"/>
      <c r="C25" s="180"/>
      <c r="D25" s="215" t="s">
        <v>2354</v>
      </c>
      <c r="E25" s="182" t="s">
        <v>2355</v>
      </c>
      <c r="F25" s="222">
        <v>10.64</v>
      </c>
      <c r="G25" s="222">
        <v>0</v>
      </c>
      <c r="H25" s="222">
        <v>10.64</v>
      </c>
      <c r="I25" s="222">
        <v>0</v>
      </c>
      <c r="J25" s="222">
        <v>0</v>
      </c>
      <c r="K25" s="222">
        <v>0</v>
      </c>
      <c r="L25" s="222">
        <v>0</v>
      </c>
      <c r="M25" s="222">
        <v>0</v>
      </c>
      <c r="N25" s="222">
        <v>0</v>
      </c>
      <c r="O25" s="222">
        <v>0</v>
      </c>
      <c r="P25" s="222">
        <v>0</v>
      </c>
      <c r="Q25" s="183">
        <v>0</v>
      </c>
    </row>
    <row r="26" ht="23.1" customHeight="1" spans="1:17">
      <c r="A26" s="179"/>
      <c r="B26" s="179"/>
      <c r="C26" s="180"/>
      <c r="D26" s="215" t="s">
        <v>2356</v>
      </c>
      <c r="E26" s="182" t="s">
        <v>109</v>
      </c>
      <c r="F26" s="222">
        <v>26.71</v>
      </c>
      <c r="G26" s="222">
        <v>1.14</v>
      </c>
      <c r="H26" s="222">
        <v>24.18</v>
      </c>
      <c r="I26" s="222">
        <v>0</v>
      </c>
      <c r="J26" s="222">
        <v>1.39</v>
      </c>
      <c r="K26" s="222">
        <v>0</v>
      </c>
      <c r="L26" s="222">
        <v>0</v>
      </c>
      <c r="M26" s="222">
        <v>0</v>
      </c>
      <c r="N26" s="222">
        <v>0</v>
      </c>
      <c r="O26" s="222">
        <v>0</v>
      </c>
      <c r="P26" s="222">
        <v>0</v>
      </c>
      <c r="Q26" s="183">
        <v>0</v>
      </c>
    </row>
    <row r="27" ht="23.1" customHeight="1" spans="1:17">
      <c r="A27" s="179"/>
      <c r="B27" s="179"/>
      <c r="C27" s="180"/>
      <c r="D27" s="215" t="s">
        <v>2357</v>
      </c>
      <c r="E27" s="182" t="s">
        <v>2358</v>
      </c>
      <c r="F27" s="222">
        <v>26.71</v>
      </c>
      <c r="G27" s="222">
        <v>1.14</v>
      </c>
      <c r="H27" s="222">
        <v>24.18</v>
      </c>
      <c r="I27" s="222">
        <v>0</v>
      </c>
      <c r="J27" s="222">
        <v>1.39</v>
      </c>
      <c r="K27" s="222">
        <v>0</v>
      </c>
      <c r="L27" s="222">
        <v>0</v>
      </c>
      <c r="M27" s="222">
        <v>0</v>
      </c>
      <c r="N27" s="222">
        <v>0</v>
      </c>
      <c r="O27" s="222">
        <v>0</v>
      </c>
      <c r="P27" s="222">
        <v>0</v>
      </c>
      <c r="Q27" s="183">
        <v>0</v>
      </c>
    </row>
    <row r="28" ht="23.1" customHeight="1" spans="1:17">
      <c r="A28" s="179"/>
      <c r="B28" s="179"/>
      <c r="C28" s="180"/>
      <c r="D28" s="215" t="s">
        <v>2359</v>
      </c>
      <c r="E28" s="182" t="s">
        <v>111</v>
      </c>
      <c r="F28" s="222">
        <v>44.66</v>
      </c>
      <c r="G28" s="222">
        <v>0</v>
      </c>
      <c r="H28" s="222">
        <v>43.16</v>
      </c>
      <c r="I28" s="222">
        <v>0</v>
      </c>
      <c r="J28" s="222">
        <v>1.5</v>
      </c>
      <c r="K28" s="222">
        <v>0</v>
      </c>
      <c r="L28" s="222">
        <v>0</v>
      </c>
      <c r="M28" s="222">
        <v>0</v>
      </c>
      <c r="N28" s="222">
        <v>0</v>
      </c>
      <c r="O28" s="222">
        <v>0</v>
      </c>
      <c r="P28" s="222">
        <v>0</v>
      </c>
      <c r="Q28" s="183">
        <v>0</v>
      </c>
    </row>
    <row r="29" ht="23.1" customHeight="1" spans="1:17">
      <c r="A29" s="179"/>
      <c r="B29" s="179"/>
      <c r="C29" s="180"/>
      <c r="D29" s="215" t="s">
        <v>2360</v>
      </c>
      <c r="E29" s="182" t="s">
        <v>2361</v>
      </c>
      <c r="F29" s="222">
        <v>44.66</v>
      </c>
      <c r="G29" s="222">
        <v>0</v>
      </c>
      <c r="H29" s="222">
        <v>43.16</v>
      </c>
      <c r="I29" s="222">
        <v>0</v>
      </c>
      <c r="J29" s="222">
        <v>1.5</v>
      </c>
      <c r="K29" s="222">
        <v>0</v>
      </c>
      <c r="L29" s="222">
        <v>0</v>
      </c>
      <c r="M29" s="222">
        <v>0</v>
      </c>
      <c r="N29" s="222">
        <v>0</v>
      </c>
      <c r="O29" s="222">
        <v>0</v>
      </c>
      <c r="P29" s="222">
        <v>0</v>
      </c>
      <c r="Q29" s="183">
        <v>0</v>
      </c>
    </row>
    <row r="30" ht="23.1" customHeight="1" spans="1:17">
      <c r="A30" s="179"/>
      <c r="B30" s="179"/>
      <c r="C30" s="180"/>
      <c r="D30" s="215" t="s">
        <v>2362</v>
      </c>
      <c r="E30" s="182" t="s">
        <v>575</v>
      </c>
      <c r="F30" s="222">
        <v>16.2</v>
      </c>
      <c r="G30" s="222">
        <v>0</v>
      </c>
      <c r="H30" s="222">
        <v>16.2</v>
      </c>
      <c r="I30" s="222">
        <v>0</v>
      </c>
      <c r="J30" s="222">
        <v>0</v>
      </c>
      <c r="K30" s="222">
        <v>0</v>
      </c>
      <c r="L30" s="222">
        <v>0</v>
      </c>
      <c r="M30" s="222">
        <v>0</v>
      </c>
      <c r="N30" s="222">
        <v>0</v>
      </c>
      <c r="O30" s="222">
        <v>0</v>
      </c>
      <c r="P30" s="222">
        <v>0</v>
      </c>
      <c r="Q30" s="183">
        <v>0</v>
      </c>
    </row>
    <row r="31" ht="23.1" customHeight="1" spans="1:17">
      <c r="A31" s="179"/>
      <c r="B31" s="179"/>
      <c r="C31" s="180"/>
      <c r="D31" s="215" t="s">
        <v>2363</v>
      </c>
      <c r="E31" s="182" t="s">
        <v>2364</v>
      </c>
      <c r="F31" s="222">
        <v>16.2</v>
      </c>
      <c r="G31" s="222">
        <v>0</v>
      </c>
      <c r="H31" s="222">
        <v>16.2</v>
      </c>
      <c r="I31" s="222">
        <v>0</v>
      </c>
      <c r="J31" s="222">
        <v>0</v>
      </c>
      <c r="K31" s="222">
        <v>0</v>
      </c>
      <c r="L31" s="222">
        <v>0</v>
      </c>
      <c r="M31" s="222">
        <v>0</v>
      </c>
      <c r="N31" s="222">
        <v>0</v>
      </c>
      <c r="O31" s="222">
        <v>0</v>
      </c>
      <c r="P31" s="222">
        <v>0</v>
      </c>
      <c r="Q31" s="183">
        <v>0</v>
      </c>
    </row>
    <row r="32" ht="23.1" customHeight="1" spans="1:17">
      <c r="A32" s="179"/>
      <c r="B32" s="179"/>
      <c r="C32" s="180"/>
      <c r="D32" s="215" t="s">
        <v>2369</v>
      </c>
      <c r="E32" s="182" t="s">
        <v>113</v>
      </c>
      <c r="F32" s="222">
        <v>1393.24</v>
      </c>
      <c r="G32" s="222">
        <v>1.12</v>
      </c>
      <c r="H32" s="222">
        <v>1392.12</v>
      </c>
      <c r="I32" s="222">
        <v>0</v>
      </c>
      <c r="J32" s="222">
        <v>0</v>
      </c>
      <c r="K32" s="222">
        <v>0</v>
      </c>
      <c r="L32" s="222">
        <v>0</v>
      </c>
      <c r="M32" s="222">
        <v>0</v>
      </c>
      <c r="N32" s="222">
        <v>0</v>
      </c>
      <c r="O32" s="222">
        <v>0</v>
      </c>
      <c r="P32" s="222">
        <v>0</v>
      </c>
      <c r="Q32" s="183">
        <v>0</v>
      </c>
    </row>
    <row r="33" ht="23.1" customHeight="1" spans="1:17">
      <c r="A33" s="179"/>
      <c r="B33" s="179"/>
      <c r="C33" s="180"/>
      <c r="D33" s="215" t="s">
        <v>2370</v>
      </c>
      <c r="E33" s="182" t="s">
        <v>2371</v>
      </c>
      <c r="F33" s="222">
        <v>59.01</v>
      </c>
      <c r="G33" s="222">
        <v>0</v>
      </c>
      <c r="H33" s="222">
        <v>59.01</v>
      </c>
      <c r="I33" s="222">
        <v>0</v>
      </c>
      <c r="J33" s="222">
        <v>0</v>
      </c>
      <c r="K33" s="222">
        <v>0</v>
      </c>
      <c r="L33" s="222">
        <v>0</v>
      </c>
      <c r="M33" s="222">
        <v>0</v>
      </c>
      <c r="N33" s="222">
        <v>0</v>
      </c>
      <c r="O33" s="222">
        <v>0</v>
      </c>
      <c r="P33" s="222">
        <v>0</v>
      </c>
      <c r="Q33" s="183">
        <v>0</v>
      </c>
    </row>
    <row r="34" ht="23.1" customHeight="1" spans="1:17">
      <c r="A34" s="179"/>
      <c r="B34" s="179"/>
      <c r="C34" s="180"/>
      <c r="D34" s="215" t="s">
        <v>2374</v>
      </c>
      <c r="E34" s="182" t="s">
        <v>2375</v>
      </c>
      <c r="F34" s="222">
        <v>12.59</v>
      </c>
      <c r="G34" s="222">
        <v>0</v>
      </c>
      <c r="H34" s="222">
        <v>12.59</v>
      </c>
      <c r="I34" s="222">
        <v>0</v>
      </c>
      <c r="J34" s="222">
        <v>0</v>
      </c>
      <c r="K34" s="222">
        <v>0</v>
      </c>
      <c r="L34" s="222">
        <v>0</v>
      </c>
      <c r="M34" s="222">
        <v>0</v>
      </c>
      <c r="N34" s="222">
        <v>0</v>
      </c>
      <c r="O34" s="222">
        <v>0</v>
      </c>
      <c r="P34" s="222">
        <v>0</v>
      </c>
      <c r="Q34" s="183">
        <v>0</v>
      </c>
    </row>
    <row r="35" ht="23.1" customHeight="1" spans="1:17">
      <c r="A35" s="179"/>
      <c r="B35" s="179"/>
      <c r="C35" s="180"/>
      <c r="D35" s="215" t="s">
        <v>2376</v>
      </c>
      <c r="E35" s="182" t="s">
        <v>2377</v>
      </c>
      <c r="F35" s="222">
        <v>4.84</v>
      </c>
      <c r="G35" s="222">
        <v>0</v>
      </c>
      <c r="H35" s="222">
        <v>4.84</v>
      </c>
      <c r="I35" s="222">
        <v>0</v>
      </c>
      <c r="J35" s="222">
        <v>0</v>
      </c>
      <c r="K35" s="222">
        <v>0</v>
      </c>
      <c r="L35" s="222">
        <v>0</v>
      </c>
      <c r="M35" s="222">
        <v>0</v>
      </c>
      <c r="N35" s="222">
        <v>0</v>
      </c>
      <c r="O35" s="222">
        <v>0</v>
      </c>
      <c r="P35" s="222">
        <v>0</v>
      </c>
      <c r="Q35" s="183">
        <v>0</v>
      </c>
    </row>
    <row r="36" ht="23.1" customHeight="1" spans="1:17">
      <c r="A36" s="179"/>
      <c r="B36" s="179"/>
      <c r="C36" s="180"/>
      <c r="D36" s="215" t="s">
        <v>2378</v>
      </c>
      <c r="E36" s="182" t="s">
        <v>2379</v>
      </c>
      <c r="F36" s="222">
        <v>2.89</v>
      </c>
      <c r="G36" s="222">
        <v>0</v>
      </c>
      <c r="H36" s="222">
        <v>2.89</v>
      </c>
      <c r="I36" s="222">
        <v>0</v>
      </c>
      <c r="J36" s="222">
        <v>0</v>
      </c>
      <c r="K36" s="222">
        <v>0</v>
      </c>
      <c r="L36" s="222">
        <v>0</v>
      </c>
      <c r="M36" s="222">
        <v>0</v>
      </c>
      <c r="N36" s="222">
        <v>0</v>
      </c>
      <c r="O36" s="222">
        <v>0</v>
      </c>
      <c r="P36" s="222">
        <v>0</v>
      </c>
      <c r="Q36" s="183">
        <v>0</v>
      </c>
    </row>
    <row r="37" ht="23.1" customHeight="1" spans="1:17">
      <c r="A37" s="179"/>
      <c r="B37" s="179"/>
      <c r="C37" s="180"/>
      <c r="D37" s="215" t="s">
        <v>2380</v>
      </c>
      <c r="E37" s="182" t="s">
        <v>2381</v>
      </c>
      <c r="F37" s="222">
        <v>38.8</v>
      </c>
      <c r="G37" s="222">
        <v>0</v>
      </c>
      <c r="H37" s="222">
        <v>38.8</v>
      </c>
      <c r="I37" s="222">
        <v>0</v>
      </c>
      <c r="J37" s="222">
        <v>0</v>
      </c>
      <c r="K37" s="222">
        <v>0</v>
      </c>
      <c r="L37" s="222">
        <v>0</v>
      </c>
      <c r="M37" s="222">
        <v>0</v>
      </c>
      <c r="N37" s="222">
        <v>0</v>
      </c>
      <c r="O37" s="222">
        <v>0</v>
      </c>
      <c r="P37" s="222">
        <v>0</v>
      </c>
      <c r="Q37" s="183">
        <v>0</v>
      </c>
    </row>
    <row r="38" ht="23.1" customHeight="1" spans="1:17">
      <c r="A38" s="179"/>
      <c r="B38" s="179"/>
      <c r="C38" s="180"/>
      <c r="D38" s="215" t="s">
        <v>2382</v>
      </c>
      <c r="E38" s="182" t="s">
        <v>2383</v>
      </c>
      <c r="F38" s="222">
        <v>34.04</v>
      </c>
      <c r="G38" s="222">
        <v>0</v>
      </c>
      <c r="H38" s="222">
        <v>34.04</v>
      </c>
      <c r="I38" s="222">
        <v>0</v>
      </c>
      <c r="J38" s="222">
        <v>0</v>
      </c>
      <c r="K38" s="222">
        <v>0</v>
      </c>
      <c r="L38" s="222">
        <v>0</v>
      </c>
      <c r="M38" s="222">
        <v>0</v>
      </c>
      <c r="N38" s="222">
        <v>0</v>
      </c>
      <c r="O38" s="222">
        <v>0</v>
      </c>
      <c r="P38" s="222">
        <v>0</v>
      </c>
      <c r="Q38" s="183">
        <v>0</v>
      </c>
    </row>
    <row r="39" ht="23.1" customHeight="1" spans="1:17">
      <c r="A39" s="179"/>
      <c r="B39" s="179"/>
      <c r="C39" s="180"/>
      <c r="D39" s="215" t="s">
        <v>2384</v>
      </c>
      <c r="E39" s="182" t="s">
        <v>2385</v>
      </c>
      <c r="F39" s="222">
        <v>19.39</v>
      </c>
      <c r="G39" s="222">
        <v>0</v>
      </c>
      <c r="H39" s="222">
        <v>19.39</v>
      </c>
      <c r="I39" s="222">
        <v>0</v>
      </c>
      <c r="J39" s="222">
        <v>0</v>
      </c>
      <c r="K39" s="222">
        <v>0</v>
      </c>
      <c r="L39" s="222">
        <v>0</v>
      </c>
      <c r="M39" s="222">
        <v>0</v>
      </c>
      <c r="N39" s="222">
        <v>0</v>
      </c>
      <c r="O39" s="222">
        <v>0</v>
      </c>
      <c r="P39" s="222">
        <v>0</v>
      </c>
      <c r="Q39" s="183">
        <v>0</v>
      </c>
    </row>
    <row r="40" ht="23.1" customHeight="1" spans="1:17">
      <c r="A40" s="179"/>
      <c r="B40" s="179"/>
      <c r="C40" s="180"/>
      <c r="D40" s="215" t="s">
        <v>2386</v>
      </c>
      <c r="E40" s="182" t="s">
        <v>2387</v>
      </c>
      <c r="F40" s="222">
        <v>87.72</v>
      </c>
      <c r="G40" s="222">
        <v>0</v>
      </c>
      <c r="H40" s="222">
        <v>87.72</v>
      </c>
      <c r="I40" s="222">
        <v>0</v>
      </c>
      <c r="J40" s="222">
        <v>0</v>
      </c>
      <c r="K40" s="222">
        <v>0</v>
      </c>
      <c r="L40" s="222">
        <v>0</v>
      </c>
      <c r="M40" s="222">
        <v>0</v>
      </c>
      <c r="N40" s="222">
        <v>0</v>
      </c>
      <c r="O40" s="222">
        <v>0</v>
      </c>
      <c r="P40" s="222">
        <v>0</v>
      </c>
      <c r="Q40" s="183">
        <v>0</v>
      </c>
    </row>
    <row r="41" ht="23.1" customHeight="1" spans="1:17">
      <c r="A41" s="179"/>
      <c r="B41" s="179"/>
      <c r="C41" s="180"/>
      <c r="D41" s="215" t="s">
        <v>2388</v>
      </c>
      <c r="E41" s="182" t="s">
        <v>2389</v>
      </c>
      <c r="F41" s="222">
        <v>23.33</v>
      </c>
      <c r="G41" s="222">
        <v>0</v>
      </c>
      <c r="H41" s="222">
        <v>23.33</v>
      </c>
      <c r="I41" s="222">
        <v>0</v>
      </c>
      <c r="J41" s="222">
        <v>0</v>
      </c>
      <c r="K41" s="222">
        <v>0</v>
      </c>
      <c r="L41" s="222">
        <v>0</v>
      </c>
      <c r="M41" s="222">
        <v>0</v>
      </c>
      <c r="N41" s="222">
        <v>0</v>
      </c>
      <c r="O41" s="222">
        <v>0</v>
      </c>
      <c r="P41" s="222">
        <v>0</v>
      </c>
      <c r="Q41" s="183">
        <v>0</v>
      </c>
    </row>
    <row r="42" ht="23.1" customHeight="1" spans="1:17">
      <c r="A42" s="179"/>
      <c r="B42" s="179"/>
      <c r="C42" s="180"/>
      <c r="D42" s="215" t="s">
        <v>2390</v>
      </c>
      <c r="E42" s="182" t="s">
        <v>2391</v>
      </c>
      <c r="F42" s="222">
        <v>25.2</v>
      </c>
      <c r="G42" s="222">
        <v>0</v>
      </c>
      <c r="H42" s="222">
        <v>25.2</v>
      </c>
      <c r="I42" s="222">
        <v>0</v>
      </c>
      <c r="J42" s="222">
        <v>0</v>
      </c>
      <c r="K42" s="222">
        <v>0</v>
      </c>
      <c r="L42" s="222">
        <v>0</v>
      </c>
      <c r="M42" s="222">
        <v>0</v>
      </c>
      <c r="N42" s="222">
        <v>0</v>
      </c>
      <c r="O42" s="222">
        <v>0</v>
      </c>
      <c r="P42" s="222">
        <v>0</v>
      </c>
      <c r="Q42" s="183">
        <v>0</v>
      </c>
    </row>
    <row r="43" ht="23.1" customHeight="1" spans="1:17">
      <c r="A43" s="179"/>
      <c r="B43" s="179"/>
      <c r="C43" s="180"/>
      <c r="D43" s="215" t="s">
        <v>2392</v>
      </c>
      <c r="E43" s="182" t="s">
        <v>2393</v>
      </c>
      <c r="F43" s="222">
        <v>31.27</v>
      </c>
      <c r="G43" s="222">
        <v>0</v>
      </c>
      <c r="H43" s="222">
        <v>31.27</v>
      </c>
      <c r="I43" s="222">
        <v>0</v>
      </c>
      <c r="J43" s="222">
        <v>0</v>
      </c>
      <c r="K43" s="222">
        <v>0</v>
      </c>
      <c r="L43" s="222">
        <v>0</v>
      </c>
      <c r="M43" s="222">
        <v>0</v>
      </c>
      <c r="N43" s="222">
        <v>0</v>
      </c>
      <c r="O43" s="222">
        <v>0</v>
      </c>
      <c r="P43" s="222">
        <v>0</v>
      </c>
      <c r="Q43" s="183">
        <v>0</v>
      </c>
    </row>
    <row r="44" ht="23.1" customHeight="1" spans="1:17">
      <c r="A44" s="179"/>
      <c r="B44" s="179"/>
      <c r="C44" s="180"/>
      <c r="D44" s="215" t="s">
        <v>2394</v>
      </c>
      <c r="E44" s="182" t="s">
        <v>2395</v>
      </c>
      <c r="F44" s="222">
        <v>19.4</v>
      </c>
      <c r="G44" s="222">
        <v>0</v>
      </c>
      <c r="H44" s="222">
        <v>19.4</v>
      </c>
      <c r="I44" s="222">
        <v>0</v>
      </c>
      <c r="J44" s="222">
        <v>0</v>
      </c>
      <c r="K44" s="222">
        <v>0</v>
      </c>
      <c r="L44" s="222">
        <v>0</v>
      </c>
      <c r="M44" s="222">
        <v>0</v>
      </c>
      <c r="N44" s="222">
        <v>0</v>
      </c>
      <c r="O44" s="222">
        <v>0</v>
      </c>
      <c r="P44" s="222">
        <v>0</v>
      </c>
      <c r="Q44" s="183">
        <v>0</v>
      </c>
    </row>
    <row r="45" ht="23.1" customHeight="1" spans="1:17">
      <c r="A45" s="179"/>
      <c r="B45" s="179"/>
      <c r="C45" s="180"/>
      <c r="D45" s="215" t="s">
        <v>2396</v>
      </c>
      <c r="E45" s="182" t="s">
        <v>2397</v>
      </c>
      <c r="F45" s="222">
        <v>26.41</v>
      </c>
      <c r="G45" s="222">
        <v>0</v>
      </c>
      <c r="H45" s="222">
        <v>26.41</v>
      </c>
      <c r="I45" s="222">
        <v>0</v>
      </c>
      <c r="J45" s="222">
        <v>0</v>
      </c>
      <c r="K45" s="222">
        <v>0</v>
      </c>
      <c r="L45" s="222">
        <v>0</v>
      </c>
      <c r="M45" s="222">
        <v>0</v>
      </c>
      <c r="N45" s="222">
        <v>0</v>
      </c>
      <c r="O45" s="222">
        <v>0</v>
      </c>
      <c r="P45" s="222">
        <v>0</v>
      </c>
      <c r="Q45" s="183">
        <v>0</v>
      </c>
    </row>
    <row r="46" ht="23.1" customHeight="1" spans="1:17">
      <c r="A46" s="179"/>
      <c r="B46" s="179"/>
      <c r="C46" s="180"/>
      <c r="D46" s="215" t="s">
        <v>2398</v>
      </c>
      <c r="E46" s="182" t="s">
        <v>2399</v>
      </c>
      <c r="F46" s="222">
        <v>48.85</v>
      </c>
      <c r="G46" s="222">
        <v>0</v>
      </c>
      <c r="H46" s="222">
        <v>48.85</v>
      </c>
      <c r="I46" s="222">
        <v>0</v>
      </c>
      <c r="J46" s="222">
        <v>0</v>
      </c>
      <c r="K46" s="222">
        <v>0</v>
      </c>
      <c r="L46" s="222">
        <v>0</v>
      </c>
      <c r="M46" s="222">
        <v>0</v>
      </c>
      <c r="N46" s="222">
        <v>0</v>
      </c>
      <c r="O46" s="222">
        <v>0</v>
      </c>
      <c r="P46" s="222">
        <v>0</v>
      </c>
      <c r="Q46" s="183">
        <v>0</v>
      </c>
    </row>
    <row r="47" ht="23.1" customHeight="1" spans="1:17">
      <c r="A47" s="179"/>
      <c r="B47" s="179"/>
      <c r="C47" s="180"/>
      <c r="D47" s="215" t="s">
        <v>2400</v>
      </c>
      <c r="E47" s="182" t="s">
        <v>2401</v>
      </c>
      <c r="F47" s="222">
        <v>24.82</v>
      </c>
      <c r="G47" s="222">
        <v>0</v>
      </c>
      <c r="H47" s="222">
        <v>24.82</v>
      </c>
      <c r="I47" s="222">
        <v>0</v>
      </c>
      <c r="J47" s="222">
        <v>0</v>
      </c>
      <c r="K47" s="222">
        <v>0</v>
      </c>
      <c r="L47" s="222">
        <v>0</v>
      </c>
      <c r="M47" s="222">
        <v>0</v>
      </c>
      <c r="N47" s="222">
        <v>0</v>
      </c>
      <c r="O47" s="222">
        <v>0</v>
      </c>
      <c r="P47" s="222">
        <v>0</v>
      </c>
      <c r="Q47" s="183">
        <v>0</v>
      </c>
    </row>
    <row r="48" ht="23.1" customHeight="1" spans="1:17">
      <c r="A48" s="179"/>
      <c r="B48" s="179"/>
      <c r="C48" s="180"/>
      <c r="D48" s="215" t="s">
        <v>2402</v>
      </c>
      <c r="E48" s="182" t="s">
        <v>2403</v>
      </c>
      <c r="F48" s="222">
        <v>6.8</v>
      </c>
      <c r="G48" s="222">
        <v>0</v>
      </c>
      <c r="H48" s="222">
        <v>6.8</v>
      </c>
      <c r="I48" s="222">
        <v>0</v>
      </c>
      <c r="J48" s="222">
        <v>0</v>
      </c>
      <c r="K48" s="222">
        <v>0</v>
      </c>
      <c r="L48" s="222">
        <v>0</v>
      </c>
      <c r="M48" s="222">
        <v>0</v>
      </c>
      <c r="N48" s="222">
        <v>0</v>
      </c>
      <c r="O48" s="222">
        <v>0</v>
      </c>
      <c r="P48" s="222">
        <v>0</v>
      </c>
      <c r="Q48" s="183">
        <v>0</v>
      </c>
    </row>
    <row r="49" ht="23.1" customHeight="1" spans="1:17">
      <c r="A49" s="179"/>
      <c r="B49" s="179"/>
      <c r="C49" s="180"/>
      <c r="D49" s="215" t="s">
        <v>2404</v>
      </c>
      <c r="E49" s="182" t="s">
        <v>2405</v>
      </c>
      <c r="F49" s="222">
        <v>48.26</v>
      </c>
      <c r="G49" s="222">
        <v>0</v>
      </c>
      <c r="H49" s="222">
        <v>48.26</v>
      </c>
      <c r="I49" s="222">
        <v>0</v>
      </c>
      <c r="J49" s="222">
        <v>0</v>
      </c>
      <c r="K49" s="222">
        <v>0</v>
      </c>
      <c r="L49" s="222">
        <v>0</v>
      </c>
      <c r="M49" s="222">
        <v>0</v>
      </c>
      <c r="N49" s="222">
        <v>0</v>
      </c>
      <c r="O49" s="222">
        <v>0</v>
      </c>
      <c r="P49" s="222">
        <v>0</v>
      </c>
      <c r="Q49" s="183">
        <v>0</v>
      </c>
    </row>
    <row r="50" ht="23.1" customHeight="1" spans="1:17">
      <c r="A50" s="179"/>
      <c r="B50" s="179"/>
      <c r="C50" s="180"/>
      <c r="D50" s="215" t="s">
        <v>2406</v>
      </c>
      <c r="E50" s="182" t="s">
        <v>2407</v>
      </c>
      <c r="F50" s="222">
        <v>66.34</v>
      </c>
      <c r="G50" s="222">
        <v>0</v>
      </c>
      <c r="H50" s="222">
        <v>66.34</v>
      </c>
      <c r="I50" s="222">
        <v>0</v>
      </c>
      <c r="J50" s="222">
        <v>0</v>
      </c>
      <c r="K50" s="222">
        <v>0</v>
      </c>
      <c r="L50" s="222">
        <v>0</v>
      </c>
      <c r="M50" s="222">
        <v>0</v>
      </c>
      <c r="N50" s="222">
        <v>0</v>
      </c>
      <c r="O50" s="222">
        <v>0</v>
      </c>
      <c r="P50" s="222">
        <v>0</v>
      </c>
      <c r="Q50" s="183">
        <v>0</v>
      </c>
    </row>
    <row r="51" ht="23.1" customHeight="1" spans="1:17">
      <c r="A51" s="179"/>
      <c r="B51" s="179"/>
      <c r="C51" s="180"/>
      <c r="D51" s="215" t="s">
        <v>2408</v>
      </c>
      <c r="E51" s="182" t="s">
        <v>2409</v>
      </c>
      <c r="F51" s="222">
        <v>10.75</v>
      </c>
      <c r="G51" s="222">
        <v>0</v>
      </c>
      <c r="H51" s="222">
        <v>10.75</v>
      </c>
      <c r="I51" s="222">
        <v>0</v>
      </c>
      <c r="J51" s="222">
        <v>0</v>
      </c>
      <c r="K51" s="222">
        <v>0</v>
      </c>
      <c r="L51" s="222">
        <v>0</v>
      </c>
      <c r="M51" s="222">
        <v>0</v>
      </c>
      <c r="N51" s="222">
        <v>0</v>
      </c>
      <c r="O51" s="222">
        <v>0</v>
      </c>
      <c r="P51" s="222">
        <v>0</v>
      </c>
      <c r="Q51" s="183">
        <v>0</v>
      </c>
    </row>
    <row r="52" ht="23.1" customHeight="1" spans="1:17">
      <c r="A52" s="179"/>
      <c r="B52" s="179"/>
      <c r="C52" s="180"/>
      <c r="D52" s="215" t="s">
        <v>2410</v>
      </c>
      <c r="E52" s="182" t="s">
        <v>2411</v>
      </c>
      <c r="F52" s="222">
        <v>21.5</v>
      </c>
      <c r="G52" s="222">
        <v>0</v>
      </c>
      <c r="H52" s="222">
        <v>21.5</v>
      </c>
      <c r="I52" s="222">
        <v>0</v>
      </c>
      <c r="J52" s="222">
        <v>0</v>
      </c>
      <c r="K52" s="222">
        <v>0</v>
      </c>
      <c r="L52" s="222">
        <v>0</v>
      </c>
      <c r="M52" s="222">
        <v>0</v>
      </c>
      <c r="N52" s="222">
        <v>0</v>
      </c>
      <c r="O52" s="222">
        <v>0</v>
      </c>
      <c r="P52" s="222">
        <v>0</v>
      </c>
      <c r="Q52" s="183">
        <v>0</v>
      </c>
    </row>
    <row r="53" ht="23.1" customHeight="1" spans="1:17">
      <c r="A53" s="179"/>
      <c r="B53" s="179"/>
      <c r="C53" s="180"/>
      <c r="D53" s="215" t="s">
        <v>2412</v>
      </c>
      <c r="E53" s="182" t="s">
        <v>2413</v>
      </c>
      <c r="F53" s="222">
        <v>31.03</v>
      </c>
      <c r="G53" s="222">
        <v>0</v>
      </c>
      <c r="H53" s="222">
        <v>31.03</v>
      </c>
      <c r="I53" s="222">
        <v>0</v>
      </c>
      <c r="J53" s="222">
        <v>0</v>
      </c>
      <c r="K53" s="222">
        <v>0</v>
      </c>
      <c r="L53" s="222">
        <v>0</v>
      </c>
      <c r="M53" s="222">
        <v>0</v>
      </c>
      <c r="N53" s="222">
        <v>0</v>
      </c>
      <c r="O53" s="222">
        <v>0</v>
      </c>
      <c r="P53" s="222">
        <v>0</v>
      </c>
      <c r="Q53" s="183">
        <v>0</v>
      </c>
    </row>
    <row r="54" ht="23.1" customHeight="1" spans="1:17">
      <c r="A54" s="179"/>
      <c r="B54" s="179"/>
      <c r="C54" s="180"/>
      <c r="D54" s="215" t="s">
        <v>2414</v>
      </c>
      <c r="E54" s="182" t="s">
        <v>2415</v>
      </c>
      <c r="F54" s="222">
        <v>15.43</v>
      </c>
      <c r="G54" s="222">
        <v>0</v>
      </c>
      <c r="H54" s="222">
        <v>15.43</v>
      </c>
      <c r="I54" s="222">
        <v>0</v>
      </c>
      <c r="J54" s="222">
        <v>0</v>
      </c>
      <c r="K54" s="222">
        <v>0</v>
      </c>
      <c r="L54" s="222">
        <v>0</v>
      </c>
      <c r="M54" s="222">
        <v>0</v>
      </c>
      <c r="N54" s="222">
        <v>0</v>
      </c>
      <c r="O54" s="222">
        <v>0</v>
      </c>
      <c r="P54" s="222">
        <v>0</v>
      </c>
      <c r="Q54" s="183">
        <v>0</v>
      </c>
    </row>
    <row r="55" ht="23.1" customHeight="1" spans="1:17">
      <c r="A55" s="179"/>
      <c r="B55" s="179"/>
      <c r="C55" s="180"/>
      <c r="D55" s="215" t="s">
        <v>2416</v>
      </c>
      <c r="E55" s="182" t="s">
        <v>2417</v>
      </c>
      <c r="F55" s="222">
        <v>13.7</v>
      </c>
      <c r="G55" s="222">
        <v>0</v>
      </c>
      <c r="H55" s="222">
        <v>13.7</v>
      </c>
      <c r="I55" s="222">
        <v>0</v>
      </c>
      <c r="J55" s="222">
        <v>0</v>
      </c>
      <c r="K55" s="222">
        <v>0</v>
      </c>
      <c r="L55" s="222">
        <v>0</v>
      </c>
      <c r="M55" s="222">
        <v>0</v>
      </c>
      <c r="N55" s="222">
        <v>0</v>
      </c>
      <c r="O55" s="222">
        <v>0</v>
      </c>
      <c r="P55" s="222">
        <v>0</v>
      </c>
      <c r="Q55" s="183">
        <v>0</v>
      </c>
    </row>
    <row r="56" ht="23.1" customHeight="1" spans="1:17">
      <c r="A56" s="179"/>
      <c r="B56" s="179"/>
      <c r="C56" s="180"/>
      <c r="D56" s="215" t="s">
        <v>2418</v>
      </c>
      <c r="E56" s="182" t="s">
        <v>2419</v>
      </c>
      <c r="F56" s="222">
        <v>22.62</v>
      </c>
      <c r="G56" s="222">
        <v>0</v>
      </c>
      <c r="H56" s="222">
        <v>22.62</v>
      </c>
      <c r="I56" s="222">
        <v>0</v>
      </c>
      <c r="J56" s="222">
        <v>0</v>
      </c>
      <c r="K56" s="222">
        <v>0</v>
      </c>
      <c r="L56" s="222">
        <v>0</v>
      </c>
      <c r="M56" s="222">
        <v>0</v>
      </c>
      <c r="N56" s="222">
        <v>0</v>
      </c>
      <c r="O56" s="222">
        <v>0</v>
      </c>
      <c r="P56" s="222">
        <v>0</v>
      </c>
      <c r="Q56" s="183">
        <v>0</v>
      </c>
    </row>
    <row r="57" ht="23.1" customHeight="1" spans="1:17">
      <c r="A57" s="179"/>
      <c r="B57" s="179"/>
      <c r="C57" s="180"/>
      <c r="D57" s="215" t="s">
        <v>2420</v>
      </c>
      <c r="E57" s="182" t="s">
        <v>2421</v>
      </c>
      <c r="F57" s="222">
        <v>1.01</v>
      </c>
      <c r="G57" s="222">
        <v>0</v>
      </c>
      <c r="H57" s="222">
        <v>1.01</v>
      </c>
      <c r="I57" s="222">
        <v>0</v>
      </c>
      <c r="J57" s="222">
        <v>0</v>
      </c>
      <c r="K57" s="222">
        <v>0</v>
      </c>
      <c r="L57" s="222">
        <v>0</v>
      </c>
      <c r="M57" s="222">
        <v>0</v>
      </c>
      <c r="N57" s="222">
        <v>0</v>
      </c>
      <c r="O57" s="222">
        <v>0</v>
      </c>
      <c r="P57" s="222">
        <v>0</v>
      </c>
      <c r="Q57" s="183">
        <v>0</v>
      </c>
    </row>
    <row r="58" ht="23.1" customHeight="1" spans="1:17">
      <c r="A58" s="179"/>
      <c r="B58" s="179"/>
      <c r="C58" s="180"/>
      <c r="D58" s="215" t="s">
        <v>2422</v>
      </c>
      <c r="E58" s="182" t="s">
        <v>2423</v>
      </c>
      <c r="F58" s="222">
        <v>27.79</v>
      </c>
      <c r="G58" s="222">
        <v>0</v>
      </c>
      <c r="H58" s="222">
        <v>27.79</v>
      </c>
      <c r="I58" s="222">
        <v>0</v>
      </c>
      <c r="J58" s="222">
        <v>0</v>
      </c>
      <c r="K58" s="222">
        <v>0</v>
      </c>
      <c r="L58" s="222">
        <v>0</v>
      </c>
      <c r="M58" s="222">
        <v>0</v>
      </c>
      <c r="N58" s="222">
        <v>0</v>
      </c>
      <c r="O58" s="222">
        <v>0</v>
      </c>
      <c r="P58" s="222">
        <v>0</v>
      </c>
      <c r="Q58" s="183">
        <v>0</v>
      </c>
    </row>
    <row r="59" ht="23.1" customHeight="1" spans="1:17">
      <c r="A59" s="179"/>
      <c r="B59" s="179"/>
      <c r="C59" s="180"/>
      <c r="D59" s="215" t="s">
        <v>2424</v>
      </c>
      <c r="E59" s="182" t="s">
        <v>2425</v>
      </c>
      <c r="F59" s="222">
        <v>3.87</v>
      </c>
      <c r="G59" s="222">
        <v>0</v>
      </c>
      <c r="H59" s="222">
        <v>3.87</v>
      </c>
      <c r="I59" s="222">
        <v>0</v>
      </c>
      <c r="J59" s="222">
        <v>0</v>
      </c>
      <c r="K59" s="222">
        <v>0</v>
      </c>
      <c r="L59" s="222">
        <v>0</v>
      </c>
      <c r="M59" s="222">
        <v>0</v>
      </c>
      <c r="N59" s="222">
        <v>0</v>
      </c>
      <c r="O59" s="222">
        <v>0</v>
      </c>
      <c r="P59" s="222">
        <v>0</v>
      </c>
      <c r="Q59" s="183">
        <v>0</v>
      </c>
    </row>
    <row r="60" ht="23.1" customHeight="1" spans="1:17">
      <c r="A60" s="179"/>
      <c r="B60" s="179"/>
      <c r="C60" s="180"/>
      <c r="D60" s="215" t="s">
        <v>2426</v>
      </c>
      <c r="E60" s="182" t="s">
        <v>2427</v>
      </c>
      <c r="F60" s="222">
        <v>40.64</v>
      </c>
      <c r="G60" s="222">
        <v>0</v>
      </c>
      <c r="H60" s="222">
        <v>40.64</v>
      </c>
      <c r="I60" s="222">
        <v>0</v>
      </c>
      <c r="J60" s="222">
        <v>0</v>
      </c>
      <c r="K60" s="222">
        <v>0</v>
      </c>
      <c r="L60" s="222">
        <v>0</v>
      </c>
      <c r="M60" s="222">
        <v>0</v>
      </c>
      <c r="N60" s="222">
        <v>0</v>
      </c>
      <c r="O60" s="222">
        <v>0</v>
      </c>
      <c r="P60" s="222">
        <v>0</v>
      </c>
      <c r="Q60" s="183">
        <v>0</v>
      </c>
    </row>
    <row r="61" ht="23.1" customHeight="1" spans="1:17">
      <c r="A61" s="179"/>
      <c r="B61" s="179"/>
      <c r="C61" s="180"/>
      <c r="D61" s="215" t="s">
        <v>2428</v>
      </c>
      <c r="E61" s="182" t="s">
        <v>2429</v>
      </c>
      <c r="F61" s="222">
        <v>48.2</v>
      </c>
      <c r="G61" s="222">
        <v>0</v>
      </c>
      <c r="H61" s="222">
        <v>48.2</v>
      </c>
      <c r="I61" s="222">
        <v>0</v>
      </c>
      <c r="J61" s="222">
        <v>0</v>
      </c>
      <c r="K61" s="222">
        <v>0</v>
      </c>
      <c r="L61" s="222">
        <v>0</v>
      </c>
      <c r="M61" s="222">
        <v>0</v>
      </c>
      <c r="N61" s="222">
        <v>0</v>
      </c>
      <c r="O61" s="222">
        <v>0</v>
      </c>
      <c r="P61" s="222">
        <v>0</v>
      </c>
      <c r="Q61" s="183">
        <v>0</v>
      </c>
    </row>
    <row r="62" ht="23.1" customHeight="1" spans="1:17">
      <c r="A62" s="179"/>
      <c r="B62" s="179"/>
      <c r="C62" s="180"/>
      <c r="D62" s="215" t="s">
        <v>2430</v>
      </c>
      <c r="E62" s="182" t="s">
        <v>2431</v>
      </c>
      <c r="F62" s="222">
        <v>54.06</v>
      </c>
      <c r="G62" s="222">
        <v>0</v>
      </c>
      <c r="H62" s="222">
        <v>54.06</v>
      </c>
      <c r="I62" s="222">
        <v>0</v>
      </c>
      <c r="J62" s="222">
        <v>0</v>
      </c>
      <c r="K62" s="222">
        <v>0</v>
      </c>
      <c r="L62" s="222">
        <v>0</v>
      </c>
      <c r="M62" s="222">
        <v>0</v>
      </c>
      <c r="N62" s="222">
        <v>0</v>
      </c>
      <c r="O62" s="222">
        <v>0</v>
      </c>
      <c r="P62" s="222">
        <v>0</v>
      </c>
      <c r="Q62" s="183">
        <v>0</v>
      </c>
    </row>
    <row r="63" ht="23.1" customHeight="1" spans="1:17">
      <c r="A63" s="179"/>
      <c r="B63" s="179"/>
      <c r="C63" s="180"/>
      <c r="D63" s="215" t="s">
        <v>2432</v>
      </c>
      <c r="E63" s="182" t="s">
        <v>2433</v>
      </c>
      <c r="F63" s="222">
        <v>17.5</v>
      </c>
      <c r="G63" s="222">
        <v>0</v>
      </c>
      <c r="H63" s="222">
        <v>17.5</v>
      </c>
      <c r="I63" s="222">
        <v>0</v>
      </c>
      <c r="J63" s="222">
        <v>0</v>
      </c>
      <c r="K63" s="222">
        <v>0</v>
      </c>
      <c r="L63" s="222">
        <v>0</v>
      </c>
      <c r="M63" s="222">
        <v>0</v>
      </c>
      <c r="N63" s="222">
        <v>0</v>
      </c>
      <c r="O63" s="222">
        <v>0</v>
      </c>
      <c r="P63" s="222">
        <v>0</v>
      </c>
      <c r="Q63" s="183">
        <v>0</v>
      </c>
    </row>
    <row r="64" ht="23.1" customHeight="1" spans="1:17">
      <c r="A64" s="179"/>
      <c r="B64" s="179"/>
      <c r="C64" s="180"/>
      <c r="D64" s="215" t="s">
        <v>2434</v>
      </c>
      <c r="E64" s="182" t="s">
        <v>2435</v>
      </c>
      <c r="F64" s="222">
        <v>37.56</v>
      </c>
      <c r="G64" s="222">
        <v>0</v>
      </c>
      <c r="H64" s="222">
        <v>37.56</v>
      </c>
      <c r="I64" s="222">
        <v>0</v>
      </c>
      <c r="J64" s="222">
        <v>0</v>
      </c>
      <c r="K64" s="222">
        <v>0</v>
      </c>
      <c r="L64" s="222">
        <v>0</v>
      </c>
      <c r="M64" s="222">
        <v>0</v>
      </c>
      <c r="N64" s="222">
        <v>0</v>
      </c>
      <c r="O64" s="222">
        <v>0</v>
      </c>
      <c r="P64" s="222">
        <v>0</v>
      </c>
      <c r="Q64" s="183">
        <v>0</v>
      </c>
    </row>
    <row r="65" ht="23.1" customHeight="1" spans="1:17">
      <c r="A65" s="179"/>
      <c r="B65" s="179"/>
      <c r="C65" s="180"/>
      <c r="D65" s="215" t="s">
        <v>2436</v>
      </c>
      <c r="E65" s="182" t="s">
        <v>2437</v>
      </c>
      <c r="F65" s="222">
        <v>40.58</v>
      </c>
      <c r="G65" s="222">
        <v>0</v>
      </c>
      <c r="H65" s="222">
        <v>40.58</v>
      </c>
      <c r="I65" s="222">
        <v>0</v>
      </c>
      <c r="J65" s="222">
        <v>0</v>
      </c>
      <c r="K65" s="222">
        <v>0</v>
      </c>
      <c r="L65" s="222">
        <v>0</v>
      </c>
      <c r="M65" s="222">
        <v>0</v>
      </c>
      <c r="N65" s="222">
        <v>0</v>
      </c>
      <c r="O65" s="222">
        <v>0</v>
      </c>
      <c r="P65" s="222">
        <v>0</v>
      </c>
      <c r="Q65" s="183">
        <v>0</v>
      </c>
    </row>
    <row r="66" ht="23.1" customHeight="1" spans="1:17">
      <c r="A66" s="179"/>
      <c r="B66" s="179"/>
      <c r="C66" s="180"/>
      <c r="D66" s="215" t="s">
        <v>2438</v>
      </c>
      <c r="E66" s="182" t="s">
        <v>2439</v>
      </c>
      <c r="F66" s="222">
        <v>31.83</v>
      </c>
      <c r="G66" s="222">
        <v>0</v>
      </c>
      <c r="H66" s="222">
        <v>31.83</v>
      </c>
      <c r="I66" s="222">
        <v>0</v>
      </c>
      <c r="J66" s="222">
        <v>0</v>
      </c>
      <c r="K66" s="222">
        <v>0</v>
      </c>
      <c r="L66" s="222">
        <v>0</v>
      </c>
      <c r="M66" s="222">
        <v>0</v>
      </c>
      <c r="N66" s="222">
        <v>0</v>
      </c>
      <c r="O66" s="222">
        <v>0</v>
      </c>
      <c r="P66" s="222">
        <v>0</v>
      </c>
      <c r="Q66" s="183">
        <v>0</v>
      </c>
    </row>
    <row r="67" ht="23.1" customHeight="1" spans="1:17">
      <c r="A67" s="179"/>
      <c r="B67" s="179"/>
      <c r="C67" s="180"/>
      <c r="D67" s="215" t="s">
        <v>2440</v>
      </c>
      <c r="E67" s="182" t="s">
        <v>2441</v>
      </c>
      <c r="F67" s="222">
        <v>11.7</v>
      </c>
      <c r="G67" s="222">
        <v>0</v>
      </c>
      <c r="H67" s="222">
        <v>11.7</v>
      </c>
      <c r="I67" s="222">
        <v>0</v>
      </c>
      <c r="J67" s="222">
        <v>0</v>
      </c>
      <c r="K67" s="222">
        <v>0</v>
      </c>
      <c r="L67" s="222">
        <v>0</v>
      </c>
      <c r="M67" s="222">
        <v>0</v>
      </c>
      <c r="N67" s="222">
        <v>0</v>
      </c>
      <c r="O67" s="222">
        <v>0</v>
      </c>
      <c r="P67" s="222">
        <v>0</v>
      </c>
      <c r="Q67" s="183">
        <v>0</v>
      </c>
    </row>
    <row r="68" ht="23.1" customHeight="1" spans="1:17">
      <c r="A68" s="179"/>
      <c r="B68" s="179"/>
      <c r="C68" s="180"/>
      <c r="D68" s="215" t="s">
        <v>2442</v>
      </c>
      <c r="E68" s="182" t="s">
        <v>2443</v>
      </c>
      <c r="F68" s="222">
        <v>78.29</v>
      </c>
      <c r="G68" s="222">
        <v>1.12</v>
      </c>
      <c r="H68" s="222">
        <v>77.17</v>
      </c>
      <c r="I68" s="222">
        <v>0</v>
      </c>
      <c r="J68" s="222">
        <v>0</v>
      </c>
      <c r="K68" s="222">
        <v>0</v>
      </c>
      <c r="L68" s="222">
        <v>0</v>
      </c>
      <c r="M68" s="222">
        <v>0</v>
      </c>
      <c r="N68" s="222">
        <v>0</v>
      </c>
      <c r="O68" s="222">
        <v>0</v>
      </c>
      <c r="P68" s="222">
        <v>0</v>
      </c>
      <c r="Q68" s="183">
        <v>0</v>
      </c>
    </row>
    <row r="69" ht="23.1" customHeight="1" spans="1:17">
      <c r="A69" s="179"/>
      <c r="B69" s="179"/>
      <c r="C69" s="180"/>
      <c r="D69" s="215" t="s">
        <v>2444</v>
      </c>
      <c r="E69" s="182" t="s">
        <v>2445</v>
      </c>
      <c r="F69" s="222">
        <v>19.11</v>
      </c>
      <c r="G69" s="222">
        <v>0</v>
      </c>
      <c r="H69" s="222">
        <v>19.11</v>
      </c>
      <c r="I69" s="222">
        <v>0</v>
      </c>
      <c r="J69" s="222">
        <v>0</v>
      </c>
      <c r="K69" s="222">
        <v>0</v>
      </c>
      <c r="L69" s="222">
        <v>0</v>
      </c>
      <c r="M69" s="222">
        <v>0</v>
      </c>
      <c r="N69" s="222">
        <v>0</v>
      </c>
      <c r="O69" s="222">
        <v>0</v>
      </c>
      <c r="P69" s="222">
        <v>0</v>
      </c>
      <c r="Q69" s="183">
        <v>0</v>
      </c>
    </row>
    <row r="70" ht="23.1" customHeight="1" spans="1:17">
      <c r="A70" s="179"/>
      <c r="B70" s="179"/>
      <c r="C70" s="180"/>
      <c r="D70" s="215" t="s">
        <v>2446</v>
      </c>
      <c r="E70" s="182" t="s">
        <v>2447</v>
      </c>
      <c r="F70" s="222">
        <v>8.83</v>
      </c>
      <c r="G70" s="222">
        <v>0</v>
      </c>
      <c r="H70" s="222">
        <v>8.83</v>
      </c>
      <c r="I70" s="222">
        <v>0</v>
      </c>
      <c r="J70" s="222">
        <v>0</v>
      </c>
      <c r="K70" s="222">
        <v>0</v>
      </c>
      <c r="L70" s="222">
        <v>0</v>
      </c>
      <c r="M70" s="222">
        <v>0</v>
      </c>
      <c r="N70" s="222">
        <v>0</v>
      </c>
      <c r="O70" s="222">
        <v>0</v>
      </c>
      <c r="P70" s="222">
        <v>0</v>
      </c>
      <c r="Q70" s="183">
        <v>0</v>
      </c>
    </row>
    <row r="71" ht="23.1" customHeight="1" spans="1:17">
      <c r="A71" s="179"/>
      <c r="B71" s="179"/>
      <c r="C71" s="180"/>
      <c r="D71" s="215" t="s">
        <v>2448</v>
      </c>
      <c r="E71" s="182" t="s">
        <v>2449</v>
      </c>
      <c r="F71" s="222">
        <v>17.29</v>
      </c>
      <c r="G71" s="222">
        <v>0</v>
      </c>
      <c r="H71" s="222">
        <v>17.29</v>
      </c>
      <c r="I71" s="222">
        <v>0</v>
      </c>
      <c r="J71" s="222">
        <v>0</v>
      </c>
      <c r="K71" s="222">
        <v>0</v>
      </c>
      <c r="L71" s="222">
        <v>0</v>
      </c>
      <c r="M71" s="222">
        <v>0</v>
      </c>
      <c r="N71" s="222">
        <v>0</v>
      </c>
      <c r="O71" s="222">
        <v>0</v>
      </c>
      <c r="P71" s="222">
        <v>0</v>
      </c>
      <c r="Q71" s="183">
        <v>0</v>
      </c>
    </row>
    <row r="72" ht="23.1" customHeight="1" spans="1:17">
      <c r="A72" s="179"/>
      <c r="B72" s="179"/>
      <c r="C72" s="180"/>
      <c r="D72" s="215" t="s">
        <v>2450</v>
      </c>
      <c r="E72" s="182" t="s">
        <v>2451</v>
      </c>
      <c r="F72" s="222">
        <v>23.49</v>
      </c>
      <c r="G72" s="222">
        <v>0</v>
      </c>
      <c r="H72" s="222">
        <v>23.49</v>
      </c>
      <c r="I72" s="222">
        <v>0</v>
      </c>
      <c r="J72" s="222">
        <v>0</v>
      </c>
      <c r="K72" s="222">
        <v>0</v>
      </c>
      <c r="L72" s="222">
        <v>0</v>
      </c>
      <c r="M72" s="222">
        <v>0</v>
      </c>
      <c r="N72" s="222">
        <v>0</v>
      </c>
      <c r="O72" s="222">
        <v>0</v>
      </c>
      <c r="P72" s="222">
        <v>0</v>
      </c>
      <c r="Q72" s="183">
        <v>0</v>
      </c>
    </row>
    <row r="73" ht="23.1" customHeight="1" spans="1:17">
      <c r="A73" s="179"/>
      <c r="B73" s="179"/>
      <c r="C73" s="180"/>
      <c r="D73" s="215" t="s">
        <v>2452</v>
      </c>
      <c r="E73" s="182" t="s">
        <v>2453</v>
      </c>
      <c r="F73" s="222">
        <v>46.77</v>
      </c>
      <c r="G73" s="222">
        <v>0</v>
      </c>
      <c r="H73" s="222">
        <v>46.77</v>
      </c>
      <c r="I73" s="222">
        <v>0</v>
      </c>
      <c r="J73" s="222">
        <v>0</v>
      </c>
      <c r="K73" s="222">
        <v>0</v>
      </c>
      <c r="L73" s="222">
        <v>0</v>
      </c>
      <c r="M73" s="222">
        <v>0</v>
      </c>
      <c r="N73" s="222">
        <v>0</v>
      </c>
      <c r="O73" s="222">
        <v>0</v>
      </c>
      <c r="P73" s="222">
        <v>0</v>
      </c>
      <c r="Q73" s="183">
        <v>0</v>
      </c>
    </row>
    <row r="74" ht="23.1" customHeight="1" spans="1:17">
      <c r="A74" s="179"/>
      <c r="B74" s="179"/>
      <c r="C74" s="180"/>
      <c r="D74" s="215" t="s">
        <v>2454</v>
      </c>
      <c r="E74" s="182" t="s">
        <v>2455</v>
      </c>
      <c r="F74" s="222">
        <v>28.75</v>
      </c>
      <c r="G74" s="222">
        <v>0</v>
      </c>
      <c r="H74" s="222">
        <v>28.75</v>
      </c>
      <c r="I74" s="222">
        <v>0</v>
      </c>
      <c r="J74" s="222">
        <v>0</v>
      </c>
      <c r="K74" s="222">
        <v>0</v>
      </c>
      <c r="L74" s="222">
        <v>0</v>
      </c>
      <c r="M74" s="222">
        <v>0</v>
      </c>
      <c r="N74" s="222">
        <v>0</v>
      </c>
      <c r="O74" s="222">
        <v>0</v>
      </c>
      <c r="P74" s="222">
        <v>0</v>
      </c>
      <c r="Q74" s="183">
        <v>0</v>
      </c>
    </row>
    <row r="75" ht="23.1" customHeight="1" spans="1:17">
      <c r="A75" s="179"/>
      <c r="B75" s="179"/>
      <c r="C75" s="180"/>
      <c r="D75" s="215" t="s">
        <v>2456</v>
      </c>
      <c r="E75" s="182" t="s">
        <v>2457</v>
      </c>
      <c r="F75" s="222">
        <v>40.69</v>
      </c>
      <c r="G75" s="222">
        <v>0</v>
      </c>
      <c r="H75" s="222">
        <v>40.69</v>
      </c>
      <c r="I75" s="222">
        <v>0</v>
      </c>
      <c r="J75" s="222">
        <v>0</v>
      </c>
      <c r="K75" s="222">
        <v>0</v>
      </c>
      <c r="L75" s="222">
        <v>0</v>
      </c>
      <c r="M75" s="222">
        <v>0</v>
      </c>
      <c r="N75" s="222">
        <v>0</v>
      </c>
      <c r="O75" s="222">
        <v>0</v>
      </c>
      <c r="P75" s="222">
        <v>0</v>
      </c>
      <c r="Q75" s="183">
        <v>0</v>
      </c>
    </row>
    <row r="76" ht="23.1" customHeight="1" spans="1:17">
      <c r="A76" s="179"/>
      <c r="B76" s="179"/>
      <c r="C76" s="180"/>
      <c r="D76" s="215" t="s">
        <v>2458</v>
      </c>
      <c r="E76" s="182" t="s">
        <v>2459</v>
      </c>
      <c r="F76" s="222">
        <v>34.59</v>
      </c>
      <c r="G76" s="222">
        <v>0</v>
      </c>
      <c r="H76" s="222">
        <v>34.59</v>
      </c>
      <c r="I76" s="222">
        <v>0</v>
      </c>
      <c r="J76" s="222">
        <v>0</v>
      </c>
      <c r="K76" s="222">
        <v>0</v>
      </c>
      <c r="L76" s="222">
        <v>0</v>
      </c>
      <c r="M76" s="222">
        <v>0</v>
      </c>
      <c r="N76" s="222">
        <v>0</v>
      </c>
      <c r="O76" s="222">
        <v>0</v>
      </c>
      <c r="P76" s="222">
        <v>0</v>
      </c>
      <c r="Q76" s="183">
        <v>0</v>
      </c>
    </row>
    <row r="77" ht="23.1" customHeight="1" spans="1:17">
      <c r="A77" s="179"/>
      <c r="B77" s="179"/>
      <c r="C77" s="180"/>
      <c r="D77" s="215" t="s">
        <v>2460</v>
      </c>
      <c r="E77" s="182" t="s">
        <v>2461</v>
      </c>
      <c r="F77" s="222">
        <v>18.59</v>
      </c>
      <c r="G77" s="222">
        <v>0</v>
      </c>
      <c r="H77" s="222">
        <v>18.59</v>
      </c>
      <c r="I77" s="222">
        <v>0</v>
      </c>
      <c r="J77" s="222">
        <v>0</v>
      </c>
      <c r="K77" s="222">
        <v>0</v>
      </c>
      <c r="L77" s="222">
        <v>0</v>
      </c>
      <c r="M77" s="222">
        <v>0</v>
      </c>
      <c r="N77" s="222">
        <v>0</v>
      </c>
      <c r="O77" s="222">
        <v>0</v>
      </c>
      <c r="P77" s="222">
        <v>0</v>
      </c>
      <c r="Q77" s="183">
        <v>0</v>
      </c>
    </row>
    <row r="78" ht="23.1" customHeight="1" spans="1:17">
      <c r="A78" s="179"/>
      <c r="B78" s="179"/>
      <c r="C78" s="180"/>
      <c r="D78" s="215" t="s">
        <v>2462</v>
      </c>
      <c r="E78" s="182" t="s">
        <v>2463</v>
      </c>
      <c r="F78" s="222">
        <v>10.88</v>
      </c>
      <c r="G78" s="222">
        <v>0</v>
      </c>
      <c r="H78" s="222">
        <v>10.88</v>
      </c>
      <c r="I78" s="222">
        <v>0</v>
      </c>
      <c r="J78" s="222">
        <v>0</v>
      </c>
      <c r="K78" s="222">
        <v>0</v>
      </c>
      <c r="L78" s="222">
        <v>0</v>
      </c>
      <c r="M78" s="222">
        <v>0</v>
      </c>
      <c r="N78" s="222">
        <v>0</v>
      </c>
      <c r="O78" s="222">
        <v>0</v>
      </c>
      <c r="P78" s="222">
        <v>0</v>
      </c>
      <c r="Q78" s="183">
        <v>0</v>
      </c>
    </row>
    <row r="79" ht="23.1" customHeight="1" spans="1:17">
      <c r="A79" s="179"/>
      <c r="B79" s="179"/>
      <c r="C79" s="180"/>
      <c r="D79" s="215" t="s">
        <v>2464</v>
      </c>
      <c r="E79" s="182" t="s">
        <v>2465</v>
      </c>
      <c r="F79" s="222">
        <v>17.75</v>
      </c>
      <c r="G79" s="222">
        <v>0</v>
      </c>
      <c r="H79" s="222">
        <v>17.75</v>
      </c>
      <c r="I79" s="222">
        <v>0</v>
      </c>
      <c r="J79" s="222">
        <v>0</v>
      </c>
      <c r="K79" s="222">
        <v>0</v>
      </c>
      <c r="L79" s="222">
        <v>0</v>
      </c>
      <c r="M79" s="222">
        <v>0</v>
      </c>
      <c r="N79" s="222">
        <v>0</v>
      </c>
      <c r="O79" s="222">
        <v>0</v>
      </c>
      <c r="P79" s="222">
        <v>0</v>
      </c>
      <c r="Q79" s="183">
        <v>0</v>
      </c>
    </row>
    <row r="80" ht="23.1" customHeight="1" spans="1:17">
      <c r="A80" s="179"/>
      <c r="B80" s="179"/>
      <c r="C80" s="180"/>
      <c r="D80" s="215" t="s">
        <v>2466</v>
      </c>
      <c r="E80" s="182" t="s">
        <v>2467</v>
      </c>
      <c r="F80" s="222">
        <v>31.39</v>
      </c>
      <c r="G80" s="222">
        <v>0</v>
      </c>
      <c r="H80" s="222">
        <v>31.39</v>
      </c>
      <c r="I80" s="222">
        <v>0</v>
      </c>
      <c r="J80" s="222">
        <v>0</v>
      </c>
      <c r="K80" s="222">
        <v>0</v>
      </c>
      <c r="L80" s="222">
        <v>0</v>
      </c>
      <c r="M80" s="222">
        <v>0</v>
      </c>
      <c r="N80" s="222">
        <v>0</v>
      </c>
      <c r="O80" s="222">
        <v>0</v>
      </c>
      <c r="P80" s="222">
        <v>0</v>
      </c>
      <c r="Q80" s="183">
        <v>0</v>
      </c>
    </row>
    <row r="81" ht="23.1" customHeight="1" spans="1:17">
      <c r="A81" s="179"/>
      <c r="B81" s="179"/>
      <c r="C81" s="180"/>
      <c r="D81" s="215" t="s">
        <v>2468</v>
      </c>
      <c r="E81" s="182" t="s">
        <v>2469</v>
      </c>
      <c r="F81" s="222">
        <v>7.09</v>
      </c>
      <c r="G81" s="222">
        <v>0</v>
      </c>
      <c r="H81" s="222">
        <v>7.09</v>
      </c>
      <c r="I81" s="222">
        <v>0</v>
      </c>
      <c r="J81" s="222">
        <v>0</v>
      </c>
      <c r="K81" s="222">
        <v>0</v>
      </c>
      <c r="L81" s="222">
        <v>0</v>
      </c>
      <c r="M81" s="222">
        <v>0</v>
      </c>
      <c r="N81" s="222">
        <v>0</v>
      </c>
      <c r="O81" s="222">
        <v>0</v>
      </c>
      <c r="P81" s="222">
        <v>0</v>
      </c>
      <c r="Q81" s="183">
        <v>0</v>
      </c>
    </row>
    <row r="82" ht="23.1" customHeight="1" spans="1:17">
      <c r="A82" s="179"/>
      <c r="B82" s="179"/>
      <c r="C82" s="180"/>
      <c r="D82" s="215" t="s">
        <v>2480</v>
      </c>
      <c r="E82" s="182" t="s">
        <v>117</v>
      </c>
      <c r="F82" s="222">
        <v>2.71</v>
      </c>
      <c r="G82" s="222">
        <v>0</v>
      </c>
      <c r="H82" s="222">
        <v>2.71</v>
      </c>
      <c r="I82" s="222">
        <v>0</v>
      </c>
      <c r="J82" s="222">
        <v>0</v>
      </c>
      <c r="K82" s="222">
        <v>0</v>
      </c>
      <c r="L82" s="222">
        <v>0</v>
      </c>
      <c r="M82" s="222">
        <v>0</v>
      </c>
      <c r="N82" s="222">
        <v>0</v>
      </c>
      <c r="O82" s="222">
        <v>0</v>
      </c>
      <c r="P82" s="222">
        <v>0</v>
      </c>
      <c r="Q82" s="183">
        <v>0</v>
      </c>
    </row>
    <row r="83" ht="23.1" customHeight="1" spans="1:17">
      <c r="A83" s="179"/>
      <c r="B83" s="179"/>
      <c r="C83" s="180"/>
      <c r="D83" s="215" t="s">
        <v>2481</v>
      </c>
      <c r="E83" s="182" t="s">
        <v>2482</v>
      </c>
      <c r="F83" s="222">
        <v>2.71</v>
      </c>
      <c r="G83" s="222">
        <v>0</v>
      </c>
      <c r="H83" s="222">
        <v>2.71</v>
      </c>
      <c r="I83" s="222">
        <v>0</v>
      </c>
      <c r="J83" s="222">
        <v>0</v>
      </c>
      <c r="K83" s="222">
        <v>0</v>
      </c>
      <c r="L83" s="222">
        <v>0</v>
      </c>
      <c r="M83" s="222">
        <v>0</v>
      </c>
      <c r="N83" s="222">
        <v>0</v>
      </c>
      <c r="O83" s="222">
        <v>0</v>
      </c>
      <c r="P83" s="222">
        <v>0</v>
      </c>
      <c r="Q83" s="183">
        <v>0</v>
      </c>
    </row>
    <row r="84" ht="23.1" customHeight="1" spans="1:17">
      <c r="A84" s="179"/>
      <c r="B84" s="179"/>
      <c r="C84" s="180"/>
      <c r="D84" s="215" t="s">
        <v>2486</v>
      </c>
      <c r="E84" s="182" t="s">
        <v>2206</v>
      </c>
      <c r="F84" s="222">
        <v>85.08</v>
      </c>
      <c r="G84" s="222">
        <v>0</v>
      </c>
      <c r="H84" s="222">
        <v>81.38</v>
      </c>
      <c r="I84" s="222">
        <v>0</v>
      </c>
      <c r="J84" s="222">
        <v>3.7</v>
      </c>
      <c r="K84" s="222">
        <v>0</v>
      </c>
      <c r="L84" s="222">
        <v>0</v>
      </c>
      <c r="M84" s="222">
        <v>0</v>
      </c>
      <c r="N84" s="222">
        <v>0</v>
      </c>
      <c r="O84" s="222">
        <v>0</v>
      </c>
      <c r="P84" s="222">
        <v>0</v>
      </c>
      <c r="Q84" s="183">
        <v>0</v>
      </c>
    </row>
    <row r="85" ht="23.1" customHeight="1" spans="1:17">
      <c r="A85" s="179"/>
      <c r="B85" s="179"/>
      <c r="C85" s="180"/>
      <c r="D85" s="215" t="s">
        <v>2487</v>
      </c>
      <c r="E85" s="182" t="s">
        <v>2488</v>
      </c>
      <c r="F85" s="222">
        <v>11.12</v>
      </c>
      <c r="G85" s="222">
        <v>0</v>
      </c>
      <c r="H85" s="222">
        <v>11.12</v>
      </c>
      <c r="I85" s="222">
        <v>0</v>
      </c>
      <c r="J85" s="222">
        <v>0</v>
      </c>
      <c r="K85" s="222">
        <v>0</v>
      </c>
      <c r="L85" s="222">
        <v>0</v>
      </c>
      <c r="M85" s="222">
        <v>0</v>
      </c>
      <c r="N85" s="222">
        <v>0</v>
      </c>
      <c r="O85" s="222">
        <v>0</v>
      </c>
      <c r="P85" s="222">
        <v>0</v>
      </c>
      <c r="Q85" s="183">
        <v>0</v>
      </c>
    </row>
    <row r="86" ht="23.1" customHeight="1" spans="1:17">
      <c r="A86" s="179"/>
      <c r="B86" s="179"/>
      <c r="C86" s="180"/>
      <c r="D86" s="215" t="s">
        <v>2489</v>
      </c>
      <c r="E86" s="182" t="s">
        <v>2490</v>
      </c>
      <c r="F86" s="222">
        <v>3.93</v>
      </c>
      <c r="G86" s="222">
        <v>0</v>
      </c>
      <c r="H86" s="222">
        <v>3.93</v>
      </c>
      <c r="I86" s="222">
        <v>0</v>
      </c>
      <c r="J86" s="222">
        <v>0</v>
      </c>
      <c r="K86" s="222">
        <v>0</v>
      </c>
      <c r="L86" s="222">
        <v>0</v>
      </c>
      <c r="M86" s="222">
        <v>0</v>
      </c>
      <c r="N86" s="222">
        <v>0</v>
      </c>
      <c r="O86" s="222">
        <v>0</v>
      </c>
      <c r="P86" s="222">
        <v>0</v>
      </c>
      <c r="Q86" s="183">
        <v>0</v>
      </c>
    </row>
    <row r="87" ht="23.1" customHeight="1" spans="1:17">
      <c r="A87" s="179"/>
      <c r="B87" s="179"/>
      <c r="C87" s="180"/>
      <c r="D87" s="215" t="s">
        <v>2491</v>
      </c>
      <c r="E87" s="182" t="s">
        <v>2492</v>
      </c>
      <c r="F87" s="222">
        <v>6.85</v>
      </c>
      <c r="G87" s="222">
        <v>0</v>
      </c>
      <c r="H87" s="222">
        <v>6.85</v>
      </c>
      <c r="I87" s="222">
        <v>0</v>
      </c>
      <c r="J87" s="222">
        <v>0</v>
      </c>
      <c r="K87" s="222">
        <v>0</v>
      </c>
      <c r="L87" s="222">
        <v>0</v>
      </c>
      <c r="M87" s="222">
        <v>0</v>
      </c>
      <c r="N87" s="222">
        <v>0</v>
      </c>
      <c r="O87" s="222">
        <v>0</v>
      </c>
      <c r="P87" s="222">
        <v>0</v>
      </c>
      <c r="Q87" s="183">
        <v>0</v>
      </c>
    </row>
    <row r="88" ht="23.1" customHeight="1" spans="1:17">
      <c r="A88" s="179"/>
      <c r="B88" s="179"/>
      <c r="C88" s="180"/>
      <c r="D88" s="215" t="s">
        <v>2493</v>
      </c>
      <c r="E88" s="182" t="s">
        <v>2494</v>
      </c>
      <c r="F88" s="222">
        <v>2.79</v>
      </c>
      <c r="G88" s="222">
        <v>0</v>
      </c>
      <c r="H88" s="222">
        <v>2.79</v>
      </c>
      <c r="I88" s="222">
        <v>0</v>
      </c>
      <c r="J88" s="222">
        <v>0</v>
      </c>
      <c r="K88" s="222">
        <v>0</v>
      </c>
      <c r="L88" s="222">
        <v>0</v>
      </c>
      <c r="M88" s="222">
        <v>0</v>
      </c>
      <c r="N88" s="222">
        <v>0</v>
      </c>
      <c r="O88" s="222">
        <v>0</v>
      </c>
      <c r="P88" s="222">
        <v>0</v>
      </c>
      <c r="Q88" s="183">
        <v>0</v>
      </c>
    </row>
    <row r="89" ht="23.1" customHeight="1" spans="1:17">
      <c r="A89" s="179"/>
      <c r="B89" s="179"/>
      <c r="C89" s="180"/>
      <c r="D89" s="215" t="s">
        <v>2495</v>
      </c>
      <c r="E89" s="182" t="s">
        <v>2496</v>
      </c>
      <c r="F89" s="222">
        <v>8.67</v>
      </c>
      <c r="G89" s="222">
        <v>0</v>
      </c>
      <c r="H89" s="222">
        <v>8.67</v>
      </c>
      <c r="I89" s="222">
        <v>0</v>
      </c>
      <c r="J89" s="222">
        <v>0</v>
      </c>
      <c r="K89" s="222">
        <v>0</v>
      </c>
      <c r="L89" s="222">
        <v>0</v>
      </c>
      <c r="M89" s="222">
        <v>0</v>
      </c>
      <c r="N89" s="222">
        <v>0</v>
      </c>
      <c r="O89" s="222">
        <v>0</v>
      </c>
      <c r="P89" s="222">
        <v>0</v>
      </c>
      <c r="Q89" s="183">
        <v>0</v>
      </c>
    </row>
    <row r="90" ht="23.1" customHeight="1" spans="1:17">
      <c r="A90" s="179"/>
      <c r="B90" s="179"/>
      <c r="C90" s="180"/>
      <c r="D90" s="215" t="s">
        <v>2497</v>
      </c>
      <c r="E90" s="182" t="s">
        <v>2498</v>
      </c>
      <c r="F90" s="222">
        <v>0.95</v>
      </c>
      <c r="G90" s="222">
        <v>0</v>
      </c>
      <c r="H90" s="222">
        <v>0.95</v>
      </c>
      <c r="I90" s="222">
        <v>0</v>
      </c>
      <c r="J90" s="222">
        <v>0</v>
      </c>
      <c r="K90" s="222">
        <v>0</v>
      </c>
      <c r="L90" s="222">
        <v>0</v>
      </c>
      <c r="M90" s="222">
        <v>0</v>
      </c>
      <c r="N90" s="222">
        <v>0</v>
      </c>
      <c r="O90" s="222">
        <v>0</v>
      </c>
      <c r="P90" s="222">
        <v>0</v>
      </c>
      <c r="Q90" s="183">
        <v>0</v>
      </c>
    </row>
    <row r="91" ht="23.1" customHeight="1" spans="1:17">
      <c r="A91" s="179"/>
      <c r="B91" s="179"/>
      <c r="C91" s="180"/>
      <c r="D91" s="215" t="s">
        <v>2501</v>
      </c>
      <c r="E91" s="182" t="s">
        <v>2502</v>
      </c>
      <c r="F91" s="222">
        <v>1.86</v>
      </c>
      <c r="G91" s="222">
        <v>0</v>
      </c>
      <c r="H91" s="222">
        <v>1.86</v>
      </c>
      <c r="I91" s="222">
        <v>0</v>
      </c>
      <c r="J91" s="222">
        <v>0</v>
      </c>
      <c r="K91" s="222">
        <v>0</v>
      </c>
      <c r="L91" s="222">
        <v>0</v>
      </c>
      <c r="M91" s="222">
        <v>0</v>
      </c>
      <c r="N91" s="222">
        <v>0</v>
      </c>
      <c r="O91" s="222">
        <v>0</v>
      </c>
      <c r="P91" s="222">
        <v>0</v>
      </c>
      <c r="Q91" s="183">
        <v>0</v>
      </c>
    </row>
    <row r="92" ht="23.1" customHeight="1" spans="1:17">
      <c r="A92" s="179"/>
      <c r="B92" s="179"/>
      <c r="C92" s="180"/>
      <c r="D92" s="215" t="s">
        <v>2503</v>
      </c>
      <c r="E92" s="182" t="s">
        <v>2504</v>
      </c>
      <c r="F92" s="222">
        <v>11.61</v>
      </c>
      <c r="G92" s="222">
        <v>0</v>
      </c>
      <c r="H92" s="222">
        <v>11.61</v>
      </c>
      <c r="I92" s="222">
        <v>0</v>
      </c>
      <c r="J92" s="222">
        <v>0</v>
      </c>
      <c r="K92" s="222">
        <v>0</v>
      </c>
      <c r="L92" s="222">
        <v>0</v>
      </c>
      <c r="M92" s="222">
        <v>0</v>
      </c>
      <c r="N92" s="222">
        <v>0</v>
      </c>
      <c r="O92" s="222">
        <v>0</v>
      </c>
      <c r="P92" s="222">
        <v>0</v>
      </c>
      <c r="Q92" s="183">
        <v>0</v>
      </c>
    </row>
    <row r="93" ht="23.1" customHeight="1" spans="1:17">
      <c r="A93" s="179"/>
      <c r="B93" s="179"/>
      <c r="C93" s="180"/>
      <c r="D93" s="215" t="s">
        <v>2505</v>
      </c>
      <c r="E93" s="182" t="s">
        <v>2506</v>
      </c>
      <c r="F93" s="222">
        <v>15.05</v>
      </c>
      <c r="G93" s="222">
        <v>0</v>
      </c>
      <c r="H93" s="222">
        <v>12.74</v>
      </c>
      <c r="I93" s="222">
        <v>0</v>
      </c>
      <c r="J93" s="222">
        <v>2.31</v>
      </c>
      <c r="K93" s="222">
        <v>0</v>
      </c>
      <c r="L93" s="222">
        <v>0</v>
      </c>
      <c r="M93" s="222">
        <v>0</v>
      </c>
      <c r="N93" s="222">
        <v>0</v>
      </c>
      <c r="O93" s="222">
        <v>0</v>
      </c>
      <c r="P93" s="222">
        <v>0</v>
      </c>
      <c r="Q93" s="183">
        <v>0</v>
      </c>
    </row>
    <row r="94" ht="23.1" customHeight="1" spans="1:17">
      <c r="A94" s="179"/>
      <c r="B94" s="179"/>
      <c r="C94" s="180"/>
      <c r="D94" s="215" t="s">
        <v>2507</v>
      </c>
      <c r="E94" s="182" t="s">
        <v>2508</v>
      </c>
      <c r="F94" s="222">
        <v>2.82</v>
      </c>
      <c r="G94" s="222">
        <v>0</v>
      </c>
      <c r="H94" s="222">
        <v>2.82</v>
      </c>
      <c r="I94" s="222">
        <v>0</v>
      </c>
      <c r="J94" s="222">
        <v>0</v>
      </c>
      <c r="K94" s="222">
        <v>0</v>
      </c>
      <c r="L94" s="222">
        <v>0</v>
      </c>
      <c r="M94" s="222">
        <v>0</v>
      </c>
      <c r="N94" s="222">
        <v>0</v>
      </c>
      <c r="O94" s="222">
        <v>0</v>
      </c>
      <c r="P94" s="222">
        <v>0</v>
      </c>
      <c r="Q94" s="183">
        <v>0</v>
      </c>
    </row>
    <row r="95" ht="23.1" customHeight="1" spans="1:17">
      <c r="A95" s="179"/>
      <c r="B95" s="179"/>
      <c r="C95" s="180"/>
      <c r="D95" s="215" t="s">
        <v>2511</v>
      </c>
      <c r="E95" s="182" t="s">
        <v>2512</v>
      </c>
      <c r="F95" s="222">
        <v>7.79</v>
      </c>
      <c r="G95" s="222">
        <v>0</v>
      </c>
      <c r="H95" s="222">
        <v>6.86</v>
      </c>
      <c r="I95" s="222">
        <v>0</v>
      </c>
      <c r="J95" s="222">
        <v>0.93</v>
      </c>
      <c r="K95" s="222">
        <v>0</v>
      </c>
      <c r="L95" s="222">
        <v>0</v>
      </c>
      <c r="M95" s="222">
        <v>0</v>
      </c>
      <c r="N95" s="222">
        <v>0</v>
      </c>
      <c r="O95" s="222">
        <v>0</v>
      </c>
      <c r="P95" s="222">
        <v>0</v>
      </c>
      <c r="Q95" s="183">
        <v>0</v>
      </c>
    </row>
    <row r="96" ht="23.1" customHeight="1" spans="1:17">
      <c r="A96" s="179"/>
      <c r="B96" s="179"/>
      <c r="C96" s="180"/>
      <c r="D96" s="215" t="s">
        <v>2513</v>
      </c>
      <c r="E96" s="182" t="s">
        <v>2514</v>
      </c>
      <c r="F96" s="222">
        <v>2.37</v>
      </c>
      <c r="G96" s="222">
        <v>0</v>
      </c>
      <c r="H96" s="222">
        <v>1.91</v>
      </c>
      <c r="I96" s="222">
        <v>0</v>
      </c>
      <c r="J96" s="222">
        <v>0.46</v>
      </c>
      <c r="K96" s="222">
        <v>0</v>
      </c>
      <c r="L96" s="222">
        <v>0</v>
      </c>
      <c r="M96" s="222">
        <v>0</v>
      </c>
      <c r="N96" s="222">
        <v>0</v>
      </c>
      <c r="O96" s="222">
        <v>0</v>
      </c>
      <c r="P96" s="222">
        <v>0</v>
      </c>
      <c r="Q96" s="183">
        <v>0</v>
      </c>
    </row>
    <row r="97" ht="23.1" customHeight="1" spans="1:17">
      <c r="A97" s="179"/>
      <c r="B97" s="179"/>
      <c r="C97" s="180"/>
      <c r="D97" s="215" t="s">
        <v>2517</v>
      </c>
      <c r="E97" s="182" t="s">
        <v>2518</v>
      </c>
      <c r="F97" s="222">
        <v>6.46</v>
      </c>
      <c r="G97" s="222">
        <v>0</v>
      </c>
      <c r="H97" s="222">
        <v>6.46</v>
      </c>
      <c r="I97" s="222">
        <v>0</v>
      </c>
      <c r="J97" s="222">
        <v>0</v>
      </c>
      <c r="K97" s="222">
        <v>0</v>
      </c>
      <c r="L97" s="222">
        <v>0</v>
      </c>
      <c r="M97" s="222">
        <v>0</v>
      </c>
      <c r="N97" s="222">
        <v>0</v>
      </c>
      <c r="O97" s="222">
        <v>0</v>
      </c>
      <c r="P97" s="222">
        <v>0</v>
      </c>
      <c r="Q97" s="183">
        <v>0</v>
      </c>
    </row>
    <row r="98" ht="23.1" customHeight="1" spans="1:17">
      <c r="A98" s="179"/>
      <c r="B98" s="179"/>
      <c r="C98" s="180"/>
      <c r="D98" s="215" t="s">
        <v>2519</v>
      </c>
      <c r="E98" s="182" t="s">
        <v>2520</v>
      </c>
      <c r="F98" s="222">
        <v>2.81</v>
      </c>
      <c r="G98" s="222">
        <v>0</v>
      </c>
      <c r="H98" s="222">
        <v>2.81</v>
      </c>
      <c r="I98" s="222">
        <v>0</v>
      </c>
      <c r="J98" s="222">
        <v>0</v>
      </c>
      <c r="K98" s="222">
        <v>0</v>
      </c>
      <c r="L98" s="222">
        <v>0</v>
      </c>
      <c r="M98" s="222">
        <v>0</v>
      </c>
      <c r="N98" s="222">
        <v>0</v>
      </c>
      <c r="O98" s="222">
        <v>0</v>
      </c>
      <c r="P98" s="222">
        <v>0</v>
      </c>
      <c r="Q98" s="183">
        <v>0</v>
      </c>
    </row>
    <row r="99" ht="23.1" customHeight="1" spans="1:17">
      <c r="A99" s="179"/>
      <c r="B99" s="179"/>
      <c r="C99" s="180"/>
      <c r="D99" s="215" t="s">
        <v>2525</v>
      </c>
      <c r="E99" s="182" t="s">
        <v>771</v>
      </c>
      <c r="F99" s="222">
        <v>33.52</v>
      </c>
      <c r="G99" s="222">
        <v>0</v>
      </c>
      <c r="H99" s="222">
        <v>33.52</v>
      </c>
      <c r="I99" s="222">
        <v>0</v>
      </c>
      <c r="J99" s="222">
        <v>0</v>
      </c>
      <c r="K99" s="222">
        <v>0</v>
      </c>
      <c r="L99" s="222">
        <v>0</v>
      </c>
      <c r="M99" s="222">
        <v>0</v>
      </c>
      <c r="N99" s="222">
        <v>0</v>
      </c>
      <c r="O99" s="222">
        <v>0</v>
      </c>
      <c r="P99" s="222">
        <v>0</v>
      </c>
      <c r="Q99" s="183">
        <v>0</v>
      </c>
    </row>
    <row r="100" ht="23.1" customHeight="1" spans="1:17">
      <c r="A100" s="179"/>
      <c r="B100" s="179"/>
      <c r="C100" s="180"/>
      <c r="D100" s="215" t="s">
        <v>2526</v>
      </c>
      <c r="E100" s="182" t="s">
        <v>2527</v>
      </c>
      <c r="F100" s="222">
        <v>12.29</v>
      </c>
      <c r="G100" s="222">
        <v>0</v>
      </c>
      <c r="H100" s="222">
        <v>12.29</v>
      </c>
      <c r="I100" s="222">
        <v>0</v>
      </c>
      <c r="J100" s="222">
        <v>0</v>
      </c>
      <c r="K100" s="222">
        <v>0</v>
      </c>
      <c r="L100" s="222">
        <v>0</v>
      </c>
      <c r="M100" s="222">
        <v>0</v>
      </c>
      <c r="N100" s="222">
        <v>0</v>
      </c>
      <c r="O100" s="222">
        <v>0</v>
      </c>
      <c r="P100" s="222">
        <v>0</v>
      </c>
      <c r="Q100" s="183">
        <v>0</v>
      </c>
    </row>
    <row r="101" ht="23.1" customHeight="1" spans="1:17">
      <c r="A101" s="179"/>
      <c r="B101" s="179"/>
      <c r="C101" s="180"/>
      <c r="D101" s="215" t="s">
        <v>2528</v>
      </c>
      <c r="E101" s="182" t="s">
        <v>2529</v>
      </c>
      <c r="F101" s="222">
        <v>7.51</v>
      </c>
      <c r="G101" s="222">
        <v>0</v>
      </c>
      <c r="H101" s="222">
        <v>7.51</v>
      </c>
      <c r="I101" s="222">
        <v>0</v>
      </c>
      <c r="J101" s="222">
        <v>0</v>
      </c>
      <c r="K101" s="222">
        <v>0</v>
      </c>
      <c r="L101" s="222">
        <v>0</v>
      </c>
      <c r="M101" s="222">
        <v>0</v>
      </c>
      <c r="N101" s="222">
        <v>0</v>
      </c>
      <c r="O101" s="222">
        <v>0</v>
      </c>
      <c r="P101" s="222">
        <v>0</v>
      </c>
      <c r="Q101" s="183">
        <v>0</v>
      </c>
    </row>
    <row r="102" ht="23.1" customHeight="1" spans="1:17">
      <c r="A102" s="179"/>
      <c r="B102" s="179"/>
      <c r="C102" s="180"/>
      <c r="D102" s="215" t="s">
        <v>2530</v>
      </c>
      <c r="E102" s="182" t="s">
        <v>2531</v>
      </c>
      <c r="F102" s="222">
        <v>2.79</v>
      </c>
      <c r="G102" s="222">
        <v>0</v>
      </c>
      <c r="H102" s="222">
        <v>2.79</v>
      </c>
      <c r="I102" s="222">
        <v>0</v>
      </c>
      <c r="J102" s="222">
        <v>0</v>
      </c>
      <c r="K102" s="222">
        <v>0</v>
      </c>
      <c r="L102" s="222">
        <v>0</v>
      </c>
      <c r="M102" s="222">
        <v>0</v>
      </c>
      <c r="N102" s="222">
        <v>0</v>
      </c>
      <c r="O102" s="222">
        <v>0</v>
      </c>
      <c r="P102" s="222">
        <v>0</v>
      </c>
      <c r="Q102" s="183">
        <v>0</v>
      </c>
    </row>
    <row r="103" ht="23.1" customHeight="1" spans="1:17">
      <c r="A103" s="179"/>
      <c r="B103" s="179"/>
      <c r="C103" s="180"/>
      <c r="D103" s="215" t="s">
        <v>2532</v>
      </c>
      <c r="E103" s="182" t="s">
        <v>2533</v>
      </c>
      <c r="F103" s="222">
        <v>2.77</v>
      </c>
      <c r="G103" s="222">
        <v>0</v>
      </c>
      <c r="H103" s="222">
        <v>2.77</v>
      </c>
      <c r="I103" s="222">
        <v>0</v>
      </c>
      <c r="J103" s="222">
        <v>0</v>
      </c>
      <c r="K103" s="222">
        <v>0</v>
      </c>
      <c r="L103" s="222">
        <v>0</v>
      </c>
      <c r="M103" s="222">
        <v>0</v>
      </c>
      <c r="N103" s="222">
        <v>0</v>
      </c>
      <c r="O103" s="222">
        <v>0</v>
      </c>
      <c r="P103" s="222">
        <v>0</v>
      </c>
      <c r="Q103" s="183">
        <v>0</v>
      </c>
    </row>
    <row r="104" ht="23.1" customHeight="1" spans="1:17">
      <c r="A104" s="179"/>
      <c r="B104" s="179"/>
      <c r="C104" s="180"/>
      <c r="D104" s="215" t="s">
        <v>2534</v>
      </c>
      <c r="E104" s="182" t="s">
        <v>2535</v>
      </c>
      <c r="F104" s="222">
        <v>8.16</v>
      </c>
      <c r="G104" s="222">
        <v>0</v>
      </c>
      <c r="H104" s="222">
        <v>8.16</v>
      </c>
      <c r="I104" s="222">
        <v>0</v>
      </c>
      <c r="J104" s="222">
        <v>0</v>
      </c>
      <c r="K104" s="222">
        <v>0</v>
      </c>
      <c r="L104" s="222">
        <v>0</v>
      </c>
      <c r="M104" s="222">
        <v>0</v>
      </c>
      <c r="N104" s="222">
        <v>0</v>
      </c>
      <c r="O104" s="222">
        <v>0</v>
      </c>
      <c r="P104" s="222">
        <v>0</v>
      </c>
      <c r="Q104" s="183">
        <v>0</v>
      </c>
    </row>
    <row r="105" ht="23.1" customHeight="1" spans="1:17">
      <c r="A105" s="179"/>
      <c r="B105" s="179"/>
      <c r="C105" s="180"/>
      <c r="D105" s="215" t="s">
        <v>2536</v>
      </c>
      <c r="E105" s="182" t="s">
        <v>805</v>
      </c>
      <c r="F105" s="222">
        <v>9.39</v>
      </c>
      <c r="G105" s="222">
        <v>0</v>
      </c>
      <c r="H105" s="222">
        <v>9.39</v>
      </c>
      <c r="I105" s="222">
        <v>0</v>
      </c>
      <c r="J105" s="222">
        <v>0</v>
      </c>
      <c r="K105" s="222">
        <v>0</v>
      </c>
      <c r="L105" s="222">
        <v>0</v>
      </c>
      <c r="M105" s="222">
        <v>0</v>
      </c>
      <c r="N105" s="222">
        <v>0</v>
      </c>
      <c r="O105" s="222">
        <v>0</v>
      </c>
      <c r="P105" s="222">
        <v>0</v>
      </c>
      <c r="Q105" s="183">
        <v>0</v>
      </c>
    </row>
    <row r="106" ht="23.1" customHeight="1" spans="1:17">
      <c r="A106" s="179"/>
      <c r="B106" s="179"/>
      <c r="C106" s="180"/>
      <c r="D106" s="215" t="s">
        <v>2545</v>
      </c>
      <c r="E106" s="182" t="s">
        <v>2546</v>
      </c>
      <c r="F106" s="222">
        <v>0.94</v>
      </c>
      <c r="G106" s="222">
        <v>0</v>
      </c>
      <c r="H106" s="222">
        <v>0.94</v>
      </c>
      <c r="I106" s="222">
        <v>0</v>
      </c>
      <c r="J106" s="222">
        <v>0</v>
      </c>
      <c r="K106" s="222">
        <v>0</v>
      </c>
      <c r="L106" s="222">
        <v>0</v>
      </c>
      <c r="M106" s="222">
        <v>0</v>
      </c>
      <c r="N106" s="222">
        <v>0</v>
      </c>
      <c r="O106" s="222">
        <v>0</v>
      </c>
      <c r="P106" s="222">
        <v>0</v>
      </c>
      <c r="Q106" s="183">
        <v>0</v>
      </c>
    </row>
    <row r="107" ht="23.1" customHeight="1" spans="1:17">
      <c r="A107" s="179"/>
      <c r="B107" s="179"/>
      <c r="C107" s="180"/>
      <c r="D107" s="215" t="s">
        <v>2555</v>
      </c>
      <c r="E107" s="182" t="s">
        <v>2556</v>
      </c>
      <c r="F107" s="222">
        <v>0.94</v>
      </c>
      <c r="G107" s="222">
        <v>0</v>
      </c>
      <c r="H107" s="222">
        <v>0.94</v>
      </c>
      <c r="I107" s="222">
        <v>0</v>
      </c>
      <c r="J107" s="222">
        <v>0</v>
      </c>
      <c r="K107" s="222">
        <v>0</v>
      </c>
      <c r="L107" s="222">
        <v>0</v>
      </c>
      <c r="M107" s="222">
        <v>0</v>
      </c>
      <c r="N107" s="222">
        <v>0</v>
      </c>
      <c r="O107" s="222">
        <v>0</v>
      </c>
      <c r="P107" s="222">
        <v>0</v>
      </c>
      <c r="Q107" s="183">
        <v>0</v>
      </c>
    </row>
    <row r="108" ht="23.1" customHeight="1" spans="1:17">
      <c r="A108" s="179"/>
      <c r="B108" s="179"/>
      <c r="C108" s="180"/>
      <c r="D108" s="215" t="s">
        <v>2559</v>
      </c>
      <c r="E108" s="182" t="s">
        <v>2560</v>
      </c>
      <c r="F108" s="222">
        <v>2.81</v>
      </c>
      <c r="G108" s="222">
        <v>0</v>
      </c>
      <c r="H108" s="222">
        <v>2.81</v>
      </c>
      <c r="I108" s="222">
        <v>0</v>
      </c>
      <c r="J108" s="222">
        <v>0</v>
      </c>
      <c r="K108" s="222">
        <v>0</v>
      </c>
      <c r="L108" s="222">
        <v>0</v>
      </c>
      <c r="M108" s="222">
        <v>0</v>
      </c>
      <c r="N108" s="222">
        <v>0</v>
      </c>
      <c r="O108" s="222">
        <v>0</v>
      </c>
      <c r="P108" s="222">
        <v>0</v>
      </c>
      <c r="Q108" s="183">
        <v>0</v>
      </c>
    </row>
    <row r="109" ht="23.1" customHeight="1" spans="1:17">
      <c r="A109" s="179"/>
      <c r="B109" s="179"/>
      <c r="C109" s="180"/>
      <c r="D109" s="215" t="s">
        <v>2567</v>
      </c>
      <c r="E109" s="182" t="s">
        <v>2568</v>
      </c>
      <c r="F109" s="222">
        <v>2.8</v>
      </c>
      <c r="G109" s="222">
        <v>0</v>
      </c>
      <c r="H109" s="222">
        <v>2.8</v>
      </c>
      <c r="I109" s="222">
        <v>0</v>
      </c>
      <c r="J109" s="222">
        <v>0</v>
      </c>
      <c r="K109" s="222">
        <v>0</v>
      </c>
      <c r="L109" s="222">
        <v>0</v>
      </c>
      <c r="M109" s="222">
        <v>0</v>
      </c>
      <c r="N109" s="222">
        <v>0</v>
      </c>
      <c r="O109" s="222">
        <v>0</v>
      </c>
      <c r="P109" s="222">
        <v>0</v>
      </c>
      <c r="Q109" s="183">
        <v>0</v>
      </c>
    </row>
    <row r="110" ht="23.1" customHeight="1" spans="1:17">
      <c r="A110" s="179"/>
      <c r="B110" s="179"/>
      <c r="C110" s="180"/>
      <c r="D110" s="215" t="s">
        <v>2569</v>
      </c>
      <c r="E110" s="182" t="s">
        <v>2570</v>
      </c>
      <c r="F110" s="222">
        <v>1.9</v>
      </c>
      <c r="G110" s="222">
        <v>0</v>
      </c>
      <c r="H110" s="222">
        <v>1.9</v>
      </c>
      <c r="I110" s="222">
        <v>0</v>
      </c>
      <c r="J110" s="222">
        <v>0</v>
      </c>
      <c r="K110" s="222">
        <v>0</v>
      </c>
      <c r="L110" s="222">
        <v>0</v>
      </c>
      <c r="M110" s="222">
        <v>0</v>
      </c>
      <c r="N110" s="222">
        <v>0</v>
      </c>
      <c r="O110" s="222">
        <v>0</v>
      </c>
      <c r="P110" s="222">
        <v>0</v>
      </c>
      <c r="Q110" s="183">
        <v>0</v>
      </c>
    </row>
    <row r="111" ht="23.1" customHeight="1" spans="1:17">
      <c r="A111" s="179"/>
      <c r="B111" s="179"/>
      <c r="C111" s="180"/>
      <c r="D111" s="215" t="s">
        <v>1414</v>
      </c>
      <c r="E111" s="182" t="s">
        <v>809</v>
      </c>
      <c r="F111" s="222">
        <v>88.42</v>
      </c>
      <c r="G111" s="222">
        <v>0</v>
      </c>
      <c r="H111" s="222">
        <v>79.88</v>
      </c>
      <c r="I111" s="222">
        <v>0</v>
      </c>
      <c r="J111" s="222">
        <v>8.54</v>
      </c>
      <c r="K111" s="222">
        <v>0</v>
      </c>
      <c r="L111" s="222">
        <v>0</v>
      </c>
      <c r="M111" s="222">
        <v>0</v>
      </c>
      <c r="N111" s="222">
        <v>0</v>
      </c>
      <c r="O111" s="222">
        <v>0</v>
      </c>
      <c r="P111" s="222">
        <v>0</v>
      </c>
      <c r="Q111" s="183">
        <v>0</v>
      </c>
    </row>
    <row r="112" ht="23.1" customHeight="1" spans="1:17">
      <c r="A112" s="179"/>
      <c r="B112" s="179"/>
      <c r="C112" s="180"/>
      <c r="D112" s="215" t="s">
        <v>2571</v>
      </c>
      <c r="E112" s="182" t="s">
        <v>2572</v>
      </c>
      <c r="F112" s="222">
        <v>55.58</v>
      </c>
      <c r="G112" s="222">
        <v>0</v>
      </c>
      <c r="H112" s="222">
        <v>47.04</v>
      </c>
      <c r="I112" s="222">
        <v>0</v>
      </c>
      <c r="J112" s="222">
        <v>8.54</v>
      </c>
      <c r="K112" s="222">
        <v>0</v>
      </c>
      <c r="L112" s="222">
        <v>0</v>
      </c>
      <c r="M112" s="222">
        <v>0</v>
      </c>
      <c r="N112" s="222">
        <v>0</v>
      </c>
      <c r="O112" s="222">
        <v>0</v>
      </c>
      <c r="P112" s="222">
        <v>0</v>
      </c>
      <c r="Q112" s="183">
        <v>0</v>
      </c>
    </row>
    <row r="113" ht="23.1" customHeight="1" spans="1:17">
      <c r="A113" s="179"/>
      <c r="B113" s="179"/>
      <c r="C113" s="180"/>
      <c r="D113" s="215" t="s">
        <v>2573</v>
      </c>
      <c r="E113" s="182" t="s">
        <v>2574</v>
      </c>
      <c r="F113" s="222">
        <v>28.25</v>
      </c>
      <c r="G113" s="222">
        <v>0</v>
      </c>
      <c r="H113" s="222">
        <v>28.25</v>
      </c>
      <c r="I113" s="222">
        <v>0</v>
      </c>
      <c r="J113" s="222">
        <v>0</v>
      </c>
      <c r="K113" s="222">
        <v>0</v>
      </c>
      <c r="L113" s="222">
        <v>0</v>
      </c>
      <c r="M113" s="222">
        <v>0</v>
      </c>
      <c r="N113" s="222">
        <v>0</v>
      </c>
      <c r="O113" s="222">
        <v>0</v>
      </c>
      <c r="P113" s="222">
        <v>0</v>
      </c>
      <c r="Q113" s="183">
        <v>0</v>
      </c>
    </row>
    <row r="114" ht="23.1" customHeight="1" spans="1:17">
      <c r="A114" s="179"/>
      <c r="B114" s="179"/>
      <c r="C114" s="180"/>
      <c r="D114" s="215" t="s">
        <v>2575</v>
      </c>
      <c r="E114" s="182" t="s">
        <v>2576</v>
      </c>
      <c r="F114" s="222">
        <v>4.59</v>
      </c>
      <c r="G114" s="222">
        <v>0</v>
      </c>
      <c r="H114" s="222">
        <v>4.59</v>
      </c>
      <c r="I114" s="222">
        <v>0</v>
      </c>
      <c r="J114" s="222">
        <v>0</v>
      </c>
      <c r="K114" s="222">
        <v>0</v>
      </c>
      <c r="L114" s="222">
        <v>0</v>
      </c>
      <c r="M114" s="222">
        <v>0</v>
      </c>
      <c r="N114" s="222">
        <v>0</v>
      </c>
      <c r="O114" s="222">
        <v>0</v>
      </c>
      <c r="P114" s="222">
        <v>0</v>
      </c>
      <c r="Q114" s="183">
        <v>0</v>
      </c>
    </row>
    <row r="115" ht="23.1" customHeight="1" spans="1:17">
      <c r="A115" s="179"/>
      <c r="B115" s="179"/>
      <c r="C115" s="180"/>
      <c r="D115" s="215" t="s">
        <v>1554</v>
      </c>
      <c r="E115" s="182" t="s">
        <v>853</v>
      </c>
      <c r="F115" s="222">
        <v>2.72</v>
      </c>
      <c r="G115" s="222">
        <v>0</v>
      </c>
      <c r="H115" s="222">
        <v>2.72</v>
      </c>
      <c r="I115" s="222">
        <v>0</v>
      </c>
      <c r="J115" s="222">
        <v>0</v>
      </c>
      <c r="K115" s="222">
        <v>0</v>
      </c>
      <c r="L115" s="222">
        <v>0</v>
      </c>
      <c r="M115" s="222">
        <v>0</v>
      </c>
      <c r="N115" s="222">
        <v>0</v>
      </c>
      <c r="O115" s="222">
        <v>0</v>
      </c>
      <c r="P115" s="222">
        <v>0</v>
      </c>
      <c r="Q115" s="183">
        <v>0</v>
      </c>
    </row>
    <row r="116" ht="23.1" customHeight="1" spans="1:17">
      <c r="A116" s="179"/>
      <c r="B116" s="179"/>
      <c r="C116" s="180"/>
      <c r="D116" s="215" t="s">
        <v>2579</v>
      </c>
      <c r="E116" s="182" t="s">
        <v>2580</v>
      </c>
      <c r="F116" s="222">
        <v>2.72</v>
      </c>
      <c r="G116" s="222">
        <v>0</v>
      </c>
      <c r="H116" s="222">
        <v>2.72</v>
      </c>
      <c r="I116" s="222">
        <v>0</v>
      </c>
      <c r="J116" s="222">
        <v>0</v>
      </c>
      <c r="K116" s="222">
        <v>0</v>
      </c>
      <c r="L116" s="222">
        <v>0</v>
      </c>
      <c r="M116" s="222">
        <v>0</v>
      </c>
      <c r="N116" s="222">
        <v>0</v>
      </c>
      <c r="O116" s="222">
        <v>0</v>
      </c>
      <c r="P116" s="222">
        <v>0</v>
      </c>
      <c r="Q116" s="183">
        <v>0</v>
      </c>
    </row>
    <row r="117" ht="23.1" customHeight="1" spans="1:17">
      <c r="A117" s="179"/>
      <c r="B117" s="179"/>
      <c r="C117" s="180"/>
      <c r="D117" s="215" t="s">
        <v>1583</v>
      </c>
      <c r="E117" s="182" t="s">
        <v>859</v>
      </c>
      <c r="F117" s="222">
        <v>5.32</v>
      </c>
      <c r="G117" s="222">
        <v>0</v>
      </c>
      <c r="H117" s="222">
        <v>4.81</v>
      </c>
      <c r="I117" s="222">
        <v>0</v>
      </c>
      <c r="J117" s="222">
        <v>0.51</v>
      </c>
      <c r="K117" s="222">
        <v>0</v>
      </c>
      <c r="L117" s="222">
        <v>0</v>
      </c>
      <c r="M117" s="222">
        <v>0</v>
      </c>
      <c r="N117" s="222">
        <v>0</v>
      </c>
      <c r="O117" s="222">
        <v>0</v>
      </c>
      <c r="P117" s="222">
        <v>0</v>
      </c>
      <c r="Q117" s="183">
        <v>0</v>
      </c>
    </row>
    <row r="118" ht="23.1" customHeight="1" spans="1:17">
      <c r="A118" s="179"/>
      <c r="B118" s="179"/>
      <c r="C118" s="180"/>
      <c r="D118" s="215" t="s">
        <v>2581</v>
      </c>
      <c r="E118" s="182" t="s">
        <v>2582</v>
      </c>
      <c r="F118" s="222">
        <v>5.32</v>
      </c>
      <c r="G118" s="222">
        <v>0</v>
      </c>
      <c r="H118" s="222">
        <v>4.81</v>
      </c>
      <c r="I118" s="222">
        <v>0</v>
      </c>
      <c r="J118" s="222">
        <v>0.51</v>
      </c>
      <c r="K118" s="222">
        <v>0</v>
      </c>
      <c r="L118" s="222">
        <v>0</v>
      </c>
      <c r="M118" s="222">
        <v>0</v>
      </c>
      <c r="N118" s="222">
        <v>0</v>
      </c>
      <c r="O118" s="222">
        <v>0</v>
      </c>
      <c r="P118" s="222">
        <v>0</v>
      </c>
      <c r="Q118" s="183">
        <v>0</v>
      </c>
    </row>
    <row r="119" ht="23.1" customHeight="1" spans="1:17">
      <c r="A119" s="179"/>
      <c r="B119" s="179"/>
      <c r="C119" s="180"/>
      <c r="D119" s="215" t="s">
        <v>1598</v>
      </c>
      <c r="E119" s="182" t="s">
        <v>121</v>
      </c>
      <c r="F119" s="222">
        <v>1.86</v>
      </c>
      <c r="G119" s="222">
        <v>0</v>
      </c>
      <c r="H119" s="222">
        <v>1.86</v>
      </c>
      <c r="I119" s="222">
        <v>0</v>
      </c>
      <c r="J119" s="222">
        <v>0</v>
      </c>
      <c r="K119" s="222">
        <v>0</v>
      </c>
      <c r="L119" s="222">
        <v>0</v>
      </c>
      <c r="M119" s="222">
        <v>0</v>
      </c>
      <c r="N119" s="222">
        <v>0</v>
      </c>
      <c r="O119" s="222">
        <v>0</v>
      </c>
      <c r="P119" s="222">
        <v>0</v>
      </c>
      <c r="Q119" s="183">
        <v>0</v>
      </c>
    </row>
    <row r="120" ht="23.1" customHeight="1" spans="1:17">
      <c r="A120" s="179"/>
      <c r="B120" s="179"/>
      <c r="C120" s="180"/>
      <c r="D120" s="215" t="s">
        <v>2583</v>
      </c>
      <c r="E120" s="182" t="s">
        <v>2584</v>
      </c>
      <c r="F120" s="222">
        <v>1.86</v>
      </c>
      <c r="G120" s="222">
        <v>0</v>
      </c>
      <c r="H120" s="222">
        <v>1.86</v>
      </c>
      <c r="I120" s="222">
        <v>0</v>
      </c>
      <c r="J120" s="222">
        <v>0</v>
      </c>
      <c r="K120" s="222">
        <v>0</v>
      </c>
      <c r="L120" s="222">
        <v>0</v>
      </c>
      <c r="M120" s="222">
        <v>0</v>
      </c>
      <c r="N120" s="222">
        <v>0</v>
      </c>
      <c r="O120" s="222">
        <v>0</v>
      </c>
      <c r="P120" s="222">
        <v>0</v>
      </c>
      <c r="Q120" s="183">
        <v>0</v>
      </c>
    </row>
    <row r="121" ht="23.1" customHeight="1" spans="1:17">
      <c r="A121" s="179"/>
      <c r="B121" s="179"/>
      <c r="C121" s="180"/>
      <c r="D121" s="215" t="s">
        <v>1981</v>
      </c>
      <c r="E121" s="182" t="s">
        <v>865</v>
      </c>
      <c r="F121" s="222">
        <v>61.12</v>
      </c>
      <c r="G121" s="222">
        <v>0</v>
      </c>
      <c r="H121" s="222">
        <v>61.12</v>
      </c>
      <c r="I121" s="222">
        <v>0</v>
      </c>
      <c r="J121" s="222">
        <v>0</v>
      </c>
      <c r="K121" s="222">
        <v>0</v>
      </c>
      <c r="L121" s="222">
        <v>0</v>
      </c>
      <c r="M121" s="222">
        <v>0</v>
      </c>
      <c r="N121" s="222">
        <v>0</v>
      </c>
      <c r="O121" s="222">
        <v>0</v>
      </c>
      <c r="P121" s="222">
        <v>0</v>
      </c>
      <c r="Q121" s="183">
        <v>0</v>
      </c>
    </row>
    <row r="122" ht="23.1" customHeight="1" spans="1:17">
      <c r="A122" s="179"/>
      <c r="B122" s="179"/>
      <c r="C122" s="180"/>
      <c r="D122" s="215" t="s">
        <v>2585</v>
      </c>
      <c r="E122" s="182" t="s">
        <v>2586</v>
      </c>
      <c r="F122" s="222">
        <v>61.12</v>
      </c>
      <c r="G122" s="222">
        <v>0</v>
      </c>
      <c r="H122" s="222">
        <v>61.12</v>
      </c>
      <c r="I122" s="222">
        <v>0</v>
      </c>
      <c r="J122" s="222">
        <v>0</v>
      </c>
      <c r="K122" s="222">
        <v>0</v>
      </c>
      <c r="L122" s="222">
        <v>0</v>
      </c>
      <c r="M122" s="222">
        <v>0</v>
      </c>
      <c r="N122" s="222">
        <v>0</v>
      </c>
      <c r="O122" s="222">
        <v>0</v>
      </c>
      <c r="P122" s="222">
        <v>0</v>
      </c>
      <c r="Q122" s="183">
        <v>0</v>
      </c>
    </row>
    <row r="123" ht="23.1" customHeight="1" spans="1:17">
      <c r="A123" s="179"/>
      <c r="B123" s="179"/>
      <c r="C123" s="180"/>
      <c r="D123" s="215" t="s">
        <v>2587</v>
      </c>
      <c r="E123" s="182" t="s">
        <v>870</v>
      </c>
      <c r="F123" s="222">
        <v>39.89</v>
      </c>
      <c r="G123" s="222">
        <v>0</v>
      </c>
      <c r="H123" s="222">
        <v>38.87</v>
      </c>
      <c r="I123" s="222">
        <v>0</v>
      </c>
      <c r="J123" s="222">
        <v>1.02</v>
      </c>
      <c r="K123" s="222">
        <v>0</v>
      </c>
      <c r="L123" s="222">
        <v>0</v>
      </c>
      <c r="M123" s="222">
        <v>0</v>
      </c>
      <c r="N123" s="222">
        <v>0</v>
      </c>
      <c r="O123" s="222">
        <v>0</v>
      </c>
      <c r="P123" s="222">
        <v>0</v>
      </c>
      <c r="Q123" s="183">
        <v>0</v>
      </c>
    </row>
    <row r="124" ht="23.1" customHeight="1" spans="1:17">
      <c r="A124" s="179"/>
      <c r="B124" s="179"/>
      <c r="C124" s="180"/>
      <c r="D124" s="215" t="s">
        <v>2588</v>
      </c>
      <c r="E124" s="182" t="s">
        <v>2589</v>
      </c>
      <c r="F124" s="222">
        <v>24.55</v>
      </c>
      <c r="G124" s="222">
        <v>0</v>
      </c>
      <c r="H124" s="222">
        <v>23.53</v>
      </c>
      <c r="I124" s="222">
        <v>0</v>
      </c>
      <c r="J124" s="222">
        <v>1.02</v>
      </c>
      <c r="K124" s="222">
        <v>0</v>
      </c>
      <c r="L124" s="222">
        <v>0</v>
      </c>
      <c r="M124" s="222">
        <v>0</v>
      </c>
      <c r="N124" s="222">
        <v>0</v>
      </c>
      <c r="O124" s="222">
        <v>0</v>
      </c>
      <c r="P124" s="222">
        <v>0</v>
      </c>
      <c r="Q124" s="183">
        <v>0</v>
      </c>
    </row>
    <row r="125" ht="23.1" customHeight="1" spans="1:17">
      <c r="A125" s="179"/>
      <c r="B125" s="179"/>
      <c r="C125" s="180"/>
      <c r="D125" s="215" t="s">
        <v>2590</v>
      </c>
      <c r="E125" s="182" t="s">
        <v>2591</v>
      </c>
      <c r="F125" s="222">
        <v>7.21</v>
      </c>
      <c r="G125" s="222">
        <v>0</v>
      </c>
      <c r="H125" s="222">
        <v>7.21</v>
      </c>
      <c r="I125" s="222">
        <v>0</v>
      </c>
      <c r="J125" s="222">
        <v>0</v>
      </c>
      <c r="K125" s="222">
        <v>0</v>
      </c>
      <c r="L125" s="222">
        <v>0</v>
      </c>
      <c r="M125" s="222">
        <v>0</v>
      </c>
      <c r="N125" s="222">
        <v>0</v>
      </c>
      <c r="O125" s="222">
        <v>0</v>
      </c>
      <c r="P125" s="222">
        <v>0</v>
      </c>
      <c r="Q125" s="183">
        <v>0</v>
      </c>
    </row>
    <row r="126" ht="23.1" customHeight="1" spans="1:17">
      <c r="A126" s="179"/>
      <c r="B126" s="179"/>
      <c r="C126" s="180"/>
      <c r="D126" s="215" t="s">
        <v>2592</v>
      </c>
      <c r="E126" s="182" t="s">
        <v>2593</v>
      </c>
      <c r="F126" s="222">
        <v>3.61</v>
      </c>
      <c r="G126" s="222">
        <v>0</v>
      </c>
      <c r="H126" s="222">
        <v>3.61</v>
      </c>
      <c r="I126" s="222">
        <v>0</v>
      </c>
      <c r="J126" s="222">
        <v>0</v>
      </c>
      <c r="K126" s="222">
        <v>0</v>
      </c>
      <c r="L126" s="222">
        <v>0</v>
      </c>
      <c r="M126" s="222">
        <v>0</v>
      </c>
      <c r="N126" s="222">
        <v>0</v>
      </c>
      <c r="O126" s="222">
        <v>0</v>
      </c>
      <c r="P126" s="222">
        <v>0</v>
      </c>
      <c r="Q126" s="183">
        <v>0</v>
      </c>
    </row>
    <row r="127" ht="23.1" customHeight="1" spans="1:17">
      <c r="A127" s="179"/>
      <c r="B127" s="179"/>
      <c r="C127" s="180"/>
      <c r="D127" s="215" t="s">
        <v>2594</v>
      </c>
      <c r="E127" s="182" t="s">
        <v>2595</v>
      </c>
      <c r="F127" s="222">
        <v>4.52</v>
      </c>
      <c r="G127" s="222">
        <v>0</v>
      </c>
      <c r="H127" s="222">
        <v>4.52</v>
      </c>
      <c r="I127" s="222">
        <v>0</v>
      </c>
      <c r="J127" s="222">
        <v>0</v>
      </c>
      <c r="K127" s="222">
        <v>0</v>
      </c>
      <c r="L127" s="222">
        <v>0</v>
      </c>
      <c r="M127" s="222">
        <v>0</v>
      </c>
      <c r="N127" s="222">
        <v>0</v>
      </c>
      <c r="O127" s="222">
        <v>0</v>
      </c>
      <c r="P127" s="222">
        <v>0</v>
      </c>
      <c r="Q127" s="183">
        <v>0</v>
      </c>
    </row>
    <row r="128" ht="23.1" customHeight="1" spans="1:17">
      <c r="A128" s="179"/>
      <c r="B128" s="179"/>
      <c r="C128" s="180"/>
      <c r="D128" s="215" t="s">
        <v>2596</v>
      </c>
      <c r="E128" s="182" t="s">
        <v>123</v>
      </c>
      <c r="F128" s="222">
        <v>9.3</v>
      </c>
      <c r="G128" s="222">
        <v>0</v>
      </c>
      <c r="H128" s="222">
        <v>9.3</v>
      </c>
      <c r="I128" s="222">
        <v>0</v>
      </c>
      <c r="J128" s="222">
        <v>0</v>
      </c>
      <c r="K128" s="222">
        <v>0</v>
      </c>
      <c r="L128" s="222">
        <v>0</v>
      </c>
      <c r="M128" s="222">
        <v>0</v>
      </c>
      <c r="N128" s="222">
        <v>0</v>
      </c>
      <c r="O128" s="222">
        <v>0</v>
      </c>
      <c r="P128" s="222">
        <v>0</v>
      </c>
      <c r="Q128" s="183">
        <v>0</v>
      </c>
    </row>
    <row r="129" ht="23.1" customHeight="1" spans="1:17">
      <c r="A129" s="179"/>
      <c r="B129" s="179"/>
      <c r="C129" s="180"/>
      <c r="D129" s="215" t="s">
        <v>2597</v>
      </c>
      <c r="E129" s="182" t="s">
        <v>2598</v>
      </c>
      <c r="F129" s="222">
        <v>3.76</v>
      </c>
      <c r="G129" s="222">
        <v>0</v>
      </c>
      <c r="H129" s="222">
        <v>3.76</v>
      </c>
      <c r="I129" s="222">
        <v>0</v>
      </c>
      <c r="J129" s="222">
        <v>0</v>
      </c>
      <c r="K129" s="222">
        <v>0</v>
      </c>
      <c r="L129" s="222">
        <v>0</v>
      </c>
      <c r="M129" s="222">
        <v>0</v>
      </c>
      <c r="N129" s="222">
        <v>0</v>
      </c>
      <c r="O129" s="222">
        <v>0</v>
      </c>
      <c r="P129" s="222">
        <v>0</v>
      </c>
      <c r="Q129" s="183">
        <v>0</v>
      </c>
    </row>
    <row r="130" ht="23.1" customHeight="1" spans="1:17">
      <c r="A130" s="179"/>
      <c r="B130" s="179"/>
      <c r="C130" s="180"/>
      <c r="D130" s="215" t="s">
        <v>2599</v>
      </c>
      <c r="E130" s="182" t="s">
        <v>2600</v>
      </c>
      <c r="F130" s="222">
        <v>5.54</v>
      </c>
      <c r="G130" s="222">
        <v>0</v>
      </c>
      <c r="H130" s="222">
        <v>5.54</v>
      </c>
      <c r="I130" s="222">
        <v>0</v>
      </c>
      <c r="J130" s="222">
        <v>0</v>
      </c>
      <c r="K130" s="222">
        <v>0</v>
      </c>
      <c r="L130" s="222">
        <v>0</v>
      </c>
      <c r="M130" s="222">
        <v>0</v>
      </c>
      <c r="N130" s="222">
        <v>0</v>
      </c>
      <c r="O130" s="222">
        <v>0</v>
      </c>
      <c r="P130" s="222">
        <v>0</v>
      </c>
      <c r="Q130" s="183">
        <v>0</v>
      </c>
    </row>
    <row r="131" ht="23.1" customHeight="1" spans="1:17">
      <c r="A131" s="179"/>
      <c r="B131" s="179"/>
      <c r="C131" s="180"/>
      <c r="D131" s="215" t="s">
        <v>2601</v>
      </c>
      <c r="E131" s="182" t="s">
        <v>125</v>
      </c>
      <c r="F131" s="222">
        <v>45.11</v>
      </c>
      <c r="G131" s="222">
        <v>0</v>
      </c>
      <c r="H131" s="222">
        <v>45.11</v>
      </c>
      <c r="I131" s="222">
        <v>0</v>
      </c>
      <c r="J131" s="222">
        <v>0</v>
      </c>
      <c r="K131" s="222">
        <v>0</v>
      </c>
      <c r="L131" s="222">
        <v>0</v>
      </c>
      <c r="M131" s="222">
        <v>0</v>
      </c>
      <c r="N131" s="222">
        <v>0</v>
      </c>
      <c r="O131" s="222">
        <v>0</v>
      </c>
      <c r="P131" s="222">
        <v>0</v>
      </c>
      <c r="Q131" s="183">
        <v>0</v>
      </c>
    </row>
    <row r="132" ht="23.1" customHeight="1" spans="1:17">
      <c r="A132" s="179"/>
      <c r="B132" s="179"/>
      <c r="C132" s="180"/>
      <c r="D132" s="215" t="s">
        <v>2602</v>
      </c>
      <c r="E132" s="182" t="s">
        <v>2603</v>
      </c>
      <c r="F132" s="222">
        <v>16.36</v>
      </c>
      <c r="G132" s="222">
        <v>0</v>
      </c>
      <c r="H132" s="222">
        <v>16.36</v>
      </c>
      <c r="I132" s="222">
        <v>0</v>
      </c>
      <c r="J132" s="222">
        <v>0</v>
      </c>
      <c r="K132" s="222">
        <v>0</v>
      </c>
      <c r="L132" s="222">
        <v>0</v>
      </c>
      <c r="M132" s="222">
        <v>0</v>
      </c>
      <c r="N132" s="222">
        <v>0</v>
      </c>
      <c r="O132" s="222">
        <v>0</v>
      </c>
      <c r="P132" s="222">
        <v>0</v>
      </c>
      <c r="Q132" s="183">
        <v>0</v>
      </c>
    </row>
    <row r="133" ht="23.1" customHeight="1" spans="1:17">
      <c r="A133" s="179"/>
      <c r="B133" s="179"/>
      <c r="C133" s="180"/>
      <c r="D133" s="215" t="s">
        <v>2604</v>
      </c>
      <c r="E133" s="182" t="s">
        <v>2605</v>
      </c>
      <c r="F133" s="222">
        <v>0.94</v>
      </c>
      <c r="G133" s="222">
        <v>0</v>
      </c>
      <c r="H133" s="222">
        <v>0.94</v>
      </c>
      <c r="I133" s="222">
        <v>0</v>
      </c>
      <c r="J133" s="222">
        <v>0</v>
      </c>
      <c r="K133" s="222">
        <v>0</v>
      </c>
      <c r="L133" s="222">
        <v>0</v>
      </c>
      <c r="M133" s="222">
        <v>0</v>
      </c>
      <c r="N133" s="222">
        <v>0</v>
      </c>
      <c r="O133" s="222">
        <v>0</v>
      </c>
      <c r="P133" s="222">
        <v>0</v>
      </c>
      <c r="Q133" s="183">
        <v>0</v>
      </c>
    </row>
    <row r="134" ht="23.1" customHeight="1" spans="1:17">
      <c r="A134" s="179"/>
      <c r="B134" s="179"/>
      <c r="C134" s="180"/>
      <c r="D134" s="215" t="s">
        <v>2606</v>
      </c>
      <c r="E134" s="182" t="s">
        <v>2607</v>
      </c>
      <c r="F134" s="222">
        <v>2.77</v>
      </c>
      <c r="G134" s="222">
        <v>0</v>
      </c>
      <c r="H134" s="222">
        <v>2.77</v>
      </c>
      <c r="I134" s="222">
        <v>0</v>
      </c>
      <c r="J134" s="222">
        <v>0</v>
      </c>
      <c r="K134" s="222">
        <v>0</v>
      </c>
      <c r="L134" s="222">
        <v>0</v>
      </c>
      <c r="M134" s="222">
        <v>0</v>
      </c>
      <c r="N134" s="222">
        <v>0</v>
      </c>
      <c r="O134" s="222">
        <v>0</v>
      </c>
      <c r="P134" s="222">
        <v>0</v>
      </c>
      <c r="Q134" s="183">
        <v>0</v>
      </c>
    </row>
    <row r="135" ht="23.1" customHeight="1" spans="1:17">
      <c r="A135" s="179"/>
      <c r="B135" s="179"/>
      <c r="C135" s="180"/>
      <c r="D135" s="215" t="s">
        <v>2608</v>
      </c>
      <c r="E135" s="182" t="s">
        <v>2609</v>
      </c>
      <c r="F135" s="222">
        <v>14.79</v>
      </c>
      <c r="G135" s="222">
        <v>0</v>
      </c>
      <c r="H135" s="222">
        <v>14.79</v>
      </c>
      <c r="I135" s="222">
        <v>0</v>
      </c>
      <c r="J135" s="222">
        <v>0</v>
      </c>
      <c r="K135" s="222">
        <v>0</v>
      </c>
      <c r="L135" s="222">
        <v>0</v>
      </c>
      <c r="M135" s="222">
        <v>0</v>
      </c>
      <c r="N135" s="222">
        <v>0</v>
      </c>
      <c r="O135" s="222">
        <v>0</v>
      </c>
      <c r="P135" s="222">
        <v>0</v>
      </c>
      <c r="Q135" s="183">
        <v>0</v>
      </c>
    </row>
    <row r="136" ht="23.1" customHeight="1" spans="1:17">
      <c r="A136" s="179"/>
      <c r="B136" s="179"/>
      <c r="C136" s="180"/>
      <c r="D136" s="215" t="s">
        <v>2610</v>
      </c>
      <c r="E136" s="182" t="s">
        <v>2611</v>
      </c>
      <c r="F136" s="222">
        <v>3.72</v>
      </c>
      <c r="G136" s="222">
        <v>0</v>
      </c>
      <c r="H136" s="222">
        <v>3.72</v>
      </c>
      <c r="I136" s="222">
        <v>0</v>
      </c>
      <c r="J136" s="222">
        <v>0</v>
      </c>
      <c r="K136" s="222">
        <v>0</v>
      </c>
      <c r="L136" s="222">
        <v>0</v>
      </c>
      <c r="M136" s="222">
        <v>0</v>
      </c>
      <c r="N136" s="222">
        <v>0</v>
      </c>
      <c r="O136" s="222">
        <v>0</v>
      </c>
      <c r="P136" s="222">
        <v>0</v>
      </c>
      <c r="Q136" s="183">
        <v>0</v>
      </c>
    </row>
    <row r="137" ht="23.1" customHeight="1" spans="1:17">
      <c r="A137" s="179"/>
      <c r="B137" s="179"/>
      <c r="C137" s="180"/>
      <c r="D137" s="215" t="s">
        <v>2622</v>
      </c>
      <c r="E137" s="182" t="s">
        <v>2623</v>
      </c>
      <c r="F137" s="222">
        <v>3.76</v>
      </c>
      <c r="G137" s="222">
        <v>0</v>
      </c>
      <c r="H137" s="222">
        <v>3.76</v>
      </c>
      <c r="I137" s="222">
        <v>0</v>
      </c>
      <c r="J137" s="222">
        <v>0</v>
      </c>
      <c r="K137" s="222">
        <v>0</v>
      </c>
      <c r="L137" s="222">
        <v>0</v>
      </c>
      <c r="M137" s="222">
        <v>0</v>
      </c>
      <c r="N137" s="222">
        <v>0</v>
      </c>
      <c r="O137" s="222">
        <v>0</v>
      </c>
      <c r="P137" s="222">
        <v>0</v>
      </c>
      <c r="Q137" s="183">
        <v>0</v>
      </c>
    </row>
    <row r="138" ht="23.1" customHeight="1" spans="1:17">
      <c r="A138" s="179"/>
      <c r="B138" s="179"/>
      <c r="C138" s="180"/>
      <c r="D138" s="215" t="s">
        <v>2624</v>
      </c>
      <c r="E138" s="182" t="s">
        <v>2625</v>
      </c>
      <c r="F138" s="222">
        <v>2.77</v>
      </c>
      <c r="G138" s="222">
        <v>0</v>
      </c>
      <c r="H138" s="222">
        <v>2.77</v>
      </c>
      <c r="I138" s="222">
        <v>0</v>
      </c>
      <c r="J138" s="222">
        <v>0</v>
      </c>
      <c r="K138" s="222">
        <v>0</v>
      </c>
      <c r="L138" s="222">
        <v>0</v>
      </c>
      <c r="M138" s="222">
        <v>0</v>
      </c>
      <c r="N138" s="222">
        <v>0</v>
      </c>
      <c r="O138" s="222">
        <v>0</v>
      </c>
      <c r="P138" s="222">
        <v>0</v>
      </c>
      <c r="Q138" s="183">
        <v>0</v>
      </c>
    </row>
    <row r="139" ht="23.1" customHeight="1" spans="1:17">
      <c r="A139" s="179"/>
      <c r="B139" s="179"/>
      <c r="C139" s="180"/>
      <c r="D139" s="215" t="s">
        <v>2626</v>
      </c>
      <c r="E139" s="182" t="s">
        <v>997</v>
      </c>
      <c r="F139" s="222">
        <v>341.66</v>
      </c>
      <c r="G139" s="222">
        <v>1.15</v>
      </c>
      <c r="H139" s="222">
        <v>340</v>
      </c>
      <c r="I139" s="222">
        <v>0</v>
      </c>
      <c r="J139" s="222">
        <v>0.51</v>
      </c>
      <c r="K139" s="222">
        <v>0</v>
      </c>
      <c r="L139" s="222">
        <v>0</v>
      </c>
      <c r="M139" s="222">
        <v>0</v>
      </c>
      <c r="N139" s="222">
        <v>0</v>
      </c>
      <c r="O139" s="222">
        <v>0</v>
      </c>
      <c r="P139" s="222">
        <v>0</v>
      </c>
      <c r="Q139" s="183">
        <v>0</v>
      </c>
    </row>
    <row r="140" ht="23.1" customHeight="1" spans="1:17">
      <c r="A140" s="179"/>
      <c r="B140" s="179"/>
      <c r="C140" s="180"/>
      <c r="D140" s="215" t="s">
        <v>2627</v>
      </c>
      <c r="E140" s="182" t="s">
        <v>2628</v>
      </c>
      <c r="F140" s="222">
        <v>35.66</v>
      </c>
      <c r="G140" s="222">
        <v>1.15</v>
      </c>
      <c r="H140" s="222">
        <v>34.51</v>
      </c>
      <c r="I140" s="222">
        <v>0</v>
      </c>
      <c r="J140" s="222">
        <v>0</v>
      </c>
      <c r="K140" s="222">
        <v>0</v>
      </c>
      <c r="L140" s="222">
        <v>0</v>
      </c>
      <c r="M140" s="222">
        <v>0</v>
      </c>
      <c r="N140" s="222">
        <v>0</v>
      </c>
      <c r="O140" s="222">
        <v>0</v>
      </c>
      <c r="P140" s="222">
        <v>0</v>
      </c>
      <c r="Q140" s="183">
        <v>0</v>
      </c>
    </row>
    <row r="141" ht="23.1" customHeight="1" spans="1:17">
      <c r="A141" s="179"/>
      <c r="B141" s="179"/>
      <c r="C141" s="180"/>
      <c r="D141" s="215" t="s">
        <v>2629</v>
      </c>
      <c r="E141" s="182" t="s">
        <v>2630</v>
      </c>
      <c r="F141" s="222">
        <v>12.95</v>
      </c>
      <c r="G141" s="222">
        <v>0</v>
      </c>
      <c r="H141" s="222">
        <v>12.95</v>
      </c>
      <c r="I141" s="222">
        <v>0</v>
      </c>
      <c r="J141" s="222">
        <v>0</v>
      </c>
      <c r="K141" s="222">
        <v>0</v>
      </c>
      <c r="L141" s="222">
        <v>0</v>
      </c>
      <c r="M141" s="222">
        <v>0</v>
      </c>
      <c r="N141" s="222">
        <v>0</v>
      </c>
      <c r="O141" s="222">
        <v>0</v>
      </c>
      <c r="P141" s="222">
        <v>0</v>
      </c>
      <c r="Q141" s="183">
        <v>0</v>
      </c>
    </row>
    <row r="142" ht="23.1" customHeight="1" spans="1:17">
      <c r="A142" s="179"/>
      <c r="B142" s="179"/>
      <c r="C142" s="180"/>
      <c r="D142" s="215" t="s">
        <v>2631</v>
      </c>
      <c r="E142" s="182" t="s">
        <v>2632</v>
      </c>
      <c r="F142" s="222">
        <v>26.6</v>
      </c>
      <c r="G142" s="222">
        <v>0</v>
      </c>
      <c r="H142" s="222">
        <v>26.6</v>
      </c>
      <c r="I142" s="222">
        <v>0</v>
      </c>
      <c r="J142" s="222">
        <v>0</v>
      </c>
      <c r="K142" s="222">
        <v>0</v>
      </c>
      <c r="L142" s="222">
        <v>0</v>
      </c>
      <c r="M142" s="222">
        <v>0</v>
      </c>
      <c r="N142" s="222">
        <v>0</v>
      </c>
      <c r="O142" s="222">
        <v>0</v>
      </c>
      <c r="P142" s="222">
        <v>0</v>
      </c>
      <c r="Q142" s="183">
        <v>0</v>
      </c>
    </row>
    <row r="143" ht="23.1" customHeight="1" spans="1:17">
      <c r="A143" s="179"/>
      <c r="B143" s="179"/>
      <c r="C143" s="180"/>
      <c r="D143" s="215" t="s">
        <v>2633</v>
      </c>
      <c r="E143" s="182" t="s">
        <v>2634</v>
      </c>
      <c r="F143" s="222">
        <v>12.11</v>
      </c>
      <c r="G143" s="222">
        <v>0</v>
      </c>
      <c r="H143" s="222">
        <v>12.11</v>
      </c>
      <c r="I143" s="222">
        <v>0</v>
      </c>
      <c r="J143" s="222">
        <v>0</v>
      </c>
      <c r="K143" s="222">
        <v>0</v>
      </c>
      <c r="L143" s="222">
        <v>0</v>
      </c>
      <c r="M143" s="222">
        <v>0</v>
      </c>
      <c r="N143" s="222">
        <v>0</v>
      </c>
      <c r="O143" s="222">
        <v>0</v>
      </c>
      <c r="P143" s="222">
        <v>0</v>
      </c>
      <c r="Q143" s="183">
        <v>0</v>
      </c>
    </row>
    <row r="144" ht="23.1" customHeight="1" spans="1:17">
      <c r="A144" s="179"/>
      <c r="B144" s="179"/>
      <c r="C144" s="180"/>
      <c r="D144" s="215" t="s">
        <v>2639</v>
      </c>
      <c r="E144" s="182" t="s">
        <v>2640</v>
      </c>
      <c r="F144" s="222">
        <v>0.92</v>
      </c>
      <c r="G144" s="222">
        <v>0</v>
      </c>
      <c r="H144" s="222">
        <v>0.92</v>
      </c>
      <c r="I144" s="222">
        <v>0</v>
      </c>
      <c r="J144" s="222">
        <v>0</v>
      </c>
      <c r="K144" s="222">
        <v>0</v>
      </c>
      <c r="L144" s="222">
        <v>0</v>
      </c>
      <c r="M144" s="222">
        <v>0</v>
      </c>
      <c r="N144" s="222">
        <v>0</v>
      </c>
      <c r="O144" s="222">
        <v>0</v>
      </c>
      <c r="P144" s="222">
        <v>0</v>
      </c>
      <c r="Q144" s="183">
        <v>0</v>
      </c>
    </row>
    <row r="145" ht="23.1" customHeight="1" spans="1:17">
      <c r="A145" s="179"/>
      <c r="B145" s="179"/>
      <c r="C145" s="180"/>
      <c r="D145" s="215" t="s">
        <v>2643</v>
      </c>
      <c r="E145" s="182" t="s">
        <v>2644</v>
      </c>
      <c r="F145" s="222">
        <v>3.66</v>
      </c>
      <c r="G145" s="222">
        <v>0</v>
      </c>
      <c r="H145" s="222">
        <v>3.66</v>
      </c>
      <c r="I145" s="222">
        <v>0</v>
      </c>
      <c r="J145" s="222">
        <v>0</v>
      </c>
      <c r="K145" s="222">
        <v>0</v>
      </c>
      <c r="L145" s="222">
        <v>0</v>
      </c>
      <c r="M145" s="222">
        <v>0</v>
      </c>
      <c r="N145" s="222">
        <v>0</v>
      </c>
      <c r="O145" s="222">
        <v>0</v>
      </c>
      <c r="P145" s="222">
        <v>0</v>
      </c>
      <c r="Q145" s="183">
        <v>0</v>
      </c>
    </row>
    <row r="146" ht="23.1" customHeight="1" spans="1:17">
      <c r="A146" s="179"/>
      <c r="B146" s="179"/>
      <c r="C146" s="180"/>
      <c r="D146" s="215" t="s">
        <v>2645</v>
      </c>
      <c r="E146" s="182" t="s">
        <v>2646</v>
      </c>
      <c r="F146" s="222">
        <v>9.16</v>
      </c>
      <c r="G146" s="222">
        <v>0</v>
      </c>
      <c r="H146" s="222">
        <v>9.16</v>
      </c>
      <c r="I146" s="222">
        <v>0</v>
      </c>
      <c r="J146" s="222">
        <v>0</v>
      </c>
      <c r="K146" s="222">
        <v>0</v>
      </c>
      <c r="L146" s="222">
        <v>0</v>
      </c>
      <c r="M146" s="222">
        <v>0</v>
      </c>
      <c r="N146" s="222">
        <v>0</v>
      </c>
      <c r="O146" s="222">
        <v>0</v>
      </c>
      <c r="P146" s="222">
        <v>0</v>
      </c>
      <c r="Q146" s="183">
        <v>0</v>
      </c>
    </row>
    <row r="147" ht="23.1" customHeight="1" spans="1:17">
      <c r="A147" s="179"/>
      <c r="B147" s="179"/>
      <c r="C147" s="180"/>
      <c r="D147" s="215" t="s">
        <v>2647</v>
      </c>
      <c r="E147" s="182" t="s">
        <v>2648</v>
      </c>
      <c r="F147" s="222">
        <v>28.8</v>
      </c>
      <c r="G147" s="222">
        <v>0</v>
      </c>
      <c r="H147" s="222">
        <v>28.29</v>
      </c>
      <c r="I147" s="222">
        <v>0</v>
      </c>
      <c r="J147" s="222">
        <v>0.51</v>
      </c>
      <c r="K147" s="222">
        <v>0</v>
      </c>
      <c r="L147" s="222">
        <v>0</v>
      </c>
      <c r="M147" s="222">
        <v>0</v>
      </c>
      <c r="N147" s="222">
        <v>0</v>
      </c>
      <c r="O147" s="222">
        <v>0</v>
      </c>
      <c r="P147" s="222">
        <v>0</v>
      </c>
      <c r="Q147" s="183">
        <v>0</v>
      </c>
    </row>
    <row r="148" ht="23.1" customHeight="1" spans="1:17">
      <c r="A148" s="179"/>
      <c r="B148" s="179"/>
      <c r="C148" s="180"/>
      <c r="D148" s="215" t="s">
        <v>2649</v>
      </c>
      <c r="E148" s="182" t="s">
        <v>2650</v>
      </c>
      <c r="F148" s="222">
        <v>75.63</v>
      </c>
      <c r="G148" s="222">
        <v>0</v>
      </c>
      <c r="H148" s="222">
        <v>75.63</v>
      </c>
      <c r="I148" s="222">
        <v>0</v>
      </c>
      <c r="J148" s="222">
        <v>0</v>
      </c>
      <c r="K148" s="222">
        <v>0</v>
      </c>
      <c r="L148" s="222">
        <v>0</v>
      </c>
      <c r="M148" s="222">
        <v>0</v>
      </c>
      <c r="N148" s="222">
        <v>0</v>
      </c>
      <c r="O148" s="222">
        <v>0</v>
      </c>
      <c r="P148" s="222">
        <v>0</v>
      </c>
      <c r="Q148" s="183">
        <v>0</v>
      </c>
    </row>
    <row r="149" ht="23.1" customHeight="1" spans="1:17">
      <c r="A149" s="179"/>
      <c r="B149" s="179"/>
      <c r="C149" s="180"/>
      <c r="D149" s="215" t="s">
        <v>2651</v>
      </c>
      <c r="E149" s="182" t="s">
        <v>2652</v>
      </c>
      <c r="F149" s="222">
        <v>39.04</v>
      </c>
      <c r="G149" s="222">
        <v>0</v>
      </c>
      <c r="H149" s="222">
        <v>39.04</v>
      </c>
      <c r="I149" s="222">
        <v>0</v>
      </c>
      <c r="J149" s="222">
        <v>0</v>
      </c>
      <c r="K149" s="222">
        <v>0</v>
      </c>
      <c r="L149" s="222">
        <v>0</v>
      </c>
      <c r="M149" s="222">
        <v>0</v>
      </c>
      <c r="N149" s="222">
        <v>0</v>
      </c>
      <c r="O149" s="222">
        <v>0</v>
      </c>
      <c r="P149" s="222">
        <v>0</v>
      </c>
      <c r="Q149" s="183">
        <v>0</v>
      </c>
    </row>
    <row r="150" ht="23.1" customHeight="1" spans="1:17">
      <c r="A150" s="179"/>
      <c r="B150" s="179"/>
      <c r="C150" s="180"/>
      <c r="D150" s="215" t="s">
        <v>2655</v>
      </c>
      <c r="E150" s="182" t="s">
        <v>2656</v>
      </c>
      <c r="F150" s="222">
        <v>13.55</v>
      </c>
      <c r="G150" s="222">
        <v>0</v>
      </c>
      <c r="H150" s="222">
        <v>13.55</v>
      </c>
      <c r="I150" s="222">
        <v>0</v>
      </c>
      <c r="J150" s="222">
        <v>0</v>
      </c>
      <c r="K150" s="222">
        <v>0</v>
      </c>
      <c r="L150" s="222">
        <v>0</v>
      </c>
      <c r="M150" s="222">
        <v>0</v>
      </c>
      <c r="N150" s="222">
        <v>0</v>
      </c>
      <c r="O150" s="222">
        <v>0</v>
      </c>
      <c r="P150" s="222">
        <v>0</v>
      </c>
      <c r="Q150" s="183">
        <v>0</v>
      </c>
    </row>
    <row r="151" ht="23.1" customHeight="1" spans="1:17">
      <c r="A151" s="179"/>
      <c r="B151" s="179"/>
      <c r="C151" s="180"/>
      <c r="D151" s="215" t="s">
        <v>2657</v>
      </c>
      <c r="E151" s="182" t="s">
        <v>2658</v>
      </c>
      <c r="F151" s="222">
        <v>6.7</v>
      </c>
      <c r="G151" s="222">
        <v>0</v>
      </c>
      <c r="H151" s="222">
        <v>6.7</v>
      </c>
      <c r="I151" s="222">
        <v>0</v>
      </c>
      <c r="J151" s="222">
        <v>0</v>
      </c>
      <c r="K151" s="222">
        <v>0</v>
      </c>
      <c r="L151" s="222">
        <v>0</v>
      </c>
      <c r="M151" s="222">
        <v>0</v>
      </c>
      <c r="N151" s="222">
        <v>0</v>
      </c>
      <c r="O151" s="222">
        <v>0</v>
      </c>
      <c r="P151" s="222">
        <v>0</v>
      </c>
      <c r="Q151" s="183">
        <v>0</v>
      </c>
    </row>
    <row r="152" ht="23.1" customHeight="1" spans="1:17">
      <c r="A152" s="179"/>
      <c r="B152" s="179"/>
      <c r="C152" s="180"/>
      <c r="D152" s="215" t="s">
        <v>2659</v>
      </c>
      <c r="E152" s="182" t="s">
        <v>2660</v>
      </c>
      <c r="F152" s="222">
        <v>15.85</v>
      </c>
      <c r="G152" s="222">
        <v>0</v>
      </c>
      <c r="H152" s="222">
        <v>15.85</v>
      </c>
      <c r="I152" s="222">
        <v>0</v>
      </c>
      <c r="J152" s="222">
        <v>0</v>
      </c>
      <c r="K152" s="222">
        <v>0</v>
      </c>
      <c r="L152" s="222">
        <v>0</v>
      </c>
      <c r="M152" s="222">
        <v>0</v>
      </c>
      <c r="N152" s="222">
        <v>0</v>
      </c>
      <c r="O152" s="222">
        <v>0</v>
      </c>
      <c r="P152" s="222">
        <v>0</v>
      </c>
      <c r="Q152" s="183">
        <v>0</v>
      </c>
    </row>
    <row r="153" ht="23.1" customHeight="1" spans="1:17">
      <c r="A153" s="179"/>
      <c r="B153" s="179"/>
      <c r="C153" s="180"/>
      <c r="D153" s="215" t="s">
        <v>2661</v>
      </c>
      <c r="E153" s="182" t="s">
        <v>2662</v>
      </c>
      <c r="F153" s="222">
        <v>21.1</v>
      </c>
      <c r="G153" s="222">
        <v>0</v>
      </c>
      <c r="H153" s="222">
        <v>21.1</v>
      </c>
      <c r="I153" s="222">
        <v>0</v>
      </c>
      <c r="J153" s="222">
        <v>0</v>
      </c>
      <c r="K153" s="222">
        <v>0</v>
      </c>
      <c r="L153" s="222">
        <v>0</v>
      </c>
      <c r="M153" s="222">
        <v>0</v>
      </c>
      <c r="N153" s="222">
        <v>0</v>
      </c>
      <c r="O153" s="222">
        <v>0</v>
      </c>
      <c r="P153" s="222">
        <v>0</v>
      </c>
      <c r="Q153" s="183">
        <v>0</v>
      </c>
    </row>
    <row r="154" ht="23.1" customHeight="1" spans="1:17">
      <c r="A154" s="179"/>
      <c r="B154" s="179"/>
      <c r="C154" s="180"/>
      <c r="D154" s="215" t="s">
        <v>2663</v>
      </c>
      <c r="E154" s="182" t="s">
        <v>2664</v>
      </c>
      <c r="F154" s="222">
        <v>4.75</v>
      </c>
      <c r="G154" s="222">
        <v>0</v>
      </c>
      <c r="H154" s="222">
        <v>4.75</v>
      </c>
      <c r="I154" s="222">
        <v>0</v>
      </c>
      <c r="J154" s="222">
        <v>0</v>
      </c>
      <c r="K154" s="222">
        <v>0</v>
      </c>
      <c r="L154" s="222">
        <v>0</v>
      </c>
      <c r="M154" s="222">
        <v>0</v>
      </c>
      <c r="N154" s="222">
        <v>0</v>
      </c>
      <c r="O154" s="222">
        <v>0</v>
      </c>
      <c r="P154" s="222">
        <v>0</v>
      </c>
      <c r="Q154" s="183">
        <v>0</v>
      </c>
    </row>
    <row r="155" ht="23.1" customHeight="1" spans="1:17">
      <c r="A155" s="179"/>
      <c r="B155" s="179"/>
      <c r="C155" s="180"/>
      <c r="D155" s="215" t="s">
        <v>2665</v>
      </c>
      <c r="E155" s="182" t="s">
        <v>2666</v>
      </c>
      <c r="F155" s="222">
        <v>12.83</v>
      </c>
      <c r="G155" s="222">
        <v>0</v>
      </c>
      <c r="H155" s="222">
        <v>12.83</v>
      </c>
      <c r="I155" s="222">
        <v>0</v>
      </c>
      <c r="J155" s="222">
        <v>0</v>
      </c>
      <c r="K155" s="222">
        <v>0</v>
      </c>
      <c r="L155" s="222">
        <v>0</v>
      </c>
      <c r="M155" s="222">
        <v>0</v>
      </c>
      <c r="N155" s="222">
        <v>0</v>
      </c>
      <c r="O155" s="222">
        <v>0</v>
      </c>
      <c r="P155" s="222">
        <v>0</v>
      </c>
      <c r="Q155" s="183">
        <v>0</v>
      </c>
    </row>
    <row r="156" ht="23.1" customHeight="1" spans="1:17">
      <c r="A156" s="179"/>
      <c r="B156" s="179"/>
      <c r="C156" s="180"/>
      <c r="D156" s="215" t="s">
        <v>2667</v>
      </c>
      <c r="E156" s="182" t="s">
        <v>2668</v>
      </c>
      <c r="F156" s="222">
        <v>14.72</v>
      </c>
      <c r="G156" s="222">
        <v>0</v>
      </c>
      <c r="H156" s="222">
        <v>14.72</v>
      </c>
      <c r="I156" s="222">
        <v>0</v>
      </c>
      <c r="J156" s="222">
        <v>0</v>
      </c>
      <c r="K156" s="222">
        <v>0</v>
      </c>
      <c r="L156" s="222">
        <v>0</v>
      </c>
      <c r="M156" s="222">
        <v>0</v>
      </c>
      <c r="N156" s="222">
        <v>0</v>
      </c>
      <c r="O156" s="222">
        <v>0</v>
      </c>
      <c r="P156" s="222">
        <v>0</v>
      </c>
      <c r="Q156" s="183">
        <v>0</v>
      </c>
    </row>
    <row r="157" ht="23.1" customHeight="1" spans="1:17">
      <c r="A157" s="179"/>
      <c r="B157" s="179"/>
      <c r="C157" s="180"/>
      <c r="D157" s="215" t="s">
        <v>2669</v>
      </c>
      <c r="E157" s="182" t="s">
        <v>2670</v>
      </c>
      <c r="F157" s="222">
        <v>7.63</v>
      </c>
      <c r="G157" s="222">
        <v>0</v>
      </c>
      <c r="H157" s="222">
        <v>7.63</v>
      </c>
      <c r="I157" s="222">
        <v>0</v>
      </c>
      <c r="J157" s="222">
        <v>0</v>
      </c>
      <c r="K157" s="222">
        <v>0</v>
      </c>
      <c r="L157" s="222">
        <v>0</v>
      </c>
      <c r="M157" s="222">
        <v>0</v>
      </c>
      <c r="N157" s="222">
        <v>0</v>
      </c>
      <c r="O157" s="222">
        <v>0</v>
      </c>
      <c r="P157" s="222">
        <v>0</v>
      </c>
      <c r="Q157" s="183">
        <v>0</v>
      </c>
    </row>
    <row r="158" ht="23.1" customHeight="1" spans="1:17">
      <c r="A158" s="179"/>
      <c r="B158" s="179"/>
      <c r="C158" s="180"/>
      <c r="D158" s="215" t="s">
        <v>2673</v>
      </c>
      <c r="E158" s="182" t="s">
        <v>1074</v>
      </c>
      <c r="F158" s="222">
        <v>4.77</v>
      </c>
      <c r="G158" s="222">
        <v>0</v>
      </c>
      <c r="H158" s="222">
        <v>4.77</v>
      </c>
      <c r="I158" s="222">
        <v>0</v>
      </c>
      <c r="J158" s="222">
        <v>0</v>
      </c>
      <c r="K158" s="222">
        <v>0</v>
      </c>
      <c r="L158" s="222">
        <v>0</v>
      </c>
      <c r="M158" s="222">
        <v>0</v>
      </c>
      <c r="N158" s="222">
        <v>0</v>
      </c>
      <c r="O158" s="222">
        <v>0</v>
      </c>
      <c r="P158" s="222">
        <v>0</v>
      </c>
      <c r="Q158" s="183">
        <v>0</v>
      </c>
    </row>
    <row r="159" ht="23.1" customHeight="1" spans="1:17">
      <c r="A159" s="179"/>
      <c r="B159" s="179"/>
      <c r="C159" s="180"/>
      <c r="D159" s="215" t="s">
        <v>2674</v>
      </c>
      <c r="E159" s="182" t="s">
        <v>2675</v>
      </c>
      <c r="F159" s="222">
        <v>4.77</v>
      </c>
      <c r="G159" s="222">
        <v>0</v>
      </c>
      <c r="H159" s="222">
        <v>4.77</v>
      </c>
      <c r="I159" s="222">
        <v>0</v>
      </c>
      <c r="J159" s="222">
        <v>0</v>
      </c>
      <c r="K159" s="222">
        <v>0</v>
      </c>
      <c r="L159" s="222">
        <v>0</v>
      </c>
      <c r="M159" s="222">
        <v>0</v>
      </c>
      <c r="N159" s="222">
        <v>0</v>
      </c>
      <c r="O159" s="222">
        <v>0</v>
      </c>
      <c r="P159" s="222">
        <v>0</v>
      </c>
      <c r="Q159" s="183">
        <v>0</v>
      </c>
    </row>
    <row r="160" ht="23.1" customHeight="1" spans="1:17">
      <c r="A160" s="179"/>
      <c r="B160" s="179"/>
      <c r="C160" s="180"/>
      <c r="D160" s="215" t="s">
        <v>2678</v>
      </c>
      <c r="E160" s="182" t="s">
        <v>139</v>
      </c>
      <c r="F160" s="222">
        <v>2.74</v>
      </c>
      <c r="G160" s="222">
        <v>0</v>
      </c>
      <c r="H160" s="222">
        <v>2.74</v>
      </c>
      <c r="I160" s="222">
        <v>0</v>
      </c>
      <c r="J160" s="222">
        <v>0</v>
      </c>
      <c r="K160" s="222">
        <v>0</v>
      </c>
      <c r="L160" s="222">
        <v>0</v>
      </c>
      <c r="M160" s="222">
        <v>0</v>
      </c>
      <c r="N160" s="222">
        <v>0</v>
      </c>
      <c r="O160" s="222">
        <v>0</v>
      </c>
      <c r="P160" s="222">
        <v>0</v>
      </c>
      <c r="Q160" s="183">
        <v>0</v>
      </c>
    </row>
    <row r="161" ht="23.1" customHeight="1" spans="1:17">
      <c r="A161" s="179"/>
      <c r="B161" s="179"/>
      <c r="C161" s="180"/>
      <c r="D161" s="215" t="s">
        <v>2679</v>
      </c>
      <c r="E161" s="182" t="s">
        <v>2680</v>
      </c>
      <c r="F161" s="222">
        <v>2.74</v>
      </c>
      <c r="G161" s="222">
        <v>0</v>
      </c>
      <c r="H161" s="222">
        <v>2.74</v>
      </c>
      <c r="I161" s="222">
        <v>0</v>
      </c>
      <c r="J161" s="222">
        <v>0</v>
      </c>
      <c r="K161" s="222">
        <v>0</v>
      </c>
      <c r="L161" s="222">
        <v>0</v>
      </c>
      <c r="M161" s="222">
        <v>0</v>
      </c>
      <c r="N161" s="222">
        <v>0</v>
      </c>
      <c r="O161" s="222">
        <v>0</v>
      </c>
      <c r="P161" s="222">
        <v>0</v>
      </c>
      <c r="Q161" s="183">
        <v>0</v>
      </c>
    </row>
    <row r="162" ht="23.1" customHeight="1" spans="1:17">
      <c r="A162" s="179"/>
      <c r="B162" s="179"/>
      <c r="C162" s="180"/>
      <c r="D162" s="215" t="s">
        <v>2681</v>
      </c>
      <c r="E162" s="182" t="s">
        <v>1091</v>
      </c>
      <c r="F162" s="222">
        <v>22.89</v>
      </c>
      <c r="G162" s="222">
        <v>0</v>
      </c>
      <c r="H162" s="222">
        <v>22.89</v>
      </c>
      <c r="I162" s="222">
        <v>0</v>
      </c>
      <c r="J162" s="222">
        <v>0</v>
      </c>
      <c r="K162" s="222">
        <v>0</v>
      </c>
      <c r="L162" s="222">
        <v>0</v>
      </c>
      <c r="M162" s="222">
        <v>0</v>
      </c>
      <c r="N162" s="222">
        <v>0</v>
      </c>
      <c r="O162" s="222">
        <v>0</v>
      </c>
      <c r="P162" s="222">
        <v>0</v>
      </c>
      <c r="Q162" s="183">
        <v>0</v>
      </c>
    </row>
    <row r="163" ht="23.1" customHeight="1" spans="1:17">
      <c r="A163" s="179"/>
      <c r="B163" s="179"/>
      <c r="C163" s="180"/>
      <c r="D163" s="215" t="s">
        <v>2682</v>
      </c>
      <c r="E163" s="182" t="s">
        <v>2683</v>
      </c>
      <c r="F163" s="222">
        <v>20.19</v>
      </c>
      <c r="G163" s="222">
        <v>0</v>
      </c>
      <c r="H163" s="222">
        <v>20.19</v>
      </c>
      <c r="I163" s="222">
        <v>0</v>
      </c>
      <c r="J163" s="222">
        <v>0</v>
      </c>
      <c r="K163" s="222">
        <v>0</v>
      </c>
      <c r="L163" s="222">
        <v>0</v>
      </c>
      <c r="M163" s="222">
        <v>0</v>
      </c>
      <c r="N163" s="222">
        <v>0</v>
      </c>
      <c r="O163" s="222">
        <v>0</v>
      </c>
      <c r="P163" s="222">
        <v>0</v>
      </c>
      <c r="Q163" s="183">
        <v>0</v>
      </c>
    </row>
    <row r="164" ht="23.1" customHeight="1" spans="1:17">
      <c r="A164" s="179"/>
      <c r="B164" s="179"/>
      <c r="C164" s="180"/>
      <c r="D164" s="215" t="s">
        <v>2684</v>
      </c>
      <c r="E164" s="182" t="s">
        <v>2685</v>
      </c>
      <c r="F164" s="222">
        <v>1.8</v>
      </c>
      <c r="G164" s="222">
        <v>0</v>
      </c>
      <c r="H164" s="222">
        <v>1.8</v>
      </c>
      <c r="I164" s="222">
        <v>0</v>
      </c>
      <c r="J164" s="222">
        <v>0</v>
      </c>
      <c r="K164" s="222">
        <v>0</v>
      </c>
      <c r="L164" s="222">
        <v>0</v>
      </c>
      <c r="M164" s="222">
        <v>0</v>
      </c>
      <c r="N164" s="222">
        <v>0</v>
      </c>
      <c r="O164" s="222">
        <v>0</v>
      </c>
      <c r="P164" s="222">
        <v>0</v>
      </c>
      <c r="Q164" s="183">
        <v>0</v>
      </c>
    </row>
    <row r="165" ht="23.1" customHeight="1" spans="1:17">
      <c r="A165" s="179"/>
      <c r="B165" s="179"/>
      <c r="C165" s="180"/>
      <c r="D165" s="215" t="s">
        <v>2688</v>
      </c>
      <c r="E165" s="182" t="s">
        <v>2689</v>
      </c>
      <c r="F165" s="222">
        <v>0.9</v>
      </c>
      <c r="G165" s="222">
        <v>0</v>
      </c>
      <c r="H165" s="222">
        <v>0.9</v>
      </c>
      <c r="I165" s="222">
        <v>0</v>
      </c>
      <c r="J165" s="222">
        <v>0</v>
      </c>
      <c r="K165" s="222">
        <v>0</v>
      </c>
      <c r="L165" s="222">
        <v>0</v>
      </c>
      <c r="M165" s="222">
        <v>0</v>
      </c>
      <c r="N165" s="222">
        <v>0</v>
      </c>
      <c r="O165" s="222">
        <v>0</v>
      </c>
      <c r="P165" s="222">
        <v>0</v>
      </c>
      <c r="Q165" s="183">
        <v>0</v>
      </c>
    </row>
    <row r="166" ht="23.1" customHeight="1" spans="1:17">
      <c r="A166" s="179"/>
      <c r="B166" s="179"/>
      <c r="C166" s="180"/>
      <c r="D166" s="215" t="s">
        <v>1905</v>
      </c>
      <c r="E166" s="182" t="s">
        <v>143</v>
      </c>
      <c r="F166" s="222">
        <v>8.4</v>
      </c>
      <c r="G166" s="222">
        <v>0</v>
      </c>
      <c r="H166" s="222">
        <v>7.41</v>
      </c>
      <c r="I166" s="222">
        <v>0</v>
      </c>
      <c r="J166" s="222">
        <v>0.99</v>
      </c>
      <c r="K166" s="222">
        <v>0</v>
      </c>
      <c r="L166" s="222">
        <v>0</v>
      </c>
      <c r="M166" s="222">
        <v>0</v>
      </c>
      <c r="N166" s="222">
        <v>0</v>
      </c>
      <c r="O166" s="222">
        <v>0</v>
      </c>
      <c r="P166" s="222">
        <v>0</v>
      </c>
      <c r="Q166" s="183">
        <v>0</v>
      </c>
    </row>
    <row r="167" ht="23.1" customHeight="1" spans="1:17">
      <c r="A167" s="179"/>
      <c r="B167" s="179"/>
      <c r="C167" s="180"/>
      <c r="D167" s="215" t="s">
        <v>2692</v>
      </c>
      <c r="E167" s="182" t="s">
        <v>2693</v>
      </c>
      <c r="F167" s="222">
        <v>8.4</v>
      </c>
      <c r="G167" s="222">
        <v>0</v>
      </c>
      <c r="H167" s="222">
        <v>7.41</v>
      </c>
      <c r="I167" s="222">
        <v>0</v>
      </c>
      <c r="J167" s="222">
        <v>0.99</v>
      </c>
      <c r="K167" s="222">
        <v>0</v>
      </c>
      <c r="L167" s="222">
        <v>0</v>
      </c>
      <c r="M167" s="222">
        <v>0</v>
      </c>
      <c r="N167" s="222">
        <v>0</v>
      </c>
      <c r="O167" s="222">
        <v>0</v>
      </c>
      <c r="P167" s="222">
        <v>0</v>
      </c>
      <c r="Q167" s="183">
        <v>0</v>
      </c>
    </row>
    <row r="168" ht="23.1" customHeight="1" spans="1:17">
      <c r="A168" s="179"/>
      <c r="B168" s="179"/>
      <c r="C168" s="180"/>
      <c r="D168" s="215" t="s">
        <v>1931</v>
      </c>
      <c r="E168" s="182" t="s">
        <v>1114</v>
      </c>
      <c r="F168" s="222">
        <v>45.42</v>
      </c>
      <c r="G168" s="222">
        <v>0</v>
      </c>
      <c r="H168" s="222">
        <v>44.45</v>
      </c>
      <c r="I168" s="222">
        <v>0</v>
      </c>
      <c r="J168" s="222">
        <v>0.97</v>
      </c>
      <c r="K168" s="222">
        <v>0</v>
      </c>
      <c r="L168" s="222">
        <v>0</v>
      </c>
      <c r="M168" s="222">
        <v>0</v>
      </c>
      <c r="N168" s="222">
        <v>0</v>
      </c>
      <c r="O168" s="222">
        <v>0</v>
      </c>
      <c r="P168" s="222">
        <v>0</v>
      </c>
      <c r="Q168" s="183">
        <v>0</v>
      </c>
    </row>
    <row r="169" ht="23.1" customHeight="1" spans="1:17">
      <c r="A169" s="179"/>
      <c r="B169" s="179"/>
      <c r="C169" s="180"/>
      <c r="D169" s="215" t="s">
        <v>2696</v>
      </c>
      <c r="E169" s="182" t="s">
        <v>2697</v>
      </c>
      <c r="F169" s="222">
        <v>34.26</v>
      </c>
      <c r="G169" s="222">
        <v>0</v>
      </c>
      <c r="H169" s="222">
        <v>33.29</v>
      </c>
      <c r="I169" s="222">
        <v>0</v>
      </c>
      <c r="J169" s="222">
        <v>0.97</v>
      </c>
      <c r="K169" s="222">
        <v>0</v>
      </c>
      <c r="L169" s="222">
        <v>0</v>
      </c>
      <c r="M169" s="222">
        <v>0</v>
      </c>
      <c r="N169" s="222">
        <v>0</v>
      </c>
      <c r="O169" s="222">
        <v>0</v>
      </c>
      <c r="P169" s="222">
        <v>0</v>
      </c>
      <c r="Q169" s="183">
        <v>0</v>
      </c>
    </row>
    <row r="170" ht="23.1" customHeight="1" spans="1:17">
      <c r="A170" s="179"/>
      <c r="B170" s="179"/>
      <c r="C170" s="180"/>
      <c r="D170" s="215" t="s">
        <v>2698</v>
      </c>
      <c r="E170" s="182" t="s">
        <v>2699</v>
      </c>
      <c r="F170" s="222">
        <v>3.63</v>
      </c>
      <c r="G170" s="222">
        <v>0</v>
      </c>
      <c r="H170" s="222">
        <v>3.63</v>
      </c>
      <c r="I170" s="222">
        <v>0</v>
      </c>
      <c r="J170" s="222">
        <v>0</v>
      </c>
      <c r="K170" s="222">
        <v>0</v>
      </c>
      <c r="L170" s="222">
        <v>0</v>
      </c>
      <c r="M170" s="222">
        <v>0</v>
      </c>
      <c r="N170" s="222">
        <v>0</v>
      </c>
      <c r="O170" s="222">
        <v>0</v>
      </c>
      <c r="P170" s="222">
        <v>0</v>
      </c>
      <c r="Q170" s="183">
        <v>0</v>
      </c>
    </row>
    <row r="171" ht="23.1" customHeight="1" spans="1:17">
      <c r="A171" s="179"/>
      <c r="B171" s="179"/>
      <c r="C171" s="180"/>
      <c r="D171" s="215" t="s">
        <v>2706</v>
      </c>
      <c r="E171" s="182" t="s">
        <v>2707</v>
      </c>
      <c r="F171" s="222">
        <v>7.53</v>
      </c>
      <c r="G171" s="222">
        <v>0</v>
      </c>
      <c r="H171" s="222">
        <v>7.53</v>
      </c>
      <c r="I171" s="222">
        <v>0</v>
      </c>
      <c r="J171" s="222">
        <v>0</v>
      </c>
      <c r="K171" s="222">
        <v>0</v>
      </c>
      <c r="L171" s="222">
        <v>0</v>
      </c>
      <c r="M171" s="222">
        <v>0</v>
      </c>
      <c r="N171" s="222">
        <v>0</v>
      </c>
      <c r="O171" s="222">
        <v>0</v>
      </c>
      <c r="P171" s="222">
        <v>0</v>
      </c>
      <c r="Q171" s="183">
        <v>0</v>
      </c>
    </row>
    <row r="172" ht="23.1" customHeight="1" spans="1:17">
      <c r="A172" s="179"/>
      <c r="B172" s="179"/>
      <c r="C172" s="180"/>
      <c r="D172" s="215" t="s">
        <v>1933</v>
      </c>
      <c r="E172" s="182" t="s">
        <v>1125</v>
      </c>
      <c r="F172" s="222">
        <v>68.06</v>
      </c>
      <c r="G172" s="222">
        <v>3.45</v>
      </c>
      <c r="H172" s="222">
        <v>63.59</v>
      </c>
      <c r="I172" s="222">
        <v>0</v>
      </c>
      <c r="J172" s="222">
        <v>1.02</v>
      </c>
      <c r="K172" s="222">
        <v>0</v>
      </c>
      <c r="L172" s="222">
        <v>0</v>
      </c>
      <c r="M172" s="222">
        <v>0</v>
      </c>
      <c r="N172" s="222">
        <v>0</v>
      </c>
      <c r="O172" s="222">
        <v>0</v>
      </c>
      <c r="P172" s="222">
        <v>0</v>
      </c>
      <c r="Q172" s="183">
        <v>0</v>
      </c>
    </row>
    <row r="173" ht="23.1" customHeight="1" spans="1:17">
      <c r="A173" s="179"/>
      <c r="B173" s="179"/>
      <c r="C173" s="180"/>
      <c r="D173" s="215" t="s">
        <v>2708</v>
      </c>
      <c r="E173" s="182" t="s">
        <v>2709</v>
      </c>
      <c r="F173" s="222">
        <v>66.28</v>
      </c>
      <c r="G173" s="222">
        <v>3.45</v>
      </c>
      <c r="H173" s="222">
        <v>61.81</v>
      </c>
      <c r="I173" s="222">
        <v>0</v>
      </c>
      <c r="J173" s="222">
        <v>1.02</v>
      </c>
      <c r="K173" s="222">
        <v>0</v>
      </c>
      <c r="L173" s="222">
        <v>0</v>
      </c>
      <c r="M173" s="222">
        <v>0</v>
      </c>
      <c r="N173" s="222">
        <v>0</v>
      </c>
      <c r="O173" s="222">
        <v>0</v>
      </c>
      <c r="P173" s="222">
        <v>0</v>
      </c>
      <c r="Q173" s="183">
        <v>0</v>
      </c>
    </row>
    <row r="174" ht="23.1" customHeight="1" spans="1:17">
      <c r="A174" s="179"/>
      <c r="B174" s="179"/>
      <c r="C174" s="180"/>
      <c r="D174" s="215" t="s">
        <v>2714</v>
      </c>
      <c r="E174" s="182" t="s">
        <v>2715</v>
      </c>
      <c r="F174" s="222">
        <v>1.78</v>
      </c>
      <c r="G174" s="222">
        <v>0</v>
      </c>
      <c r="H174" s="222">
        <v>1.78</v>
      </c>
      <c r="I174" s="222">
        <v>0</v>
      </c>
      <c r="J174" s="222">
        <v>0</v>
      </c>
      <c r="K174" s="222">
        <v>0</v>
      </c>
      <c r="L174" s="222">
        <v>0</v>
      </c>
      <c r="M174" s="222">
        <v>0</v>
      </c>
      <c r="N174" s="222">
        <v>0</v>
      </c>
      <c r="O174" s="222">
        <v>0</v>
      </c>
      <c r="P174" s="222">
        <v>0</v>
      </c>
      <c r="Q174" s="183">
        <v>0</v>
      </c>
    </row>
    <row r="175" ht="23.1" customHeight="1" spans="1:17">
      <c r="A175" s="179"/>
      <c r="B175" s="179"/>
      <c r="C175" s="180"/>
      <c r="D175" s="215" t="s">
        <v>2727</v>
      </c>
      <c r="E175" s="182" t="s">
        <v>1168</v>
      </c>
      <c r="F175" s="222">
        <v>12.57</v>
      </c>
      <c r="G175" s="222">
        <v>0</v>
      </c>
      <c r="H175" s="222">
        <v>12.57</v>
      </c>
      <c r="I175" s="222">
        <v>0</v>
      </c>
      <c r="J175" s="222">
        <v>0</v>
      </c>
      <c r="K175" s="222">
        <v>0</v>
      </c>
      <c r="L175" s="222">
        <v>0</v>
      </c>
      <c r="M175" s="222">
        <v>0</v>
      </c>
      <c r="N175" s="222">
        <v>0</v>
      </c>
      <c r="O175" s="222">
        <v>0</v>
      </c>
      <c r="P175" s="222">
        <v>0</v>
      </c>
      <c r="Q175" s="183">
        <v>0</v>
      </c>
    </row>
    <row r="176" ht="23.1" customHeight="1" spans="1:17">
      <c r="A176" s="179"/>
      <c r="B176" s="179"/>
      <c r="C176" s="180"/>
      <c r="D176" s="215" t="s">
        <v>2728</v>
      </c>
      <c r="E176" s="182" t="s">
        <v>2729</v>
      </c>
      <c r="F176" s="222">
        <v>12.57</v>
      </c>
      <c r="G176" s="222">
        <v>0</v>
      </c>
      <c r="H176" s="222">
        <v>12.57</v>
      </c>
      <c r="I176" s="222">
        <v>0</v>
      </c>
      <c r="J176" s="222">
        <v>0</v>
      </c>
      <c r="K176" s="222">
        <v>0</v>
      </c>
      <c r="L176" s="222">
        <v>0</v>
      </c>
      <c r="M176" s="222">
        <v>0</v>
      </c>
      <c r="N176" s="222">
        <v>0</v>
      </c>
      <c r="O176" s="222">
        <v>0</v>
      </c>
      <c r="P176" s="222">
        <v>0</v>
      </c>
      <c r="Q176" s="183">
        <v>0</v>
      </c>
    </row>
    <row r="177" ht="23.1" customHeight="1" spans="1:17">
      <c r="A177" s="179"/>
      <c r="B177" s="179"/>
      <c r="C177" s="180"/>
      <c r="D177" s="215" t="s">
        <v>2735</v>
      </c>
      <c r="E177" s="182" t="s">
        <v>1179</v>
      </c>
      <c r="F177" s="222">
        <v>0.96</v>
      </c>
      <c r="G177" s="222">
        <v>0</v>
      </c>
      <c r="H177" s="222">
        <v>0.96</v>
      </c>
      <c r="I177" s="222">
        <v>0</v>
      </c>
      <c r="J177" s="222">
        <v>0</v>
      </c>
      <c r="K177" s="222">
        <v>0</v>
      </c>
      <c r="L177" s="222">
        <v>0</v>
      </c>
      <c r="M177" s="222">
        <v>0</v>
      </c>
      <c r="N177" s="222">
        <v>0</v>
      </c>
      <c r="O177" s="222">
        <v>0</v>
      </c>
      <c r="P177" s="222">
        <v>0</v>
      </c>
      <c r="Q177" s="183">
        <v>0</v>
      </c>
    </row>
    <row r="178" ht="23.1" customHeight="1" spans="1:17">
      <c r="A178" s="179"/>
      <c r="B178" s="179"/>
      <c r="C178" s="180"/>
      <c r="D178" s="215" t="s">
        <v>2736</v>
      </c>
      <c r="E178" s="182" t="s">
        <v>2737</v>
      </c>
      <c r="F178" s="222">
        <v>0.96</v>
      </c>
      <c r="G178" s="222">
        <v>0</v>
      </c>
      <c r="H178" s="222">
        <v>0.96</v>
      </c>
      <c r="I178" s="222">
        <v>0</v>
      </c>
      <c r="J178" s="222">
        <v>0</v>
      </c>
      <c r="K178" s="222">
        <v>0</v>
      </c>
      <c r="L178" s="222">
        <v>0</v>
      </c>
      <c r="M178" s="222">
        <v>0</v>
      </c>
      <c r="N178" s="222">
        <v>0</v>
      </c>
      <c r="O178" s="222">
        <v>0</v>
      </c>
      <c r="P178" s="222">
        <v>0</v>
      </c>
      <c r="Q178" s="183">
        <v>0</v>
      </c>
    </row>
    <row r="179" ht="23.1" customHeight="1" spans="1:17">
      <c r="A179" s="179"/>
      <c r="B179" s="179"/>
      <c r="C179" s="180"/>
      <c r="D179" s="215" t="s">
        <v>2763</v>
      </c>
      <c r="E179" s="182" t="s">
        <v>2764</v>
      </c>
      <c r="F179" s="222">
        <v>373.04</v>
      </c>
      <c r="G179" s="222">
        <v>0</v>
      </c>
      <c r="H179" s="222">
        <v>364.71</v>
      </c>
      <c r="I179" s="222">
        <v>0</v>
      </c>
      <c r="J179" s="222">
        <v>8.32999999999999</v>
      </c>
      <c r="K179" s="222">
        <v>0</v>
      </c>
      <c r="L179" s="222">
        <v>0</v>
      </c>
      <c r="M179" s="222">
        <v>0</v>
      </c>
      <c r="N179" s="222">
        <v>0</v>
      </c>
      <c r="O179" s="222">
        <v>0</v>
      </c>
      <c r="P179" s="222">
        <v>0</v>
      </c>
      <c r="Q179" s="183">
        <v>0</v>
      </c>
    </row>
    <row r="180" ht="23.1" customHeight="1" spans="1:17">
      <c r="A180" s="179"/>
      <c r="B180" s="179"/>
      <c r="C180" s="180"/>
      <c r="D180" s="215" t="s">
        <v>2765</v>
      </c>
      <c r="E180" s="182" t="s">
        <v>2766</v>
      </c>
      <c r="F180" s="222">
        <v>53.37</v>
      </c>
      <c r="G180" s="222">
        <v>0</v>
      </c>
      <c r="H180" s="222">
        <v>53.37</v>
      </c>
      <c r="I180" s="222">
        <v>0</v>
      </c>
      <c r="J180" s="222">
        <v>0</v>
      </c>
      <c r="K180" s="222">
        <v>0</v>
      </c>
      <c r="L180" s="222">
        <v>0</v>
      </c>
      <c r="M180" s="222">
        <v>0</v>
      </c>
      <c r="N180" s="222">
        <v>0</v>
      </c>
      <c r="O180" s="222">
        <v>0</v>
      </c>
      <c r="P180" s="222">
        <v>0</v>
      </c>
      <c r="Q180" s="183">
        <v>0</v>
      </c>
    </row>
    <row r="181" ht="23.1" customHeight="1" spans="1:17">
      <c r="A181" s="179"/>
      <c r="B181" s="179"/>
      <c r="C181" s="180"/>
      <c r="D181" s="215" t="s">
        <v>2767</v>
      </c>
      <c r="E181" s="182" t="s">
        <v>2768</v>
      </c>
      <c r="F181" s="222">
        <v>43.1</v>
      </c>
      <c r="G181" s="222">
        <v>0</v>
      </c>
      <c r="H181" s="222">
        <v>41.91</v>
      </c>
      <c r="I181" s="222">
        <v>0</v>
      </c>
      <c r="J181" s="222">
        <v>1.19</v>
      </c>
      <c r="K181" s="222">
        <v>0</v>
      </c>
      <c r="L181" s="222">
        <v>0</v>
      </c>
      <c r="M181" s="222">
        <v>0</v>
      </c>
      <c r="N181" s="222">
        <v>0</v>
      </c>
      <c r="O181" s="222">
        <v>0</v>
      </c>
      <c r="P181" s="222">
        <v>0</v>
      </c>
      <c r="Q181" s="183">
        <v>0</v>
      </c>
    </row>
    <row r="182" ht="23.1" customHeight="1" spans="1:17">
      <c r="A182" s="179"/>
      <c r="B182" s="179"/>
      <c r="C182" s="180"/>
      <c r="D182" s="215" t="s">
        <v>2769</v>
      </c>
      <c r="E182" s="182" t="s">
        <v>2770</v>
      </c>
      <c r="F182" s="222">
        <v>42.57</v>
      </c>
      <c r="G182" s="222">
        <v>0</v>
      </c>
      <c r="H182" s="222">
        <v>39</v>
      </c>
      <c r="I182" s="222">
        <v>0</v>
      </c>
      <c r="J182" s="222">
        <v>3.57</v>
      </c>
      <c r="K182" s="222">
        <v>0</v>
      </c>
      <c r="L182" s="222">
        <v>0</v>
      </c>
      <c r="M182" s="222">
        <v>0</v>
      </c>
      <c r="N182" s="222">
        <v>0</v>
      </c>
      <c r="O182" s="222">
        <v>0</v>
      </c>
      <c r="P182" s="222">
        <v>0</v>
      </c>
      <c r="Q182" s="183">
        <v>0</v>
      </c>
    </row>
    <row r="183" ht="23.1" customHeight="1" spans="1:17">
      <c r="A183" s="179"/>
      <c r="B183" s="179"/>
      <c r="C183" s="180"/>
      <c r="D183" s="215" t="s">
        <v>2771</v>
      </c>
      <c r="E183" s="182" t="s">
        <v>2772</v>
      </c>
      <c r="F183" s="222">
        <v>16.06</v>
      </c>
      <c r="G183" s="222">
        <v>0</v>
      </c>
      <c r="H183" s="222">
        <v>15.55</v>
      </c>
      <c r="I183" s="222">
        <v>0</v>
      </c>
      <c r="J183" s="222">
        <v>0.51</v>
      </c>
      <c r="K183" s="222">
        <v>0</v>
      </c>
      <c r="L183" s="222">
        <v>0</v>
      </c>
      <c r="M183" s="222">
        <v>0</v>
      </c>
      <c r="N183" s="222">
        <v>0</v>
      </c>
      <c r="O183" s="222">
        <v>0</v>
      </c>
      <c r="P183" s="222">
        <v>0</v>
      </c>
      <c r="Q183" s="183">
        <v>0</v>
      </c>
    </row>
    <row r="184" ht="23.1" customHeight="1" spans="1:17">
      <c r="A184" s="179"/>
      <c r="B184" s="179"/>
      <c r="C184" s="180"/>
      <c r="D184" s="215" t="s">
        <v>2773</v>
      </c>
      <c r="E184" s="182" t="s">
        <v>2774</v>
      </c>
      <c r="F184" s="222">
        <v>32.28</v>
      </c>
      <c r="G184" s="222">
        <v>0</v>
      </c>
      <c r="H184" s="222">
        <v>32.28</v>
      </c>
      <c r="I184" s="222">
        <v>0</v>
      </c>
      <c r="J184" s="222">
        <v>0</v>
      </c>
      <c r="K184" s="222">
        <v>0</v>
      </c>
      <c r="L184" s="222">
        <v>0</v>
      </c>
      <c r="M184" s="222">
        <v>0</v>
      </c>
      <c r="N184" s="222">
        <v>0</v>
      </c>
      <c r="O184" s="222">
        <v>0</v>
      </c>
      <c r="P184" s="222">
        <v>0</v>
      </c>
      <c r="Q184" s="183">
        <v>0</v>
      </c>
    </row>
    <row r="185" ht="23.1" customHeight="1" spans="1:17">
      <c r="A185" s="179"/>
      <c r="B185" s="179"/>
      <c r="C185" s="180"/>
      <c r="D185" s="215" t="s">
        <v>2775</v>
      </c>
      <c r="E185" s="182" t="s">
        <v>2776</v>
      </c>
      <c r="F185" s="222">
        <v>15.34</v>
      </c>
      <c r="G185" s="222">
        <v>0</v>
      </c>
      <c r="H185" s="222">
        <v>14.32</v>
      </c>
      <c r="I185" s="222">
        <v>0</v>
      </c>
      <c r="J185" s="222">
        <v>1.02</v>
      </c>
      <c r="K185" s="222">
        <v>0</v>
      </c>
      <c r="L185" s="222">
        <v>0</v>
      </c>
      <c r="M185" s="222">
        <v>0</v>
      </c>
      <c r="N185" s="222">
        <v>0</v>
      </c>
      <c r="O185" s="222">
        <v>0</v>
      </c>
      <c r="P185" s="222">
        <v>0</v>
      </c>
      <c r="Q185" s="183">
        <v>0</v>
      </c>
    </row>
    <row r="186" ht="23.1" customHeight="1" spans="1:17">
      <c r="A186" s="179"/>
      <c r="B186" s="179"/>
      <c r="C186" s="180"/>
      <c r="D186" s="215" t="s">
        <v>2777</v>
      </c>
      <c r="E186" s="182" t="s">
        <v>2778</v>
      </c>
      <c r="F186" s="222">
        <v>17.84</v>
      </c>
      <c r="G186" s="222">
        <v>0</v>
      </c>
      <c r="H186" s="222">
        <v>17.33</v>
      </c>
      <c r="I186" s="222">
        <v>0</v>
      </c>
      <c r="J186" s="222">
        <v>0.51</v>
      </c>
      <c r="K186" s="222">
        <v>0</v>
      </c>
      <c r="L186" s="222">
        <v>0</v>
      </c>
      <c r="M186" s="222">
        <v>0</v>
      </c>
      <c r="N186" s="222">
        <v>0</v>
      </c>
      <c r="O186" s="222">
        <v>0</v>
      </c>
      <c r="P186" s="222">
        <v>0</v>
      </c>
      <c r="Q186" s="183">
        <v>0</v>
      </c>
    </row>
    <row r="187" ht="23.1" customHeight="1" spans="1:17">
      <c r="A187" s="179"/>
      <c r="B187" s="179"/>
      <c r="C187" s="180"/>
      <c r="D187" s="215" t="s">
        <v>2779</v>
      </c>
      <c r="E187" s="182" t="s">
        <v>2780</v>
      </c>
      <c r="F187" s="222">
        <v>18.67</v>
      </c>
      <c r="G187" s="222">
        <v>0</v>
      </c>
      <c r="H187" s="222">
        <v>18.67</v>
      </c>
      <c r="I187" s="222">
        <v>0</v>
      </c>
      <c r="J187" s="222">
        <v>0</v>
      </c>
      <c r="K187" s="222">
        <v>0</v>
      </c>
      <c r="L187" s="222">
        <v>0</v>
      </c>
      <c r="M187" s="222">
        <v>0</v>
      </c>
      <c r="N187" s="222">
        <v>0</v>
      </c>
      <c r="O187" s="222">
        <v>0</v>
      </c>
      <c r="P187" s="222">
        <v>0</v>
      </c>
      <c r="Q187" s="183">
        <v>0</v>
      </c>
    </row>
    <row r="188" ht="23.1" customHeight="1" spans="1:17">
      <c r="A188" s="179"/>
      <c r="B188" s="179"/>
      <c r="C188" s="180"/>
      <c r="D188" s="215" t="s">
        <v>2781</v>
      </c>
      <c r="E188" s="182" t="s">
        <v>2782</v>
      </c>
      <c r="F188" s="222">
        <v>19.8</v>
      </c>
      <c r="G188" s="222">
        <v>0</v>
      </c>
      <c r="H188" s="222">
        <v>19.8</v>
      </c>
      <c r="I188" s="222">
        <v>0</v>
      </c>
      <c r="J188" s="222">
        <v>0</v>
      </c>
      <c r="K188" s="222">
        <v>0</v>
      </c>
      <c r="L188" s="222">
        <v>0</v>
      </c>
      <c r="M188" s="222">
        <v>0</v>
      </c>
      <c r="N188" s="222">
        <v>0</v>
      </c>
      <c r="O188" s="222">
        <v>0</v>
      </c>
      <c r="P188" s="222">
        <v>0</v>
      </c>
      <c r="Q188" s="183">
        <v>0</v>
      </c>
    </row>
    <row r="189" ht="23.1" customHeight="1" spans="1:17">
      <c r="A189" s="179"/>
      <c r="B189" s="179"/>
      <c r="C189" s="180"/>
      <c r="D189" s="215" t="s">
        <v>2783</v>
      </c>
      <c r="E189" s="182" t="s">
        <v>2784</v>
      </c>
      <c r="F189" s="222">
        <v>16.71</v>
      </c>
      <c r="G189" s="222">
        <v>0</v>
      </c>
      <c r="H189" s="222">
        <v>16.71</v>
      </c>
      <c r="I189" s="222">
        <v>0</v>
      </c>
      <c r="J189" s="222">
        <v>0</v>
      </c>
      <c r="K189" s="222">
        <v>0</v>
      </c>
      <c r="L189" s="222">
        <v>0</v>
      </c>
      <c r="M189" s="222">
        <v>0</v>
      </c>
      <c r="N189" s="222">
        <v>0</v>
      </c>
      <c r="O189" s="222">
        <v>0</v>
      </c>
      <c r="P189" s="222">
        <v>0</v>
      </c>
      <c r="Q189" s="183">
        <v>0</v>
      </c>
    </row>
    <row r="190" ht="23.1" customHeight="1" spans="1:17">
      <c r="A190" s="179"/>
      <c r="B190" s="179"/>
      <c r="C190" s="180"/>
      <c r="D190" s="215" t="s">
        <v>2785</v>
      </c>
      <c r="E190" s="182" t="s">
        <v>2786</v>
      </c>
      <c r="F190" s="222">
        <v>20.69</v>
      </c>
      <c r="G190" s="222">
        <v>0</v>
      </c>
      <c r="H190" s="222">
        <v>20.69</v>
      </c>
      <c r="I190" s="222">
        <v>0</v>
      </c>
      <c r="J190" s="222">
        <v>0</v>
      </c>
      <c r="K190" s="222">
        <v>0</v>
      </c>
      <c r="L190" s="222">
        <v>0</v>
      </c>
      <c r="M190" s="222">
        <v>0</v>
      </c>
      <c r="N190" s="222">
        <v>0</v>
      </c>
      <c r="O190" s="222">
        <v>0</v>
      </c>
      <c r="P190" s="222">
        <v>0</v>
      </c>
      <c r="Q190" s="183">
        <v>0</v>
      </c>
    </row>
    <row r="191" ht="23.1" customHeight="1" spans="1:17">
      <c r="A191" s="179"/>
      <c r="B191" s="179"/>
      <c r="C191" s="180"/>
      <c r="D191" s="215" t="s">
        <v>2787</v>
      </c>
      <c r="E191" s="182" t="s">
        <v>2788</v>
      </c>
      <c r="F191" s="222">
        <v>18.67</v>
      </c>
      <c r="G191" s="222">
        <v>0</v>
      </c>
      <c r="H191" s="222">
        <v>18.67</v>
      </c>
      <c r="I191" s="222">
        <v>0</v>
      </c>
      <c r="J191" s="222">
        <v>0</v>
      </c>
      <c r="K191" s="222">
        <v>0</v>
      </c>
      <c r="L191" s="222">
        <v>0</v>
      </c>
      <c r="M191" s="222">
        <v>0</v>
      </c>
      <c r="N191" s="222">
        <v>0</v>
      </c>
      <c r="O191" s="222">
        <v>0</v>
      </c>
      <c r="P191" s="222">
        <v>0</v>
      </c>
      <c r="Q191" s="183">
        <v>0</v>
      </c>
    </row>
    <row r="192" ht="23.1" customHeight="1" spans="1:17">
      <c r="A192" s="179"/>
      <c r="B192" s="179"/>
      <c r="C192" s="180"/>
      <c r="D192" s="215" t="s">
        <v>2789</v>
      </c>
      <c r="E192" s="182" t="s">
        <v>2790</v>
      </c>
      <c r="F192" s="222">
        <v>9.34</v>
      </c>
      <c r="G192" s="222">
        <v>0</v>
      </c>
      <c r="H192" s="222">
        <v>9.34</v>
      </c>
      <c r="I192" s="222">
        <v>0</v>
      </c>
      <c r="J192" s="222">
        <v>0</v>
      </c>
      <c r="K192" s="222">
        <v>0</v>
      </c>
      <c r="L192" s="222">
        <v>0</v>
      </c>
      <c r="M192" s="222">
        <v>0</v>
      </c>
      <c r="N192" s="222">
        <v>0</v>
      </c>
      <c r="O192" s="222">
        <v>0</v>
      </c>
      <c r="P192" s="222">
        <v>0</v>
      </c>
      <c r="Q192" s="183">
        <v>0</v>
      </c>
    </row>
    <row r="193" ht="23.1" customHeight="1" spans="1:17">
      <c r="A193" s="179"/>
      <c r="B193" s="179"/>
      <c r="C193" s="180"/>
      <c r="D193" s="215" t="s">
        <v>2791</v>
      </c>
      <c r="E193" s="182" t="s">
        <v>2792</v>
      </c>
      <c r="F193" s="222">
        <v>7.23</v>
      </c>
      <c r="G193" s="222">
        <v>0</v>
      </c>
      <c r="H193" s="222">
        <v>7.23</v>
      </c>
      <c r="I193" s="222">
        <v>0</v>
      </c>
      <c r="J193" s="222">
        <v>0</v>
      </c>
      <c r="K193" s="222">
        <v>0</v>
      </c>
      <c r="L193" s="222">
        <v>0</v>
      </c>
      <c r="M193" s="222">
        <v>0</v>
      </c>
      <c r="N193" s="222">
        <v>0</v>
      </c>
      <c r="O193" s="222">
        <v>0</v>
      </c>
      <c r="P193" s="222">
        <v>0</v>
      </c>
      <c r="Q193" s="183">
        <v>0</v>
      </c>
    </row>
    <row r="194" ht="23.1" customHeight="1" spans="1:17">
      <c r="A194" s="179"/>
      <c r="B194" s="179"/>
      <c r="C194" s="180"/>
      <c r="D194" s="215" t="s">
        <v>2793</v>
      </c>
      <c r="E194" s="182" t="s">
        <v>2794</v>
      </c>
      <c r="F194" s="222">
        <v>0.75</v>
      </c>
      <c r="G194" s="222">
        <v>0</v>
      </c>
      <c r="H194" s="222">
        <v>0.75</v>
      </c>
      <c r="I194" s="222">
        <v>0</v>
      </c>
      <c r="J194" s="222">
        <v>0</v>
      </c>
      <c r="K194" s="222">
        <v>0</v>
      </c>
      <c r="L194" s="222">
        <v>0</v>
      </c>
      <c r="M194" s="222">
        <v>0</v>
      </c>
      <c r="N194" s="222">
        <v>0</v>
      </c>
      <c r="O194" s="222">
        <v>0</v>
      </c>
      <c r="P194" s="222">
        <v>0</v>
      </c>
      <c r="Q194" s="183">
        <v>0</v>
      </c>
    </row>
    <row r="195" ht="23.1" customHeight="1" spans="1:17">
      <c r="A195" s="179"/>
      <c r="B195" s="179"/>
      <c r="C195" s="180"/>
      <c r="D195" s="215" t="s">
        <v>2795</v>
      </c>
      <c r="E195" s="182" t="s">
        <v>2796</v>
      </c>
      <c r="F195" s="222">
        <v>40.62</v>
      </c>
      <c r="G195" s="222">
        <v>0</v>
      </c>
      <c r="H195" s="222">
        <v>39.09</v>
      </c>
      <c r="I195" s="222">
        <v>0</v>
      </c>
      <c r="J195" s="222">
        <v>1.53</v>
      </c>
      <c r="K195" s="222">
        <v>0</v>
      </c>
      <c r="L195" s="222">
        <v>0</v>
      </c>
      <c r="M195" s="222">
        <v>0</v>
      </c>
      <c r="N195" s="222">
        <v>0</v>
      </c>
      <c r="O195" s="222">
        <v>0</v>
      </c>
      <c r="P195" s="222">
        <v>0</v>
      </c>
      <c r="Q195" s="183">
        <v>0</v>
      </c>
    </row>
    <row r="196" ht="23.1" customHeight="1" spans="1:17">
      <c r="A196" s="179"/>
      <c r="B196" s="179"/>
      <c r="C196" s="180"/>
      <c r="D196" s="215" t="s">
        <v>2797</v>
      </c>
      <c r="E196" s="182" t="s">
        <v>2798</v>
      </c>
      <c r="F196" s="222">
        <v>12.24</v>
      </c>
      <c r="G196" s="222">
        <v>0</v>
      </c>
      <c r="H196" s="222">
        <v>11.17</v>
      </c>
      <c r="I196" s="222">
        <v>0</v>
      </c>
      <c r="J196" s="222">
        <v>1.07</v>
      </c>
      <c r="K196" s="222">
        <v>0</v>
      </c>
      <c r="L196" s="222">
        <v>0</v>
      </c>
      <c r="M196" s="222">
        <v>0</v>
      </c>
      <c r="N196" s="222">
        <v>0</v>
      </c>
      <c r="O196" s="222">
        <v>0</v>
      </c>
      <c r="P196" s="222">
        <v>0</v>
      </c>
      <c r="Q196" s="183">
        <v>0</v>
      </c>
    </row>
    <row r="197" ht="23.1" customHeight="1" spans="1:17">
      <c r="A197" s="179"/>
      <c r="B197" s="179"/>
      <c r="C197" s="180"/>
      <c r="D197" s="215" t="s">
        <v>2799</v>
      </c>
      <c r="E197" s="182" t="s">
        <v>2800</v>
      </c>
      <c r="F197" s="222">
        <v>12.24</v>
      </c>
      <c r="G197" s="222">
        <v>0</v>
      </c>
      <c r="H197" s="222">
        <v>11.17</v>
      </c>
      <c r="I197" s="222">
        <v>0</v>
      </c>
      <c r="J197" s="222">
        <v>1.07</v>
      </c>
      <c r="K197" s="222">
        <v>0</v>
      </c>
      <c r="L197" s="222">
        <v>0</v>
      </c>
      <c r="M197" s="222">
        <v>0</v>
      </c>
      <c r="N197" s="222">
        <v>0</v>
      </c>
      <c r="O197" s="222">
        <v>0</v>
      </c>
      <c r="P197" s="222">
        <v>0</v>
      </c>
      <c r="Q197" s="183">
        <v>0</v>
      </c>
    </row>
    <row r="198" ht="22.5" customHeight="1" spans="1:17">
      <c r="A198" s="228"/>
      <c r="B198" s="228"/>
      <c r="C198" s="228"/>
      <c r="D198" s="228"/>
      <c r="E198" s="228"/>
      <c r="F198" s="228"/>
      <c r="G198" s="228"/>
      <c r="H198" s="228"/>
      <c r="I198" s="228"/>
      <c r="J198" s="228"/>
      <c r="K198" s="228"/>
      <c r="L198" s="228"/>
      <c r="M198" s="228"/>
      <c r="N198" s="228"/>
      <c r="O198" s="228"/>
      <c r="P198" s="228"/>
      <c r="Q198" s="228"/>
    </row>
    <row r="199" ht="22.5" customHeight="1" spans="1:17">
      <c r="A199" s="228"/>
      <c r="B199" s="228"/>
      <c r="C199" s="228"/>
      <c r="D199" s="228"/>
      <c r="E199" s="228"/>
      <c r="F199" s="228"/>
      <c r="G199" s="228"/>
      <c r="H199" s="228"/>
      <c r="I199" s="228"/>
      <c r="J199" s="228"/>
      <c r="K199" s="228"/>
      <c r="L199" s="228"/>
      <c r="M199" s="228"/>
      <c r="N199" s="228"/>
      <c r="O199" s="228"/>
      <c r="P199" s="228"/>
      <c r="Q199" s="228"/>
    </row>
    <row r="200" ht="22.5" customHeight="1" spans="1:17">
      <c r="A200" s="228"/>
      <c r="B200" s="228"/>
      <c r="C200" s="228"/>
      <c r="D200" s="228"/>
      <c r="E200" s="228"/>
      <c r="F200" s="228"/>
      <c r="G200" s="228"/>
      <c r="H200" s="228"/>
      <c r="I200" s="228"/>
      <c r="J200" s="228"/>
      <c r="K200" s="228"/>
      <c r="L200" s="228"/>
      <c r="M200" s="228"/>
      <c r="N200" s="228"/>
      <c r="O200" s="228"/>
      <c r="P200" s="228"/>
      <c r="Q200" s="228"/>
    </row>
    <row r="201" ht="22.5" customHeight="1" spans="1:17">
      <c r="A201" s="228"/>
      <c r="B201" s="228"/>
      <c r="C201" s="228"/>
      <c r="D201" s="228"/>
      <c r="E201" s="228"/>
      <c r="F201" s="228"/>
      <c r="G201" s="228"/>
      <c r="H201" s="228"/>
      <c r="I201" s="228"/>
      <c r="J201" s="228"/>
      <c r="K201" s="228"/>
      <c r="L201" s="228"/>
      <c r="M201" s="228"/>
      <c r="N201" s="228"/>
      <c r="O201" s="228"/>
      <c r="P201" s="228"/>
      <c r="Q201" s="228"/>
    </row>
    <row r="202" ht="23.1" customHeight="1"/>
    <row r="203" ht="23.1" customHeight="1"/>
    <row r="204" ht="23.1" customHeight="1"/>
    <row r="205" ht="23.1" customHeight="1"/>
    <row r="206" ht="23.1" customHeight="1"/>
    <row r="207" ht="23.1" customHeight="1"/>
    <row r="208" ht="23.1" customHeight="1"/>
    <row r="209" ht="23.1" customHeight="1"/>
    <row r="210" ht="23.1" customHeight="1"/>
    <row r="211" ht="23.1" customHeight="1"/>
    <row r="212" ht="23.1" customHeight="1"/>
    <row r="213" ht="23.1" customHeight="1"/>
    <row r="214" ht="23.1" customHeight="1"/>
    <row r="215" ht="23.1" customHeight="1"/>
    <row r="216" ht="23.1" customHeight="1"/>
    <row r="217" ht="23.1" customHeight="1"/>
    <row r="218" ht="23.1" customHeight="1"/>
    <row r="219" ht="23.1" customHeight="1"/>
    <row r="220" ht="23.1" customHeight="1"/>
    <row r="221" ht="23.1" customHeight="1"/>
    <row r="222" ht="23.1" customHeight="1"/>
    <row r="223" ht="23.1" customHeight="1"/>
    <row r="224" ht="23.1" customHeight="1"/>
    <row r="225" ht="23.1" customHeight="1"/>
    <row r="226" ht="23.1" customHeight="1"/>
    <row r="227" ht="23.1" customHeight="1"/>
    <row r="228" ht="23.1" customHeight="1"/>
    <row r="229" ht="23.1" customHeight="1"/>
    <row r="230" ht="23.1" customHeight="1"/>
    <row r="231" ht="23.1" customHeight="1"/>
    <row r="232" ht="23.1" customHeight="1"/>
    <row r="233" ht="23.1" customHeight="1"/>
    <row r="234" ht="23.1" customHeight="1"/>
    <row r="235" ht="23.1" customHeight="1"/>
    <row r="236" ht="23.1" customHeight="1"/>
    <row r="237" ht="23.1" customHeight="1"/>
    <row r="238" ht="23.1" customHeight="1"/>
    <row r="239" ht="23.1" customHeight="1"/>
    <row r="240" ht="23.1" customHeight="1"/>
    <row r="241" ht="23.1" customHeight="1"/>
    <row r="242" ht="23.1" customHeight="1"/>
    <row r="243" ht="23.1" customHeight="1"/>
    <row r="244" ht="23.1" customHeight="1"/>
    <row r="245" ht="23.1" customHeight="1"/>
    <row r="246" ht="23.1" customHeight="1"/>
    <row r="247" ht="23.1" customHeight="1"/>
    <row r="248" ht="23.1" customHeight="1"/>
    <row r="249" ht="23.1" customHeight="1"/>
    <row r="250" ht="23.1" customHeight="1"/>
    <row r="251" ht="23.1" customHeight="1"/>
    <row r="252" ht="23.1" customHeight="1"/>
    <row r="253" ht="23.1" customHeight="1"/>
    <row r="254" ht="23.1" customHeight="1"/>
    <row r="255" ht="23.1" customHeight="1"/>
    <row r="256" ht="23.1" customHeight="1"/>
    <row r="257" ht="23.1" customHeight="1"/>
    <row r="258" ht="23.1" customHeight="1"/>
    <row r="259" ht="23.1" customHeight="1"/>
    <row r="260" ht="23.1" customHeight="1"/>
    <row r="261" ht="23.1" customHeight="1"/>
    <row r="262" ht="23.1" customHeight="1"/>
    <row r="263" ht="23.1" customHeight="1"/>
    <row r="264" ht="23.1" customHeight="1"/>
    <row r="265" ht="23.1" customHeight="1"/>
    <row r="266" ht="23.1" customHeight="1"/>
    <row r="267" ht="23.1" customHeight="1"/>
    <row r="268" ht="23.1" customHeight="1"/>
    <row r="269" ht="23.1" customHeight="1"/>
    <row r="270" ht="23.1" customHeight="1"/>
    <row r="271" ht="23.1" customHeight="1"/>
    <row r="272" ht="23.1" customHeight="1"/>
    <row r="273" ht="23.1" customHeight="1"/>
    <row r="274" ht="23.1" customHeight="1"/>
    <row r="275" ht="23.1" customHeight="1"/>
    <row r="276" ht="23.1" customHeight="1"/>
    <row r="277" ht="23.1" customHeight="1"/>
    <row r="278" ht="23.1" customHeight="1"/>
    <row r="279" ht="23.1" customHeight="1"/>
    <row r="280" ht="23.1" customHeight="1"/>
    <row r="281" ht="23.1" customHeight="1"/>
    <row r="282" ht="23.1" customHeight="1"/>
    <row r="283" ht="23.1" customHeight="1"/>
    <row r="284" ht="23.1" customHeight="1"/>
    <row r="285" ht="23.1" customHeight="1"/>
    <row r="286" ht="23.1" customHeight="1"/>
    <row r="287" ht="23.1" customHeight="1"/>
    <row r="288" ht="23.1" customHeight="1"/>
    <row r="289" ht="23.1" customHeight="1"/>
    <row r="290" ht="23.1" customHeight="1"/>
    <row r="291" ht="23.1" customHeight="1"/>
    <row r="292" ht="23.1" customHeight="1"/>
    <row r="293" ht="23.1" customHeight="1"/>
    <row r="294" ht="23.1" customHeight="1"/>
    <row r="295" ht="23.1" customHeight="1"/>
    <row r="296" ht="23.1" customHeight="1"/>
    <row r="297" ht="23.1" customHeight="1"/>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2.5" customHeight="1"/>
    <row r="385" ht="22.5" customHeight="1"/>
    <row r="386" ht="22.5" customHeight="1"/>
    <row r="387" ht="22.5" customHeight="1"/>
  </sheetData>
  <sheetProtection formatCells="0" formatColumns="0" formatRows="0"/>
  <mergeCells count="16">
    <mergeCell ref="A1:Q1"/>
    <mergeCell ref="A3:C3"/>
    <mergeCell ref="D3:D4"/>
    <mergeCell ref="E3:E4"/>
    <mergeCell ref="F3:F4"/>
    <mergeCell ref="G3:G4"/>
    <mergeCell ref="H3:H4"/>
    <mergeCell ref="I3:I4"/>
    <mergeCell ref="J3:J4"/>
    <mergeCell ref="K3:K4"/>
    <mergeCell ref="L3:L4"/>
    <mergeCell ref="M3:M4"/>
    <mergeCell ref="N3:N4"/>
    <mergeCell ref="O3:O4"/>
    <mergeCell ref="P3:P4"/>
    <mergeCell ref="Q3:Q4"/>
  </mergeCells>
  <printOptions horizontalCentered="1"/>
  <pageMargins left="0.393055555555556" right="0.393055555555556" top="0.984027777777778" bottom="0.984027777777778" header="0.471527777777778" footer="0.471527777777778"/>
  <pageSetup paperSize="9" scale="90" fitToHeight="0" orientation="landscape" horizontalDpi="600" verticalDpi="600"/>
  <headerFooter alignWithMargins="0" scaleWithDoc="0">
    <oddFooter>&amp;C第 &amp;P 页，共 &amp;N 页</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713"/>
  <sheetViews>
    <sheetView showGridLines="0" showZeros="0" workbookViewId="0">
      <selection activeCell="A1" sqref="A1:AF1"/>
    </sheetView>
  </sheetViews>
  <sheetFormatPr defaultColWidth="6.875" defaultRowHeight="11.25"/>
  <cols>
    <col min="1" max="1" width="4" style="166" customWidth="1"/>
    <col min="2" max="3" width="3.5" style="166" customWidth="1"/>
    <col min="4" max="4" width="11.125" style="166" customWidth="1"/>
    <col min="5" max="5" width="18.625" style="166" customWidth="1"/>
    <col min="6" max="8" width="8" style="166" customWidth="1"/>
    <col min="9" max="29" width="6.75" style="166" customWidth="1"/>
    <col min="30" max="30" width="6.875" style="166" customWidth="1"/>
    <col min="31" max="31" width="6.75" style="166" customWidth="1"/>
    <col min="32" max="32" width="7.75" style="166" customWidth="1"/>
    <col min="33" max="256" width="6.875" style="166" customWidth="1"/>
    <col min="257" max="16384" width="6.875" style="166"/>
  </cols>
  <sheetData>
    <row r="1" ht="27.75" customHeight="1" spans="1:42">
      <c r="A1" s="274" t="s">
        <v>2869</v>
      </c>
      <c r="B1" s="274"/>
      <c r="C1" s="274"/>
      <c r="D1" s="274"/>
      <c r="E1" s="274"/>
      <c r="F1" s="274"/>
      <c r="G1" s="274"/>
      <c r="H1" s="274"/>
      <c r="I1" s="274"/>
      <c r="J1" s="274"/>
      <c r="K1" s="274"/>
      <c r="L1" s="274"/>
      <c r="M1" s="274"/>
      <c r="N1" s="274"/>
      <c r="O1" s="274"/>
      <c r="P1" s="274"/>
      <c r="Q1" s="274"/>
      <c r="R1" s="274"/>
      <c r="S1" s="274"/>
      <c r="T1" s="274"/>
      <c r="U1" s="274"/>
      <c r="V1" s="274"/>
      <c r="W1" s="274"/>
      <c r="X1" s="274"/>
      <c r="Y1" s="274"/>
      <c r="Z1" s="274"/>
      <c r="AA1" s="274"/>
      <c r="AB1" s="274"/>
      <c r="AC1" s="274"/>
      <c r="AD1" s="274"/>
      <c r="AE1" s="274"/>
      <c r="AF1" s="274"/>
      <c r="AG1" s="228"/>
      <c r="AH1" s="228"/>
      <c r="AI1" s="228"/>
      <c r="AJ1" s="228"/>
      <c r="AK1" s="228"/>
      <c r="AL1" s="228"/>
      <c r="AM1" s="228"/>
      <c r="AN1" s="228"/>
      <c r="AO1" s="228"/>
      <c r="AP1" s="228"/>
    </row>
    <row r="2" ht="19.5" customHeight="1" spans="1:42">
      <c r="A2" s="304"/>
      <c r="B2" s="304"/>
      <c r="C2" s="304"/>
      <c r="D2" s="304"/>
      <c r="E2" s="304"/>
      <c r="F2" s="304"/>
      <c r="G2" s="304"/>
      <c r="H2" s="304"/>
      <c r="I2" s="304"/>
      <c r="J2" s="304"/>
      <c r="K2" s="185"/>
      <c r="L2" s="305"/>
      <c r="O2" s="217"/>
      <c r="P2" s="217"/>
      <c r="Q2" s="217"/>
      <c r="R2" s="217"/>
      <c r="S2" s="217"/>
      <c r="T2" s="217"/>
      <c r="U2" s="217"/>
      <c r="V2" s="217"/>
      <c r="W2" s="217"/>
      <c r="X2" s="217"/>
      <c r="Y2" s="217"/>
      <c r="Z2" s="217"/>
      <c r="AA2" s="217"/>
      <c r="AB2" s="217"/>
      <c r="AC2" s="217"/>
      <c r="AD2" s="217"/>
      <c r="AE2" s="306" t="s">
        <v>1</v>
      </c>
      <c r="AF2" s="306"/>
      <c r="AG2" s="228"/>
      <c r="AH2" s="228"/>
      <c r="AI2" s="228"/>
      <c r="AJ2" s="228"/>
      <c r="AK2" s="228"/>
      <c r="AL2" s="228"/>
      <c r="AM2" s="228"/>
      <c r="AN2" s="228"/>
      <c r="AO2" s="228"/>
      <c r="AP2" s="228"/>
    </row>
    <row r="3" ht="21" customHeight="1" spans="1:42">
      <c r="A3" s="276" t="s">
        <v>2285</v>
      </c>
      <c r="B3" s="276"/>
      <c r="C3" s="195"/>
      <c r="D3" s="196" t="s">
        <v>2086</v>
      </c>
      <c r="E3" s="174" t="s">
        <v>2870</v>
      </c>
      <c r="F3" s="174" t="s">
        <v>56</v>
      </c>
      <c r="G3" s="177" t="s">
        <v>2001</v>
      </c>
      <c r="H3" s="177"/>
      <c r="I3" s="177"/>
      <c r="J3" s="177"/>
      <c r="K3" s="177"/>
      <c r="L3" s="177"/>
      <c r="M3" s="177"/>
      <c r="N3" s="177"/>
      <c r="O3" s="177"/>
      <c r="P3" s="177"/>
      <c r="Q3" s="177"/>
      <c r="R3" s="177"/>
      <c r="S3" s="177"/>
      <c r="T3" s="177"/>
      <c r="U3" s="177"/>
      <c r="V3" s="177"/>
      <c r="W3" s="177"/>
      <c r="X3" s="177"/>
      <c r="Y3" s="177"/>
      <c r="Z3" s="177"/>
      <c r="AA3" s="177"/>
      <c r="AB3" s="177"/>
      <c r="AC3" s="177"/>
      <c r="AD3" s="177"/>
      <c r="AE3" s="177"/>
      <c r="AF3" s="177"/>
      <c r="AG3" s="229"/>
      <c r="AH3" s="229"/>
      <c r="AI3" s="229"/>
      <c r="AJ3" s="229"/>
      <c r="AK3" s="229"/>
      <c r="AL3" s="229"/>
      <c r="AM3" s="229"/>
      <c r="AN3" s="229"/>
      <c r="AO3" s="229"/>
      <c r="AP3" s="229"/>
    </row>
    <row r="4" ht="41.25" customHeight="1" spans="1:42">
      <c r="A4" s="175" t="s">
        <v>1893</v>
      </c>
      <c r="B4" s="175" t="s">
        <v>1894</v>
      </c>
      <c r="C4" s="175" t="s">
        <v>2287</v>
      </c>
      <c r="D4" s="196"/>
      <c r="E4" s="174"/>
      <c r="F4" s="174"/>
      <c r="G4" s="174" t="s">
        <v>17</v>
      </c>
      <c r="H4" s="174" t="s">
        <v>2839</v>
      </c>
      <c r="I4" s="174" t="s">
        <v>87</v>
      </c>
      <c r="J4" s="174" t="s">
        <v>2871</v>
      </c>
      <c r="K4" s="174" t="s">
        <v>2872</v>
      </c>
      <c r="L4" s="175" t="s">
        <v>2840</v>
      </c>
      <c r="M4" s="175" t="s">
        <v>2841</v>
      </c>
      <c r="N4" s="175" t="s">
        <v>2842</v>
      </c>
      <c r="O4" s="175" t="s">
        <v>2843</v>
      </c>
      <c r="P4" s="175" t="s">
        <v>2844</v>
      </c>
      <c r="Q4" s="175" t="s">
        <v>2845</v>
      </c>
      <c r="R4" s="175" t="s">
        <v>2873</v>
      </c>
      <c r="S4" s="175" t="s">
        <v>85</v>
      </c>
      <c r="T4" s="174" t="s">
        <v>2846</v>
      </c>
      <c r="U4" s="174" t="s">
        <v>2847</v>
      </c>
      <c r="V4" s="174" t="s">
        <v>2848</v>
      </c>
      <c r="W4" s="174" t="s">
        <v>2849</v>
      </c>
      <c r="X4" s="174" t="s">
        <v>2874</v>
      </c>
      <c r="Y4" s="174" t="s">
        <v>2875</v>
      </c>
      <c r="Z4" s="174" t="s">
        <v>2876</v>
      </c>
      <c r="AA4" s="174" t="s">
        <v>2850</v>
      </c>
      <c r="AB4" s="174" t="s">
        <v>2877</v>
      </c>
      <c r="AC4" s="174" t="s">
        <v>2853</v>
      </c>
      <c r="AD4" s="174" t="s">
        <v>2854</v>
      </c>
      <c r="AE4" s="174" t="s">
        <v>2855</v>
      </c>
      <c r="AF4" s="174" t="s">
        <v>2878</v>
      </c>
      <c r="AG4" s="229"/>
      <c r="AH4" s="229"/>
      <c r="AI4" s="229"/>
      <c r="AJ4" s="229"/>
      <c r="AK4" s="229"/>
      <c r="AL4" s="229"/>
      <c r="AM4" s="229"/>
      <c r="AN4" s="229"/>
      <c r="AO4" s="229"/>
      <c r="AP4" s="229"/>
    </row>
    <row r="5" s="165" customFormat="1" ht="23.1" customHeight="1" spans="1:42">
      <c r="A5" s="180"/>
      <c r="B5" s="180"/>
      <c r="C5" s="180"/>
      <c r="D5" s="179"/>
      <c r="E5" s="199" t="s">
        <v>17</v>
      </c>
      <c r="F5" s="184">
        <v>43195</v>
      </c>
      <c r="G5" s="183">
        <v>43195</v>
      </c>
      <c r="H5" s="183">
        <v>14539.55</v>
      </c>
      <c r="I5" s="183">
        <v>832.1</v>
      </c>
      <c r="J5" s="183">
        <v>320.2</v>
      </c>
      <c r="K5" s="183">
        <v>4.8</v>
      </c>
      <c r="L5" s="183">
        <v>64.6</v>
      </c>
      <c r="M5" s="183">
        <v>126.1</v>
      </c>
      <c r="N5" s="183">
        <v>48.2</v>
      </c>
      <c r="O5" s="183">
        <v>0</v>
      </c>
      <c r="P5" s="183">
        <v>14.2</v>
      </c>
      <c r="Q5" s="183">
        <v>167.7</v>
      </c>
      <c r="R5" s="183">
        <v>0.5</v>
      </c>
      <c r="S5" s="183">
        <v>317.5</v>
      </c>
      <c r="T5" s="183">
        <v>105.5</v>
      </c>
      <c r="U5" s="183">
        <v>812.9</v>
      </c>
      <c r="V5" s="183">
        <v>796.9</v>
      </c>
      <c r="W5" s="183">
        <v>279.4</v>
      </c>
      <c r="X5" s="183">
        <v>2130.2</v>
      </c>
      <c r="Y5" s="183">
        <v>12.8</v>
      </c>
      <c r="Z5" s="183">
        <v>1</v>
      </c>
      <c r="AA5" s="183">
        <v>277.3</v>
      </c>
      <c r="AB5" s="183">
        <v>718.5</v>
      </c>
      <c r="AC5" s="183">
        <v>75.7</v>
      </c>
      <c r="AD5" s="183">
        <v>84</v>
      </c>
      <c r="AE5" s="183">
        <v>0</v>
      </c>
      <c r="AF5" s="183">
        <v>21415.55</v>
      </c>
      <c r="AG5" s="229"/>
      <c r="AH5" s="229"/>
      <c r="AI5" s="229"/>
      <c r="AJ5" s="229"/>
      <c r="AK5" s="229"/>
      <c r="AL5" s="229"/>
      <c r="AM5" s="229"/>
      <c r="AN5" s="229"/>
      <c r="AO5" s="229"/>
      <c r="AP5" s="229"/>
    </row>
    <row r="6" ht="23.1" customHeight="1" spans="1:42">
      <c r="A6" s="180"/>
      <c r="B6" s="180"/>
      <c r="C6" s="180"/>
      <c r="D6" s="179" t="s">
        <v>2289</v>
      </c>
      <c r="E6" s="199" t="s">
        <v>354</v>
      </c>
      <c r="F6" s="184">
        <v>1055</v>
      </c>
      <c r="G6" s="183">
        <v>1055</v>
      </c>
      <c r="H6" s="183">
        <v>263</v>
      </c>
      <c r="I6" s="183">
        <v>95.2</v>
      </c>
      <c r="J6" s="183">
        <v>0</v>
      </c>
      <c r="K6" s="183">
        <v>0</v>
      </c>
      <c r="L6" s="183">
        <v>0.5</v>
      </c>
      <c r="M6" s="183">
        <v>0.5</v>
      </c>
      <c r="N6" s="183">
        <v>7.5</v>
      </c>
      <c r="O6" s="183">
        <v>0</v>
      </c>
      <c r="P6" s="183">
        <v>0</v>
      </c>
      <c r="Q6" s="183">
        <v>19.5</v>
      </c>
      <c r="R6" s="183">
        <v>0</v>
      </c>
      <c r="S6" s="183">
        <v>2</v>
      </c>
      <c r="T6" s="183">
        <v>0</v>
      </c>
      <c r="U6" s="183">
        <v>17</v>
      </c>
      <c r="V6" s="183">
        <v>15</v>
      </c>
      <c r="W6" s="183">
        <v>48.3</v>
      </c>
      <c r="X6" s="183">
        <v>0</v>
      </c>
      <c r="Y6" s="183">
        <v>0</v>
      </c>
      <c r="Z6" s="183">
        <v>0</v>
      </c>
      <c r="AA6" s="183">
        <v>23</v>
      </c>
      <c r="AB6" s="183">
        <v>19</v>
      </c>
      <c r="AC6" s="183">
        <v>8</v>
      </c>
      <c r="AD6" s="183">
        <v>0</v>
      </c>
      <c r="AE6" s="183">
        <v>0</v>
      </c>
      <c r="AF6" s="183">
        <v>536.5</v>
      </c>
      <c r="AG6" s="228"/>
      <c r="AH6" s="228"/>
      <c r="AI6" s="228"/>
      <c r="AJ6" s="228"/>
      <c r="AK6" s="228"/>
      <c r="AL6" s="228"/>
      <c r="AM6" s="228"/>
      <c r="AN6" s="228"/>
      <c r="AO6" s="228"/>
      <c r="AP6" s="228"/>
    </row>
    <row r="7" ht="23.1" customHeight="1" spans="1:42">
      <c r="A7" s="180"/>
      <c r="B7" s="180"/>
      <c r="C7" s="180"/>
      <c r="D7" s="179" t="s">
        <v>2290</v>
      </c>
      <c r="E7" s="199" t="s">
        <v>2291</v>
      </c>
      <c r="F7" s="184">
        <v>116</v>
      </c>
      <c r="G7" s="183">
        <v>116</v>
      </c>
      <c r="H7" s="183">
        <v>24</v>
      </c>
      <c r="I7" s="183">
        <v>28</v>
      </c>
      <c r="J7" s="183">
        <v>0</v>
      </c>
      <c r="K7" s="183">
        <v>0</v>
      </c>
      <c r="L7" s="183">
        <v>0</v>
      </c>
      <c r="M7" s="183">
        <v>0</v>
      </c>
      <c r="N7" s="183">
        <v>1</v>
      </c>
      <c r="O7" s="183">
        <v>0</v>
      </c>
      <c r="P7" s="183">
        <v>0</v>
      </c>
      <c r="Q7" s="183">
        <v>1</v>
      </c>
      <c r="R7" s="183">
        <v>0</v>
      </c>
      <c r="S7" s="183">
        <v>1</v>
      </c>
      <c r="T7" s="183">
        <v>0</v>
      </c>
      <c r="U7" s="183">
        <v>2</v>
      </c>
      <c r="V7" s="183">
        <v>2</v>
      </c>
      <c r="W7" s="183">
        <v>24</v>
      </c>
      <c r="X7" s="183">
        <v>0</v>
      </c>
      <c r="Y7" s="183">
        <v>0</v>
      </c>
      <c r="Z7" s="183">
        <v>0</v>
      </c>
      <c r="AA7" s="183">
        <v>10</v>
      </c>
      <c r="AB7" s="183">
        <v>0</v>
      </c>
      <c r="AC7" s="183">
        <v>0</v>
      </c>
      <c r="AD7" s="183">
        <v>0</v>
      </c>
      <c r="AE7" s="183">
        <v>0</v>
      </c>
      <c r="AF7" s="183">
        <v>23</v>
      </c>
      <c r="AG7" s="228"/>
      <c r="AH7" s="228"/>
      <c r="AI7" s="228"/>
      <c r="AJ7" s="228"/>
      <c r="AK7" s="228"/>
      <c r="AL7" s="228"/>
      <c r="AM7" s="228"/>
      <c r="AN7" s="228"/>
      <c r="AO7" s="228"/>
      <c r="AP7" s="228"/>
    </row>
    <row r="8" ht="23.1" customHeight="1" spans="1:42">
      <c r="A8" s="180"/>
      <c r="B8" s="180"/>
      <c r="C8" s="180"/>
      <c r="D8" s="179" t="s">
        <v>2292</v>
      </c>
      <c r="E8" s="199" t="s">
        <v>2293</v>
      </c>
      <c r="F8" s="184">
        <v>60</v>
      </c>
      <c r="G8" s="183">
        <v>60</v>
      </c>
      <c r="H8" s="183">
        <v>2</v>
      </c>
      <c r="I8" s="183">
        <v>16.7</v>
      </c>
      <c r="J8" s="183">
        <v>0</v>
      </c>
      <c r="K8" s="183">
        <v>0</v>
      </c>
      <c r="L8" s="183">
        <v>0</v>
      </c>
      <c r="M8" s="183">
        <v>0</v>
      </c>
      <c r="N8" s="183">
        <v>0</v>
      </c>
      <c r="O8" s="183">
        <v>0</v>
      </c>
      <c r="P8" s="183">
        <v>0</v>
      </c>
      <c r="Q8" s="183">
        <v>0</v>
      </c>
      <c r="R8" s="183">
        <v>0</v>
      </c>
      <c r="S8" s="183">
        <v>0</v>
      </c>
      <c r="T8" s="183">
        <v>0</v>
      </c>
      <c r="U8" s="183">
        <v>5</v>
      </c>
      <c r="V8" s="183">
        <v>0</v>
      </c>
      <c r="W8" s="183">
        <v>2.3</v>
      </c>
      <c r="X8" s="183">
        <v>0</v>
      </c>
      <c r="Y8" s="183">
        <v>0</v>
      </c>
      <c r="Z8" s="183">
        <v>0</v>
      </c>
      <c r="AA8" s="183">
        <v>0</v>
      </c>
      <c r="AB8" s="183">
        <v>0</v>
      </c>
      <c r="AC8" s="183">
        <v>8</v>
      </c>
      <c r="AD8" s="183">
        <v>0</v>
      </c>
      <c r="AE8" s="183">
        <v>0</v>
      </c>
      <c r="AF8" s="183">
        <v>26</v>
      </c>
      <c r="AG8" s="228"/>
      <c r="AH8" s="228"/>
      <c r="AI8" s="228"/>
      <c r="AJ8" s="228"/>
      <c r="AK8" s="228"/>
      <c r="AL8" s="228"/>
      <c r="AM8" s="228"/>
      <c r="AN8" s="228"/>
      <c r="AO8" s="228"/>
      <c r="AP8" s="228"/>
    </row>
    <row r="9" ht="23.1" customHeight="1" spans="1:42">
      <c r="A9" s="180"/>
      <c r="B9" s="180"/>
      <c r="C9" s="180"/>
      <c r="D9" s="179" t="s">
        <v>2294</v>
      </c>
      <c r="E9" s="199" t="s">
        <v>2295</v>
      </c>
      <c r="F9" s="184">
        <v>401</v>
      </c>
      <c r="G9" s="183">
        <v>401</v>
      </c>
      <c r="H9" s="183">
        <v>0</v>
      </c>
      <c r="I9" s="183">
        <v>0</v>
      </c>
      <c r="J9" s="183">
        <v>0</v>
      </c>
      <c r="K9" s="183">
        <v>0</v>
      </c>
      <c r="L9" s="183">
        <v>0</v>
      </c>
      <c r="M9" s="183">
        <v>0</v>
      </c>
      <c r="N9" s="183">
        <v>0</v>
      </c>
      <c r="O9" s="183">
        <v>0</v>
      </c>
      <c r="P9" s="183">
        <v>0</v>
      </c>
      <c r="Q9" s="183">
        <v>0</v>
      </c>
      <c r="R9" s="183">
        <v>0</v>
      </c>
      <c r="S9" s="183">
        <v>0</v>
      </c>
      <c r="T9" s="183">
        <v>0</v>
      </c>
      <c r="U9" s="183">
        <v>0</v>
      </c>
      <c r="V9" s="183">
        <v>0</v>
      </c>
      <c r="W9" s="183">
        <v>0</v>
      </c>
      <c r="X9" s="183">
        <v>0</v>
      </c>
      <c r="Y9" s="183">
        <v>0</v>
      </c>
      <c r="Z9" s="183">
        <v>0</v>
      </c>
      <c r="AA9" s="183">
        <v>0</v>
      </c>
      <c r="AB9" s="183">
        <v>0</v>
      </c>
      <c r="AC9" s="183">
        <v>0</v>
      </c>
      <c r="AD9" s="183">
        <v>0</v>
      </c>
      <c r="AE9" s="183">
        <v>0</v>
      </c>
      <c r="AF9" s="183">
        <v>401</v>
      </c>
      <c r="AG9" s="228"/>
      <c r="AH9" s="228"/>
      <c r="AI9" s="228"/>
      <c r="AJ9" s="228"/>
      <c r="AK9" s="228"/>
      <c r="AL9" s="228"/>
      <c r="AM9" s="228"/>
      <c r="AN9" s="228"/>
      <c r="AO9" s="228"/>
      <c r="AP9" s="228"/>
    </row>
    <row r="10" ht="23.1" customHeight="1" spans="1:42">
      <c r="A10" s="180"/>
      <c r="B10" s="180"/>
      <c r="C10" s="180"/>
      <c r="D10" s="179" t="s">
        <v>2296</v>
      </c>
      <c r="E10" s="199" t="s">
        <v>2297</v>
      </c>
      <c r="F10" s="184">
        <v>43</v>
      </c>
      <c r="G10" s="183">
        <v>43</v>
      </c>
      <c r="H10" s="183">
        <v>6.5</v>
      </c>
      <c r="I10" s="183">
        <v>4.5</v>
      </c>
      <c r="J10" s="183">
        <v>0</v>
      </c>
      <c r="K10" s="183">
        <v>0</v>
      </c>
      <c r="L10" s="183">
        <v>0</v>
      </c>
      <c r="M10" s="183">
        <v>0</v>
      </c>
      <c r="N10" s="183">
        <v>3</v>
      </c>
      <c r="O10" s="183">
        <v>0</v>
      </c>
      <c r="P10" s="183">
        <v>0</v>
      </c>
      <c r="Q10" s="183">
        <v>14.5</v>
      </c>
      <c r="R10" s="183">
        <v>0</v>
      </c>
      <c r="S10" s="183">
        <v>0</v>
      </c>
      <c r="T10" s="183">
        <v>0</v>
      </c>
      <c r="U10" s="183">
        <v>0</v>
      </c>
      <c r="V10" s="183">
        <v>0</v>
      </c>
      <c r="W10" s="183">
        <v>5.5</v>
      </c>
      <c r="X10" s="183">
        <v>0</v>
      </c>
      <c r="Y10" s="183">
        <v>0</v>
      </c>
      <c r="Z10" s="183">
        <v>0</v>
      </c>
      <c r="AA10" s="183">
        <v>1</v>
      </c>
      <c r="AB10" s="183">
        <v>0</v>
      </c>
      <c r="AC10" s="183">
        <v>0</v>
      </c>
      <c r="AD10" s="183">
        <v>0</v>
      </c>
      <c r="AE10" s="183">
        <v>0</v>
      </c>
      <c r="AF10" s="183">
        <v>8</v>
      </c>
      <c r="AG10" s="228"/>
      <c r="AH10" s="228"/>
      <c r="AI10" s="228"/>
      <c r="AJ10" s="228"/>
      <c r="AK10" s="228"/>
      <c r="AL10" s="228"/>
      <c r="AM10" s="228"/>
      <c r="AN10" s="228"/>
      <c r="AO10" s="228"/>
      <c r="AP10" s="228"/>
    </row>
    <row r="11" ht="23.1" customHeight="1" spans="1:42">
      <c r="A11" s="180"/>
      <c r="B11" s="180"/>
      <c r="C11" s="180"/>
      <c r="D11" s="179" t="s">
        <v>2298</v>
      </c>
      <c r="E11" s="199" t="s">
        <v>2299</v>
      </c>
      <c r="F11" s="184">
        <v>13</v>
      </c>
      <c r="G11" s="183">
        <v>13</v>
      </c>
      <c r="H11" s="183">
        <v>5</v>
      </c>
      <c r="I11" s="183">
        <v>3</v>
      </c>
      <c r="J11" s="183">
        <v>0</v>
      </c>
      <c r="K11" s="183">
        <v>0</v>
      </c>
      <c r="L11" s="183">
        <v>0</v>
      </c>
      <c r="M11" s="183">
        <v>0</v>
      </c>
      <c r="N11" s="183">
        <v>0</v>
      </c>
      <c r="O11" s="183">
        <v>0</v>
      </c>
      <c r="P11" s="183">
        <v>0</v>
      </c>
      <c r="Q11" s="183">
        <v>1</v>
      </c>
      <c r="R11" s="183">
        <v>0</v>
      </c>
      <c r="S11" s="183">
        <v>0</v>
      </c>
      <c r="T11" s="183">
        <v>0</v>
      </c>
      <c r="U11" s="183">
        <v>0</v>
      </c>
      <c r="V11" s="183">
        <v>0</v>
      </c>
      <c r="W11" s="183">
        <v>1</v>
      </c>
      <c r="X11" s="183">
        <v>0</v>
      </c>
      <c r="Y11" s="183">
        <v>0</v>
      </c>
      <c r="Z11" s="183">
        <v>0</v>
      </c>
      <c r="AA11" s="183">
        <v>3</v>
      </c>
      <c r="AB11" s="183">
        <v>0</v>
      </c>
      <c r="AC11" s="183">
        <v>0</v>
      </c>
      <c r="AD11" s="183">
        <v>0</v>
      </c>
      <c r="AE11" s="183">
        <v>0</v>
      </c>
      <c r="AF11" s="183">
        <v>0</v>
      </c>
      <c r="AG11" s="228"/>
      <c r="AH11" s="228"/>
      <c r="AI11" s="228"/>
      <c r="AJ11" s="228"/>
      <c r="AK11" s="228"/>
      <c r="AL11" s="228"/>
      <c r="AM11" s="228"/>
      <c r="AN11" s="228"/>
      <c r="AO11" s="228"/>
      <c r="AP11" s="228"/>
    </row>
    <row r="12" ht="23.1" customHeight="1" spans="1:42">
      <c r="A12" s="180"/>
      <c r="B12" s="180"/>
      <c r="C12" s="180"/>
      <c r="D12" s="179" t="s">
        <v>2300</v>
      </c>
      <c r="E12" s="199" t="s">
        <v>2301</v>
      </c>
      <c r="F12" s="184">
        <v>6</v>
      </c>
      <c r="G12" s="183">
        <v>6</v>
      </c>
      <c r="H12" s="183">
        <v>4.5</v>
      </c>
      <c r="I12" s="183">
        <v>1</v>
      </c>
      <c r="J12" s="183">
        <v>0</v>
      </c>
      <c r="K12" s="183">
        <v>0</v>
      </c>
      <c r="L12" s="183">
        <v>0</v>
      </c>
      <c r="M12" s="183">
        <v>0</v>
      </c>
      <c r="N12" s="183">
        <v>0</v>
      </c>
      <c r="O12" s="183">
        <v>0</v>
      </c>
      <c r="P12" s="183">
        <v>0</v>
      </c>
      <c r="Q12" s="183">
        <v>0</v>
      </c>
      <c r="R12" s="183">
        <v>0</v>
      </c>
      <c r="S12" s="183">
        <v>0</v>
      </c>
      <c r="T12" s="183">
        <v>0</v>
      </c>
      <c r="U12" s="183">
        <v>0</v>
      </c>
      <c r="V12" s="183">
        <v>0</v>
      </c>
      <c r="W12" s="183">
        <v>0</v>
      </c>
      <c r="X12" s="183">
        <v>0</v>
      </c>
      <c r="Y12" s="183">
        <v>0</v>
      </c>
      <c r="Z12" s="183">
        <v>0</v>
      </c>
      <c r="AA12" s="183">
        <v>0</v>
      </c>
      <c r="AB12" s="183">
        <v>0</v>
      </c>
      <c r="AC12" s="183">
        <v>0</v>
      </c>
      <c r="AD12" s="183">
        <v>0</v>
      </c>
      <c r="AE12" s="183">
        <v>0</v>
      </c>
      <c r="AF12" s="183">
        <v>0.5</v>
      </c>
      <c r="AG12" s="228"/>
      <c r="AH12" s="228"/>
      <c r="AI12" s="228"/>
      <c r="AJ12" s="228"/>
      <c r="AK12" s="228"/>
      <c r="AL12" s="228"/>
      <c r="AM12" s="228"/>
      <c r="AN12" s="228"/>
      <c r="AO12" s="228"/>
      <c r="AP12" s="228"/>
    </row>
    <row r="13" ht="23.1" customHeight="1" spans="1:42">
      <c r="A13" s="180"/>
      <c r="B13" s="180"/>
      <c r="C13" s="180"/>
      <c r="D13" s="179" t="s">
        <v>2302</v>
      </c>
      <c r="E13" s="199" t="s">
        <v>2303</v>
      </c>
      <c r="F13" s="184">
        <v>49</v>
      </c>
      <c r="G13" s="183">
        <v>49</v>
      </c>
      <c r="H13" s="183">
        <v>26</v>
      </c>
      <c r="I13" s="183">
        <v>4</v>
      </c>
      <c r="J13" s="183">
        <v>0</v>
      </c>
      <c r="K13" s="183">
        <v>0</v>
      </c>
      <c r="L13" s="183">
        <v>0</v>
      </c>
      <c r="M13" s="183">
        <v>0</v>
      </c>
      <c r="N13" s="183">
        <v>0</v>
      </c>
      <c r="O13" s="183">
        <v>0</v>
      </c>
      <c r="P13" s="183">
        <v>0</v>
      </c>
      <c r="Q13" s="183">
        <v>0</v>
      </c>
      <c r="R13" s="183">
        <v>0</v>
      </c>
      <c r="S13" s="183">
        <v>0</v>
      </c>
      <c r="T13" s="183">
        <v>0</v>
      </c>
      <c r="U13" s="183">
        <v>0</v>
      </c>
      <c r="V13" s="183">
        <v>0</v>
      </c>
      <c r="W13" s="183">
        <v>0</v>
      </c>
      <c r="X13" s="183">
        <v>0</v>
      </c>
      <c r="Y13" s="183">
        <v>0</v>
      </c>
      <c r="Z13" s="183">
        <v>0</v>
      </c>
      <c r="AA13" s="183">
        <v>0</v>
      </c>
      <c r="AB13" s="183">
        <v>19</v>
      </c>
      <c r="AC13" s="183">
        <v>0</v>
      </c>
      <c r="AD13" s="183">
        <v>0</v>
      </c>
      <c r="AE13" s="183">
        <v>0</v>
      </c>
      <c r="AF13" s="183">
        <v>0</v>
      </c>
      <c r="AG13" s="228"/>
      <c r="AH13" s="228"/>
      <c r="AI13" s="228"/>
      <c r="AJ13" s="228"/>
      <c r="AK13" s="228"/>
      <c r="AL13" s="228"/>
      <c r="AM13" s="228"/>
      <c r="AN13" s="228"/>
      <c r="AO13" s="228"/>
      <c r="AP13" s="228"/>
    </row>
    <row r="14" ht="23.1" customHeight="1" spans="1:42">
      <c r="A14" s="180"/>
      <c r="B14" s="180"/>
      <c r="C14" s="180"/>
      <c r="D14" s="179" t="s">
        <v>2304</v>
      </c>
      <c r="E14" s="199" t="s">
        <v>2305</v>
      </c>
      <c r="F14" s="184">
        <v>27</v>
      </c>
      <c r="G14" s="183">
        <v>27</v>
      </c>
      <c r="H14" s="183">
        <v>27</v>
      </c>
      <c r="I14" s="183">
        <v>0</v>
      </c>
      <c r="J14" s="183">
        <v>0</v>
      </c>
      <c r="K14" s="183">
        <v>0</v>
      </c>
      <c r="L14" s="183">
        <v>0</v>
      </c>
      <c r="M14" s="183">
        <v>0</v>
      </c>
      <c r="N14" s="183">
        <v>0</v>
      </c>
      <c r="O14" s="183">
        <v>0</v>
      </c>
      <c r="P14" s="183">
        <v>0</v>
      </c>
      <c r="Q14" s="183">
        <v>0</v>
      </c>
      <c r="R14" s="183">
        <v>0</v>
      </c>
      <c r="S14" s="183">
        <v>0</v>
      </c>
      <c r="T14" s="183">
        <v>0</v>
      </c>
      <c r="U14" s="183">
        <v>0</v>
      </c>
      <c r="V14" s="183">
        <v>0</v>
      </c>
      <c r="W14" s="183">
        <v>0</v>
      </c>
      <c r="X14" s="183">
        <v>0</v>
      </c>
      <c r="Y14" s="183">
        <v>0</v>
      </c>
      <c r="Z14" s="183">
        <v>0</v>
      </c>
      <c r="AA14" s="183">
        <v>0</v>
      </c>
      <c r="AB14" s="183">
        <v>0</v>
      </c>
      <c r="AC14" s="183">
        <v>0</v>
      </c>
      <c r="AD14" s="183">
        <v>0</v>
      </c>
      <c r="AE14" s="183">
        <v>0</v>
      </c>
      <c r="AF14" s="183">
        <v>0</v>
      </c>
      <c r="AG14" s="228"/>
      <c r="AH14" s="228"/>
      <c r="AI14" s="228"/>
      <c r="AJ14" s="228"/>
      <c r="AK14" s="228"/>
      <c r="AL14" s="228"/>
      <c r="AM14" s="228"/>
      <c r="AN14" s="228"/>
      <c r="AO14" s="228"/>
      <c r="AP14" s="228"/>
    </row>
    <row r="15" ht="23.1" customHeight="1" spans="1:42">
      <c r="A15" s="180"/>
      <c r="B15" s="180"/>
      <c r="C15" s="180"/>
      <c r="D15" s="179" t="s">
        <v>2306</v>
      </c>
      <c r="E15" s="199" t="s">
        <v>2307</v>
      </c>
      <c r="F15" s="184">
        <v>31</v>
      </c>
      <c r="G15" s="183">
        <v>31</v>
      </c>
      <c r="H15" s="183">
        <v>23</v>
      </c>
      <c r="I15" s="183">
        <v>6</v>
      </c>
      <c r="J15" s="183">
        <v>0</v>
      </c>
      <c r="K15" s="183">
        <v>0</v>
      </c>
      <c r="L15" s="183">
        <v>0</v>
      </c>
      <c r="M15" s="183">
        <v>0</v>
      </c>
      <c r="N15" s="183">
        <v>0</v>
      </c>
      <c r="O15" s="183">
        <v>0</v>
      </c>
      <c r="P15" s="183">
        <v>0</v>
      </c>
      <c r="Q15" s="183">
        <v>0</v>
      </c>
      <c r="R15" s="183">
        <v>0</v>
      </c>
      <c r="S15" s="183">
        <v>0</v>
      </c>
      <c r="T15" s="183">
        <v>0</v>
      </c>
      <c r="U15" s="183">
        <v>2</v>
      </c>
      <c r="V15" s="183">
        <v>0</v>
      </c>
      <c r="W15" s="183">
        <v>0</v>
      </c>
      <c r="X15" s="183">
        <v>0</v>
      </c>
      <c r="Y15" s="183">
        <v>0</v>
      </c>
      <c r="Z15" s="183">
        <v>0</v>
      </c>
      <c r="AA15" s="183">
        <v>0</v>
      </c>
      <c r="AB15" s="183">
        <v>0</v>
      </c>
      <c r="AC15" s="183">
        <v>0</v>
      </c>
      <c r="AD15" s="183">
        <v>0</v>
      </c>
      <c r="AE15" s="183">
        <v>0</v>
      </c>
      <c r="AF15" s="183">
        <v>0</v>
      </c>
      <c r="AG15" s="228"/>
      <c r="AH15" s="228"/>
      <c r="AI15" s="228"/>
      <c r="AJ15" s="228"/>
      <c r="AK15" s="228"/>
      <c r="AL15" s="228"/>
      <c r="AM15" s="228"/>
      <c r="AN15" s="228"/>
      <c r="AO15" s="228"/>
      <c r="AP15" s="228"/>
    </row>
    <row r="16" ht="23.1" customHeight="1" spans="1:32">
      <c r="A16" s="180"/>
      <c r="B16" s="180"/>
      <c r="C16" s="180"/>
      <c r="D16" s="179" t="s">
        <v>2308</v>
      </c>
      <c r="E16" s="199" t="s">
        <v>2309</v>
      </c>
      <c r="F16" s="184">
        <v>6</v>
      </c>
      <c r="G16" s="183">
        <v>6</v>
      </c>
      <c r="H16" s="183">
        <v>0.5</v>
      </c>
      <c r="I16" s="183">
        <v>1</v>
      </c>
      <c r="J16" s="183">
        <v>0</v>
      </c>
      <c r="K16" s="183">
        <v>0</v>
      </c>
      <c r="L16" s="183">
        <v>0</v>
      </c>
      <c r="M16" s="183">
        <v>0</v>
      </c>
      <c r="N16" s="183">
        <v>0</v>
      </c>
      <c r="O16" s="183">
        <v>0</v>
      </c>
      <c r="P16" s="183">
        <v>0</v>
      </c>
      <c r="Q16" s="183">
        <v>0</v>
      </c>
      <c r="R16" s="183">
        <v>0</v>
      </c>
      <c r="S16" s="183">
        <v>0</v>
      </c>
      <c r="T16" s="183">
        <v>0</v>
      </c>
      <c r="U16" s="183">
        <v>0</v>
      </c>
      <c r="V16" s="183">
        <v>0</v>
      </c>
      <c r="W16" s="183">
        <v>4.5</v>
      </c>
      <c r="X16" s="183">
        <v>0</v>
      </c>
      <c r="Y16" s="183">
        <v>0</v>
      </c>
      <c r="Z16" s="183">
        <v>0</v>
      </c>
      <c r="AA16" s="183">
        <v>0</v>
      </c>
      <c r="AB16" s="183">
        <v>0</v>
      </c>
      <c r="AC16" s="183">
        <v>0</v>
      </c>
      <c r="AD16" s="183">
        <v>0</v>
      </c>
      <c r="AE16" s="183">
        <v>0</v>
      </c>
      <c r="AF16" s="183">
        <v>0</v>
      </c>
    </row>
    <row r="17" ht="23.1" customHeight="1" spans="1:32">
      <c r="A17" s="180"/>
      <c r="B17" s="180"/>
      <c r="C17" s="180"/>
      <c r="D17" s="179" t="s">
        <v>2310</v>
      </c>
      <c r="E17" s="199" t="s">
        <v>2311</v>
      </c>
      <c r="F17" s="184">
        <v>5</v>
      </c>
      <c r="G17" s="183">
        <v>5</v>
      </c>
      <c r="H17" s="183">
        <v>5</v>
      </c>
      <c r="I17" s="183">
        <v>0</v>
      </c>
      <c r="J17" s="183">
        <v>0</v>
      </c>
      <c r="K17" s="183">
        <v>0</v>
      </c>
      <c r="L17" s="183">
        <v>0</v>
      </c>
      <c r="M17" s="183">
        <v>0</v>
      </c>
      <c r="N17" s="183">
        <v>0</v>
      </c>
      <c r="O17" s="183">
        <v>0</v>
      </c>
      <c r="P17" s="183">
        <v>0</v>
      </c>
      <c r="Q17" s="183">
        <v>0</v>
      </c>
      <c r="R17" s="183">
        <v>0</v>
      </c>
      <c r="S17" s="183">
        <v>0</v>
      </c>
      <c r="T17" s="183">
        <v>0</v>
      </c>
      <c r="U17" s="183">
        <v>0</v>
      </c>
      <c r="V17" s="183">
        <v>0</v>
      </c>
      <c r="W17" s="183">
        <v>0</v>
      </c>
      <c r="X17" s="183">
        <v>0</v>
      </c>
      <c r="Y17" s="183">
        <v>0</v>
      </c>
      <c r="Z17" s="183">
        <v>0</v>
      </c>
      <c r="AA17" s="183">
        <v>0</v>
      </c>
      <c r="AB17" s="183">
        <v>0</v>
      </c>
      <c r="AC17" s="183">
        <v>0</v>
      </c>
      <c r="AD17" s="183">
        <v>0</v>
      </c>
      <c r="AE17" s="183">
        <v>0</v>
      </c>
      <c r="AF17" s="183">
        <v>0</v>
      </c>
    </row>
    <row r="18" ht="23.1" customHeight="1" spans="1:32">
      <c r="A18" s="180"/>
      <c r="B18" s="180"/>
      <c r="C18" s="180"/>
      <c r="D18" s="179" t="s">
        <v>2312</v>
      </c>
      <c r="E18" s="199" t="s">
        <v>2313</v>
      </c>
      <c r="F18" s="184">
        <v>80</v>
      </c>
      <c r="G18" s="183">
        <v>80</v>
      </c>
      <c r="H18" s="183">
        <v>25</v>
      </c>
      <c r="I18" s="183">
        <v>20</v>
      </c>
      <c r="J18" s="183">
        <v>0</v>
      </c>
      <c r="K18" s="183">
        <v>0</v>
      </c>
      <c r="L18" s="183">
        <v>0.5</v>
      </c>
      <c r="M18" s="183">
        <v>0.5</v>
      </c>
      <c r="N18" s="183">
        <v>2</v>
      </c>
      <c r="O18" s="183">
        <v>0</v>
      </c>
      <c r="P18" s="183">
        <v>0</v>
      </c>
      <c r="Q18" s="183">
        <v>1</v>
      </c>
      <c r="R18" s="183">
        <v>0</v>
      </c>
      <c r="S18" s="183">
        <v>1</v>
      </c>
      <c r="T18" s="183">
        <v>0</v>
      </c>
      <c r="U18" s="183">
        <v>2</v>
      </c>
      <c r="V18" s="183">
        <v>2</v>
      </c>
      <c r="W18" s="183">
        <v>10</v>
      </c>
      <c r="X18" s="183">
        <v>0</v>
      </c>
      <c r="Y18" s="183">
        <v>0</v>
      </c>
      <c r="Z18" s="183">
        <v>0</v>
      </c>
      <c r="AA18" s="183">
        <v>8</v>
      </c>
      <c r="AB18" s="183">
        <v>0</v>
      </c>
      <c r="AC18" s="183">
        <v>0</v>
      </c>
      <c r="AD18" s="183">
        <v>0</v>
      </c>
      <c r="AE18" s="183">
        <v>0</v>
      </c>
      <c r="AF18" s="183">
        <v>8</v>
      </c>
    </row>
    <row r="19" ht="23.1" customHeight="1" spans="1:32">
      <c r="A19" s="180"/>
      <c r="B19" s="180"/>
      <c r="C19" s="180"/>
      <c r="D19" s="179" t="s">
        <v>2314</v>
      </c>
      <c r="E19" s="199" t="s">
        <v>2315</v>
      </c>
      <c r="F19" s="184">
        <v>49</v>
      </c>
      <c r="G19" s="183">
        <v>49</v>
      </c>
      <c r="H19" s="183">
        <v>49</v>
      </c>
      <c r="I19" s="183">
        <v>0</v>
      </c>
      <c r="J19" s="183">
        <v>0</v>
      </c>
      <c r="K19" s="183">
        <v>0</v>
      </c>
      <c r="L19" s="183">
        <v>0</v>
      </c>
      <c r="M19" s="183">
        <v>0</v>
      </c>
      <c r="N19" s="183">
        <v>0</v>
      </c>
      <c r="O19" s="183">
        <v>0</v>
      </c>
      <c r="P19" s="183">
        <v>0</v>
      </c>
      <c r="Q19" s="183">
        <v>0</v>
      </c>
      <c r="R19" s="183">
        <v>0</v>
      </c>
      <c r="S19" s="183">
        <v>0</v>
      </c>
      <c r="T19" s="183">
        <v>0</v>
      </c>
      <c r="U19" s="183">
        <v>0</v>
      </c>
      <c r="V19" s="183">
        <v>0</v>
      </c>
      <c r="W19" s="183">
        <v>0</v>
      </c>
      <c r="X19" s="183">
        <v>0</v>
      </c>
      <c r="Y19" s="183">
        <v>0</v>
      </c>
      <c r="Z19" s="183">
        <v>0</v>
      </c>
      <c r="AA19" s="183">
        <v>0</v>
      </c>
      <c r="AB19" s="183">
        <v>0</v>
      </c>
      <c r="AC19" s="183">
        <v>0</v>
      </c>
      <c r="AD19" s="183">
        <v>0</v>
      </c>
      <c r="AE19" s="183">
        <v>0</v>
      </c>
      <c r="AF19" s="183">
        <v>0</v>
      </c>
    </row>
    <row r="20" ht="23.1" customHeight="1" spans="1:32">
      <c r="A20" s="180"/>
      <c r="B20" s="180"/>
      <c r="C20" s="180"/>
      <c r="D20" s="179" t="s">
        <v>2316</v>
      </c>
      <c r="E20" s="199" t="s">
        <v>2317</v>
      </c>
      <c r="F20" s="184">
        <v>18</v>
      </c>
      <c r="G20" s="183">
        <v>18</v>
      </c>
      <c r="H20" s="183">
        <v>2</v>
      </c>
      <c r="I20" s="183">
        <v>3</v>
      </c>
      <c r="J20" s="183">
        <v>0</v>
      </c>
      <c r="K20" s="183">
        <v>0</v>
      </c>
      <c r="L20" s="183">
        <v>0</v>
      </c>
      <c r="M20" s="183">
        <v>0</v>
      </c>
      <c r="N20" s="183">
        <v>0</v>
      </c>
      <c r="O20" s="183">
        <v>0</v>
      </c>
      <c r="P20" s="183">
        <v>0</v>
      </c>
      <c r="Q20" s="183">
        <v>0</v>
      </c>
      <c r="R20" s="183">
        <v>0</v>
      </c>
      <c r="S20" s="183">
        <v>0</v>
      </c>
      <c r="T20" s="183">
        <v>0</v>
      </c>
      <c r="U20" s="183">
        <v>3</v>
      </c>
      <c r="V20" s="183">
        <v>7</v>
      </c>
      <c r="W20" s="183">
        <v>0</v>
      </c>
      <c r="X20" s="183">
        <v>0</v>
      </c>
      <c r="Y20" s="183">
        <v>0</v>
      </c>
      <c r="Z20" s="183">
        <v>0</v>
      </c>
      <c r="AA20" s="183">
        <v>0</v>
      </c>
      <c r="AB20" s="183">
        <v>0</v>
      </c>
      <c r="AC20" s="183">
        <v>0</v>
      </c>
      <c r="AD20" s="183">
        <v>0</v>
      </c>
      <c r="AE20" s="183">
        <v>0</v>
      </c>
      <c r="AF20" s="183">
        <v>3</v>
      </c>
    </row>
    <row r="21" ht="23.1" customHeight="1" spans="1:32">
      <c r="A21" s="180"/>
      <c r="B21" s="180"/>
      <c r="C21" s="180"/>
      <c r="D21" s="179" t="s">
        <v>2318</v>
      </c>
      <c r="E21" s="199" t="s">
        <v>2319</v>
      </c>
      <c r="F21" s="184">
        <v>22</v>
      </c>
      <c r="G21" s="183">
        <v>22</v>
      </c>
      <c r="H21" s="183">
        <v>6.5</v>
      </c>
      <c r="I21" s="183">
        <v>3</v>
      </c>
      <c r="J21" s="183">
        <v>0</v>
      </c>
      <c r="K21" s="183">
        <v>0</v>
      </c>
      <c r="L21" s="183">
        <v>0</v>
      </c>
      <c r="M21" s="183">
        <v>0</v>
      </c>
      <c r="N21" s="183">
        <v>1.5</v>
      </c>
      <c r="O21" s="183">
        <v>0</v>
      </c>
      <c r="P21" s="183">
        <v>0</v>
      </c>
      <c r="Q21" s="183">
        <v>2</v>
      </c>
      <c r="R21" s="183">
        <v>0</v>
      </c>
      <c r="S21" s="183">
        <v>0</v>
      </c>
      <c r="T21" s="183">
        <v>0</v>
      </c>
      <c r="U21" s="183">
        <v>3</v>
      </c>
      <c r="V21" s="183">
        <v>3</v>
      </c>
      <c r="W21" s="183">
        <v>1</v>
      </c>
      <c r="X21" s="183">
        <v>0</v>
      </c>
      <c r="Y21" s="183">
        <v>0</v>
      </c>
      <c r="Z21" s="183">
        <v>0</v>
      </c>
      <c r="AA21" s="183">
        <v>1</v>
      </c>
      <c r="AB21" s="183">
        <v>0</v>
      </c>
      <c r="AC21" s="183">
        <v>0</v>
      </c>
      <c r="AD21" s="183">
        <v>0</v>
      </c>
      <c r="AE21" s="183">
        <v>0</v>
      </c>
      <c r="AF21" s="183">
        <v>1</v>
      </c>
    </row>
    <row r="22" ht="23.1" customHeight="1" spans="1:32">
      <c r="A22" s="180"/>
      <c r="B22" s="180"/>
      <c r="C22" s="180"/>
      <c r="D22" s="179" t="s">
        <v>2320</v>
      </c>
      <c r="E22" s="199" t="s">
        <v>2321</v>
      </c>
      <c r="F22" s="184">
        <v>15</v>
      </c>
      <c r="G22" s="183">
        <v>15</v>
      </c>
      <c r="H22" s="183">
        <v>0</v>
      </c>
      <c r="I22" s="183">
        <v>0</v>
      </c>
      <c r="J22" s="183">
        <v>0</v>
      </c>
      <c r="K22" s="183">
        <v>0</v>
      </c>
      <c r="L22" s="183">
        <v>0</v>
      </c>
      <c r="M22" s="183">
        <v>0</v>
      </c>
      <c r="N22" s="183">
        <v>0</v>
      </c>
      <c r="O22" s="183">
        <v>0</v>
      </c>
      <c r="P22" s="183">
        <v>0</v>
      </c>
      <c r="Q22" s="183">
        <v>0</v>
      </c>
      <c r="R22" s="183">
        <v>0</v>
      </c>
      <c r="S22" s="183">
        <v>0</v>
      </c>
      <c r="T22" s="183">
        <v>0</v>
      </c>
      <c r="U22" s="183">
        <v>0</v>
      </c>
      <c r="V22" s="183">
        <v>0</v>
      </c>
      <c r="W22" s="183">
        <v>0</v>
      </c>
      <c r="X22" s="183">
        <v>0</v>
      </c>
      <c r="Y22" s="183">
        <v>0</v>
      </c>
      <c r="Z22" s="183">
        <v>0</v>
      </c>
      <c r="AA22" s="183">
        <v>0</v>
      </c>
      <c r="AB22" s="183">
        <v>0</v>
      </c>
      <c r="AC22" s="183">
        <v>0</v>
      </c>
      <c r="AD22" s="183">
        <v>0</v>
      </c>
      <c r="AE22" s="183">
        <v>0</v>
      </c>
      <c r="AF22" s="183">
        <v>15</v>
      </c>
    </row>
    <row r="23" ht="23.1" customHeight="1" spans="1:32">
      <c r="A23" s="180"/>
      <c r="B23" s="180"/>
      <c r="C23" s="180"/>
      <c r="D23" s="179" t="s">
        <v>2322</v>
      </c>
      <c r="E23" s="199" t="s">
        <v>2323</v>
      </c>
      <c r="F23" s="184">
        <v>50</v>
      </c>
      <c r="G23" s="183">
        <v>50</v>
      </c>
      <c r="H23" s="183">
        <v>0</v>
      </c>
      <c r="I23" s="183">
        <v>0</v>
      </c>
      <c r="J23" s="183">
        <v>0</v>
      </c>
      <c r="K23" s="183">
        <v>0</v>
      </c>
      <c r="L23" s="183">
        <v>0</v>
      </c>
      <c r="M23" s="183">
        <v>0</v>
      </c>
      <c r="N23" s="183">
        <v>0</v>
      </c>
      <c r="O23" s="183">
        <v>0</v>
      </c>
      <c r="P23" s="183">
        <v>0</v>
      </c>
      <c r="Q23" s="183">
        <v>0</v>
      </c>
      <c r="R23" s="183">
        <v>0</v>
      </c>
      <c r="S23" s="183">
        <v>0</v>
      </c>
      <c r="T23" s="183">
        <v>0</v>
      </c>
      <c r="U23" s="183">
        <v>0</v>
      </c>
      <c r="V23" s="183">
        <v>0</v>
      </c>
      <c r="W23" s="183">
        <v>0</v>
      </c>
      <c r="X23" s="183">
        <v>0</v>
      </c>
      <c r="Y23" s="183">
        <v>0</v>
      </c>
      <c r="Z23" s="183">
        <v>0</v>
      </c>
      <c r="AA23" s="183">
        <v>0</v>
      </c>
      <c r="AB23" s="183">
        <v>0</v>
      </c>
      <c r="AC23" s="183">
        <v>0</v>
      </c>
      <c r="AD23" s="183">
        <v>0</v>
      </c>
      <c r="AE23" s="183">
        <v>0</v>
      </c>
      <c r="AF23" s="183">
        <v>50</v>
      </c>
    </row>
    <row r="24" ht="23.1" customHeight="1" spans="1:32">
      <c r="A24" s="180"/>
      <c r="B24" s="180"/>
      <c r="C24" s="180"/>
      <c r="D24" s="179" t="s">
        <v>2324</v>
      </c>
      <c r="E24" s="199" t="s">
        <v>2325</v>
      </c>
      <c r="F24" s="184">
        <v>46</v>
      </c>
      <c r="G24" s="183">
        <v>46</v>
      </c>
      <c r="H24" s="183">
        <v>39</v>
      </c>
      <c r="I24" s="183">
        <v>5</v>
      </c>
      <c r="J24" s="183">
        <v>0</v>
      </c>
      <c r="K24" s="183">
        <v>0</v>
      </c>
      <c r="L24" s="183">
        <v>0</v>
      </c>
      <c r="M24" s="183">
        <v>0</v>
      </c>
      <c r="N24" s="183">
        <v>0</v>
      </c>
      <c r="O24" s="183">
        <v>0</v>
      </c>
      <c r="P24" s="183">
        <v>0</v>
      </c>
      <c r="Q24" s="183">
        <v>0</v>
      </c>
      <c r="R24" s="183">
        <v>0</v>
      </c>
      <c r="S24" s="183">
        <v>0</v>
      </c>
      <c r="T24" s="183">
        <v>0</v>
      </c>
      <c r="U24" s="183">
        <v>0</v>
      </c>
      <c r="V24" s="183">
        <v>1</v>
      </c>
      <c r="W24" s="183">
        <v>0</v>
      </c>
      <c r="X24" s="183">
        <v>0</v>
      </c>
      <c r="Y24" s="183">
        <v>0</v>
      </c>
      <c r="Z24" s="183">
        <v>0</v>
      </c>
      <c r="AA24" s="183">
        <v>0</v>
      </c>
      <c r="AB24" s="183">
        <v>0</v>
      </c>
      <c r="AC24" s="183">
        <v>0</v>
      </c>
      <c r="AD24" s="183">
        <v>0</v>
      </c>
      <c r="AE24" s="183">
        <v>0</v>
      </c>
      <c r="AF24" s="183">
        <v>1</v>
      </c>
    </row>
    <row r="25" ht="23.1" customHeight="1" spans="1:32">
      <c r="A25" s="180"/>
      <c r="B25" s="180"/>
      <c r="C25" s="180"/>
      <c r="D25" s="179" t="s">
        <v>2326</v>
      </c>
      <c r="E25" s="199" t="s">
        <v>2327</v>
      </c>
      <c r="F25" s="184">
        <v>18</v>
      </c>
      <c r="G25" s="183">
        <v>18</v>
      </c>
      <c r="H25" s="183">
        <v>18</v>
      </c>
      <c r="I25" s="183">
        <v>0</v>
      </c>
      <c r="J25" s="183">
        <v>0</v>
      </c>
      <c r="K25" s="183">
        <v>0</v>
      </c>
      <c r="L25" s="183">
        <v>0</v>
      </c>
      <c r="M25" s="183">
        <v>0</v>
      </c>
      <c r="N25" s="183">
        <v>0</v>
      </c>
      <c r="O25" s="183">
        <v>0</v>
      </c>
      <c r="P25" s="183">
        <v>0</v>
      </c>
      <c r="Q25" s="183">
        <v>0</v>
      </c>
      <c r="R25" s="183">
        <v>0</v>
      </c>
      <c r="S25" s="183">
        <v>0</v>
      </c>
      <c r="T25" s="183">
        <v>0</v>
      </c>
      <c r="U25" s="183">
        <v>0</v>
      </c>
      <c r="V25" s="183">
        <v>0</v>
      </c>
      <c r="W25" s="183">
        <v>0</v>
      </c>
      <c r="X25" s="183">
        <v>0</v>
      </c>
      <c r="Y25" s="183">
        <v>0</v>
      </c>
      <c r="Z25" s="183">
        <v>0</v>
      </c>
      <c r="AA25" s="183">
        <v>0</v>
      </c>
      <c r="AB25" s="183">
        <v>0</v>
      </c>
      <c r="AC25" s="183">
        <v>0</v>
      </c>
      <c r="AD25" s="183">
        <v>0</v>
      </c>
      <c r="AE25" s="183">
        <v>0</v>
      </c>
      <c r="AF25" s="183">
        <v>0</v>
      </c>
    </row>
    <row r="26" ht="23.1" customHeight="1" spans="1:32">
      <c r="A26" s="180"/>
      <c r="B26" s="180"/>
      <c r="C26" s="180"/>
      <c r="D26" s="179" t="s">
        <v>2328</v>
      </c>
      <c r="E26" s="199" t="s">
        <v>479</v>
      </c>
      <c r="F26" s="184">
        <v>725</v>
      </c>
      <c r="G26" s="183">
        <v>725</v>
      </c>
      <c r="H26" s="183">
        <v>4</v>
      </c>
      <c r="I26" s="183">
        <v>45</v>
      </c>
      <c r="J26" s="183">
        <v>0</v>
      </c>
      <c r="K26" s="183">
        <v>0</v>
      </c>
      <c r="L26" s="183">
        <v>0</v>
      </c>
      <c r="M26" s="183">
        <v>0</v>
      </c>
      <c r="N26" s="183">
        <v>0</v>
      </c>
      <c r="O26" s="183">
        <v>0</v>
      </c>
      <c r="P26" s="183">
        <v>8</v>
      </c>
      <c r="Q26" s="183">
        <v>0</v>
      </c>
      <c r="R26" s="183">
        <v>0</v>
      </c>
      <c r="S26" s="183">
        <v>21</v>
      </c>
      <c r="T26" s="183">
        <v>0</v>
      </c>
      <c r="U26" s="183">
        <v>2</v>
      </c>
      <c r="V26" s="183">
        <v>9</v>
      </c>
      <c r="W26" s="183">
        <v>9</v>
      </c>
      <c r="X26" s="183">
        <v>4</v>
      </c>
      <c r="Y26" s="183">
        <v>0</v>
      </c>
      <c r="Z26" s="183">
        <v>0</v>
      </c>
      <c r="AA26" s="183">
        <v>19</v>
      </c>
      <c r="AB26" s="183">
        <v>20</v>
      </c>
      <c r="AC26" s="183">
        <v>0</v>
      </c>
      <c r="AD26" s="183">
        <v>0</v>
      </c>
      <c r="AE26" s="183">
        <v>0</v>
      </c>
      <c r="AF26" s="183">
        <v>559</v>
      </c>
    </row>
    <row r="27" ht="23.1" customHeight="1" spans="1:32">
      <c r="A27" s="180"/>
      <c r="B27" s="180"/>
      <c r="C27" s="180"/>
      <c r="D27" s="179" t="s">
        <v>2329</v>
      </c>
      <c r="E27" s="199" t="s">
        <v>2330</v>
      </c>
      <c r="F27" s="184">
        <v>184</v>
      </c>
      <c r="G27" s="183">
        <v>184</v>
      </c>
      <c r="H27" s="183">
        <v>2</v>
      </c>
      <c r="I27" s="183">
        <v>45</v>
      </c>
      <c r="J27" s="183">
        <v>0</v>
      </c>
      <c r="K27" s="183">
        <v>0</v>
      </c>
      <c r="L27" s="183">
        <v>0</v>
      </c>
      <c r="M27" s="183">
        <v>0</v>
      </c>
      <c r="N27" s="183">
        <v>0</v>
      </c>
      <c r="O27" s="183">
        <v>0</v>
      </c>
      <c r="P27" s="183">
        <v>8</v>
      </c>
      <c r="Q27" s="183">
        <v>0</v>
      </c>
      <c r="R27" s="183">
        <v>0</v>
      </c>
      <c r="S27" s="183">
        <v>16</v>
      </c>
      <c r="T27" s="183">
        <v>0</v>
      </c>
      <c r="U27" s="183">
        <v>2</v>
      </c>
      <c r="V27" s="183">
        <v>1</v>
      </c>
      <c r="W27" s="183">
        <v>9</v>
      </c>
      <c r="X27" s="183">
        <v>4</v>
      </c>
      <c r="Y27" s="183">
        <v>0</v>
      </c>
      <c r="Z27" s="183">
        <v>0</v>
      </c>
      <c r="AA27" s="183">
        <v>16</v>
      </c>
      <c r="AB27" s="183">
        <v>20</v>
      </c>
      <c r="AC27" s="183">
        <v>0</v>
      </c>
      <c r="AD27" s="183">
        <v>0</v>
      </c>
      <c r="AE27" s="183">
        <v>0</v>
      </c>
      <c r="AF27" s="183">
        <v>36</v>
      </c>
    </row>
    <row r="28" ht="23.1" customHeight="1" spans="1:32">
      <c r="A28" s="180"/>
      <c r="B28" s="180"/>
      <c r="C28" s="180"/>
      <c r="D28" s="179" t="s">
        <v>2331</v>
      </c>
      <c r="E28" s="199" t="s">
        <v>2332</v>
      </c>
      <c r="F28" s="184">
        <v>5</v>
      </c>
      <c r="G28" s="183">
        <v>5</v>
      </c>
      <c r="H28" s="183">
        <v>0</v>
      </c>
      <c r="I28" s="183">
        <v>0</v>
      </c>
      <c r="J28" s="183">
        <v>0</v>
      </c>
      <c r="K28" s="183">
        <v>0</v>
      </c>
      <c r="L28" s="183">
        <v>0</v>
      </c>
      <c r="M28" s="183">
        <v>0</v>
      </c>
      <c r="N28" s="183">
        <v>0</v>
      </c>
      <c r="O28" s="183">
        <v>0</v>
      </c>
      <c r="P28" s="183">
        <v>0</v>
      </c>
      <c r="Q28" s="183">
        <v>0</v>
      </c>
      <c r="R28" s="183">
        <v>0</v>
      </c>
      <c r="S28" s="183">
        <v>0</v>
      </c>
      <c r="T28" s="183">
        <v>0</v>
      </c>
      <c r="U28" s="183">
        <v>0</v>
      </c>
      <c r="V28" s="183">
        <v>0</v>
      </c>
      <c r="W28" s="183">
        <v>0</v>
      </c>
      <c r="X28" s="183">
        <v>0</v>
      </c>
      <c r="Y28" s="183">
        <v>0</v>
      </c>
      <c r="Z28" s="183">
        <v>0</v>
      </c>
      <c r="AA28" s="183">
        <v>0</v>
      </c>
      <c r="AB28" s="183">
        <v>0</v>
      </c>
      <c r="AC28" s="183">
        <v>0</v>
      </c>
      <c r="AD28" s="183">
        <v>0</v>
      </c>
      <c r="AE28" s="183">
        <v>0</v>
      </c>
      <c r="AF28" s="183">
        <v>5</v>
      </c>
    </row>
    <row r="29" ht="23.1" customHeight="1" spans="1:32">
      <c r="A29" s="180"/>
      <c r="B29" s="180"/>
      <c r="C29" s="180"/>
      <c r="D29" s="179" t="s">
        <v>2333</v>
      </c>
      <c r="E29" s="199" t="s">
        <v>2334</v>
      </c>
      <c r="F29" s="184">
        <v>518</v>
      </c>
      <c r="G29" s="183">
        <v>518</v>
      </c>
      <c r="H29" s="183">
        <v>0</v>
      </c>
      <c r="I29" s="183">
        <v>0</v>
      </c>
      <c r="J29" s="183">
        <v>0</v>
      </c>
      <c r="K29" s="183">
        <v>0</v>
      </c>
      <c r="L29" s="183">
        <v>0</v>
      </c>
      <c r="M29" s="183">
        <v>0</v>
      </c>
      <c r="N29" s="183">
        <v>0</v>
      </c>
      <c r="O29" s="183">
        <v>0</v>
      </c>
      <c r="P29" s="183">
        <v>0</v>
      </c>
      <c r="Q29" s="183">
        <v>0</v>
      </c>
      <c r="R29" s="183">
        <v>0</v>
      </c>
      <c r="S29" s="183">
        <v>0</v>
      </c>
      <c r="T29" s="183">
        <v>0</v>
      </c>
      <c r="U29" s="183">
        <v>0</v>
      </c>
      <c r="V29" s="183">
        <v>3</v>
      </c>
      <c r="W29" s="183">
        <v>0</v>
      </c>
      <c r="X29" s="183">
        <v>0</v>
      </c>
      <c r="Y29" s="183">
        <v>0</v>
      </c>
      <c r="Z29" s="183">
        <v>0</v>
      </c>
      <c r="AA29" s="183">
        <v>0</v>
      </c>
      <c r="AB29" s="183">
        <v>0</v>
      </c>
      <c r="AC29" s="183">
        <v>0</v>
      </c>
      <c r="AD29" s="183">
        <v>0</v>
      </c>
      <c r="AE29" s="183">
        <v>0</v>
      </c>
      <c r="AF29" s="183">
        <v>515</v>
      </c>
    </row>
    <row r="30" ht="23.1" customHeight="1" spans="1:32">
      <c r="A30" s="180"/>
      <c r="B30" s="180"/>
      <c r="C30" s="180"/>
      <c r="D30" s="179" t="s">
        <v>2335</v>
      </c>
      <c r="E30" s="199" t="s">
        <v>2336</v>
      </c>
      <c r="F30" s="184">
        <v>5</v>
      </c>
      <c r="G30" s="183">
        <v>5</v>
      </c>
      <c r="H30" s="183">
        <v>0</v>
      </c>
      <c r="I30" s="183">
        <v>0</v>
      </c>
      <c r="J30" s="183">
        <v>0</v>
      </c>
      <c r="K30" s="183">
        <v>0</v>
      </c>
      <c r="L30" s="183">
        <v>0</v>
      </c>
      <c r="M30" s="183">
        <v>0</v>
      </c>
      <c r="N30" s="183">
        <v>0</v>
      </c>
      <c r="O30" s="183">
        <v>0</v>
      </c>
      <c r="P30" s="183">
        <v>0</v>
      </c>
      <c r="Q30" s="183">
        <v>0</v>
      </c>
      <c r="R30" s="183">
        <v>0</v>
      </c>
      <c r="S30" s="183">
        <v>0</v>
      </c>
      <c r="T30" s="183">
        <v>0</v>
      </c>
      <c r="U30" s="183">
        <v>0</v>
      </c>
      <c r="V30" s="183">
        <v>2</v>
      </c>
      <c r="W30" s="183">
        <v>0</v>
      </c>
      <c r="X30" s="183">
        <v>0</v>
      </c>
      <c r="Y30" s="183">
        <v>0</v>
      </c>
      <c r="Z30" s="183">
        <v>0</v>
      </c>
      <c r="AA30" s="183">
        <v>3</v>
      </c>
      <c r="AB30" s="183">
        <v>0</v>
      </c>
      <c r="AC30" s="183">
        <v>0</v>
      </c>
      <c r="AD30" s="183">
        <v>0</v>
      </c>
      <c r="AE30" s="183">
        <v>0</v>
      </c>
      <c r="AF30" s="183">
        <v>0</v>
      </c>
    </row>
    <row r="31" ht="23.1" customHeight="1" spans="1:32">
      <c r="A31" s="180"/>
      <c r="B31" s="180"/>
      <c r="C31" s="180"/>
      <c r="D31" s="179" t="s">
        <v>2337</v>
      </c>
      <c r="E31" s="199" t="s">
        <v>2338</v>
      </c>
      <c r="F31" s="184">
        <v>5</v>
      </c>
      <c r="G31" s="183">
        <v>5</v>
      </c>
      <c r="H31" s="183">
        <v>0</v>
      </c>
      <c r="I31" s="183">
        <v>0</v>
      </c>
      <c r="J31" s="183">
        <v>0</v>
      </c>
      <c r="K31" s="183">
        <v>0</v>
      </c>
      <c r="L31" s="183">
        <v>0</v>
      </c>
      <c r="M31" s="183">
        <v>0</v>
      </c>
      <c r="N31" s="183">
        <v>0</v>
      </c>
      <c r="O31" s="183">
        <v>0</v>
      </c>
      <c r="P31" s="183">
        <v>0</v>
      </c>
      <c r="Q31" s="183">
        <v>0</v>
      </c>
      <c r="R31" s="183">
        <v>0</v>
      </c>
      <c r="S31" s="183">
        <v>5</v>
      </c>
      <c r="T31" s="183">
        <v>0</v>
      </c>
      <c r="U31" s="183">
        <v>0</v>
      </c>
      <c r="V31" s="183">
        <v>0</v>
      </c>
      <c r="W31" s="183">
        <v>0</v>
      </c>
      <c r="X31" s="183">
        <v>0</v>
      </c>
      <c r="Y31" s="183">
        <v>0</v>
      </c>
      <c r="Z31" s="183">
        <v>0</v>
      </c>
      <c r="AA31" s="183">
        <v>0</v>
      </c>
      <c r="AB31" s="183">
        <v>0</v>
      </c>
      <c r="AC31" s="183">
        <v>0</v>
      </c>
      <c r="AD31" s="183">
        <v>0</v>
      </c>
      <c r="AE31" s="183">
        <v>0</v>
      </c>
      <c r="AF31" s="183">
        <v>0</v>
      </c>
    </row>
    <row r="32" ht="23.1" customHeight="1" spans="1:32">
      <c r="A32" s="180"/>
      <c r="B32" s="180"/>
      <c r="C32" s="180"/>
      <c r="D32" s="179" t="s">
        <v>2339</v>
      </c>
      <c r="E32" s="199" t="s">
        <v>2340</v>
      </c>
      <c r="F32" s="184">
        <v>5</v>
      </c>
      <c r="G32" s="183">
        <v>5</v>
      </c>
      <c r="H32" s="183">
        <v>2</v>
      </c>
      <c r="I32" s="183">
        <v>0</v>
      </c>
      <c r="J32" s="183">
        <v>0</v>
      </c>
      <c r="K32" s="183">
        <v>0</v>
      </c>
      <c r="L32" s="183">
        <v>0</v>
      </c>
      <c r="M32" s="183">
        <v>0</v>
      </c>
      <c r="N32" s="183">
        <v>0</v>
      </c>
      <c r="O32" s="183">
        <v>0</v>
      </c>
      <c r="P32" s="183">
        <v>0</v>
      </c>
      <c r="Q32" s="183">
        <v>0</v>
      </c>
      <c r="R32" s="183">
        <v>0</v>
      </c>
      <c r="S32" s="183">
        <v>0</v>
      </c>
      <c r="T32" s="183">
        <v>0</v>
      </c>
      <c r="U32" s="183">
        <v>0</v>
      </c>
      <c r="V32" s="183">
        <v>0</v>
      </c>
      <c r="W32" s="183">
        <v>0</v>
      </c>
      <c r="X32" s="183">
        <v>0</v>
      </c>
      <c r="Y32" s="183">
        <v>0</v>
      </c>
      <c r="Z32" s="183">
        <v>0</v>
      </c>
      <c r="AA32" s="183">
        <v>0</v>
      </c>
      <c r="AB32" s="183">
        <v>0</v>
      </c>
      <c r="AC32" s="183">
        <v>0</v>
      </c>
      <c r="AD32" s="183">
        <v>0</v>
      </c>
      <c r="AE32" s="183">
        <v>0</v>
      </c>
      <c r="AF32" s="183">
        <v>3</v>
      </c>
    </row>
    <row r="33" ht="23.1" customHeight="1" spans="1:32">
      <c r="A33" s="180"/>
      <c r="B33" s="180"/>
      <c r="C33" s="180"/>
      <c r="D33" s="179" t="s">
        <v>2341</v>
      </c>
      <c r="E33" s="199" t="s">
        <v>2342</v>
      </c>
      <c r="F33" s="184">
        <v>3</v>
      </c>
      <c r="G33" s="183">
        <v>3</v>
      </c>
      <c r="H33" s="183">
        <v>0</v>
      </c>
      <c r="I33" s="183">
        <v>0</v>
      </c>
      <c r="J33" s="183">
        <v>0</v>
      </c>
      <c r="K33" s="183">
        <v>0</v>
      </c>
      <c r="L33" s="183">
        <v>0</v>
      </c>
      <c r="M33" s="183">
        <v>0</v>
      </c>
      <c r="N33" s="183">
        <v>0</v>
      </c>
      <c r="O33" s="183">
        <v>0</v>
      </c>
      <c r="P33" s="183">
        <v>0</v>
      </c>
      <c r="Q33" s="183">
        <v>0</v>
      </c>
      <c r="R33" s="183">
        <v>0</v>
      </c>
      <c r="S33" s="183">
        <v>0</v>
      </c>
      <c r="T33" s="183">
        <v>0</v>
      </c>
      <c r="U33" s="183">
        <v>0</v>
      </c>
      <c r="V33" s="183">
        <v>3</v>
      </c>
      <c r="W33" s="183">
        <v>0</v>
      </c>
      <c r="X33" s="183">
        <v>0</v>
      </c>
      <c r="Y33" s="183">
        <v>0</v>
      </c>
      <c r="Z33" s="183">
        <v>0</v>
      </c>
      <c r="AA33" s="183">
        <v>0</v>
      </c>
      <c r="AB33" s="183">
        <v>0</v>
      </c>
      <c r="AC33" s="183">
        <v>0</v>
      </c>
      <c r="AD33" s="183">
        <v>0</v>
      </c>
      <c r="AE33" s="183">
        <v>0</v>
      </c>
      <c r="AF33" s="183">
        <v>0</v>
      </c>
    </row>
    <row r="34" ht="23.1" customHeight="1" spans="1:32">
      <c r="A34" s="180"/>
      <c r="B34" s="180"/>
      <c r="C34" s="180"/>
      <c r="D34" s="179" t="s">
        <v>2343</v>
      </c>
      <c r="E34" s="199" t="s">
        <v>512</v>
      </c>
      <c r="F34" s="184">
        <v>257</v>
      </c>
      <c r="G34" s="183">
        <v>257</v>
      </c>
      <c r="H34" s="183">
        <v>22.4</v>
      </c>
      <c r="I34" s="183">
        <v>134.3</v>
      </c>
      <c r="J34" s="183">
        <v>0</v>
      </c>
      <c r="K34" s="183">
        <v>0</v>
      </c>
      <c r="L34" s="183">
        <v>0</v>
      </c>
      <c r="M34" s="183">
        <v>0</v>
      </c>
      <c r="N34" s="183">
        <v>0</v>
      </c>
      <c r="O34" s="183">
        <v>0</v>
      </c>
      <c r="P34" s="183">
        <v>0</v>
      </c>
      <c r="Q34" s="183">
        <v>4.5</v>
      </c>
      <c r="R34" s="183">
        <v>0</v>
      </c>
      <c r="S34" s="183">
        <v>0</v>
      </c>
      <c r="T34" s="183">
        <v>0</v>
      </c>
      <c r="U34" s="183">
        <v>2</v>
      </c>
      <c r="V34" s="183">
        <v>10</v>
      </c>
      <c r="W34" s="183">
        <v>25.5</v>
      </c>
      <c r="X34" s="183">
        <v>0</v>
      </c>
      <c r="Y34" s="183">
        <v>0</v>
      </c>
      <c r="Z34" s="183">
        <v>0</v>
      </c>
      <c r="AA34" s="183">
        <v>0</v>
      </c>
      <c r="AB34" s="183">
        <v>0</v>
      </c>
      <c r="AC34" s="183">
        <v>0</v>
      </c>
      <c r="AD34" s="183">
        <v>6.5</v>
      </c>
      <c r="AE34" s="183">
        <v>0</v>
      </c>
      <c r="AF34" s="183">
        <v>51.8</v>
      </c>
    </row>
    <row r="35" ht="23.1" customHeight="1" spans="1:32">
      <c r="A35" s="180"/>
      <c r="B35" s="180"/>
      <c r="C35" s="180"/>
      <c r="D35" s="179" t="s">
        <v>2344</v>
      </c>
      <c r="E35" s="199" t="s">
        <v>2345</v>
      </c>
      <c r="F35" s="184">
        <v>257</v>
      </c>
      <c r="G35" s="183">
        <v>257</v>
      </c>
      <c r="H35" s="183">
        <v>22.4</v>
      </c>
      <c r="I35" s="183">
        <v>134.3</v>
      </c>
      <c r="J35" s="183">
        <v>0</v>
      </c>
      <c r="K35" s="183">
        <v>0</v>
      </c>
      <c r="L35" s="183">
        <v>0</v>
      </c>
      <c r="M35" s="183">
        <v>0</v>
      </c>
      <c r="N35" s="183">
        <v>0</v>
      </c>
      <c r="O35" s="183">
        <v>0</v>
      </c>
      <c r="P35" s="183">
        <v>0</v>
      </c>
      <c r="Q35" s="183">
        <v>4.5</v>
      </c>
      <c r="R35" s="183">
        <v>0</v>
      </c>
      <c r="S35" s="183">
        <v>0</v>
      </c>
      <c r="T35" s="183">
        <v>0</v>
      </c>
      <c r="U35" s="183">
        <v>2</v>
      </c>
      <c r="V35" s="183">
        <v>10</v>
      </c>
      <c r="W35" s="183">
        <v>25.5</v>
      </c>
      <c r="X35" s="183">
        <v>0</v>
      </c>
      <c r="Y35" s="183">
        <v>0</v>
      </c>
      <c r="Z35" s="183">
        <v>0</v>
      </c>
      <c r="AA35" s="183">
        <v>0</v>
      </c>
      <c r="AB35" s="183">
        <v>0</v>
      </c>
      <c r="AC35" s="183">
        <v>0</v>
      </c>
      <c r="AD35" s="183">
        <v>6.5</v>
      </c>
      <c r="AE35" s="183">
        <v>0</v>
      </c>
      <c r="AF35" s="183">
        <v>51.8</v>
      </c>
    </row>
    <row r="36" ht="23.1" customHeight="1" spans="1:32">
      <c r="A36" s="180"/>
      <c r="B36" s="180"/>
      <c r="C36" s="180"/>
      <c r="D36" s="179" t="s">
        <v>2346</v>
      </c>
      <c r="E36" s="199" t="s">
        <v>2347</v>
      </c>
      <c r="F36" s="184">
        <v>190</v>
      </c>
      <c r="G36" s="183">
        <v>190</v>
      </c>
      <c r="H36" s="183">
        <v>0</v>
      </c>
      <c r="I36" s="183">
        <v>0</v>
      </c>
      <c r="J36" s="183">
        <v>0</v>
      </c>
      <c r="K36" s="183">
        <v>0</v>
      </c>
      <c r="L36" s="183">
        <v>0</v>
      </c>
      <c r="M36" s="183">
        <v>0</v>
      </c>
      <c r="N36" s="183">
        <v>0</v>
      </c>
      <c r="O36" s="183">
        <v>0</v>
      </c>
      <c r="P36" s="183">
        <v>0</v>
      </c>
      <c r="Q36" s="183">
        <v>0</v>
      </c>
      <c r="R36" s="183">
        <v>0</v>
      </c>
      <c r="S36" s="183">
        <v>0</v>
      </c>
      <c r="T36" s="183">
        <v>0</v>
      </c>
      <c r="U36" s="183">
        <v>0</v>
      </c>
      <c r="V36" s="183">
        <v>0</v>
      </c>
      <c r="W36" s="183">
        <v>0</v>
      </c>
      <c r="X36" s="183">
        <v>0</v>
      </c>
      <c r="Y36" s="183">
        <v>0</v>
      </c>
      <c r="Z36" s="183">
        <v>0</v>
      </c>
      <c r="AA36" s="183">
        <v>0</v>
      </c>
      <c r="AB36" s="183">
        <v>0</v>
      </c>
      <c r="AC36" s="183">
        <v>0</v>
      </c>
      <c r="AD36" s="183">
        <v>20</v>
      </c>
      <c r="AE36" s="183">
        <v>0</v>
      </c>
      <c r="AF36" s="183">
        <v>170</v>
      </c>
    </row>
    <row r="37" ht="23.1" customHeight="1" spans="1:32">
      <c r="A37" s="180"/>
      <c r="B37" s="180"/>
      <c r="C37" s="180"/>
      <c r="D37" s="179" t="s">
        <v>2348</v>
      </c>
      <c r="E37" s="199" t="s">
        <v>2349</v>
      </c>
      <c r="F37" s="184">
        <v>190</v>
      </c>
      <c r="G37" s="183">
        <v>190</v>
      </c>
      <c r="H37" s="183">
        <v>0</v>
      </c>
      <c r="I37" s="183">
        <v>0</v>
      </c>
      <c r="J37" s="183">
        <v>0</v>
      </c>
      <c r="K37" s="183">
        <v>0</v>
      </c>
      <c r="L37" s="183">
        <v>0</v>
      </c>
      <c r="M37" s="183">
        <v>0</v>
      </c>
      <c r="N37" s="183">
        <v>0</v>
      </c>
      <c r="O37" s="183">
        <v>0</v>
      </c>
      <c r="P37" s="183">
        <v>0</v>
      </c>
      <c r="Q37" s="183">
        <v>0</v>
      </c>
      <c r="R37" s="183">
        <v>0</v>
      </c>
      <c r="S37" s="183">
        <v>0</v>
      </c>
      <c r="T37" s="183">
        <v>0</v>
      </c>
      <c r="U37" s="183">
        <v>0</v>
      </c>
      <c r="V37" s="183">
        <v>0</v>
      </c>
      <c r="W37" s="183">
        <v>0</v>
      </c>
      <c r="X37" s="183">
        <v>0</v>
      </c>
      <c r="Y37" s="183">
        <v>0</v>
      </c>
      <c r="Z37" s="183">
        <v>0</v>
      </c>
      <c r="AA37" s="183">
        <v>0</v>
      </c>
      <c r="AB37" s="183">
        <v>0</v>
      </c>
      <c r="AC37" s="183">
        <v>0</v>
      </c>
      <c r="AD37" s="183">
        <v>20</v>
      </c>
      <c r="AE37" s="183">
        <v>0</v>
      </c>
      <c r="AF37" s="183">
        <v>170</v>
      </c>
    </row>
    <row r="38" ht="23.1" customHeight="1" spans="1:32">
      <c r="A38" s="180"/>
      <c r="B38" s="180"/>
      <c r="C38" s="180"/>
      <c r="D38" s="179" t="s">
        <v>2350</v>
      </c>
      <c r="E38" s="199" t="s">
        <v>556</v>
      </c>
      <c r="F38" s="184">
        <v>259</v>
      </c>
      <c r="G38" s="183">
        <v>259</v>
      </c>
      <c r="H38" s="183">
        <v>18</v>
      </c>
      <c r="I38" s="183">
        <v>15</v>
      </c>
      <c r="J38" s="183">
        <v>0</v>
      </c>
      <c r="K38" s="183">
        <v>0</v>
      </c>
      <c r="L38" s="183">
        <v>40</v>
      </c>
      <c r="M38" s="183">
        <v>90</v>
      </c>
      <c r="N38" s="183">
        <v>6</v>
      </c>
      <c r="O38" s="183">
        <v>0</v>
      </c>
      <c r="P38" s="183">
        <v>0</v>
      </c>
      <c r="Q38" s="183">
        <v>7</v>
      </c>
      <c r="R38" s="183">
        <v>0</v>
      </c>
      <c r="S38" s="183">
        <v>37</v>
      </c>
      <c r="T38" s="183">
        <v>0</v>
      </c>
      <c r="U38" s="183">
        <v>5</v>
      </c>
      <c r="V38" s="183">
        <v>0</v>
      </c>
      <c r="W38" s="183">
        <v>2</v>
      </c>
      <c r="X38" s="183">
        <v>0</v>
      </c>
      <c r="Y38" s="183">
        <v>0</v>
      </c>
      <c r="Z38" s="183">
        <v>0</v>
      </c>
      <c r="AA38" s="183">
        <v>8</v>
      </c>
      <c r="AB38" s="183">
        <v>0</v>
      </c>
      <c r="AC38" s="183">
        <v>0</v>
      </c>
      <c r="AD38" s="183">
        <v>0</v>
      </c>
      <c r="AE38" s="183">
        <v>0</v>
      </c>
      <c r="AF38" s="183">
        <v>31</v>
      </c>
    </row>
    <row r="39" ht="23.1" customHeight="1" spans="1:32">
      <c r="A39" s="180"/>
      <c r="B39" s="180"/>
      <c r="C39" s="180"/>
      <c r="D39" s="179" t="s">
        <v>2351</v>
      </c>
      <c r="E39" s="199" t="s">
        <v>2352</v>
      </c>
      <c r="F39" s="184">
        <v>259</v>
      </c>
      <c r="G39" s="183">
        <v>259</v>
      </c>
      <c r="H39" s="183">
        <v>18</v>
      </c>
      <c r="I39" s="183">
        <v>15</v>
      </c>
      <c r="J39" s="183">
        <v>0</v>
      </c>
      <c r="K39" s="183">
        <v>0</v>
      </c>
      <c r="L39" s="183">
        <v>40</v>
      </c>
      <c r="M39" s="183">
        <v>90</v>
      </c>
      <c r="N39" s="183">
        <v>6</v>
      </c>
      <c r="O39" s="183">
        <v>0</v>
      </c>
      <c r="P39" s="183">
        <v>0</v>
      </c>
      <c r="Q39" s="183">
        <v>7</v>
      </c>
      <c r="R39" s="183">
        <v>0</v>
      </c>
      <c r="S39" s="183">
        <v>37</v>
      </c>
      <c r="T39" s="183">
        <v>0</v>
      </c>
      <c r="U39" s="183">
        <v>5</v>
      </c>
      <c r="V39" s="183">
        <v>0</v>
      </c>
      <c r="W39" s="183">
        <v>2</v>
      </c>
      <c r="X39" s="183">
        <v>0</v>
      </c>
      <c r="Y39" s="183">
        <v>0</v>
      </c>
      <c r="Z39" s="183">
        <v>0</v>
      </c>
      <c r="AA39" s="183">
        <v>8</v>
      </c>
      <c r="AB39" s="183">
        <v>0</v>
      </c>
      <c r="AC39" s="183">
        <v>0</v>
      </c>
      <c r="AD39" s="183">
        <v>0</v>
      </c>
      <c r="AE39" s="183">
        <v>0</v>
      </c>
      <c r="AF39" s="183">
        <v>31</v>
      </c>
    </row>
    <row r="40" ht="23.1" customHeight="1" spans="1:32">
      <c r="A40" s="180"/>
      <c r="B40" s="180"/>
      <c r="C40" s="180"/>
      <c r="D40" s="179" t="s">
        <v>2353</v>
      </c>
      <c r="E40" s="199" t="s">
        <v>107</v>
      </c>
      <c r="F40" s="184">
        <v>172</v>
      </c>
      <c r="G40" s="183">
        <v>172</v>
      </c>
      <c r="H40" s="183">
        <v>42</v>
      </c>
      <c r="I40" s="183">
        <v>6</v>
      </c>
      <c r="J40" s="183">
        <v>0</v>
      </c>
      <c r="K40" s="183">
        <v>0</v>
      </c>
      <c r="L40" s="183">
        <v>0</v>
      </c>
      <c r="M40" s="183">
        <v>0</v>
      </c>
      <c r="N40" s="183">
        <v>0</v>
      </c>
      <c r="O40" s="183">
        <v>0</v>
      </c>
      <c r="P40" s="183">
        <v>0</v>
      </c>
      <c r="Q40" s="183">
        <v>0</v>
      </c>
      <c r="R40" s="183">
        <v>0</v>
      </c>
      <c r="S40" s="183">
        <v>10</v>
      </c>
      <c r="T40" s="183">
        <v>0</v>
      </c>
      <c r="U40" s="183">
        <v>0</v>
      </c>
      <c r="V40" s="183">
        <v>0</v>
      </c>
      <c r="W40" s="183">
        <v>2</v>
      </c>
      <c r="X40" s="183">
        <v>0</v>
      </c>
      <c r="Y40" s="183">
        <v>0</v>
      </c>
      <c r="Z40" s="183">
        <v>0</v>
      </c>
      <c r="AA40" s="183">
        <v>0</v>
      </c>
      <c r="AB40" s="183">
        <v>100</v>
      </c>
      <c r="AC40" s="183">
        <v>0</v>
      </c>
      <c r="AD40" s="183">
        <v>0</v>
      </c>
      <c r="AE40" s="183">
        <v>0</v>
      </c>
      <c r="AF40" s="183">
        <v>12</v>
      </c>
    </row>
    <row r="41" ht="23.1" customHeight="1" spans="1:32">
      <c r="A41" s="180"/>
      <c r="B41" s="180"/>
      <c r="C41" s="180"/>
      <c r="D41" s="179" t="s">
        <v>2354</v>
      </c>
      <c r="E41" s="199" t="s">
        <v>2355</v>
      </c>
      <c r="F41" s="184">
        <v>172</v>
      </c>
      <c r="G41" s="183">
        <v>172</v>
      </c>
      <c r="H41" s="183">
        <v>42</v>
      </c>
      <c r="I41" s="183">
        <v>6</v>
      </c>
      <c r="J41" s="183">
        <v>0</v>
      </c>
      <c r="K41" s="183">
        <v>0</v>
      </c>
      <c r="L41" s="183">
        <v>0</v>
      </c>
      <c r="M41" s="183">
        <v>0</v>
      </c>
      <c r="N41" s="183">
        <v>0</v>
      </c>
      <c r="O41" s="183">
        <v>0</v>
      </c>
      <c r="P41" s="183">
        <v>0</v>
      </c>
      <c r="Q41" s="183">
        <v>0</v>
      </c>
      <c r="R41" s="183">
        <v>0</v>
      </c>
      <c r="S41" s="183">
        <v>10</v>
      </c>
      <c r="T41" s="183">
        <v>0</v>
      </c>
      <c r="U41" s="183">
        <v>0</v>
      </c>
      <c r="V41" s="183">
        <v>0</v>
      </c>
      <c r="W41" s="183">
        <v>2</v>
      </c>
      <c r="X41" s="183">
        <v>0</v>
      </c>
      <c r="Y41" s="183">
        <v>0</v>
      </c>
      <c r="Z41" s="183">
        <v>0</v>
      </c>
      <c r="AA41" s="183">
        <v>0</v>
      </c>
      <c r="AB41" s="183">
        <v>100</v>
      </c>
      <c r="AC41" s="183">
        <v>0</v>
      </c>
      <c r="AD41" s="183">
        <v>0</v>
      </c>
      <c r="AE41" s="183">
        <v>0</v>
      </c>
      <c r="AF41" s="183">
        <v>12</v>
      </c>
    </row>
    <row r="42" ht="23.1" customHeight="1" spans="1:32">
      <c r="A42" s="180"/>
      <c r="B42" s="180"/>
      <c r="C42" s="180"/>
      <c r="D42" s="179" t="s">
        <v>2356</v>
      </c>
      <c r="E42" s="199" t="s">
        <v>109</v>
      </c>
      <c r="F42" s="184">
        <v>140</v>
      </c>
      <c r="G42" s="183">
        <v>140</v>
      </c>
      <c r="H42" s="183">
        <v>100</v>
      </c>
      <c r="I42" s="183">
        <v>0</v>
      </c>
      <c r="J42" s="183">
        <v>0</v>
      </c>
      <c r="K42" s="183">
        <v>0</v>
      </c>
      <c r="L42" s="183">
        <v>0</v>
      </c>
      <c r="M42" s="183">
        <v>0</v>
      </c>
      <c r="N42" s="183">
        <v>0</v>
      </c>
      <c r="O42" s="183">
        <v>0</v>
      </c>
      <c r="P42" s="183">
        <v>0</v>
      </c>
      <c r="Q42" s="183">
        <v>0</v>
      </c>
      <c r="R42" s="183">
        <v>0</v>
      </c>
      <c r="S42" s="183">
        <v>0</v>
      </c>
      <c r="T42" s="183">
        <v>0</v>
      </c>
      <c r="U42" s="183">
        <v>0</v>
      </c>
      <c r="V42" s="183">
        <v>0</v>
      </c>
      <c r="W42" s="183">
        <v>0</v>
      </c>
      <c r="X42" s="183">
        <v>0</v>
      </c>
      <c r="Y42" s="183">
        <v>0</v>
      </c>
      <c r="Z42" s="183">
        <v>0</v>
      </c>
      <c r="AA42" s="183">
        <v>0</v>
      </c>
      <c r="AB42" s="183">
        <v>0</v>
      </c>
      <c r="AC42" s="183">
        <v>0</v>
      </c>
      <c r="AD42" s="183">
        <v>0</v>
      </c>
      <c r="AE42" s="183">
        <v>0</v>
      </c>
      <c r="AF42" s="183">
        <v>40</v>
      </c>
    </row>
    <row r="43" ht="23.1" customHeight="1" spans="1:32">
      <c r="A43" s="180"/>
      <c r="B43" s="180"/>
      <c r="C43" s="180"/>
      <c r="D43" s="179" t="s">
        <v>2357</v>
      </c>
      <c r="E43" s="199" t="s">
        <v>2358</v>
      </c>
      <c r="F43" s="184">
        <v>140</v>
      </c>
      <c r="G43" s="183">
        <v>140</v>
      </c>
      <c r="H43" s="183">
        <v>100</v>
      </c>
      <c r="I43" s="183">
        <v>0</v>
      </c>
      <c r="J43" s="183">
        <v>0</v>
      </c>
      <c r="K43" s="183">
        <v>0</v>
      </c>
      <c r="L43" s="183">
        <v>0</v>
      </c>
      <c r="M43" s="183">
        <v>0</v>
      </c>
      <c r="N43" s="183">
        <v>0</v>
      </c>
      <c r="O43" s="183">
        <v>0</v>
      </c>
      <c r="P43" s="183">
        <v>0</v>
      </c>
      <c r="Q43" s="183">
        <v>0</v>
      </c>
      <c r="R43" s="183">
        <v>0</v>
      </c>
      <c r="S43" s="183">
        <v>0</v>
      </c>
      <c r="T43" s="183">
        <v>0</v>
      </c>
      <c r="U43" s="183">
        <v>0</v>
      </c>
      <c r="V43" s="183">
        <v>0</v>
      </c>
      <c r="W43" s="183">
        <v>0</v>
      </c>
      <c r="X43" s="183">
        <v>0</v>
      </c>
      <c r="Y43" s="183">
        <v>0</v>
      </c>
      <c r="Z43" s="183">
        <v>0</v>
      </c>
      <c r="AA43" s="183">
        <v>0</v>
      </c>
      <c r="AB43" s="183">
        <v>0</v>
      </c>
      <c r="AC43" s="183">
        <v>0</v>
      </c>
      <c r="AD43" s="183">
        <v>0</v>
      </c>
      <c r="AE43" s="183">
        <v>0</v>
      </c>
      <c r="AF43" s="183">
        <v>40</v>
      </c>
    </row>
    <row r="44" ht="23.1" customHeight="1" spans="1:32">
      <c r="A44" s="180"/>
      <c r="B44" s="180"/>
      <c r="C44" s="180"/>
      <c r="D44" s="179" t="s">
        <v>2359</v>
      </c>
      <c r="E44" s="199" t="s">
        <v>111</v>
      </c>
      <c r="F44" s="184">
        <v>1360</v>
      </c>
      <c r="G44" s="183">
        <v>1360</v>
      </c>
      <c r="H44" s="183">
        <v>0</v>
      </c>
      <c r="I44" s="183">
        <v>0</v>
      </c>
      <c r="J44" s="183">
        <v>0</v>
      </c>
      <c r="K44" s="183">
        <v>0</v>
      </c>
      <c r="L44" s="183">
        <v>0</v>
      </c>
      <c r="M44" s="183">
        <v>0</v>
      </c>
      <c r="N44" s="183">
        <v>0</v>
      </c>
      <c r="O44" s="183">
        <v>0</v>
      </c>
      <c r="P44" s="183">
        <v>0</v>
      </c>
      <c r="Q44" s="183">
        <v>0</v>
      </c>
      <c r="R44" s="183">
        <v>0</v>
      </c>
      <c r="S44" s="183">
        <v>0</v>
      </c>
      <c r="T44" s="183">
        <v>0</v>
      </c>
      <c r="U44" s="183">
        <v>0</v>
      </c>
      <c r="V44" s="183">
        <v>0</v>
      </c>
      <c r="W44" s="183">
        <v>0</v>
      </c>
      <c r="X44" s="183">
        <v>0</v>
      </c>
      <c r="Y44" s="183">
        <v>0</v>
      </c>
      <c r="Z44" s="183">
        <v>0</v>
      </c>
      <c r="AA44" s="183">
        <v>0</v>
      </c>
      <c r="AB44" s="183">
        <v>0</v>
      </c>
      <c r="AC44" s="183">
        <v>0</v>
      </c>
      <c r="AD44" s="183">
        <v>0</v>
      </c>
      <c r="AE44" s="183">
        <v>0</v>
      </c>
      <c r="AF44" s="183">
        <v>1360</v>
      </c>
    </row>
    <row r="45" ht="23.1" customHeight="1" spans="1:32">
      <c r="A45" s="180"/>
      <c r="B45" s="180"/>
      <c r="C45" s="180"/>
      <c r="D45" s="179" t="s">
        <v>2360</v>
      </c>
      <c r="E45" s="199" t="s">
        <v>2361</v>
      </c>
      <c r="F45" s="184">
        <v>1360</v>
      </c>
      <c r="G45" s="183">
        <v>1360</v>
      </c>
      <c r="H45" s="183">
        <v>0</v>
      </c>
      <c r="I45" s="183">
        <v>0</v>
      </c>
      <c r="J45" s="183">
        <v>0</v>
      </c>
      <c r="K45" s="183">
        <v>0</v>
      </c>
      <c r="L45" s="183">
        <v>0</v>
      </c>
      <c r="M45" s="183">
        <v>0</v>
      </c>
      <c r="N45" s="183">
        <v>0</v>
      </c>
      <c r="O45" s="183">
        <v>0</v>
      </c>
      <c r="P45" s="183">
        <v>0</v>
      </c>
      <c r="Q45" s="183">
        <v>0</v>
      </c>
      <c r="R45" s="183">
        <v>0</v>
      </c>
      <c r="S45" s="183">
        <v>0</v>
      </c>
      <c r="T45" s="183">
        <v>0</v>
      </c>
      <c r="U45" s="183">
        <v>0</v>
      </c>
      <c r="V45" s="183">
        <v>0</v>
      </c>
      <c r="W45" s="183">
        <v>0</v>
      </c>
      <c r="X45" s="183">
        <v>0</v>
      </c>
      <c r="Y45" s="183">
        <v>0</v>
      </c>
      <c r="Z45" s="183">
        <v>0</v>
      </c>
      <c r="AA45" s="183">
        <v>0</v>
      </c>
      <c r="AB45" s="183">
        <v>0</v>
      </c>
      <c r="AC45" s="183">
        <v>0</v>
      </c>
      <c r="AD45" s="183">
        <v>0</v>
      </c>
      <c r="AE45" s="183">
        <v>0</v>
      </c>
      <c r="AF45" s="183">
        <v>1360</v>
      </c>
    </row>
    <row r="46" ht="23.1" customHeight="1" spans="1:32">
      <c r="A46" s="180"/>
      <c r="B46" s="180"/>
      <c r="C46" s="180"/>
      <c r="D46" s="179" t="s">
        <v>2362</v>
      </c>
      <c r="E46" s="199" t="s">
        <v>575</v>
      </c>
      <c r="F46" s="184">
        <v>352</v>
      </c>
      <c r="G46" s="183">
        <v>352</v>
      </c>
      <c r="H46" s="183">
        <v>119</v>
      </c>
      <c r="I46" s="183">
        <v>0</v>
      </c>
      <c r="J46" s="183">
        <v>0</v>
      </c>
      <c r="K46" s="183">
        <v>0</v>
      </c>
      <c r="L46" s="183">
        <v>0</v>
      </c>
      <c r="M46" s="183">
        <v>0</v>
      </c>
      <c r="N46" s="183">
        <v>0</v>
      </c>
      <c r="O46" s="183">
        <v>0</v>
      </c>
      <c r="P46" s="183">
        <v>0</v>
      </c>
      <c r="Q46" s="183">
        <v>0</v>
      </c>
      <c r="R46" s="183">
        <v>0</v>
      </c>
      <c r="S46" s="183">
        <v>0</v>
      </c>
      <c r="T46" s="183">
        <v>0</v>
      </c>
      <c r="U46" s="183">
        <v>0</v>
      </c>
      <c r="V46" s="183">
        <v>0</v>
      </c>
      <c r="W46" s="183">
        <v>0</v>
      </c>
      <c r="X46" s="183">
        <v>0</v>
      </c>
      <c r="Y46" s="183">
        <v>0</v>
      </c>
      <c r="Z46" s="183">
        <v>0</v>
      </c>
      <c r="AA46" s="183">
        <v>48</v>
      </c>
      <c r="AB46" s="183">
        <v>0</v>
      </c>
      <c r="AC46" s="183">
        <v>0</v>
      </c>
      <c r="AD46" s="183">
        <v>0</v>
      </c>
      <c r="AE46" s="183">
        <v>0</v>
      </c>
      <c r="AF46" s="183">
        <v>185</v>
      </c>
    </row>
    <row r="47" ht="23.1" customHeight="1" spans="1:32">
      <c r="A47" s="180"/>
      <c r="B47" s="180"/>
      <c r="C47" s="180"/>
      <c r="D47" s="179" t="s">
        <v>2363</v>
      </c>
      <c r="E47" s="199" t="s">
        <v>2364</v>
      </c>
      <c r="F47" s="184">
        <v>149</v>
      </c>
      <c r="G47" s="183">
        <v>149</v>
      </c>
      <c r="H47" s="183">
        <v>16</v>
      </c>
      <c r="I47" s="183">
        <v>0</v>
      </c>
      <c r="J47" s="183">
        <v>0</v>
      </c>
      <c r="K47" s="183">
        <v>0</v>
      </c>
      <c r="L47" s="183">
        <v>0</v>
      </c>
      <c r="M47" s="183">
        <v>0</v>
      </c>
      <c r="N47" s="183">
        <v>0</v>
      </c>
      <c r="O47" s="183">
        <v>0</v>
      </c>
      <c r="P47" s="183">
        <v>0</v>
      </c>
      <c r="Q47" s="183">
        <v>0</v>
      </c>
      <c r="R47" s="183">
        <v>0</v>
      </c>
      <c r="S47" s="183">
        <v>0</v>
      </c>
      <c r="T47" s="183">
        <v>0</v>
      </c>
      <c r="U47" s="183">
        <v>0</v>
      </c>
      <c r="V47" s="183">
        <v>0</v>
      </c>
      <c r="W47" s="183">
        <v>0</v>
      </c>
      <c r="X47" s="183">
        <v>0</v>
      </c>
      <c r="Y47" s="183">
        <v>0</v>
      </c>
      <c r="Z47" s="183">
        <v>0</v>
      </c>
      <c r="AA47" s="183">
        <v>48</v>
      </c>
      <c r="AB47" s="183">
        <v>0</v>
      </c>
      <c r="AC47" s="183">
        <v>0</v>
      </c>
      <c r="AD47" s="183">
        <v>0</v>
      </c>
      <c r="AE47" s="183">
        <v>0</v>
      </c>
      <c r="AF47" s="183">
        <v>85</v>
      </c>
    </row>
    <row r="48" ht="23.1" customHeight="1" spans="1:32">
      <c r="A48" s="180"/>
      <c r="B48" s="180"/>
      <c r="C48" s="180"/>
      <c r="D48" s="179" t="s">
        <v>2365</v>
      </c>
      <c r="E48" s="199" t="s">
        <v>2366</v>
      </c>
      <c r="F48" s="184">
        <v>3</v>
      </c>
      <c r="G48" s="183">
        <v>3</v>
      </c>
      <c r="H48" s="183">
        <v>3</v>
      </c>
      <c r="I48" s="183">
        <v>0</v>
      </c>
      <c r="J48" s="183">
        <v>0</v>
      </c>
      <c r="K48" s="183">
        <v>0</v>
      </c>
      <c r="L48" s="183">
        <v>0</v>
      </c>
      <c r="M48" s="183">
        <v>0</v>
      </c>
      <c r="N48" s="183">
        <v>0</v>
      </c>
      <c r="O48" s="183">
        <v>0</v>
      </c>
      <c r="P48" s="183">
        <v>0</v>
      </c>
      <c r="Q48" s="183">
        <v>0</v>
      </c>
      <c r="R48" s="183">
        <v>0</v>
      </c>
      <c r="S48" s="183">
        <v>0</v>
      </c>
      <c r="T48" s="183">
        <v>0</v>
      </c>
      <c r="U48" s="183">
        <v>0</v>
      </c>
      <c r="V48" s="183">
        <v>0</v>
      </c>
      <c r="W48" s="183">
        <v>0</v>
      </c>
      <c r="X48" s="183">
        <v>0</v>
      </c>
      <c r="Y48" s="183">
        <v>0</v>
      </c>
      <c r="Z48" s="183">
        <v>0</v>
      </c>
      <c r="AA48" s="183">
        <v>0</v>
      </c>
      <c r="AB48" s="183">
        <v>0</v>
      </c>
      <c r="AC48" s="183">
        <v>0</v>
      </c>
      <c r="AD48" s="183">
        <v>0</v>
      </c>
      <c r="AE48" s="183">
        <v>0</v>
      </c>
      <c r="AF48" s="183">
        <v>0</v>
      </c>
    </row>
    <row r="49" ht="23.1" customHeight="1" spans="1:32">
      <c r="A49" s="180"/>
      <c r="B49" s="180"/>
      <c r="C49" s="180"/>
      <c r="D49" s="179" t="s">
        <v>2367</v>
      </c>
      <c r="E49" s="199" t="s">
        <v>2368</v>
      </c>
      <c r="F49" s="184">
        <v>200</v>
      </c>
      <c r="G49" s="183">
        <v>200</v>
      </c>
      <c r="H49" s="183">
        <v>100</v>
      </c>
      <c r="I49" s="183">
        <v>0</v>
      </c>
      <c r="J49" s="183">
        <v>0</v>
      </c>
      <c r="K49" s="183">
        <v>0</v>
      </c>
      <c r="L49" s="183">
        <v>0</v>
      </c>
      <c r="M49" s="183">
        <v>0</v>
      </c>
      <c r="N49" s="183">
        <v>0</v>
      </c>
      <c r="O49" s="183">
        <v>0</v>
      </c>
      <c r="P49" s="183">
        <v>0</v>
      </c>
      <c r="Q49" s="183">
        <v>0</v>
      </c>
      <c r="R49" s="183">
        <v>0</v>
      </c>
      <c r="S49" s="183">
        <v>0</v>
      </c>
      <c r="T49" s="183">
        <v>0</v>
      </c>
      <c r="U49" s="183">
        <v>0</v>
      </c>
      <c r="V49" s="183">
        <v>0</v>
      </c>
      <c r="W49" s="183">
        <v>0</v>
      </c>
      <c r="X49" s="183">
        <v>0</v>
      </c>
      <c r="Y49" s="183">
        <v>0</v>
      </c>
      <c r="Z49" s="183">
        <v>0</v>
      </c>
      <c r="AA49" s="183">
        <v>0</v>
      </c>
      <c r="AB49" s="183">
        <v>0</v>
      </c>
      <c r="AC49" s="183">
        <v>0</v>
      </c>
      <c r="AD49" s="183">
        <v>0</v>
      </c>
      <c r="AE49" s="183">
        <v>0</v>
      </c>
      <c r="AF49" s="183">
        <v>100</v>
      </c>
    </row>
    <row r="50" ht="23.1" customHeight="1" spans="1:32">
      <c r="A50" s="180"/>
      <c r="B50" s="180"/>
      <c r="C50" s="180"/>
      <c r="D50" s="179" t="s">
        <v>2369</v>
      </c>
      <c r="E50" s="199" t="s">
        <v>113</v>
      </c>
      <c r="F50" s="184">
        <v>1957</v>
      </c>
      <c r="G50" s="183">
        <v>1957</v>
      </c>
      <c r="H50" s="183">
        <v>0</v>
      </c>
      <c r="I50" s="183">
        <v>3</v>
      </c>
      <c r="J50" s="183">
        <v>0</v>
      </c>
      <c r="K50" s="183">
        <v>0</v>
      </c>
      <c r="L50" s="183">
        <v>0</v>
      </c>
      <c r="M50" s="183">
        <v>0</v>
      </c>
      <c r="N50" s="183">
        <v>0</v>
      </c>
      <c r="O50" s="183">
        <v>0</v>
      </c>
      <c r="P50" s="183">
        <v>0</v>
      </c>
      <c r="Q50" s="183">
        <v>0</v>
      </c>
      <c r="R50" s="183">
        <v>0</v>
      </c>
      <c r="S50" s="183">
        <v>51</v>
      </c>
      <c r="T50" s="183">
        <v>42</v>
      </c>
      <c r="U50" s="183">
        <v>0</v>
      </c>
      <c r="V50" s="183">
        <v>250</v>
      </c>
      <c r="W50" s="183">
        <v>0</v>
      </c>
      <c r="X50" s="183">
        <v>0</v>
      </c>
      <c r="Y50" s="183">
        <v>0</v>
      </c>
      <c r="Z50" s="183">
        <v>0</v>
      </c>
      <c r="AA50" s="183">
        <v>0</v>
      </c>
      <c r="AB50" s="183">
        <v>0</v>
      </c>
      <c r="AC50" s="183">
        <v>0</v>
      </c>
      <c r="AD50" s="183">
        <v>0</v>
      </c>
      <c r="AE50" s="183">
        <v>0</v>
      </c>
      <c r="AF50" s="183">
        <v>1611</v>
      </c>
    </row>
    <row r="51" ht="23.1" customHeight="1" spans="1:32">
      <c r="A51" s="180"/>
      <c r="B51" s="180"/>
      <c r="C51" s="180"/>
      <c r="D51" s="179" t="s">
        <v>2370</v>
      </c>
      <c r="E51" s="199" t="s">
        <v>2371</v>
      </c>
      <c r="F51" s="184">
        <v>130</v>
      </c>
      <c r="G51" s="183">
        <v>130</v>
      </c>
      <c r="H51" s="183">
        <v>0</v>
      </c>
      <c r="I51" s="183">
        <v>3</v>
      </c>
      <c r="J51" s="183">
        <v>0</v>
      </c>
      <c r="K51" s="183">
        <v>0</v>
      </c>
      <c r="L51" s="183">
        <v>0</v>
      </c>
      <c r="M51" s="183">
        <v>0</v>
      </c>
      <c r="N51" s="183">
        <v>0</v>
      </c>
      <c r="O51" s="183">
        <v>0</v>
      </c>
      <c r="P51" s="183">
        <v>0</v>
      </c>
      <c r="Q51" s="183">
        <v>0</v>
      </c>
      <c r="R51" s="183">
        <v>0</v>
      </c>
      <c r="S51" s="183">
        <v>0</v>
      </c>
      <c r="T51" s="183">
        <v>0</v>
      </c>
      <c r="U51" s="183">
        <v>0</v>
      </c>
      <c r="V51" s="183">
        <v>0</v>
      </c>
      <c r="W51" s="183">
        <v>0</v>
      </c>
      <c r="X51" s="183">
        <v>0</v>
      </c>
      <c r="Y51" s="183">
        <v>0</v>
      </c>
      <c r="Z51" s="183">
        <v>0</v>
      </c>
      <c r="AA51" s="183">
        <v>0</v>
      </c>
      <c r="AB51" s="183">
        <v>0</v>
      </c>
      <c r="AC51" s="183">
        <v>0</v>
      </c>
      <c r="AD51" s="183">
        <v>0</v>
      </c>
      <c r="AE51" s="183">
        <v>0</v>
      </c>
      <c r="AF51" s="183">
        <v>127</v>
      </c>
    </row>
    <row r="52" ht="23.1" customHeight="1" spans="1:32">
      <c r="A52" s="180"/>
      <c r="B52" s="180"/>
      <c r="C52" s="180"/>
      <c r="D52" s="179" t="s">
        <v>2476</v>
      </c>
      <c r="E52" s="199" t="s">
        <v>2477</v>
      </c>
      <c r="F52" s="184">
        <v>1310</v>
      </c>
      <c r="G52" s="183">
        <v>1310</v>
      </c>
      <c r="H52" s="183">
        <v>0</v>
      </c>
      <c r="I52" s="183">
        <v>0</v>
      </c>
      <c r="J52" s="183">
        <v>0</v>
      </c>
      <c r="K52" s="183">
        <v>0</v>
      </c>
      <c r="L52" s="183">
        <v>0</v>
      </c>
      <c r="M52" s="183">
        <v>0</v>
      </c>
      <c r="N52" s="183">
        <v>0</v>
      </c>
      <c r="O52" s="183">
        <v>0</v>
      </c>
      <c r="P52" s="183">
        <v>0</v>
      </c>
      <c r="Q52" s="183">
        <v>0</v>
      </c>
      <c r="R52" s="183">
        <v>0</v>
      </c>
      <c r="S52" s="183">
        <v>51</v>
      </c>
      <c r="T52" s="183">
        <v>42</v>
      </c>
      <c r="U52" s="183">
        <v>0</v>
      </c>
      <c r="V52" s="183">
        <v>250</v>
      </c>
      <c r="W52" s="183">
        <v>0</v>
      </c>
      <c r="X52" s="183">
        <v>0</v>
      </c>
      <c r="Y52" s="183">
        <v>0</v>
      </c>
      <c r="Z52" s="183">
        <v>0</v>
      </c>
      <c r="AA52" s="183">
        <v>0</v>
      </c>
      <c r="AB52" s="183">
        <v>0</v>
      </c>
      <c r="AC52" s="183">
        <v>0</v>
      </c>
      <c r="AD52" s="183">
        <v>0</v>
      </c>
      <c r="AE52" s="183">
        <v>0</v>
      </c>
      <c r="AF52" s="183">
        <v>967</v>
      </c>
    </row>
    <row r="53" ht="23.1" customHeight="1" spans="1:32">
      <c r="A53" s="180"/>
      <c r="B53" s="180"/>
      <c r="C53" s="180"/>
      <c r="D53" s="179" t="s">
        <v>2478</v>
      </c>
      <c r="E53" s="199" t="s">
        <v>2479</v>
      </c>
      <c r="F53" s="184">
        <v>517</v>
      </c>
      <c r="G53" s="183">
        <v>517</v>
      </c>
      <c r="H53" s="183">
        <v>0</v>
      </c>
      <c r="I53" s="183">
        <v>0</v>
      </c>
      <c r="J53" s="183">
        <v>0</v>
      </c>
      <c r="K53" s="183">
        <v>0</v>
      </c>
      <c r="L53" s="183">
        <v>0</v>
      </c>
      <c r="M53" s="183">
        <v>0</v>
      </c>
      <c r="N53" s="183">
        <v>0</v>
      </c>
      <c r="O53" s="183">
        <v>0</v>
      </c>
      <c r="P53" s="183">
        <v>0</v>
      </c>
      <c r="Q53" s="183">
        <v>0</v>
      </c>
      <c r="R53" s="183">
        <v>0</v>
      </c>
      <c r="S53" s="183">
        <v>0</v>
      </c>
      <c r="T53" s="183">
        <v>0</v>
      </c>
      <c r="U53" s="183">
        <v>0</v>
      </c>
      <c r="V53" s="183">
        <v>0</v>
      </c>
      <c r="W53" s="183">
        <v>0</v>
      </c>
      <c r="X53" s="183">
        <v>0</v>
      </c>
      <c r="Y53" s="183">
        <v>0</v>
      </c>
      <c r="Z53" s="183">
        <v>0</v>
      </c>
      <c r="AA53" s="183">
        <v>0</v>
      </c>
      <c r="AB53" s="183">
        <v>0</v>
      </c>
      <c r="AC53" s="183">
        <v>0</v>
      </c>
      <c r="AD53" s="183">
        <v>0</v>
      </c>
      <c r="AE53" s="183">
        <v>0</v>
      </c>
      <c r="AF53" s="183">
        <v>517</v>
      </c>
    </row>
    <row r="54" ht="23.1" customHeight="1" spans="1:32">
      <c r="A54" s="180"/>
      <c r="B54" s="180"/>
      <c r="C54" s="180"/>
      <c r="D54" s="179" t="s">
        <v>2480</v>
      </c>
      <c r="E54" s="199" t="s">
        <v>117</v>
      </c>
      <c r="F54" s="184">
        <v>26</v>
      </c>
      <c r="G54" s="183">
        <v>26</v>
      </c>
      <c r="H54" s="183">
        <v>13</v>
      </c>
      <c r="I54" s="183">
        <v>3.3</v>
      </c>
      <c r="J54" s="183">
        <v>0.2</v>
      </c>
      <c r="K54" s="183">
        <v>0.1</v>
      </c>
      <c r="L54" s="183">
        <v>0</v>
      </c>
      <c r="M54" s="183">
        <v>0</v>
      </c>
      <c r="N54" s="183">
        <v>0</v>
      </c>
      <c r="O54" s="183">
        <v>0</v>
      </c>
      <c r="P54" s="183">
        <v>0</v>
      </c>
      <c r="Q54" s="183">
        <v>0.6</v>
      </c>
      <c r="R54" s="183">
        <v>0</v>
      </c>
      <c r="S54" s="183">
        <v>5</v>
      </c>
      <c r="T54" s="183">
        <v>0</v>
      </c>
      <c r="U54" s="183">
        <v>0.3</v>
      </c>
      <c r="V54" s="183">
        <v>1.5</v>
      </c>
      <c r="W54" s="183">
        <v>0.6</v>
      </c>
      <c r="X54" s="183">
        <v>0</v>
      </c>
      <c r="Y54" s="183">
        <v>0</v>
      </c>
      <c r="Z54" s="183">
        <v>0</v>
      </c>
      <c r="AA54" s="183">
        <v>0</v>
      </c>
      <c r="AB54" s="183">
        <v>0</v>
      </c>
      <c r="AC54" s="183">
        <v>0</v>
      </c>
      <c r="AD54" s="183">
        <v>0</v>
      </c>
      <c r="AE54" s="183">
        <v>0</v>
      </c>
      <c r="AF54" s="183">
        <v>1.4</v>
      </c>
    </row>
    <row r="55" ht="23.1" customHeight="1" spans="1:32">
      <c r="A55" s="180"/>
      <c r="B55" s="180"/>
      <c r="C55" s="180"/>
      <c r="D55" s="179" t="s">
        <v>2481</v>
      </c>
      <c r="E55" s="199" t="s">
        <v>2482</v>
      </c>
      <c r="F55" s="184">
        <v>26</v>
      </c>
      <c r="G55" s="183">
        <v>26</v>
      </c>
      <c r="H55" s="183">
        <v>13</v>
      </c>
      <c r="I55" s="183">
        <v>3.3</v>
      </c>
      <c r="J55" s="183">
        <v>0.2</v>
      </c>
      <c r="K55" s="183">
        <v>0.1</v>
      </c>
      <c r="L55" s="183">
        <v>0</v>
      </c>
      <c r="M55" s="183">
        <v>0</v>
      </c>
      <c r="N55" s="183">
        <v>0</v>
      </c>
      <c r="O55" s="183">
        <v>0</v>
      </c>
      <c r="P55" s="183">
        <v>0</v>
      </c>
      <c r="Q55" s="183">
        <v>0.6</v>
      </c>
      <c r="R55" s="183">
        <v>0</v>
      </c>
      <c r="S55" s="183">
        <v>5</v>
      </c>
      <c r="T55" s="183">
        <v>0</v>
      </c>
      <c r="U55" s="183">
        <v>0.3</v>
      </c>
      <c r="V55" s="183">
        <v>1.5</v>
      </c>
      <c r="W55" s="183">
        <v>0.6</v>
      </c>
      <c r="X55" s="183">
        <v>0</v>
      </c>
      <c r="Y55" s="183">
        <v>0</v>
      </c>
      <c r="Z55" s="183">
        <v>0</v>
      </c>
      <c r="AA55" s="183">
        <v>0</v>
      </c>
      <c r="AB55" s="183">
        <v>0</v>
      </c>
      <c r="AC55" s="183">
        <v>0</v>
      </c>
      <c r="AD55" s="183">
        <v>0</v>
      </c>
      <c r="AE55" s="183">
        <v>0</v>
      </c>
      <c r="AF55" s="183">
        <v>1.4</v>
      </c>
    </row>
    <row r="56" ht="23.1" customHeight="1" spans="1:32">
      <c r="A56" s="180"/>
      <c r="B56" s="180"/>
      <c r="C56" s="180"/>
      <c r="D56" s="179" t="s">
        <v>2483</v>
      </c>
      <c r="E56" s="199" t="s">
        <v>641</v>
      </c>
      <c r="F56" s="184">
        <v>5</v>
      </c>
      <c r="G56" s="183">
        <v>5</v>
      </c>
      <c r="H56" s="183">
        <v>0</v>
      </c>
      <c r="I56" s="183">
        <v>0</v>
      </c>
      <c r="J56" s="183">
        <v>0</v>
      </c>
      <c r="K56" s="183">
        <v>0</v>
      </c>
      <c r="L56" s="183">
        <v>0</v>
      </c>
      <c r="M56" s="183">
        <v>0</v>
      </c>
      <c r="N56" s="183">
        <v>0</v>
      </c>
      <c r="O56" s="183">
        <v>0</v>
      </c>
      <c r="P56" s="183">
        <v>0</v>
      </c>
      <c r="Q56" s="183">
        <v>0</v>
      </c>
      <c r="R56" s="183">
        <v>0</v>
      </c>
      <c r="S56" s="183">
        <v>0</v>
      </c>
      <c r="T56" s="183">
        <v>0</v>
      </c>
      <c r="U56" s="183">
        <v>0</v>
      </c>
      <c r="V56" s="183">
        <v>0</v>
      </c>
      <c r="W56" s="183">
        <v>0</v>
      </c>
      <c r="X56" s="183">
        <v>0</v>
      </c>
      <c r="Y56" s="183">
        <v>0</v>
      </c>
      <c r="Z56" s="183">
        <v>0</v>
      </c>
      <c r="AA56" s="183">
        <v>0</v>
      </c>
      <c r="AB56" s="183">
        <v>0</v>
      </c>
      <c r="AC56" s="183">
        <v>0</v>
      </c>
      <c r="AD56" s="183">
        <v>0</v>
      </c>
      <c r="AE56" s="183">
        <v>0</v>
      </c>
      <c r="AF56" s="183">
        <v>5</v>
      </c>
    </row>
    <row r="57" ht="23.1" customHeight="1" spans="1:32">
      <c r="A57" s="180"/>
      <c r="B57" s="180"/>
      <c r="C57" s="180"/>
      <c r="D57" s="179" t="s">
        <v>2484</v>
      </c>
      <c r="E57" s="199" t="s">
        <v>2485</v>
      </c>
      <c r="F57" s="184">
        <v>5</v>
      </c>
      <c r="G57" s="183">
        <v>5</v>
      </c>
      <c r="H57" s="183">
        <v>0</v>
      </c>
      <c r="I57" s="183">
        <v>0</v>
      </c>
      <c r="J57" s="183">
        <v>0</v>
      </c>
      <c r="K57" s="183">
        <v>0</v>
      </c>
      <c r="L57" s="183">
        <v>0</v>
      </c>
      <c r="M57" s="183">
        <v>0</v>
      </c>
      <c r="N57" s="183">
        <v>0</v>
      </c>
      <c r="O57" s="183">
        <v>0</v>
      </c>
      <c r="P57" s="183">
        <v>0</v>
      </c>
      <c r="Q57" s="183">
        <v>0</v>
      </c>
      <c r="R57" s="183">
        <v>0</v>
      </c>
      <c r="S57" s="183">
        <v>0</v>
      </c>
      <c r="T57" s="183">
        <v>0</v>
      </c>
      <c r="U57" s="183">
        <v>0</v>
      </c>
      <c r="V57" s="183">
        <v>0</v>
      </c>
      <c r="W57" s="183">
        <v>0</v>
      </c>
      <c r="X57" s="183">
        <v>0</v>
      </c>
      <c r="Y57" s="183">
        <v>0</v>
      </c>
      <c r="Z57" s="183">
        <v>0</v>
      </c>
      <c r="AA57" s="183">
        <v>0</v>
      </c>
      <c r="AB57" s="183">
        <v>0</v>
      </c>
      <c r="AC57" s="183">
        <v>0</v>
      </c>
      <c r="AD57" s="183">
        <v>0</v>
      </c>
      <c r="AE57" s="183">
        <v>0</v>
      </c>
      <c r="AF57" s="183">
        <v>5</v>
      </c>
    </row>
    <row r="58" ht="23.1" customHeight="1" spans="1:32">
      <c r="A58" s="180"/>
      <c r="B58" s="180"/>
      <c r="C58" s="180"/>
      <c r="D58" s="179" t="s">
        <v>2486</v>
      </c>
      <c r="E58" s="199" t="s">
        <v>2206</v>
      </c>
      <c r="F58" s="184">
        <v>1707</v>
      </c>
      <c r="G58" s="183">
        <v>1707</v>
      </c>
      <c r="H58" s="183">
        <v>439.35</v>
      </c>
      <c r="I58" s="183">
        <v>202.4</v>
      </c>
      <c r="J58" s="183">
        <v>0</v>
      </c>
      <c r="K58" s="183">
        <v>0</v>
      </c>
      <c r="L58" s="183">
        <v>0</v>
      </c>
      <c r="M58" s="183">
        <v>1</v>
      </c>
      <c r="N58" s="183">
        <v>17.5</v>
      </c>
      <c r="O58" s="183">
        <v>0</v>
      </c>
      <c r="P58" s="183">
        <v>2</v>
      </c>
      <c r="Q58" s="183">
        <v>110.9</v>
      </c>
      <c r="R58" s="183">
        <v>0</v>
      </c>
      <c r="S58" s="183">
        <v>26</v>
      </c>
      <c r="T58" s="183">
        <v>6</v>
      </c>
      <c r="U58" s="183">
        <v>28.8</v>
      </c>
      <c r="V58" s="183">
        <v>60.5</v>
      </c>
      <c r="W58" s="183">
        <v>53.8</v>
      </c>
      <c r="X58" s="183">
        <v>2.5</v>
      </c>
      <c r="Y58" s="183">
        <v>2</v>
      </c>
      <c r="Z58" s="183">
        <v>0.5</v>
      </c>
      <c r="AA58" s="183">
        <v>54.1</v>
      </c>
      <c r="AB58" s="183">
        <v>20</v>
      </c>
      <c r="AC58" s="183">
        <v>1.2</v>
      </c>
      <c r="AD58" s="183">
        <v>3.5</v>
      </c>
      <c r="AE58" s="183">
        <v>0</v>
      </c>
      <c r="AF58" s="183">
        <v>672.95</v>
      </c>
    </row>
    <row r="59" ht="23.1" customHeight="1" spans="1:32">
      <c r="A59" s="180"/>
      <c r="B59" s="180"/>
      <c r="C59" s="180"/>
      <c r="D59" s="179" t="s">
        <v>2487</v>
      </c>
      <c r="E59" s="199" t="s">
        <v>2488</v>
      </c>
      <c r="F59" s="184">
        <v>140</v>
      </c>
      <c r="G59" s="183">
        <v>140</v>
      </c>
      <c r="H59" s="183">
        <v>41</v>
      </c>
      <c r="I59" s="183">
        <v>21</v>
      </c>
      <c r="J59" s="183">
        <v>0</v>
      </c>
      <c r="K59" s="183">
        <v>0</v>
      </c>
      <c r="L59" s="183">
        <v>0</v>
      </c>
      <c r="M59" s="183">
        <v>0</v>
      </c>
      <c r="N59" s="183">
        <v>10</v>
      </c>
      <c r="O59" s="183">
        <v>0</v>
      </c>
      <c r="P59" s="183">
        <v>0</v>
      </c>
      <c r="Q59" s="183">
        <v>10</v>
      </c>
      <c r="R59" s="183">
        <v>0</v>
      </c>
      <c r="S59" s="183">
        <v>7</v>
      </c>
      <c r="T59" s="183">
        <v>5</v>
      </c>
      <c r="U59" s="183">
        <v>5</v>
      </c>
      <c r="V59" s="183">
        <v>3</v>
      </c>
      <c r="W59" s="183">
        <v>10</v>
      </c>
      <c r="X59" s="183">
        <v>0</v>
      </c>
      <c r="Y59" s="183">
        <v>0</v>
      </c>
      <c r="Z59" s="183">
        <v>0</v>
      </c>
      <c r="AA59" s="183">
        <v>4</v>
      </c>
      <c r="AB59" s="183">
        <v>0</v>
      </c>
      <c r="AC59" s="183">
        <v>0</v>
      </c>
      <c r="AD59" s="183">
        <v>0</v>
      </c>
      <c r="AE59" s="183">
        <v>0</v>
      </c>
      <c r="AF59" s="183">
        <v>24</v>
      </c>
    </row>
    <row r="60" ht="23.1" customHeight="1" spans="1:32">
      <c r="A60" s="180"/>
      <c r="B60" s="180"/>
      <c r="C60" s="180"/>
      <c r="D60" s="179" t="s">
        <v>2489</v>
      </c>
      <c r="E60" s="199" t="s">
        <v>2490</v>
      </c>
      <c r="F60" s="184">
        <v>320</v>
      </c>
      <c r="G60" s="183">
        <v>320</v>
      </c>
      <c r="H60" s="183">
        <v>41.5</v>
      </c>
      <c r="I60" s="183">
        <v>42</v>
      </c>
      <c r="J60" s="183">
        <v>0</v>
      </c>
      <c r="K60" s="183">
        <v>0</v>
      </c>
      <c r="L60" s="183">
        <v>0</v>
      </c>
      <c r="M60" s="183">
        <v>0</v>
      </c>
      <c r="N60" s="183">
        <v>0.5</v>
      </c>
      <c r="O60" s="183">
        <v>0</v>
      </c>
      <c r="P60" s="183">
        <v>0</v>
      </c>
      <c r="Q60" s="183">
        <v>2</v>
      </c>
      <c r="R60" s="183">
        <v>0</v>
      </c>
      <c r="S60" s="183">
        <v>1.5</v>
      </c>
      <c r="T60" s="183">
        <v>0</v>
      </c>
      <c r="U60" s="183">
        <v>7</v>
      </c>
      <c r="V60" s="183">
        <v>9</v>
      </c>
      <c r="W60" s="183">
        <v>7.5</v>
      </c>
      <c r="X60" s="183">
        <v>0</v>
      </c>
      <c r="Y60" s="183">
        <v>0</v>
      </c>
      <c r="Z60" s="183">
        <v>0</v>
      </c>
      <c r="AA60" s="183">
        <v>2</v>
      </c>
      <c r="AB60" s="183">
        <v>0</v>
      </c>
      <c r="AC60" s="183">
        <v>1</v>
      </c>
      <c r="AD60" s="183">
        <v>0</v>
      </c>
      <c r="AE60" s="183">
        <v>0</v>
      </c>
      <c r="AF60" s="183">
        <v>206</v>
      </c>
    </row>
    <row r="61" ht="23.1" customHeight="1" spans="1:32">
      <c r="A61" s="180"/>
      <c r="B61" s="180"/>
      <c r="C61" s="180"/>
      <c r="D61" s="179" t="s">
        <v>2491</v>
      </c>
      <c r="E61" s="199" t="s">
        <v>2492</v>
      </c>
      <c r="F61" s="184">
        <v>98</v>
      </c>
      <c r="G61" s="183">
        <v>98</v>
      </c>
      <c r="H61" s="183">
        <v>50</v>
      </c>
      <c r="I61" s="183">
        <v>20</v>
      </c>
      <c r="J61" s="183">
        <v>0</v>
      </c>
      <c r="K61" s="183">
        <v>0</v>
      </c>
      <c r="L61" s="183">
        <v>0</v>
      </c>
      <c r="M61" s="183">
        <v>0</v>
      </c>
      <c r="N61" s="183">
        <v>0</v>
      </c>
      <c r="O61" s="183">
        <v>0</v>
      </c>
      <c r="P61" s="183">
        <v>0</v>
      </c>
      <c r="Q61" s="183">
        <v>1</v>
      </c>
      <c r="R61" s="183">
        <v>0</v>
      </c>
      <c r="S61" s="183">
        <v>0</v>
      </c>
      <c r="T61" s="183">
        <v>0</v>
      </c>
      <c r="U61" s="183">
        <v>1</v>
      </c>
      <c r="V61" s="183">
        <v>3</v>
      </c>
      <c r="W61" s="183">
        <v>5</v>
      </c>
      <c r="X61" s="183">
        <v>0</v>
      </c>
      <c r="Y61" s="183">
        <v>0</v>
      </c>
      <c r="Z61" s="183">
        <v>0</v>
      </c>
      <c r="AA61" s="183">
        <v>0</v>
      </c>
      <c r="AB61" s="183">
        <v>0</v>
      </c>
      <c r="AC61" s="183">
        <v>0</v>
      </c>
      <c r="AD61" s="183">
        <v>0</v>
      </c>
      <c r="AE61" s="183">
        <v>0</v>
      </c>
      <c r="AF61" s="183">
        <v>18</v>
      </c>
    </row>
    <row r="62" ht="23.1" customHeight="1" spans="1:32">
      <c r="A62" s="180"/>
      <c r="B62" s="180"/>
      <c r="C62" s="180"/>
      <c r="D62" s="179" t="s">
        <v>2493</v>
      </c>
      <c r="E62" s="199" t="s">
        <v>2494</v>
      </c>
      <c r="F62" s="184">
        <v>50</v>
      </c>
      <c r="G62" s="183">
        <v>50</v>
      </c>
      <c r="H62" s="183">
        <v>12</v>
      </c>
      <c r="I62" s="183">
        <v>4</v>
      </c>
      <c r="J62" s="183">
        <v>0</v>
      </c>
      <c r="K62" s="183">
        <v>0</v>
      </c>
      <c r="L62" s="183">
        <v>0</v>
      </c>
      <c r="M62" s="183">
        <v>0</v>
      </c>
      <c r="N62" s="183">
        <v>0</v>
      </c>
      <c r="O62" s="183">
        <v>0</v>
      </c>
      <c r="P62" s="183">
        <v>0</v>
      </c>
      <c r="Q62" s="183">
        <v>0</v>
      </c>
      <c r="R62" s="183">
        <v>0</v>
      </c>
      <c r="S62" s="183">
        <v>3</v>
      </c>
      <c r="T62" s="183">
        <v>0</v>
      </c>
      <c r="U62" s="183">
        <v>0</v>
      </c>
      <c r="V62" s="183">
        <v>2</v>
      </c>
      <c r="W62" s="183">
        <v>4</v>
      </c>
      <c r="X62" s="183">
        <v>0</v>
      </c>
      <c r="Y62" s="183">
        <v>2</v>
      </c>
      <c r="Z62" s="183">
        <v>0</v>
      </c>
      <c r="AA62" s="183">
        <v>23</v>
      </c>
      <c r="AB62" s="183">
        <v>0</v>
      </c>
      <c r="AC62" s="183">
        <v>0</v>
      </c>
      <c r="AD62" s="183">
        <v>0</v>
      </c>
      <c r="AE62" s="183">
        <v>0</v>
      </c>
      <c r="AF62" s="183">
        <v>0</v>
      </c>
    </row>
    <row r="63" ht="23.1" customHeight="1" spans="1:32">
      <c r="A63" s="180"/>
      <c r="B63" s="180"/>
      <c r="C63" s="180"/>
      <c r="D63" s="179" t="s">
        <v>2495</v>
      </c>
      <c r="E63" s="199" t="s">
        <v>2496</v>
      </c>
      <c r="F63" s="184">
        <v>48</v>
      </c>
      <c r="G63" s="183">
        <v>48</v>
      </c>
      <c r="H63" s="183">
        <v>7</v>
      </c>
      <c r="I63" s="183">
        <v>14.5</v>
      </c>
      <c r="J63" s="183">
        <v>0</v>
      </c>
      <c r="K63" s="183">
        <v>0</v>
      </c>
      <c r="L63" s="183">
        <v>0</v>
      </c>
      <c r="M63" s="183">
        <v>0</v>
      </c>
      <c r="N63" s="183">
        <v>0</v>
      </c>
      <c r="O63" s="183">
        <v>0</v>
      </c>
      <c r="P63" s="183">
        <v>0</v>
      </c>
      <c r="Q63" s="183">
        <v>0.5</v>
      </c>
      <c r="R63" s="183">
        <v>0</v>
      </c>
      <c r="S63" s="183">
        <v>0.5</v>
      </c>
      <c r="T63" s="183">
        <v>0.5</v>
      </c>
      <c r="U63" s="183">
        <v>6</v>
      </c>
      <c r="V63" s="183">
        <v>3.5</v>
      </c>
      <c r="W63" s="183">
        <v>5.5</v>
      </c>
      <c r="X63" s="183">
        <v>0</v>
      </c>
      <c r="Y63" s="183">
        <v>0</v>
      </c>
      <c r="Z63" s="183">
        <v>0</v>
      </c>
      <c r="AA63" s="183">
        <v>0</v>
      </c>
      <c r="AB63" s="183">
        <v>0</v>
      </c>
      <c r="AC63" s="183">
        <v>0</v>
      </c>
      <c r="AD63" s="183">
        <v>0</v>
      </c>
      <c r="AE63" s="183">
        <v>0</v>
      </c>
      <c r="AF63" s="183">
        <v>10</v>
      </c>
    </row>
    <row r="64" ht="23.1" customHeight="1" spans="1:32">
      <c r="A64" s="180"/>
      <c r="B64" s="180"/>
      <c r="C64" s="180"/>
      <c r="D64" s="179" t="s">
        <v>2497</v>
      </c>
      <c r="E64" s="199" t="s">
        <v>2498</v>
      </c>
      <c r="F64" s="184">
        <v>28</v>
      </c>
      <c r="G64" s="183">
        <v>28</v>
      </c>
      <c r="H64" s="183">
        <v>7</v>
      </c>
      <c r="I64" s="183">
        <v>7</v>
      </c>
      <c r="J64" s="183">
        <v>0</v>
      </c>
      <c r="K64" s="183">
        <v>0</v>
      </c>
      <c r="L64" s="183">
        <v>0</v>
      </c>
      <c r="M64" s="183">
        <v>0</v>
      </c>
      <c r="N64" s="183">
        <v>3</v>
      </c>
      <c r="O64" s="183">
        <v>0</v>
      </c>
      <c r="P64" s="183">
        <v>0</v>
      </c>
      <c r="Q64" s="183">
        <v>0</v>
      </c>
      <c r="R64" s="183">
        <v>0</v>
      </c>
      <c r="S64" s="183">
        <v>2</v>
      </c>
      <c r="T64" s="183">
        <v>0</v>
      </c>
      <c r="U64" s="183">
        <v>0</v>
      </c>
      <c r="V64" s="183">
        <v>0</v>
      </c>
      <c r="W64" s="183">
        <v>2</v>
      </c>
      <c r="X64" s="183">
        <v>0</v>
      </c>
      <c r="Y64" s="183">
        <v>0</v>
      </c>
      <c r="Z64" s="183">
        <v>0</v>
      </c>
      <c r="AA64" s="183">
        <v>2</v>
      </c>
      <c r="AB64" s="183">
        <v>0</v>
      </c>
      <c r="AC64" s="183">
        <v>0</v>
      </c>
      <c r="AD64" s="183">
        <v>0</v>
      </c>
      <c r="AE64" s="183">
        <v>0</v>
      </c>
      <c r="AF64" s="183">
        <v>5</v>
      </c>
    </row>
    <row r="65" ht="23.1" customHeight="1" spans="1:32">
      <c r="A65" s="180"/>
      <c r="B65" s="180"/>
      <c r="C65" s="180"/>
      <c r="D65" s="179" t="s">
        <v>2499</v>
      </c>
      <c r="E65" s="199" t="s">
        <v>2500</v>
      </c>
      <c r="F65" s="184">
        <v>12</v>
      </c>
      <c r="G65" s="183">
        <v>12</v>
      </c>
      <c r="H65" s="183">
        <v>1.3</v>
      </c>
      <c r="I65" s="183">
        <v>6.5</v>
      </c>
      <c r="J65" s="183">
        <v>0</v>
      </c>
      <c r="K65" s="183">
        <v>0</v>
      </c>
      <c r="L65" s="183">
        <v>0</v>
      </c>
      <c r="M65" s="183">
        <v>0</v>
      </c>
      <c r="N65" s="183">
        <v>0</v>
      </c>
      <c r="O65" s="183">
        <v>0</v>
      </c>
      <c r="P65" s="183">
        <v>0</v>
      </c>
      <c r="Q65" s="183">
        <v>0.2</v>
      </c>
      <c r="R65" s="183">
        <v>0</v>
      </c>
      <c r="S65" s="183">
        <v>0</v>
      </c>
      <c r="T65" s="183">
        <v>0</v>
      </c>
      <c r="U65" s="183">
        <v>0.5</v>
      </c>
      <c r="V65" s="183">
        <v>0.3</v>
      </c>
      <c r="W65" s="183">
        <v>0.8</v>
      </c>
      <c r="X65" s="183">
        <v>0</v>
      </c>
      <c r="Y65" s="183">
        <v>0</v>
      </c>
      <c r="Z65" s="183">
        <v>0</v>
      </c>
      <c r="AA65" s="183">
        <v>0.3</v>
      </c>
      <c r="AB65" s="183">
        <v>0</v>
      </c>
      <c r="AC65" s="183">
        <v>0.2</v>
      </c>
      <c r="AD65" s="183">
        <v>0.3</v>
      </c>
      <c r="AE65" s="183">
        <v>0</v>
      </c>
      <c r="AF65" s="183">
        <v>1.6</v>
      </c>
    </row>
    <row r="66" ht="23.1" customHeight="1" spans="1:32">
      <c r="A66" s="180"/>
      <c r="B66" s="180"/>
      <c r="C66" s="180"/>
      <c r="D66" s="179" t="s">
        <v>2501</v>
      </c>
      <c r="E66" s="199" t="s">
        <v>2502</v>
      </c>
      <c r="F66" s="184">
        <v>14</v>
      </c>
      <c r="G66" s="183">
        <v>14</v>
      </c>
      <c r="H66" s="183">
        <v>4</v>
      </c>
      <c r="I66" s="183">
        <v>2.5</v>
      </c>
      <c r="J66" s="183">
        <v>0</v>
      </c>
      <c r="K66" s="183">
        <v>0</v>
      </c>
      <c r="L66" s="183">
        <v>0</v>
      </c>
      <c r="M66" s="183">
        <v>0</v>
      </c>
      <c r="N66" s="183">
        <v>1.5</v>
      </c>
      <c r="O66" s="183">
        <v>0</v>
      </c>
      <c r="P66" s="183">
        <v>0</v>
      </c>
      <c r="Q66" s="183">
        <v>1</v>
      </c>
      <c r="R66" s="183">
        <v>0</v>
      </c>
      <c r="S66" s="183">
        <v>1.5</v>
      </c>
      <c r="T66" s="183">
        <v>0</v>
      </c>
      <c r="U66" s="183">
        <v>0</v>
      </c>
      <c r="V66" s="183">
        <v>0</v>
      </c>
      <c r="W66" s="183">
        <v>1.5</v>
      </c>
      <c r="X66" s="183">
        <v>0</v>
      </c>
      <c r="Y66" s="183">
        <v>0</v>
      </c>
      <c r="Z66" s="183">
        <v>0</v>
      </c>
      <c r="AA66" s="183">
        <v>1</v>
      </c>
      <c r="AB66" s="183">
        <v>0</v>
      </c>
      <c r="AC66" s="183">
        <v>0</v>
      </c>
      <c r="AD66" s="183">
        <v>0</v>
      </c>
      <c r="AE66" s="183">
        <v>0</v>
      </c>
      <c r="AF66" s="183">
        <v>1</v>
      </c>
    </row>
    <row r="67" ht="23.1" customHeight="1" spans="1:32">
      <c r="A67" s="180"/>
      <c r="B67" s="180"/>
      <c r="C67" s="180"/>
      <c r="D67" s="179" t="s">
        <v>2503</v>
      </c>
      <c r="E67" s="199" t="s">
        <v>2504</v>
      </c>
      <c r="F67" s="184">
        <v>168</v>
      </c>
      <c r="G67" s="183">
        <v>168</v>
      </c>
      <c r="H67" s="183">
        <v>1</v>
      </c>
      <c r="I67" s="183">
        <v>34.5</v>
      </c>
      <c r="J67" s="183">
        <v>0</v>
      </c>
      <c r="K67" s="183">
        <v>0</v>
      </c>
      <c r="L67" s="183">
        <v>0</v>
      </c>
      <c r="M67" s="183">
        <v>0</v>
      </c>
      <c r="N67" s="183">
        <v>1</v>
      </c>
      <c r="O67" s="183">
        <v>0</v>
      </c>
      <c r="P67" s="183">
        <v>0</v>
      </c>
      <c r="Q67" s="183">
        <v>6.5</v>
      </c>
      <c r="R67" s="183">
        <v>0</v>
      </c>
      <c r="S67" s="183">
        <v>0</v>
      </c>
      <c r="T67" s="183">
        <v>0</v>
      </c>
      <c r="U67" s="183">
        <v>8</v>
      </c>
      <c r="V67" s="183">
        <v>3</v>
      </c>
      <c r="W67" s="183">
        <v>9</v>
      </c>
      <c r="X67" s="183">
        <v>0</v>
      </c>
      <c r="Y67" s="183">
        <v>0</v>
      </c>
      <c r="Z67" s="183">
        <v>0</v>
      </c>
      <c r="AA67" s="183">
        <v>0</v>
      </c>
      <c r="AB67" s="183">
        <v>0</v>
      </c>
      <c r="AC67" s="183">
        <v>0</v>
      </c>
      <c r="AD67" s="183">
        <v>0</v>
      </c>
      <c r="AE67" s="183">
        <v>0</v>
      </c>
      <c r="AF67" s="183">
        <v>105</v>
      </c>
    </row>
    <row r="68" ht="23.1" customHeight="1" spans="1:32">
      <c r="A68" s="180"/>
      <c r="B68" s="180"/>
      <c r="C68" s="180"/>
      <c r="D68" s="179" t="s">
        <v>2505</v>
      </c>
      <c r="E68" s="199" t="s">
        <v>2506</v>
      </c>
      <c r="F68" s="184">
        <v>617</v>
      </c>
      <c r="G68" s="183">
        <v>617</v>
      </c>
      <c r="H68" s="183">
        <v>207.5</v>
      </c>
      <c r="I68" s="183">
        <v>33.2</v>
      </c>
      <c r="J68" s="183">
        <v>0</v>
      </c>
      <c r="K68" s="183">
        <v>0</v>
      </c>
      <c r="L68" s="183">
        <v>0</v>
      </c>
      <c r="M68" s="183">
        <v>1</v>
      </c>
      <c r="N68" s="183">
        <v>0</v>
      </c>
      <c r="O68" s="183">
        <v>0</v>
      </c>
      <c r="P68" s="183">
        <v>2</v>
      </c>
      <c r="Q68" s="183">
        <v>85</v>
      </c>
      <c r="R68" s="183">
        <v>0</v>
      </c>
      <c r="S68" s="183">
        <v>10</v>
      </c>
      <c r="T68" s="183">
        <v>0</v>
      </c>
      <c r="U68" s="183">
        <v>0</v>
      </c>
      <c r="V68" s="183">
        <v>30</v>
      </c>
      <c r="W68" s="183">
        <v>0</v>
      </c>
      <c r="X68" s="183">
        <v>0</v>
      </c>
      <c r="Y68" s="183">
        <v>0</v>
      </c>
      <c r="Z68" s="183">
        <v>0</v>
      </c>
      <c r="AA68" s="183">
        <v>18</v>
      </c>
      <c r="AB68" s="183">
        <v>0</v>
      </c>
      <c r="AC68" s="183">
        <v>0</v>
      </c>
      <c r="AD68" s="183">
        <v>0</v>
      </c>
      <c r="AE68" s="183">
        <v>0</v>
      </c>
      <c r="AF68" s="183">
        <v>228.3</v>
      </c>
    </row>
    <row r="69" ht="23.1" customHeight="1" spans="1:32">
      <c r="A69" s="180"/>
      <c r="B69" s="180"/>
      <c r="C69" s="180"/>
      <c r="D69" s="179" t="s">
        <v>2507</v>
      </c>
      <c r="E69" s="199" t="s">
        <v>2508</v>
      </c>
      <c r="F69" s="184">
        <v>27</v>
      </c>
      <c r="G69" s="183">
        <v>27</v>
      </c>
      <c r="H69" s="183">
        <v>24</v>
      </c>
      <c r="I69" s="183">
        <v>0</v>
      </c>
      <c r="J69" s="183">
        <v>0</v>
      </c>
      <c r="K69" s="183">
        <v>0</v>
      </c>
      <c r="L69" s="183">
        <v>0</v>
      </c>
      <c r="M69" s="183">
        <v>0</v>
      </c>
      <c r="N69" s="183">
        <v>0</v>
      </c>
      <c r="O69" s="183">
        <v>0</v>
      </c>
      <c r="P69" s="183">
        <v>0</v>
      </c>
      <c r="Q69" s="183">
        <v>0</v>
      </c>
      <c r="R69" s="183">
        <v>0</v>
      </c>
      <c r="S69" s="183">
        <v>0</v>
      </c>
      <c r="T69" s="183">
        <v>0</v>
      </c>
      <c r="U69" s="183">
        <v>0</v>
      </c>
      <c r="V69" s="183">
        <v>3</v>
      </c>
      <c r="W69" s="183">
        <v>0</v>
      </c>
      <c r="X69" s="183">
        <v>0</v>
      </c>
      <c r="Y69" s="183">
        <v>0</v>
      </c>
      <c r="Z69" s="183">
        <v>0</v>
      </c>
      <c r="AA69" s="183">
        <v>0</v>
      </c>
      <c r="AB69" s="183">
        <v>0</v>
      </c>
      <c r="AC69" s="183">
        <v>0</v>
      </c>
      <c r="AD69" s="183">
        <v>0</v>
      </c>
      <c r="AE69" s="183">
        <v>0</v>
      </c>
      <c r="AF69" s="183">
        <v>0</v>
      </c>
    </row>
    <row r="70" ht="23.1" customHeight="1" spans="1:32">
      <c r="A70" s="180"/>
      <c r="B70" s="180"/>
      <c r="C70" s="180"/>
      <c r="D70" s="179" t="s">
        <v>2509</v>
      </c>
      <c r="E70" s="199" t="s">
        <v>2510</v>
      </c>
      <c r="F70" s="184">
        <v>13</v>
      </c>
      <c r="G70" s="183">
        <v>13</v>
      </c>
      <c r="H70" s="183">
        <v>0</v>
      </c>
      <c r="I70" s="183">
        <v>0</v>
      </c>
      <c r="J70" s="183">
        <v>0</v>
      </c>
      <c r="K70" s="183">
        <v>0</v>
      </c>
      <c r="L70" s="183">
        <v>0</v>
      </c>
      <c r="M70" s="183">
        <v>0</v>
      </c>
      <c r="N70" s="183">
        <v>0</v>
      </c>
      <c r="O70" s="183">
        <v>0</v>
      </c>
      <c r="P70" s="183">
        <v>0</v>
      </c>
      <c r="Q70" s="183">
        <v>0</v>
      </c>
      <c r="R70" s="183">
        <v>0</v>
      </c>
      <c r="S70" s="183">
        <v>0</v>
      </c>
      <c r="T70" s="183">
        <v>0</v>
      </c>
      <c r="U70" s="183">
        <v>0</v>
      </c>
      <c r="V70" s="183">
        <v>0</v>
      </c>
      <c r="W70" s="183">
        <v>0</v>
      </c>
      <c r="X70" s="183">
        <v>0</v>
      </c>
      <c r="Y70" s="183">
        <v>0</v>
      </c>
      <c r="Z70" s="183">
        <v>0</v>
      </c>
      <c r="AA70" s="183">
        <v>0</v>
      </c>
      <c r="AB70" s="183">
        <v>0</v>
      </c>
      <c r="AC70" s="183">
        <v>0</v>
      </c>
      <c r="AD70" s="183">
        <v>0</v>
      </c>
      <c r="AE70" s="183">
        <v>0</v>
      </c>
      <c r="AF70" s="183">
        <v>13</v>
      </c>
    </row>
    <row r="71" ht="23.1" customHeight="1" spans="1:32">
      <c r="A71" s="180"/>
      <c r="B71" s="180"/>
      <c r="C71" s="180"/>
      <c r="D71" s="179" t="s">
        <v>2511</v>
      </c>
      <c r="E71" s="199" t="s">
        <v>2512</v>
      </c>
      <c r="F71" s="184">
        <v>11</v>
      </c>
      <c r="G71" s="183">
        <v>11</v>
      </c>
      <c r="H71" s="183">
        <v>3.5</v>
      </c>
      <c r="I71" s="183">
        <v>0.5</v>
      </c>
      <c r="J71" s="183">
        <v>0</v>
      </c>
      <c r="K71" s="183">
        <v>0</v>
      </c>
      <c r="L71" s="183">
        <v>0</v>
      </c>
      <c r="M71" s="183">
        <v>0</v>
      </c>
      <c r="N71" s="183">
        <v>0</v>
      </c>
      <c r="O71" s="183">
        <v>0</v>
      </c>
      <c r="P71" s="183">
        <v>0</v>
      </c>
      <c r="Q71" s="183">
        <v>1.5</v>
      </c>
      <c r="R71" s="183">
        <v>0</v>
      </c>
      <c r="S71" s="183">
        <v>0</v>
      </c>
      <c r="T71" s="183">
        <v>0</v>
      </c>
      <c r="U71" s="183">
        <v>0.5</v>
      </c>
      <c r="V71" s="183">
        <v>1.5</v>
      </c>
      <c r="W71" s="183">
        <v>3.5</v>
      </c>
      <c r="X71" s="183">
        <v>0</v>
      </c>
      <c r="Y71" s="183">
        <v>0</v>
      </c>
      <c r="Z71" s="183">
        <v>0</v>
      </c>
      <c r="AA71" s="183">
        <v>0</v>
      </c>
      <c r="AB71" s="183">
        <v>0</v>
      </c>
      <c r="AC71" s="183">
        <v>0</v>
      </c>
      <c r="AD71" s="183">
        <v>0</v>
      </c>
      <c r="AE71" s="183">
        <v>0</v>
      </c>
      <c r="AF71" s="183">
        <v>0</v>
      </c>
    </row>
    <row r="72" ht="23.1" customHeight="1" spans="1:32">
      <c r="A72" s="180"/>
      <c r="B72" s="180"/>
      <c r="C72" s="180"/>
      <c r="D72" s="179" t="s">
        <v>2513</v>
      </c>
      <c r="E72" s="199" t="s">
        <v>2514</v>
      </c>
      <c r="F72" s="184">
        <v>32</v>
      </c>
      <c r="G72" s="183">
        <v>32</v>
      </c>
      <c r="H72" s="183">
        <v>14.3</v>
      </c>
      <c r="I72" s="183">
        <v>7.2</v>
      </c>
      <c r="J72" s="183">
        <v>0</v>
      </c>
      <c r="K72" s="183">
        <v>0</v>
      </c>
      <c r="L72" s="183">
        <v>0</v>
      </c>
      <c r="M72" s="183">
        <v>0</v>
      </c>
      <c r="N72" s="183">
        <v>0</v>
      </c>
      <c r="O72" s="183">
        <v>0</v>
      </c>
      <c r="P72" s="183">
        <v>0</v>
      </c>
      <c r="Q72" s="183">
        <v>1.2</v>
      </c>
      <c r="R72" s="183">
        <v>0</v>
      </c>
      <c r="S72" s="183">
        <v>0</v>
      </c>
      <c r="T72" s="183">
        <v>0</v>
      </c>
      <c r="U72" s="183">
        <v>0.5</v>
      </c>
      <c r="V72" s="183">
        <v>1</v>
      </c>
      <c r="W72" s="183">
        <v>2</v>
      </c>
      <c r="X72" s="183">
        <v>2.5</v>
      </c>
      <c r="Y72" s="183">
        <v>0</v>
      </c>
      <c r="Z72" s="183">
        <v>0.5</v>
      </c>
      <c r="AA72" s="183">
        <v>1.8</v>
      </c>
      <c r="AB72" s="183">
        <v>0</v>
      </c>
      <c r="AC72" s="183">
        <v>0</v>
      </c>
      <c r="AD72" s="183">
        <v>0</v>
      </c>
      <c r="AE72" s="183">
        <v>0</v>
      </c>
      <c r="AF72" s="183">
        <v>1</v>
      </c>
    </row>
    <row r="73" ht="23.1" customHeight="1" spans="1:32">
      <c r="A73" s="180"/>
      <c r="B73" s="180"/>
      <c r="C73" s="180"/>
      <c r="D73" s="179" t="s">
        <v>2515</v>
      </c>
      <c r="E73" s="199" t="s">
        <v>2516</v>
      </c>
      <c r="F73" s="184">
        <v>10</v>
      </c>
      <c r="G73" s="183">
        <v>10</v>
      </c>
      <c r="H73" s="183">
        <v>0</v>
      </c>
      <c r="I73" s="183">
        <v>0</v>
      </c>
      <c r="J73" s="183">
        <v>0</v>
      </c>
      <c r="K73" s="183">
        <v>0</v>
      </c>
      <c r="L73" s="183">
        <v>0</v>
      </c>
      <c r="M73" s="183">
        <v>0</v>
      </c>
      <c r="N73" s="183">
        <v>0</v>
      </c>
      <c r="O73" s="183">
        <v>0</v>
      </c>
      <c r="P73" s="183">
        <v>0</v>
      </c>
      <c r="Q73" s="183">
        <v>0</v>
      </c>
      <c r="R73" s="183">
        <v>0</v>
      </c>
      <c r="S73" s="183">
        <v>0</v>
      </c>
      <c r="T73" s="183">
        <v>0</v>
      </c>
      <c r="U73" s="183">
        <v>0</v>
      </c>
      <c r="V73" s="183">
        <v>0</v>
      </c>
      <c r="W73" s="183">
        <v>0</v>
      </c>
      <c r="X73" s="183">
        <v>0</v>
      </c>
      <c r="Y73" s="183">
        <v>0</v>
      </c>
      <c r="Z73" s="183">
        <v>0</v>
      </c>
      <c r="AA73" s="183">
        <v>0</v>
      </c>
      <c r="AB73" s="183">
        <v>0</v>
      </c>
      <c r="AC73" s="183">
        <v>0</v>
      </c>
      <c r="AD73" s="183">
        <v>0</v>
      </c>
      <c r="AE73" s="183">
        <v>0</v>
      </c>
      <c r="AF73" s="183">
        <v>10</v>
      </c>
    </row>
    <row r="74" ht="23.1" customHeight="1" spans="1:32">
      <c r="A74" s="180"/>
      <c r="B74" s="180"/>
      <c r="C74" s="180"/>
      <c r="D74" s="179" t="s">
        <v>2517</v>
      </c>
      <c r="E74" s="199" t="s">
        <v>2518</v>
      </c>
      <c r="F74" s="184">
        <v>72</v>
      </c>
      <c r="G74" s="183">
        <v>72</v>
      </c>
      <c r="H74" s="183">
        <v>15</v>
      </c>
      <c r="I74" s="183">
        <v>2</v>
      </c>
      <c r="J74" s="183">
        <v>0</v>
      </c>
      <c r="K74" s="183">
        <v>0</v>
      </c>
      <c r="L74" s="183">
        <v>0</v>
      </c>
      <c r="M74" s="183">
        <v>0</v>
      </c>
      <c r="N74" s="183">
        <v>0</v>
      </c>
      <c r="O74" s="183">
        <v>0</v>
      </c>
      <c r="P74" s="183">
        <v>0</v>
      </c>
      <c r="Q74" s="183">
        <v>0</v>
      </c>
      <c r="R74" s="183">
        <v>0</v>
      </c>
      <c r="S74" s="183">
        <v>0</v>
      </c>
      <c r="T74" s="183">
        <v>0</v>
      </c>
      <c r="U74" s="183">
        <v>0</v>
      </c>
      <c r="V74" s="183">
        <v>0</v>
      </c>
      <c r="W74" s="183">
        <v>0</v>
      </c>
      <c r="X74" s="183">
        <v>0</v>
      </c>
      <c r="Y74" s="183">
        <v>0</v>
      </c>
      <c r="Z74" s="183">
        <v>0</v>
      </c>
      <c r="AA74" s="183">
        <v>0</v>
      </c>
      <c r="AB74" s="183">
        <v>20</v>
      </c>
      <c r="AC74" s="183">
        <v>0</v>
      </c>
      <c r="AD74" s="183">
        <v>0</v>
      </c>
      <c r="AE74" s="183">
        <v>0</v>
      </c>
      <c r="AF74" s="183">
        <v>35</v>
      </c>
    </row>
    <row r="75" ht="23.1" customHeight="1" spans="1:32">
      <c r="A75" s="180"/>
      <c r="B75" s="180"/>
      <c r="C75" s="180"/>
      <c r="D75" s="179" t="s">
        <v>2519</v>
      </c>
      <c r="E75" s="199" t="s">
        <v>2520</v>
      </c>
      <c r="F75" s="184">
        <v>23</v>
      </c>
      <c r="G75" s="183">
        <v>23</v>
      </c>
      <c r="H75" s="183">
        <v>3.5</v>
      </c>
      <c r="I75" s="183">
        <v>2.5</v>
      </c>
      <c r="J75" s="183">
        <v>0</v>
      </c>
      <c r="K75" s="183">
        <v>0</v>
      </c>
      <c r="L75" s="183">
        <v>0</v>
      </c>
      <c r="M75" s="183">
        <v>0</v>
      </c>
      <c r="N75" s="183">
        <v>1.5</v>
      </c>
      <c r="O75" s="183">
        <v>0</v>
      </c>
      <c r="P75" s="183">
        <v>0</v>
      </c>
      <c r="Q75" s="183">
        <v>2</v>
      </c>
      <c r="R75" s="183">
        <v>0</v>
      </c>
      <c r="S75" s="183">
        <v>0.5</v>
      </c>
      <c r="T75" s="183">
        <v>0.5</v>
      </c>
      <c r="U75" s="183">
        <v>0</v>
      </c>
      <c r="V75" s="183">
        <v>0</v>
      </c>
      <c r="W75" s="183">
        <v>1.5</v>
      </c>
      <c r="X75" s="183">
        <v>0</v>
      </c>
      <c r="Y75" s="183">
        <v>0</v>
      </c>
      <c r="Z75" s="183">
        <v>0</v>
      </c>
      <c r="AA75" s="183">
        <v>2</v>
      </c>
      <c r="AB75" s="183">
        <v>0</v>
      </c>
      <c r="AC75" s="183">
        <v>0</v>
      </c>
      <c r="AD75" s="183">
        <v>0</v>
      </c>
      <c r="AE75" s="183">
        <v>0</v>
      </c>
      <c r="AF75" s="183">
        <v>9</v>
      </c>
    </row>
    <row r="76" ht="23.1" customHeight="1" spans="1:32">
      <c r="A76" s="180"/>
      <c r="B76" s="180"/>
      <c r="C76" s="180"/>
      <c r="D76" s="179" t="s">
        <v>2521</v>
      </c>
      <c r="E76" s="199" t="s">
        <v>2522</v>
      </c>
      <c r="F76" s="184">
        <v>10</v>
      </c>
      <c r="G76" s="183">
        <v>10</v>
      </c>
      <c r="H76" s="183">
        <v>2.25</v>
      </c>
      <c r="I76" s="183">
        <v>0.5</v>
      </c>
      <c r="J76" s="183">
        <v>0</v>
      </c>
      <c r="K76" s="183">
        <v>0</v>
      </c>
      <c r="L76" s="183">
        <v>0</v>
      </c>
      <c r="M76" s="183">
        <v>0</v>
      </c>
      <c r="N76" s="183">
        <v>0</v>
      </c>
      <c r="O76" s="183">
        <v>0</v>
      </c>
      <c r="P76" s="183">
        <v>0</v>
      </c>
      <c r="Q76" s="183">
        <v>0</v>
      </c>
      <c r="R76" s="183">
        <v>0</v>
      </c>
      <c r="S76" s="183">
        <v>0</v>
      </c>
      <c r="T76" s="183">
        <v>0</v>
      </c>
      <c r="U76" s="183">
        <v>0</v>
      </c>
      <c r="V76" s="183">
        <v>0</v>
      </c>
      <c r="W76" s="183">
        <v>0</v>
      </c>
      <c r="X76" s="183">
        <v>0</v>
      </c>
      <c r="Y76" s="183">
        <v>0</v>
      </c>
      <c r="Z76" s="183">
        <v>0</v>
      </c>
      <c r="AA76" s="183">
        <v>0</v>
      </c>
      <c r="AB76" s="183">
        <v>0</v>
      </c>
      <c r="AC76" s="183">
        <v>0</v>
      </c>
      <c r="AD76" s="183">
        <v>3.2</v>
      </c>
      <c r="AE76" s="183">
        <v>0</v>
      </c>
      <c r="AF76" s="183">
        <v>4.05</v>
      </c>
    </row>
    <row r="77" ht="23.1" customHeight="1" spans="1:32">
      <c r="A77" s="180"/>
      <c r="B77" s="180"/>
      <c r="C77" s="180"/>
      <c r="D77" s="179" t="s">
        <v>2523</v>
      </c>
      <c r="E77" s="199" t="s">
        <v>2524</v>
      </c>
      <c r="F77" s="184">
        <v>14</v>
      </c>
      <c r="G77" s="183">
        <v>14</v>
      </c>
      <c r="H77" s="183">
        <v>4.5</v>
      </c>
      <c r="I77" s="183">
        <v>4.5</v>
      </c>
      <c r="J77" s="183">
        <v>0</v>
      </c>
      <c r="K77" s="183">
        <v>0</v>
      </c>
      <c r="L77" s="183">
        <v>0</v>
      </c>
      <c r="M77" s="183">
        <v>0</v>
      </c>
      <c r="N77" s="183">
        <v>0</v>
      </c>
      <c r="O77" s="183">
        <v>0</v>
      </c>
      <c r="P77" s="183">
        <v>0</v>
      </c>
      <c r="Q77" s="183">
        <v>0</v>
      </c>
      <c r="R77" s="183">
        <v>0</v>
      </c>
      <c r="S77" s="183">
        <v>0</v>
      </c>
      <c r="T77" s="183">
        <v>0</v>
      </c>
      <c r="U77" s="183">
        <v>0.3</v>
      </c>
      <c r="V77" s="183">
        <v>1.2</v>
      </c>
      <c r="W77" s="183">
        <v>1.5</v>
      </c>
      <c r="X77" s="183">
        <v>0</v>
      </c>
      <c r="Y77" s="183">
        <v>0</v>
      </c>
      <c r="Z77" s="183">
        <v>0</v>
      </c>
      <c r="AA77" s="183">
        <v>0</v>
      </c>
      <c r="AB77" s="183">
        <v>0</v>
      </c>
      <c r="AC77" s="183">
        <v>0</v>
      </c>
      <c r="AD77" s="183">
        <v>0</v>
      </c>
      <c r="AE77" s="183">
        <v>0</v>
      </c>
      <c r="AF77" s="183">
        <v>2</v>
      </c>
    </row>
    <row r="78" ht="23.1" customHeight="1" spans="1:32">
      <c r="A78" s="180"/>
      <c r="B78" s="180"/>
      <c r="C78" s="180"/>
      <c r="D78" s="179" t="s">
        <v>2525</v>
      </c>
      <c r="E78" s="199" t="s">
        <v>771</v>
      </c>
      <c r="F78" s="184">
        <v>159</v>
      </c>
      <c r="G78" s="183">
        <v>159</v>
      </c>
      <c r="H78" s="183">
        <v>0</v>
      </c>
      <c r="I78" s="183">
        <v>0</v>
      </c>
      <c r="J78" s="183">
        <v>0</v>
      </c>
      <c r="K78" s="183">
        <v>0</v>
      </c>
      <c r="L78" s="183">
        <v>0</v>
      </c>
      <c r="M78" s="183">
        <v>0</v>
      </c>
      <c r="N78" s="183">
        <v>0</v>
      </c>
      <c r="O78" s="183">
        <v>0</v>
      </c>
      <c r="P78" s="183">
        <v>0</v>
      </c>
      <c r="Q78" s="183">
        <v>0</v>
      </c>
      <c r="R78" s="183">
        <v>0</v>
      </c>
      <c r="S78" s="183">
        <v>5</v>
      </c>
      <c r="T78" s="183">
        <v>3</v>
      </c>
      <c r="U78" s="183">
        <v>0</v>
      </c>
      <c r="V78" s="183">
        <v>0</v>
      </c>
      <c r="W78" s="183">
        <v>0</v>
      </c>
      <c r="X78" s="183">
        <v>0</v>
      </c>
      <c r="Y78" s="183">
        <v>0</v>
      </c>
      <c r="Z78" s="183">
        <v>0</v>
      </c>
      <c r="AA78" s="183">
        <v>1.2</v>
      </c>
      <c r="AB78" s="183">
        <v>0</v>
      </c>
      <c r="AC78" s="183">
        <v>0</v>
      </c>
      <c r="AD78" s="183">
        <v>0.8</v>
      </c>
      <c r="AE78" s="183">
        <v>0</v>
      </c>
      <c r="AF78" s="183">
        <v>149</v>
      </c>
    </row>
    <row r="79" ht="23.1" customHeight="1" spans="1:32">
      <c r="A79" s="180"/>
      <c r="B79" s="180"/>
      <c r="C79" s="180"/>
      <c r="D79" s="179" t="s">
        <v>2526</v>
      </c>
      <c r="E79" s="199" t="s">
        <v>2527</v>
      </c>
      <c r="F79" s="184">
        <v>126</v>
      </c>
      <c r="G79" s="183">
        <v>126</v>
      </c>
      <c r="H79" s="183">
        <v>0</v>
      </c>
      <c r="I79" s="183">
        <v>0</v>
      </c>
      <c r="J79" s="183">
        <v>0</v>
      </c>
      <c r="K79" s="183">
        <v>0</v>
      </c>
      <c r="L79" s="183">
        <v>0</v>
      </c>
      <c r="M79" s="183">
        <v>0</v>
      </c>
      <c r="N79" s="183">
        <v>0</v>
      </c>
      <c r="O79" s="183">
        <v>0</v>
      </c>
      <c r="P79" s="183">
        <v>0</v>
      </c>
      <c r="Q79" s="183">
        <v>0</v>
      </c>
      <c r="R79" s="183">
        <v>0</v>
      </c>
      <c r="S79" s="183">
        <v>0</v>
      </c>
      <c r="T79" s="183">
        <v>0</v>
      </c>
      <c r="U79" s="183">
        <v>0</v>
      </c>
      <c r="V79" s="183">
        <v>0</v>
      </c>
      <c r="W79" s="183">
        <v>0</v>
      </c>
      <c r="X79" s="183">
        <v>0</v>
      </c>
      <c r="Y79" s="183">
        <v>0</v>
      </c>
      <c r="Z79" s="183">
        <v>0</v>
      </c>
      <c r="AA79" s="183">
        <v>0</v>
      </c>
      <c r="AB79" s="183">
        <v>0</v>
      </c>
      <c r="AC79" s="183">
        <v>0</v>
      </c>
      <c r="AD79" s="183">
        <v>0</v>
      </c>
      <c r="AE79" s="183">
        <v>0</v>
      </c>
      <c r="AF79" s="183">
        <v>126</v>
      </c>
    </row>
    <row r="80" ht="23.1" customHeight="1" spans="1:32">
      <c r="A80" s="180"/>
      <c r="B80" s="180"/>
      <c r="C80" s="180"/>
      <c r="D80" s="179" t="s">
        <v>2528</v>
      </c>
      <c r="E80" s="199" t="s">
        <v>2529</v>
      </c>
      <c r="F80" s="184">
        <v>5</v>
      </c>
      <c r="G80" s="183">
        <v>5</v>
      </c>
      <c r="H80" s="183">
        <v>0</v>
      </c>
      <c r="I80" s="183">
        <v>0</v>
      </c>
      <c r="J80" s="183">
        <v>0</v>
      </c>
      <c r="K80" s="183">
        <v>0</v>
      </c>
      <c r="L80" s="183">
        <v>0</v>
      </c>
      <c r="M80" s="183">
        <v>0</v>
      </c>
      <c r="N80" s="183">
        <v>0</v>
      </c>
      <c r="O80" s="183">
        <v>0</v>
      </c>
      <c r="P80" s="183">
        <v>0</v>
      </c>
      <c r="Q80" s="183">
        <v>0</v>
      </c>
      <c r="R80" s="183">
        <v>0</v>
      </c>
      <c r="S80" s="183">
        <v>0</v>
      </c>
      <c r="T80" s="183">
        <v>0</v>
      </c>
      <c r="U80" s="183">
        <v>0</v>
      </c>
      <c r="V80" s="183">
        <v>0</v>
      </c>
      <c r="W80" s="183">
        <v>0</v>
      </c>
      <c r="X80" s="183">
        <v>0</v>
      </c>
      <c r="Y80" s="183">
        <v>0</v>
      </c>
      <c r="Z80" s="183">
        <v>0</v>
      </c>
      <c r="AA80" s="183">
        <v>1.2</v>
      </c>
      <c r="AB80" s="183">
        <v>0</v>
      </c>
      <c r="AC80" s="183">
        <v>0</v>
      </c>
      <c r="AD80" s="183">
        <v>0.8</v>
      </c>
      <c r="AE80" s="183">
        <v>0</v>
      </c>
      <c r="AF80" s="183">
        <v>3</v>
      </c>
    </row>
    <row r="81" ht="23.1" customHeight="1" spans="1:32">
      <c r="A81" s="180"/>
      <c r="B81" s="180"/>
      <c r="C81" s="180"/>
      <c r="D81" s="179" t="s">
        <v>2530</v>
      </c>
      <c r="E81" s="199" t="s">
        <v>2531</v>
      </c>
      <c r="F81" s="184">
        <v>7</v>
      </c>
      <c r="G81" s="183">
        <v>7</v>
      </c>
      <c r="H81" s="183">
        <v>0</v>
      </c>
      <c r="I81" s="183">
        <v>0</v>
      </c>
      <c r="J81" s="183">
        <v>0</v>
      </c>
      <c r="K81" s="183">
        <v>0</v>
      </c>
      <c r="L81" s="183">
        <v>0</v>
      </c>
      <c r="M81" s="183">
        <v>0</v>
      </c>
      <c r="N81" s="183">
        <v>0</v>
      </c>
      <c r="O81" s="183">
        <v>0</v>
      </c>
      <c r="P81" s="183">
        <v>0</v>
      </c>
      <c r="Q81" s="183">
        <v>0</v>
      </c>
      <c r="R81" s="183">
        <v>0</v>
      </c>
      <c r="S81" s="183">
        <v>0</v>
      </c>
      <c r="T81" s="183">
        <v>0</v>
      </c>
      <c r="U81" s="183">
        <v>0</v>
      </c>
      <c r="V81" s="183">
        <v>0</v>
      </c>
      <c r="W81" s="183">
        <v>0</v>
      </c>
      <c r="X81" s="183">
        <v>0</v>
      </c>
      <c r="Y81" s="183">
        <v>0</v>
      </c>
      <c r="Z81" s="183">
        <v>0</v>
      </c>
      <c r="AA81" s="183">
        <v>0</v>
      </c>
      <c r="AB81" s="183">
        <v>0</v>
      </c>
      <c r="AC81" s="183">
        <v>0</v>
      </c>
      <c r="AD81" s="183">
        <v>0</v>
      </c>
      <c r="AE81" s="183">
        <v>0</v>
      </c>
      <c r="AF81" s="183">
        <v>7</v>
      </c>
    </row>
    <row r="82" ht="23.1" customHeight="1" spans="1:32">
      <c r="A82" s="180"/>
      <c r="B82" s="180"/>
      <c r="C82" s="180"/>
      <c r="D82" s="179" t="s">
        <v>2532</v>
      </c>
      <c r="E82" s="199" t="s">
        <v>2533</v>
      </c>
      <c r="F82" s="184">
        <v>8</v>
      </c>
      <c r="G82" s="183">
        <v>8</v>
      </c>
      <c r="H82" s="183">
        <v>0</v>
      </c>
      <c r="I82" s="183">
        <v>0</v>
      </c>
      <c r="J82" s="183">
        <v>0</v>
      </c>
      <c r="K82" s="183">
        <v>0</v>
      </c>
      <c r="L82" s="183">
        <v>0</v>
      </c>
      <c r="M82" s="183">
        <v>0</v>
      </c>
      <c r="N82" s="183">
        <v>0</v>
      </c>
      <c r="O82" s="183">
        <v>0</v>
      </c>
      <c r="P82" s="183">
        <v>0</v>
      </c>
      <c r="Q82" s="183">
        <v>0</v>
      </c>
      <c r="R82" s="183">
        <v>0</v>
      </c>
      <c r="S82" s="183">
        <v>5</v>
      </c>
      <c r="T82" s="183">
        <v>3</v>
      </c>
      <c r="U82" s="183">
        <v>0</v>
      </c>
      <c r="V82" s="183">
        <v>0</v>
      </c>
      <c r="W82" s="183">
        <v>0</v>
      </c>
      <c r="X82" s="183">
        <v>0</v>
      </c>
      <c r="Y82" s="183">
        <v>0</v>
      </c>
      <c r="Z82" s="183">
        <v>0</v>
      </c>
      <c r="AA82" s="183">
        <v>0</v>
      </c>
      <c r="AB82" s="183">
        <v>0</v>
      </c>
      <c r="AC82" s="183">
        <v>0</v>
      </c>
      <c r="AD82" s="183">
        <v>0</v>
      </c>
      <c r="AE82" s="183">
        <v>0</v>
      </c>
      <c r="AF82" s="183">
        <v>0</v>
      </c>
    </row>
    <row r="83" ht="23.1" customHeight="1" spans="1:32">
      <c r="A83" s="180"/>
      <c r="B83" s="180"/>
      <c r="C83" s="180"/>
      <c r="D83" s="179" t="s">
        <v>2534</v>
      </c>
      <c r="E83" s="199" t="s">
        <v>2535</v>
      </c>
      <c r="F83" s="184">
        <v>13</v>
      </c>
      <c r="G83" s="183">
        <v>13</v>
      </c>
      <c r="H83" s="183">
        <v>0</v>
      </c>
      <c r="I83" s="183">
        <v>0</v>
      </c>
      <c r="J83" s="183">
        <v>0</v>
      </c>
      <c r="K83" s="183">
        <v>0</v>
      </c>
      <c r="L83" s="183">
        <v>0</v>
      </c>
      <c r="M83" s="183">
        <v>0</v>
      </c>
      <c r="N83" s="183">
        <v>0</v>
      </c>
      <c r="O83" s="183">
        <v>0</v>
      </c>
      <c r="P83" s="183">
        <v>0</v>
      </c>
      <c r="Q83" s="183">
        <v>0</v>
      </c>
      <c r="R83" s="183">
        <v>0</v>
      </c>
      <c r="S83" s="183">
        <v>0</v>
      </c>
      <c r="T83" s="183">
        <v>0</v>
      </c>
      <c r="U83" s="183">
        <v>0</v>
      </c>
      <c r="V83" s="183">
        <v>0</v>
      </c>
      <c r="W83" s="183">
        <v>0</v>
      </c>
      <c r="X83" s="183">
        <v>0</v>
      </c>
      <c r="Y83" s="183">
        <v>0</v>
      </c>
      <c r="Z83" s="183">
        <v>0</v>
      </c>
      <c r="AA83" s="183">
        <v>0</v>
      </c>
      <c r="AB83" s="183">
        <v>0</v>
      </c>
      <c r="AC83" s="183">
        <v>0</v>
      </c>
      <c r="AD83" s="183">
        <v>0</v>
      </c>
      <c r="AE83" s="183">
        <v>0</v>
      </c>
      <c r="AF83" s="183">
        <v>13</v>
      </c>
    </row>
    <row r="84" ht="23.1" customHeight="1" spans="1:32">
      <c r="A84" s="180"/>
      <c r="B84" s="180"/>
      <c r="C84" s="180"/>
      <c r="D84" s="179" t="s">
        <v>2536</v>
      </c>
      <c r="E84" s="199" t="s">
        <v>805</v>
      </c>
      <c r="F84" s="184">
        <v>9</v>
      </c>
      <c r="G84" s="183">
        <v>9</v>
      </c>
      <c r="H84" s="183">
        <v>8</v>
      </c>
      <c r="I84" s="183">
        <v>1</v>
      </c>
      <c r="J84" s="183">
        <v>0</v>
      </c>
      <c r="K84" s="183">
        <v>0</v>
      </c>
      <c r="L84" s="183">
        <v>0</v>
      </c>
      <c r="M84" s="183">
        <v>0</v>
      </c>
      <c r="N84" s="183">
        <v>0</v>
      </c>
      <c r="O84" s="183">
        <v>0</v>
      </c>
      <c r="P84" s="183">
        <v>0</v>
      </c>
      <c r="Q84" s="183">
        <v>0</v>
      </c>
      <c r="R84" s="183">
        <v>0</v>
      </c>
      <c r="S84" s="183">
        <v>0</v>
      </c>
      <c r="T84" s="183">
        <v>0</v>
      </c>
      <c r="U84" s="183">
        <v>0</v>
      </c>
      <c r="V84" s="183">
        <v>0</v>
      </c>
      <c r="W84" s="183">
        <v>0</v>
      </c>
      <c r="X84" s="183">
        <v>0</v>
      </c>
      <c r="Y84" s="183">
        <v>0</v>
      </c>
      <c r="Z84" s="183">
        <v>0</v>
      </c>
      <c r="AA84" s="183">
        <v>0</v>
      </c>
      <c r="AB84" s="183">
        <v>0</v>
      </c>
      <c r="AC84" s="183">
        <v>0</v>
      </c>
      <c r="AD84" s="183">
        <v>0</v>
      </c>
      <c r="AE84" s="183">
        <v>0</v>
      </c>
      <c r="AF84" s="183">
        <v>0</v>
      </c>
    </row>
    <row r="85" ht="23.1" customHeight="1" spans="1:32">
      <c r="A85" s="180"/>
      <c r="B85" s="180"/>
      <c r="C85" s="180"/>
      <c r="D85" s="179" t="s">
        <v>2537</v>
      </c>
      <c r="E85" s="199" t="s">
        <v>2538</v>
      </c>
      <c r="F85" s="184">
        <v>9</v>
      </c>
      <c r="G85" s="183">
        <v>9</v>
      </c>
      <c r="H85" s="183">
        <v>8</v>
      </c>
      <c r="I85" s="183">
        <v>1</v>
      </c>
      <c r="J85" s="183">
        <v>0</v>
      </c>
      <c r="K85" s="183">
        <v>0</v>
      </c>
      <c r="L85" s="183">
        <v>0</v>
      </c>
      <c r="M85" s="183">
        <v>0</v>
      </c>
      <c r="N85" s="183">
        <v>0</v>
      </c>
      <c r="O85" s="183">
        <v>0</v>
      </c>
      <c r="P85" s="183">
        <v>0</v>
      </c>
      <c r="Q85" s="183">
        <v>0</v>
      </c>
      <c r="R85" s="183">
        <v>0</v>
      </c>
      <c r="S85" s="183">
        <v>0</v>
      </c>
      <c r="T85" s="183">
        <v>0</v>
      </c>
      <c r="U85" s="183">
        <v>0</v>
      </c>
      <c r="V85" s="183">
        <v>0</v>
      </c>
      <c r="W85" s="183">
        <v>0</v>
      </c>
      <c r="X85" s="183">
        <v>0</v>
      </c>
      <c r="Y85" s="183">
        <v>0</v>
      </c>
      <c r="Z85" s="183">
        <v>0</v>
      </c>
      <c r="AA85" s="183">
        <v>0</v>
      </c>
      <c r="AB85" s="183">
        <v>0</v>
      </c>
      <c r="AC85" s="183">
        <v>0</v>
      </c>
      <c r="AD85" s="183">
        <v>0</v>
      </c>
      <c r="AE85" s="183">
        <v>0</v>
      </c>
      <c r="AF85" s="183">
        <v>0</v>
      </c>
    </row>
    <row r="86" ht="23.1" customHeight="1" spans="1:32">
      <c r="A86" s="180"/>
      <c r="B86" s="180"/>
      <c r="C86" s="180"/>
      <c r="D86" s="179" t="s">
        <v>1414</v>
      </c>
      <c r="E86" s="199" t="s">
        <v>809</v>
      </c>
      <c r="F86" s="184">
        <v>166</v>
      </c>
      <c r="G86" s="183">
        <v>166</v>
      </c>
      <c r="H86" s="183">
        <v>10.5</v>
      </c>
      <c r="I86" s="183">
        <v>7</v>
      </c>
      <c r="J86" s="183">
        <v>0</v>
      </c>
      <c r="K86" s="183">
        <v>0</v>
      </c>
      <c r="L86" s="183">
        <v>0</v>
      </c>
      <c r="M86" s="183">
        <v>0</v>
      </c>
      <c r="N86" s="183">
        <v>0</v>
      </c>
      <c r="O86" s="183">
        <v>0</v>
      </c>
      <c r="P86" s="183">
        <v>0</v>
      </c>
      <c r="Q86" s="183">
        <v>0</v>
      </c>
      <c r="R86" s="183">
        <v>0</v>
      </c>
      <c r="S86" s="183">
        <v>6</v>
      </c>
      <c r="T86" s="183">
        <v>0</v>
      </c>
      <c r="U86" s="183">
        <v>0</v>
      </c>
      <c r="V86" s="183">
        <v>0</v>
      </c>
      <c r="W86" s="183">
        <v>3</v>
      </c>
      <c r="X86" s="183">
        <v>22</v>
      </c>
      <c r="Y86" s="183">
        <v>1</v>
      </c>
      <c r="Z86" s="183">
        <v>0</v>
      </c>
      <c r="AA86" s="183">
        <v>0</v>
      </c>
      <c r="AB86" s="183">
        <v>0</v>
      </c>
      <c r="AC86" s="183">
        <v>9.5</v>
      </c>
      <c r="AD86" s="183">
        <v>0</v>
      </c>
      <c r="AE86" s="183">
        <v>0</v>
      </c>
      <c r="AF86" s="183">
        <v>107</v>
      </c>
    </row>
    <row r="87" ht="23.1" customHeight="1" spans="1:32">
      <c r="A87" s="180"/>
      <c r="B87" s="180"/>
      <c r="C87" s="180"/>
      <c r="D87" s="179" t="s">
        <v>2571</v>
      </c>
      <c r="E87" s="199" t="s">
        <v>2572</v>
      </c>
      <c r="F87" s="184">
        <v>93</v>
      </c>
      <c r="G87" s="183">
        <v>93</v>
      </c>
      <c r="H87" s="183">
        <v>6</v>
      </c>
      <c r="I87" s="183">
        <v>4</v>
      </c>
      <c r="J87" s="183">
        <v>0</v>
      </c>
      <c r="K87" s="183">
        <v>0</v>
      </c>
      <c r="L87" s="183">
        <v>0</v>
      </c>
      <c r="M87" s="183">
        <v>0</v>
      </c>
      <c r="N87" s="183">
        <v>0</v>
      </c>
      <c r="O87" s="183">
        <v>0</v>
      </c>
      <c r="P87" s="183">
        <v>0</v>
      </c>
      <c r="Q87" s="183">
        <v>0</v>
      </c>
      <c r="R87" s="183">
        <v>0</v>
      </c>
      <c r="S87" s="183">
        <v>6</v>
      </c>
      <c r="T87" s="183">
        <v>0</v>
      </c>
      <c r="U87" s="183">
        <v>0</v>
      </c>
      <c r="V87" s="183">
        <v>0</v>
      </c>
      <c r="W87" s="183">
        <v>0</v>
      </c>
      <c r="X87" s="183">
        <v>1</v>
      </c>
      <c r="Y87" s="183">
        <v>0</v>
      </c>
      <c r="Z87" s="183">
        <v>0</v>
      </c>
      <c r="AA87" s="183">
        <v>0</v>
      </c>
      <c r="AB87" s="183">
        <v>0</v>
      </c>
      <c r="AC87" s="183">
        <v>0</v>
      </c>
      <c r="AD87" s="183">
        <v>0</v>
      </c>
      <c r="AE87" s="183">
        <v>0</v>
      </c>
      <c r="AF87" s="183">
        <v>76</v>
      </c>
    </row>
    <row r="88" ht="23.1" customHeight="1" spans="1:32">
      <c r="A88" s="180"/>
      <c r="B88" s="180"/>
      <c r="C88" s="180"/>
      <c r="D88" s="179" t="s">
        <v>2573</v>
      </c>
      <c r="E88" s="199" t="s">
        <v>2574</v>
      </c>
      <c r="F88" s="184">
        <v>51</v>
      </c>
      <c r="G88" s="183">
        <v>51</v>
      </c>
      <c r="H88" s="183">
        <v>1.5</v>
      </c>
      <c r="I88" s="183">
        <v>3</v>
      </c>
      <c r="J88" s="183">
        <v>0</v>
      </c>
      <c r="K88" s="183">
        <v>0</v>
      </c>
      <c r="L88" s="183">
        <v>0</v>
      </c>
      <c r="M88" s="183">
        <v>0</v>
      </c>
      <c r="N88" s="183">
        <v>0</v>
      </c>
      <c r="O88" s="183">
        <v>0</v>
      </c>
      <c r="P88" s="183">
        <v>0</v>
      </c>
      <c r="Q88" s="183">
        <v>0</v>
      </c>
      <c r="R88" s="183">
        <v>0</v>
      </c>
      <c r="S88" s="183">
        <v>0</v>
      </c>
      <c r="T88" s="183">
        <v>0</v>
      </c>
      <c r="U88" s="183">
        <v>0</v>
      </c>
      <c r="V88" s="183">
        <v>0</v>
      </c>
      <c r="W88" s="183">
        <v>3</v>
      </c>
      <c r="X88" s="183">
        <v>21</v>
      </c>
      <c r="Y88" s="183">
        <v>1</v>
      </c>
      <c r="Z88" s="183">
        <v>0</v>
      </c>
      <c r="AA88" s="183">
        <v>0</v>
      </c>
      <c r="AB88" s="183">
        <v>0</v>
      </c>
      <c r="AC88" s="183">
        <v>9.5</v>
      </c>
      <c r="AD88" s="183">
        <v>0</v>
      </c>
      <c r="AE88" s="183">
        <v>0</v>
      </c>
      <c r="AF88" s="183">
        <v>12</v>
      </c>
    </row>
    <row r="89" ht="23.1" customHeight="1" spans="1:32">
      <c r="A89" s="180"/>
      <c r="B89" s="180"/>
      <c r="C89" s="180"/>
      <c r="D89" s="179" t="s">
        <v>2575</v>
      </c>
      <c r="E89" s="199" t="s">
        <v>2576</v>
      </c>
      <c r="F89" s="184">
        <v>11</v>
      </c>
      <c r="G89" s="183">
        <v>11</v>
      </c>
      <c r="H89" s="183">
        <v>0</v>
      </c>
      <c r="I89" s="183">
        <v>0</v>
      </c>
      <c r="J89" s="183">
        <v>0</v>
      </c>
      <c r="K89" s="183">
        <v>0</v>
      </c>
      <c r="L89" s="183">
        <v>0</v>
      </c>
      <c r="M89" s="183">
        <v>0</v>
      </c>
      <c r="N89" s="183">
        <v>0</v>
      </c>
      <c r="O89" s="183">
        <v>0</v>
      </c>
      <c r="P89" s="183">
        <v>0</v>
      </c>
      <c r="Q89" s="183">
        <v>0</v>
      </c>
      <c r="R89" s="183">
        <v>0</v>
      </c>
      <c r="S89" s="183">
        <v>0</v>
      </c>
      <c r="T89" s="183">
        <v>0</v>
      </c>
      <c r="U89" s="183">
        <v>0</v>
      </c>
      <c r="V89" s="183">
        <v>0</v>
      </c>
      <c r="W89" s="183">
        <v>0</v>
      </c>
      <c r="X89" s="183">
        <v>0</v>
      </c>
      <c r="Y89" s="183">
        <v>0</v>
      </c>
      <c r="Z89" s="183">
        <v>0</v>
      </c>
      <c r="AA89" s="183">
        <v>0</v>
      </c>
      <c r="AB89" s="183">
        <v>0</v>
      </c>
      <c r="AC89" s="183">
        <v>0</v>
      </c>
      <c r="AD89" s="183">
        <v>0</v>
      </c>
      <c r="AE89" s="183">
        <v>0</v>
      </c>
      <c r="AF89" s="183">
        <v>11</v>
      </c>
    </row>
    <row r="90" ht="23.1" customHeight="1" spans="1:32">
      <c r="A90" s="180"/>
      <c r="B90" s="180"/>
      <c r="C90" s="180"/>
      <c r="D90" s="179" t="s">
        <v>2577</v>
      </c>
      <c r="E90" s="199" t="s">
        <v>2578</v>
      </c>
      <c r="F90" s="184">
        <v>11</v>
      </c>
      <c r="G90" s="183">
        <v>11</v>
      </c>
      <c r="H90" s="183">
        <v>3</v>
      </c>
      <c r="I90" s="183">
        <v>0</v>
      </c>
      <c r="J90" s="183">
        <v>0</v>
      </c>
      <c r="K90" s="183">
        <v>0</v>
      </c>
      <c r="L90" s="183">
        <v>0</v>
      </c>
      <c r="M90" s="183">
        <v>0</v>
      </c>
      <c r="N90" s="183">
        <v>0</v>
      </c>
      <c r="O90" s="183">
        <v>0</v>
      </c>
      <c r="P90" s="183">
        <v>0</v>
      </c>
      <c r="Q90" s="183">
        <v>0</v>
      </c>
      <c r="R90" s="183">
        <v>0</v>
      </c>
      <c r="S90" s="183">
        <v>0</v>
      </c>
      <c r="T90" s="183">
        <v>0</v>
      </c>
      <c r="U90" s="183">
        <v>0</v>
      </c>
      <c r="V90" s="183">
        <v>0</v>
      </c>
      <c r="W90" s="183">
        <v>0</v>
      </c>
      <c r="X90" s="183">
        <v>0</v>
      </c>
      <c r="Y90" s="183">
        <v>0</v>
      </c>
      <c r="Z90" s="183">
        <v>0</v>
      </c>
      <c r="AA90" s="183">
        <v>0</v>
      </c>
      <c r="AB90" s="183">
        <v>0</v>
      </c>
      <c r="AC90" s="183">
        <v>0</v>
      </c>
      <c r="AD90" s="183">
        <v>0</v>
      </c>
      <c r="AE90" s="183">
        <v>0</v>
      </c>
      <c r="AF90" s="183">
        <v>8</v>
      </c>
    </row>
    <row r="91" ht="23.1" customHeight="1" spans="1:32">
      <c r="A91" s="180"/>
      <c r="B91" s="180"/>
      <c r="C91" s="180"/>
      <c r="D91" s="179" t="s">
        <v>1554</v>
      </c>
      <c r="E91" s="199" t="s">
        <v>853</v>
      </c>
      <c r="F91" s="184">
        <v>16</v>
      </c>
      <c r="G91" s="183">
        <v>16</v>
      </c>
      <c r="H91" s="183">
        <v>0</v>
      </c>
      <c r="I91" s="183">
        <v>0</v>
      </c>
      <c r="J91" s="183">
        <v>0</v>
      </c>
      <c r="K91" s="183">
        <v>0</v>
      </c>
      <c r="L91" s="183">
        <v>0</v>
      </c>
      <c r="M91" s="183">
        <v>0</v>
      </c>
      <c r="N91" s="183">
        <v>0</v>
      </c>
      <c r="O91" s="183">
        <v>0</v>
      </c>
      <c r="P91" s="183">
        <v>0</v>
      </c>
      <c r="Q91" s="183">
        <v>0</v>
      </c>
      <c r="R91" s="183">
        <v>0</v>
      </c>
      <c r="S91" s="183">
        <v>0</v>
      </c>
      <c r="T91" s="183">
        <v>0</v>
      </c>
      <c r="U91" s="183">
        <v>0</v>
      </c>
      <c r="V91" s="183">
        <v>8</v>
      </c>
      <c r="W91" s="183">
        <v>0</v>
      </c>
      <c r="X91" s="183">
        <v>0</v>
      </c>
      <c r="Y91" s="183">
        <v>0</v>
      </c>
      <c r="Z91" s="183">
        <v>0</v>
      </c>
      <c r="AA91" s="183">
        <v>0</v>
      </c>
      <c r="AB91" s="183">
        <v>0</v>
      </c>
      <c r="AC91" s="183">
        <v>0</v>
      </c>
      <c r="AD91" s="183">
        <v>0</v>
      </c>
      <c r="AE91" s="183">
        <v>0</v>
      </c>
      <c r="AF91" s="183">
        <v>8</v>
      </c>
    </row>
    <row r="92" ht="23.1" customHeight="1" spans="1:32">
      <c r="A92" s="180"/>
      <c r="B92" s="180"/>
      <c r="C92" s="180"/>
      <c r="D92" s="179" t="s">
        <v>2579</v>
      </c>
      <c r="E92" s="199" t="s">
        <v>2580</v>
      </c>
      <c r="F92" s="184">
        <v>16</v>
      </c>
      <c r="G92" s="183">
        <v>16</v>
      </c>
      <c r="H92" s="183">
        <v>0</v>
      </c>
      <c r="I92" s="183">
        <v>0</v>
      </c>
      <c r="J92" s="183">
        <v>0</v>
      </c>
      <c r="K92" s="183">
        <v>0</v>
      </c>
      <c r="L92" s="183">
        <v>0</v>
      </c>
      <c r="M92" s="183">
        <v>0</v>
      </c>
      <c r="N92" s="183">
        <v>0</v>
      </c>
      <c r="O92" s="183">
        <v>0</v>
      </c>
      <c r="P92" s="183">
        <v>0</v>
      </c>
      <c r="Q92" s="183">
        <v>0</v>
      </c>
      <c r="R92" s="183">
        <v>0</v>
      </c>
      <c r="S92" s="183">
        <v>0</v>
      </c>
      <c r="T92" s="183">
        <v>0</v>
      </c>
      <c r="U92" s="183">
        <v>0</v>
      </c>
      <c r="V92" s="183">
        <v>8</v>
      </c>
      <c r="W92" s="183">
        <v>0</v>
      </c>
      <c r="X92" s="183">
        <v>0</v>
      </c>
      <c r="Y92" s="183">
        <v>0</v>
      </c>
      <c r="Z92" s="183">
        <v>0</v>
      </c>
      <c r="AA92" s="183">
        <v>0</v>
      </c>
      <c r="AB92" s="183">
        <v>0</v>
      </c>
      <c r="AC92" s="183">
        <v>0</v>
      </c>
      <c r="AD92" s="183">
        <v>0</v>
      </c>
      <c r="AE92" s="183">
        <v>0</v>
      </c>
      <c r="AF92" s="183">
        <v>8</v>
      </c>
    </row>
    <row r="93" ht="23.1" customHeight="1" spans="1:32">
      <c r="A93" s="180"/>
      <c r="B93" s="180"/>
      <c r="C93" s="180"/>
      <c r="D93" s="179" t="s">
        <v>1583</v>
      </c>
      <c r="E93" s="199" t="s">
        <v>859</v>
      </c>
      <c r="F93" s="184">
        <v>61</v>
      </c>
      <c r="G93" s="183">
        <v>61</v>
      </c>
      <c r="H93" s="183">
        <v>5.5</v>
      </c>
      <c r="I93" s="183">
        <v>0</v>
      </c>
      <c r="J93" s="183">
        <v>0</v>
      </c>
      <c r="K93" s="183">
        <v>0</v>
      </c>
      <c r="L93" s="183">
        <v>0</v>
      </c>
      <c r="M93" s="183">
        <v>0</v>
      </c>
      <c r="N93" s="183">
        <v>3.5</v>
      </c>
      <c r="O93" s="183">
        <v>0</v>
      </c>
      <c r="P93" s="183">
        <v>0</v>
      </c>
      <c r="Q93" s="183">
        <v>5.5</v>
      </c>
      <c r="R93" s="183">
        <v>0</v>
      </c>
      <c r="S93" s="183">
        <v>8</v>
      </c>
      <c r="T93" s="183">
        <v>2</v>
      </c>
      <c r="U93" s="183">
        <v>5</v>
      </c>
      <c r="V93" s="183">
        <v>3.5</v>
      </c>
      <c r="W93" s="183">
        <v>2</v>
      </c>
      <c r="X93" s="183">
        <v>0</v>
      </c>
      <c r="Y93" s="183">
        <v>0</v>
      </c>
      <c r="Z93" s="183">
        <v>0</v>
      </c>
      <c r="AA93" s="183">
        <v>6</v>
      </c>
      <c r="AB93" s="183">
        <v>0</v>
      </c>
      <c r="AC93" s="183">
        <v>0</v>
      </c>
      <c r="AD93" s="183">
        <v>0</v>
      </c>
      <c r="AE93" s="183">
        <v>0</v>
      </c>
      <c r="AF93" s="183">
        <v>20</v>
      </c>
    </row>
    <row r="94" ht="23.1" customHeight="1" spans="1:32">
      <c r="A94" s="180"/>
      <c r="B94" s="180"/>
      <c r="C94" s="180"/>
      <c r="D94" s="179" t="s">
        <v>2581</v>
      </c>
      <c r="E94" s="199" t="s">
        <v>2582</v>
      </c>
      <c r="F94" s="184">
        <v>61</v>
      </c>
      <c r="G94" s="183">
        <v>61</v>
      </c>
      <c r="H94" s="183">
        <v>5.5</v>
      </c>
      <c r="I94" s="183">
        <v>0</v>
      </c>
      <c r="J94" s="183">
        <v>0</v>
      </c>
      <c r="K94" s="183">
        <v>0</v>
      </c>
      <c r="L94" s="183">
        <v>0</v>
      </c>
      <c r="M94" s="183">
        <v>0</v>
      </c>
      <c r="N94" s="183">
        <v>3.5</v>
      </c>
      <c r="O94" s="183">
        <v>0</v>
      </c>
      <c r="P94" s="183">
        <v>0</v>
      </c>
      <c r="Q94" s="183">
        <v>5.5</v>
      </c>
      <c r="R94" s="183">
        <v>0</v>
      </c>
      <c r="S94" s="183">
        <v>8</v>
      </c>
      <c r="T94" s="183">
        <v>2</v>
      </c>
      <c r="U94" s="183">
        <v>5</v>
      </c>
      <c r="V94" s="183">
        <v>3.5</v>
      </c>
      <c r="W94" s="183">
        <v>2</v>
      </c>
      <c r="X94" s="183">
        <v>0</v>
      </c>
      <c r="Y94" s="183">
        <v>0</v>
      </c>
      <c r="Z94" s="183">
        <v>0</v>
      </c>
      <c r="AA94" s="183">
        <v>6</v>
      </c>
      <c r="AB94" s="183">
        <v>0</v>
      </c>
      <c r="AC94" s="183">
        <v>0</v>
      </c>
      <c r="AD94" s="183">
        <v>0</v>
      </c>
      <c r="AE94" s="183">
        <v>0</v>
      </c>
      <c r="AF94" s="183">
        <v>20</v>
      </c>
    </row>
    <row r="95" ht="23.1" customHeight="1" spans="1:32">
      <c r="A95" s="180"/>
      <c r="B95" s="180"/>
      <c r="C95" s="180"/>
      <c r="D95" s="179" t="s">
        <v>1598</v>
      </c>
      <c r="E95" s="199" t="s">
        <v>121</v>
      </c>
      <c r="F95" s="184">
        <v>61</v>
      </c>
      <c r="G95" s="183">
        <v>61</v>
      </c>
      <c r="H95" s="183">
        <v>6</v>
      </c>
      <c r="I95" s="183">
        <v>4.5</v>
      </c>
      <c r="J95" s="183">
        <v>0</v>
      </c>
      <c r="K95" s="183">
        <v>0</v>
      </c>
      <c r="L95" s="183">
        <v>0</v>
      </c>
      <c r="M95" s="183">
        <v>0</v>
      </c>
      <c r="N95" s="183">
        <v>0</v>
      </c>
      <c r="O95" s="183">
        <v>0</v>
      </c>
      <c r="P95" s="183">
        <v>0</v>
      </c>
      <c r="Q95" s="183">
        <v>0.5</v>
      </c>
      <c r="R95" s="183">
        <v>0</v>
      </c>
      <c r="S95" s="183">
        <v>5</v>
      </c>
      <c r="T95" s="183">
        <v>2</v>
      </c>
      <c r="U95" s="183">
        <v>1</v>
      </c>
      <c r="V95" s="183">
        <v>1</v>
      </c>
      <c r="W95" s="183">
        <v>2</v>
      </c>
      <c r="X95" s="183">
        <v>12</v>
      </c>
      <c r="Y95" s="183">
        <v>0</v>
      </c>
      <c r="Z95" s="183">
        <v>0</v>
      </c>
      <c r="AA95" s="183">
        <v>0</v>
      </c>
      <c r="AB95" s="183">
        <v>0</v>
      </c>
      <c r="AC95" s="183">
        <v>6</v>
      </c>
      <c r="AD95" s="183">
        <v>0</v>
      </c>
      <c r="AE95" s="183">
        <v>0</v>
      </c>
      <c r="AF95" s="183">
        <v>21</v>
      </c>
    </row>
    <row r="96" ht="23.1" customHeight="1" spans="1:32">
      <c r="A96" s="180"/>
      <c r="B96" s="180"/>
      <c r="C96" s="180"/>
      <c r="D96" s="179" t="s">
        <v>2583</v>
      </c>
      <c r="E96" s="199" t="s">
        <v>2584</v>
      </c>
      <c r="F96" s="184">
        <v>61</v>
      </c>
      <c r="G96" s="183">
        <v>61</v>
      </c>
      <c r="H96" s="183">
        <v>6</v>
      </c>
      <c r="I96" s="183">
        <v>4.5</v>
      </c>
      <c r="J96" s="183">
        <v>0</v>
      </c>
      <c r="K96" s="183">
        <v>0</v>
      </c>
      <c r="L96" s="183">
        <v>0</v>
      </c>
      <c r="M96" s="183">
        <v>0</v>
      </c>
      <c r="N96" s="183">
        <v>0</v>
      </c>
      <c r="O96" s="183">
        <v>0</v>
      </c>
      <c r="P96" s="183">
        <v>0</v>
      </c>
      <c r="Q96" s="183">
        <v>0.5</v>
      </c>
      <c r="R96" s="183">
        <v>0</v>
      </c>
      <c r="S96" s="183">
        <v>5</v>
      </c>
      <c r="T96" s="183">
        <v>2</v>
      </c>
      <c r="U96" s="183">
        <v>1</v>
      </c>
      <c r="V96" s="183">
        <v>1</v>
      </c>
      <c r="W96" s="183">
        <v>2</v>
      </c>
      <c r="X96" s="183">
        <v>12</v>
      </c>
      <c r="Y96" s="183">
        <v>0</v>
      </c>
      <c r="Z96" s="183">
        <v>0</v>
      </c>
      <c r="AA96" s="183">
        <v>0</v>
      </c>
      <c r="AB96" s="183">
        <v>0</v>
      </c>
      <c r="AC96" s="183">
        <v>6</v>
      </c>
      <c r="AD96" s="183">
        <v>0</v>
      </c>
      <c r="AE96" s="183">
        <v>0</v>
      </c>
      <c r="AF96" s="183">
        <v>21</v>
      </c>
    </row>
    <row r="97" ht="23.1" customHeight="1" spans="1:32">
      <c r="A97" s="180"/>
      <c r="B97" s="180"/>
      <c r="C97" s="180"/>
      <c r="D97" s="179" t="s">
        <v>1981</v>
      </c>
      <c r="E97" s="199" t="s">
        <v>865</v>
      </c>
      <c r="F97" s="184">
        <v>43</v>
      </c>
      <c r="G97" s="183">
        <v>43</v>
      </c>
      <c r="H97" s="183">
        <v>0</v>
      </c>
      <c r="I97" s="183">
        <v>0</v>
      </c>
      <c r="J97" s="183">
        <v>0</v>
      </c>
      <c r="K97" s="183">
        <v>0</v>
      </c>
      <c r="L97" s="183">
        <v>0</v>
      </c>
      <c r="M97" s="183">
        <v>0</v>
      </c>
      <c r="N97" s="183">
        <v>0</v>
      </c>
      <c r="O97" s="183">
        <v>0</v>
      </c>
      <c r="P97" s="183">
        <v>0</v>
      </c>
      <c r="Q97" s="183">
        <v>0</v>
      </c>
      <c r="R97" s="183">
        <v>0</v>
      </c>
      <c r="S97" s="183">
        <v>0</v>
      </c>
      <c r="T97" s="183">
        <v>0</v>
      </c>
      <c r="U97" s="183">
        <v>0</v>
      </c>
      <c r="V97" s="183">
        <v>0</v>
      </c>
      <c r="W97" s="183">
        <v>0</v>
      </c>
      <c r="X97" s="183">
        <v>0</v>
      </c>
      <c r="Y97" s="183">
        <v>0</v>
      </c>
      <c r="Z97" s="183">
        <v>0</v>
      </c>
      <c r="AA97" s="183">
        <v>0</v>
      </c>
      <c r="AB97" s="183">
        <v>0</v>
      </c>
      <c r="AC97" s="183">
        <v>0</v>
      </c>
      <c r="AD97" s="183">
        <v>0</v>
      </c>
      <c r="AE97" s="183">
        <v>0</v>
      </c>
      <c r="AF97" s="183">
        <v>43</v>
      </c>
    </row>
    <row r="98" ht="23.1" customHeight="1" spans="1:32">
      <c r="A98" s="180"/>
      <c r="B98" s="180"/>
      <c r="C98" s="180"/>
      <c r="D98" s="179" t="s">
        <v>2585</v>
      </c>
      <c r="E98" s="199" t="s">
        <v>2586</v>
      </c>
      <c r="F98" s="184">
        <v>43</v>
      </c>
      <c r="G98" s="183">
        <v>43</v>
      </c>
      <c r="H98" s="183">
        <v>0</v>
      </c>
      <c r="I98" s="183">
        <v>0</v>
      </c>
      <c r="J98" s="183">
        <v>0</v>
      </c>
      <c r="K98" s="183">
        <v>0</v>
      </c>
      <c r="L98" s="183">
        <v>0</v>
      </c>
      <c r="M98" s="183">
        <v>0</v>
      </c>
      <c r="N98" s="183">
        <v>0</v>
      </c>
      <c r="O98" s="183">
        <v>0</v>
      </c>
      <c r="P98" s="183">
        <v>0</v>
      </c>
      <c r="Q98" s="183">
        <v>0</v>
      </c>
      <c r="R98" s="183">
        <v>0</v>
      </c>
      <c r="S98" s="183">
        <v>0</v>
      </c>
      <c r="T98" s="183">
        <v>0</v>
      </c>
      <c r="U98" s="183">
        <v>0</v>
      </c>
      <c r="V98" s="183">
        <v>0</v>
      </c>
      <c r="W98" s="183">
        <v>0</v>
      </c>
      <c r="X98" s="183">
        <v>0</v>
      </c>
      <c r="Y98" s="183">
        <v>0</v>
      </c>
      <c r="Z98" s="183">
        <v>0</v>
      </c>
      <c r="AA98" s="183">
        <v>0</v>
      </c>
      <c r="AB98" s="183">
        <v>0</v>
      </c>
      <c r="AC98" s="183">
        <v>0</v>
      </c>
      <c r="AD98" s="183">
        <v>0</v>
      </c>
      <c r="AE98" s="183">
        <v>0</v>
      </c>
      <c r="AF98" s="183">
        <v>43</v>
      </c>
    </row>
    <row r="99" ht="23.1" customHeight="1" spans="1:32">
      <c r="A99" s="180"/>
      <c r="B99" s="180"/>
      <c r="C99" s="180"/>
      <c r="D99" s="179" t="s">
        <v>2587</v>
      </c>
      <c r="E99" s="199" t="s">
        <v>870</v>
      </c>
      <c r="F99" s="184">
        <v>246</v>
      </c>
      <c r="G99" s="183">
        <v>246</v>
      </c>
      <c r="H99" s="183">
        <v>40</v>
      </c>
      <c r="I99" s="183">
        <v>29</v>
      </c>
      <c r="J99" s="183">
        <v>0</v>
      </c>
      <c r="K99" s="183">
        <v>0</v>
      </c>
      <c r="L99" s="183">
        <v>15</v>
      </c>
      <c r="M99" s="183">
        <v>15</v>
      </c>
      <c r="N99" s="183">
        <v>0</v>
      </c>
      <c r="O99" s="183">
        <v>0</v>
      </c>
      <c r="P99" s="183">
        <v>0</v>
      </c>
      <c r="Q99" s="183">
        <v>0</v>
      </c>
      <c r="R99" s="183">
        <v>0</v>
      </c>
      <c r="S99" s="183">
        <v>15</v>
      </c>
      <c r="T99" s="183">
        <v>0</v>
      </c>
      <c r="U99" s="183">
        <v>0</v>
      </c>
      <c r="V99" s="183">
        <v>3</v>
      </c>
      <c r="W99" s="183">
        <v>0</v>
      </c>
      <c r="X99" s="183">
        <v>13</v>
      </c>
      <c r="Y99" s="183">
        <v>0</v>
      </c>
      <c r="Z99" s="183">
        <v>0</v>
      </c>
      <c r="AA99" s="183">
        <v>0</v>
      </c>
      <c r="AB99" s="183">
        <v>0</v>
      </c>
      <c r="AC99" s="183">
        <v>0</v>
      </c>
      <c r="AD99" s="183">
        <v>0</v>
      </c>
      <c r="AE99" s="183">
        <v>0</v>
      </c>
      <c r="AF99" s="183">
        <v>116</v>
      </c>
    </row>
    <row r="100" ht="23.1" customHeight="1" spans="1:32">
      <c r="A100" s="180"/>
      <c r="B100" s="180"/>
      <c r="C100" s="180"/>
      <c r="D100" s="179" t="s">
        <v>2588</v>
      </c>
      <c r="E100" s="199" t="s">
        <v>2589</v>
      </c>
      <c r="F100" s="184">
        <v>156</v>
      </c>
      <c r="G100" s="183">
        <v>156</v>
      </c>
      <c r="H100" s="183">
        <v>25</v>
      </c>
      <c r="I100" s="183">
        <v>14</v>
      </c>
      <c r="J100" s="183">
        <v>0</v>
      </c>
      <c r="K100" s="183">
        <v>0</v>
      </c>
      <c r="L100" s="183">
        <v>0</v>
      </c>
      <c r="M100" s="183">
        <v>0</v>
      </c>
      <c r="N100" s="183">
        <v>0</v>
      </c>
      <c r="O100" s="183">
        <v>0</v>
      </c>
      <c r="P100" s="183">
        <v>0</v>
      </c>
      <c r="Q100" s="183">
        <v>0</v>
      </c>
      <c r="R100" s="183">
        <v>0</v>
      </c>
      <c r="S100" s="183">
        <v>0</v>
      </c>
      <c r="T100" s="183">
        <v>0</v>
      </c>
      <c r="U100" s="183">
        <v>0</v>
      </c>
      <c r="V100" s="183">
        <v>3</v>
      </c>
      <c r="W100" s="183">
        <v>0</v>
      </c>
      <c r="X100" s="183">
        <v>13</v>
      </c>
      <c r="Y100" s="183">
        <v>0</v>
      </c>
      <c r="Z100" s="183">
        <v>0</v>
      </c>
      <c r="AA100" s="183">
        <v>0</v>
      </c>
      <c r="AB100" s="183">
        <v>0</v>
      </c>
      <c r="AC100" s="183">
        <v>0</v>
      </c>
      <c r="AD100" s="183">
        <v>0</v>
      </c>
      <c r="AE100" s="183">
        <v>0</v>
      </c>
      <c r="AF100" s="183">
        <v>101</v>
      </c>
    </row>
    <row r="101" ht="23.1" customHeight="1" spans="1:32">
      <c r="A101" s="180"/>
      <c r="B101" s="180"/>
      <c r="C101" s="180"/>
      <c r="D101" s="179" t="s">
        <v>2590</v>
      </c>
      <c r="E101" s="199" t="s">
        <v>2591</v>
      </c>
      <c r="F101" s="184">
        <v>30</v>
      </c>
      <c r="G101" s="183">
        <v>30</v>
      </c>
      <c r="H101" s="183">
        <v>5</v>
      </c>
      <c r="I101" s="183">
        <v>5</v>
      </c>
      <c r="J101" s="183">
        <v>0</v>
      </c>
      <c r="K101" s="183">
        <v>0</v>
      </c>
      <c r="L101" s="183">
        <v>5</v>
      </c>
      <c r="M101" s="183">
        <v>5</v>
      </c>
      <c r="N101" s="183">
        <v>0</v>
      </c>
      <c r="O101" s="183">
        <v>0</v>
      </c>
      <c r="P101" s="183">
        <v>0</v>
      </c>
      <c r="Q101" s="183">
        <v>0</v>
      </c>
      <c r="R101" s="183">
        <v>0</v>
      </c>
      <c r="S101" s="183">
        <v>5</v>
      </c>
      <c r="T101" s="183">
        <v>0</v>
      </c>
      <c r="U101" s="183">
        <v>0</v>
      </c>
      <c r="V101" s="183">
        <v>0</v>
      </c>
      <c r="W101" s="183">
        <v>0</v>
      </c>
      <c r="X101" s="183">
        <v>0</v>
      </c>
      <c r="Y101" s="183">
        <v>0</v>
      </c>
      <c r="Z101" s="183">
        <v>0</v>
      </c>
      <c r="AA101" s="183">
        <v>0</v>
      </c>
      <c r="AB101" s="183">
        <v>0</v>
      </c>
      <c r="AC101" s="183">
        <v>0</v>
      </c>
      <c r="AD101" s="183">
        <v>0</v>
      </c>
      <c r="AE101" s="183">
        <v>0</v>
      </c>
      <c r="AF101" s="183">
        <v>5</v>
      </c>
    </row>
    <row r="102" ht="23.1" customHeight="1" spans="1:32">
      <c r="A102" s="180"/>
      <c r="B102" s="180"/>
      <c r="C102" s="180"/>
      <c r="D102" s="179" t="s">
        <v>2592</v>
      </c>
      <c r="E102" s="199" t="s">
        <v>2593</v>
      </c>
      <c r="F102" s="184">
        <v>30</v>
      </c>
      <c r="G102" s="183">
        <v>30</v>
      </c>
      <c r="H102" s="183">
        <v>5</v>
      </c>
      <c r="I102" s="183">
        <v>5</v>
      </c>
      <c r="J102" s="183">
        <v>0</v>
      </c>
      <c r="K102" s="183">
        <v>0</v>
      </c>
      <c r="L102" s="183">
        <v>5</v>
      </c>
      <c r="M102" s="183">
        <v>5</v>
      </c>
      <c r="N102" s="183">
        <v>0</v>
      </c>
      <c r="O102" s="183">
        <v>0</v>
      </c>
      <c r="P102" s="183">
        <v>0</v>
      </c>
      <c r="Q102" s="183">
        <v>0</v>
      </c>
      <c r="R102" s="183">
        <v>0</v>
      </c>
      <c r="S102" s="183">
        <v>5</v>
      </c>
      <c r="T102" s="183">
        <v>0</v>
      </c>
      <c r="U102" s="183">
        <v>0</v>
      </c>
      <c r="V102" s="183">
        <v>0</v>
      </c>
      <c r="W102" s="183">
        <v>0</v>
      </c>
      <c r="X102" s="183">
        <v>0</v>
      </c>
      <c r="Y102" s="183">
        <v>0</v>
      </c>
      <c r="Z102" s="183">
        <v>0</v>
      </c>
      <c r="AA102" s="183">
        <v>0</v>
      </c>
      <c r="AB102" s="183">
        <v>0</v>
      </c>
      <c r="AC102" s="183">
        <v>0</v>
      </c>
      <c r="AD102" s="183">
        <v>0</v>
      </c>
      <c r="AE102" s="183">
        <v>0</v>
      </c>
      <c r="AF102" s="183">
        <v>5</v>
      </c>
    </row>
    <row r="103" ht="23.1" customHeight="1" spans="1:32">
      <c r="A103" s="180"/>
      <c r="B103" s="180"/>
      <c r="C103" s="180"/>
      <c r="D103" s="179" t="s">
        <v>2594</v>
      </c>
      <c r="E103" s="199" t="s">
        <v>2595</v>
      </c>
      <c r="F103" s="184">
        <v>30</v>
      </c>
      <c r="G103" s="183">
        <v>30</v>
      </c>
      <c r="H103" s="183">
        <v>5</v>
      </c>
      <c r="I103" s="183">
        <v>5</v>
      </c>
      <c r="J103" s="183">
        <v>0</v>
      </c>
      <c r="K103" s="183">
        <v>0</v>
      </c>
      <c r="L103" s="183">
        <v>5</v>
      </c>
      <c r="M103" s="183">
        <v>5</v>
      </c>
      <c r="N103" s="183">
        <v>0</v>
      </c>
      <c r="O103" s="183">
        <v>0</v>
      </c>
      <c r="P103" s="183">
        <v>0</v>
      </c>
      <c r="Q103" s="183">
        <v>0</v>
      </c>
      <c r="R103" s="183">
        <v>0</v>
      </c>
      <c r="S103" s="183">
        <v>5</v>
      </c>
      <c r="T103" s="183">
        <v>0</v>
      </c>
      <c r="U103" s="183">
        <v>0</v>
      </c>
      <c r="V103" s="183">
        <v>0</v>
      </c>
      <c r="W103" s="183">
        <v>0</v>
      </c>
      <c r="X103" s="183">
        <v>0</v>
      </c>
      <c r="Y103" s="183">
        <v>0</v>
      </c>
      <c r="Z103" s="183">
        <v>0</v>
      </c>
      <c r="AA103" s="183">
        <v>0</v>
      </c>
      <c r="AB103" s="183">
        <v>0</v>
      </c>
      <c r="AC103" s="183">
        <v>0</v>
      </c>
      <c r="AD103" s="183">
        <v>0</v>
      </c>
      <c r="AE103" s="183">
        <v>0</v>
      </c>
      <c r="AF103" s="183">
        <v>5</v>
      </c>
    </row>
    <row r="104" ht="23.1" customHeight="1" spans="1:32">
      <c r="A104" s="180"/>
      <c r="B104" s="180"/>
      <c r="C104" s="180"/>
      <c r="D104" s="179" t="s">
        <v>2596</v>
      </c>
      <c r="E104" s="199" t="s">
        <v>123</v>
      </c>
      <c r="F104" s="184">
        <v>515</v>
      </c>
      <c r="G104" s="183">
        <v>515</v>
      </c>
      <c r="H104" s="183">
        <v>0</v>
      </c>
      <c r="I104" s="183">
        <v>0</v>
      </c>
      <c r="J104" s="183">
        <v>0</v>
      </c>
      <c r="K104" s="183">
        <v>0</v>
      </c>
      <c r="L104" s="183">
        <v>0</v>
      </c>
      <c r="M104" s="183">
        <v>0</v>
      </c>
      <c r="N104" s="183">
        <v>0</v>
      </c>
      <c r="O104" s="183">
        <v>0</v>
      </c>
      <c r="P104" s="183">
        <v>0</v>
      </c>
      <c r="Q104" s="183">
        <v>0</v>
      </c>
      <c r="R104" s="183">
        <v>0</v>
      </c>
      <c r="S104" s="183">
        <v>0</v>
      </c>
      <c r="T104" s="183">
        <v>0</v>
      </c>
      <c r="U104" s="183">
        <v>0</v>
      </c>
      <c r="V104" s="183">
        <v>0</v>
      </c>
      <c r="W104" s="183">
        <v>0</v>
      </c>
      <c r="X104" s="183">
        <v>0</v>
      </c>
      <c r="Y104" s="183">
        <v>0</v>
      </c>
      <c r="Z104" s="183">
        <v>0</v>
      </c>
      <c r="AA104" s="183">
        <v>0</v>
      </c>
      <c r="AB104" s="183">
        <v>0</v>
      </c>
      <c r="AC104" s="183">
        <v>0</v>
      </c>
      <c r="AD104" s="183">
        <v>0</v>
      </c>
      <c r="AE104" s="183">
        <v>0</v>
      </c>
      <c r="AF104" s="183">
        <v>501</v>
      </c>
    </row>
    <row r="105" ht="23.1" customHeight="1" spans="1:32">
      <c r="A105" s="180"/>
      <c r="B105" s="180"/>
      <c r="C105" s="180"/>
      <c r="D105" s="179" t="s">
        <v>2597</v>
      </c>
      <c r="E105" s="199" t="s">
        <v>2598</v>
      </c>
      <c r="F105" s="184">
        <v>507</v>
      </c>
      <c r="G105" s="183">
        <v>507</v>
      </c>
      <c r="H105" s="183">
        <v>0</v>
      </c>
      <c r="I105" s="183">
        <v>0</v>
      </c>
      <c r="J105" s="183">
        <v>0</v>
      </c>
      <c r="K105" s="183">
        <v>0</v>
      </c>
      <c r="L105" s="183">
        <v>0</v>
      </c>
      <c r="M105" s="183">
        <v>0</v>
      </c>
      <c r="N105" s="183">
        <v>0</v>
      </c>
      <c r="O105" s="183">
        <v>0</v>
      </c>
      <c r="P105" s="183">
        <v>0</v>
      </c>
      <c r="Q105" s="183">
        <v>0</v>
      </c>
      <c r="R105" s="183">
        <v>0</v>
      </c>
      <c r="S105" s="183">
        <v>0</v>
      </c>
      <c r="T105" s="183">
        <v>0</v>
      </c>
      <c r="U105" s="183">
        <v>0</v>
      </c>
      <c r="V105" s="183">
        <v>0</v>
      </c>
      <c r="W105" s="183">
        <v>0</v>
      </c>
      <c r="X105" s="183">
        <v>0</v>
      </c>
      <c r="Y105" s="183">
        <v>0</v>
      </c>
      <c r="Z105" s="183">
        <v>0</v>
      </c>
      <c r="AA105" s="183">
        <v>0</v>
      </c>
      <c r="AB105" s="183">
        <v>0</v>
      </c>
      <c r="AC105" s="183">
        <v>0</v>
      </c>
      <c r="AD105" s="183">
        <v>0</v>
      </c>
      <c r="AE105" s="183">
        <v>0</v>
      </c>
      <c r="AF105" s="183">
        <v>493</v>
      </c>
    </row>
    <row r="106" ht="23.1" customHeight="1" spans="1:32">
      <c r="A106" s="180"/>
      <c r="B106" s="180"/>
      <c r="C106" s="180"/>
      <c r="D106" s="179" t="s">
        <v>2599</v>
      </c>
      <c r="E106" s="199" t="s">
        <v>2600</v>
      </c>
      <c r="F106" s="184">
        <v>8</v>
      </c>
      <c r="G106" s="183">
        <v>8</v>
      </c>
      <c r="H106" s="183">
        <v>0</v>
      </c>
      <c r="I106" s="183">
        <v>0</v>
      </c>
      <c r="J106" s="183">
        <v>0</v>
      </c>
      <c r="K106" s="183">
        <v>0</v>
      </c>
      <c r="L106" s="183">
        <v>0</v>
      </c>
      <c r="M106" s="183">
        <v>0</v>
      </c>
      <c r="N106" s="183">
        <v>0</v>
      </c>
      <c r="O106" s="183">
        <v>0</v>
      </c>
      <c r="P106" s="183">
        <v>0</v>
      </c>
      <c r="Q106" s="183">
        <v>0</v>
      </c>
      <c r="R106" s="183">
        <v>0</v>
      </c>
      <c r="S106" s="183">
        <v>0</v>
      </c>
      <c r="T106" s="183">
        <v>0</v>
      </c>
      <c r="U106" s="183">
        <v>0</v>
      </c>
      <c r="V106" s="183">
        <v>0</v>
      </c>
      <c r="W106" s="183">
        <v>0</v>
      </c>
      <c r="X106" s="183">
        <v>0</v>
      </c>
      <c r="Y106" s="183">
        <v>0</v>
      </c>
      <c r="Z106" s="183">
        <v>0</v>
      </c>
      <c r="AA106" s="183">
        <v>0</v>
      </c>
      <c r="AB106" s="183">
        <v>0</v>
      </c>
      <c r="AC106" s="183">
        <v>0</v>
      </c>
      <c r="AD106" s="183">
        <v>0</v>
      </c>
      <c r="AE106" s="183">
        <v>0</v>
      </c>
      <c r="AF106" s="183">
        <v>8</v>
      </c>
    </row>
    <row r="107" ht="23.1" customHeight="1" spans="1:32">
      <c r="A107" s="180"/>
      <c r="B107" s="180"/>
      <c r="C107" s="180"/>
      <c r="D107" s="179" t="s">
        <v>2601</v>
      </c>
      <c r="E107" s="199" t="s">
        <v>125</v>
      </c>
      <c r="F107" s="184">
        <v>515</v>
      </c>
      <c r="G107" s="183">
        <v>515</v>
      </c>
      <c r="H107" s="183">
        <v>115.1</v>
      </c>
      <c r="I107" s="183">
        <v>93</v>
      </c>
      <c r="J107" s="183">
        <v>0</v>
      </c>
      <c r="K107" s="183">
        <v>0.7</v>
      </c>
      <c r="L107" s="183">
        <v>5.2</v>
      </c>
      <c r="M107" s="183">
        <v>13.7</v>
      </c>
      <c r="N107" s="183">
        <v>9</v>
      </c>
      <c r="O107" s="183">
        <v>0</v>
      </c>
      <c r="P107" s="183">
        <v>0</v>
      </c>
      <c r="Q107" s="183">
        <v>6.8</v>
      </c>
      <c r="R107" s="183">
        <v>0</v>
      </c>
      <c r="S107" s="183">
        <v>19.4</v>
      </c>
      <c r="T107" s="183">
        <v>31.8</v>
      </c>
      <c r="U107" s="183">
        <v>27.9</v>
      </c>
      <c r="V107" s="183">
        <v>31.1</v>
      </c>
      <c r="W107" s="183">
        <v>43.8</v>
      </c>
      <c r="X107" s="183">
        <v>1</v>
      </c>
      <c r="Y107" s="183">
        <v>4.8</v>
      </c>
      <c r="Z107" s="183">
        <v>0</v>
      </c>
      <c r="AA107" s="183">
        <v>46.6</v>
      </c>
      <c r="AB107" s="183">
        <v>1.5</v>
      </c>
      <c r="AC107" s="183">
        <v>0</v>
      </c>
      <c r="AD107" s="183">
        <v>1.2</v>
      </c>
      <c r="AE107" s="183">
        <v>0</v>
      </c>
      <c r="AF107" s="183">
        <v>61.4</v>
      </c>
    </row>
    <row r="108" ht="23.1" customHeight="1" spans="1:32">
      <c r="A108" s="180"/>
      <c r="B108" s="180"/>
      <c r="C108" s="180"/>
      <c r="D108" s="179" t="s">
        <v>2602</v>
      </c>
      <c r="E108" s="199" t="s">
        <v>2603</v>
      </c>
      <c r="F108" s="184">
        <v>102</v>
      </c>
      <c r="G108" s="183">
        <v>102</v>
      </c>
      <c r="H108" s="183">
        <v>8.5</v>
      </c>
      <c r="I108" s="183">
        <v>8.5</v>
      </c>
      <c r="J108" s="183">
        <v>0</v>
      </c>
      <c r="K108" s="183">
        <v>0.5</v>
      </c>
      <c r="L108" s="183">
        <v>2</v>
      </c>
      <c r="M108" s="183">
        <v>2.1</v>
      </c>
      <c r="N108" s="183">
        <v>1.6</v>
      </c>
      <c r="O108" s="183">
        <v>0</v>
      </c>
      <c r="P108" s="183">
        <v>0</v>
      </c>
      <c r="Q108" s="183">
        <v>1.3</v>
      </c>
      <c r="R108" s="183">
        <v>0</v>
      </c>
      <c r="S108" s="183">
        <v>3.9</v>
      </c>
      <c r="T108" s="183">
        <v>30</v>
      </c>
      <c r="U108" s="183">
        <v>3.3</v>
      </c>
      <c r="V108" s="183">
        <v>2.9</v>
      </c>
      <c r="W108" s="183">
        <v>13</v>
      </c>
      <c r="X108" s="183">
        <v>0</v>
      </c>
      <c r="Y108" s="183">
        <v>0</v>
      </c>
      <c r="Z108" s="183">
        <v>0</v>
      </c>
      <c r="AA108" s="183">
        <v>12</v>
      </c>
      <c r="AB108" s="183">
        <v>0</v>
      </c>
      <c r="AC108" s="183">
        <v>0</v>
      </c>
      <c r="AD108" s="183">
        <v>0</v>
      </c>
      <c r="AE108" s="183">
        <v>0</v>
      </c>
      <c r="AF108" s="183">
        <v>12.4</v>
      </c>
    </row>
    <row r="109" ht="23.1" customHeight="1" spans="1:32">
      <c r="A109" s="180"/>
      <c r="B109" s="180"/>
      <c r="C109" s="180"/>
      <c r="D109" s="179" t="s">
        <v>2604</v>
      </c>
      <c r="E109" s="199" t="s">
        <v>2605</v>
      </c>
      <c r="F109" s="184">
        <v>31</v>
      </c>
      <c r="G109" s="183">
        <v>31</v>
      </c>
      <c r="H109" s="183">
        <v>7.8</v>
      </c>
      <c r="I109" s="183">
        <v>6</v>
      </c>
      <c r="J109" s="183">
        <v>0</v>
      </c>
      <c r="K109" s="183">
        <v>0.2</v>
      </c>
      <c r="L109" s="183">
        <v>0.5</v>
      </c>
      <c r="M109" s="183">
        <v>1.6</v>
      </c>
      <c r="N109" s="183">
        <v>0.3</v>
      </c>
      <c r="O109" s="183">
        <v>0</v>
      </c>
      <c r="P109" s="183">
        <v>0</v>
      </c>
      <c r="Q109" s="183">
        <v>1.2</v>
      </c>
      <c r="R109" s="183">
        <v>0</v>
      </c>
      <c r="S109" s="183">
        <v>3</v>
      </c>
      <c r="T109" s="183">
        <v>0.3</v>
      </c>
      <c r="U109" s="183">
        <v>2</v>
      </c>
      <c r="V109" s="183">
        <v>2</v>
      </c>
      <c r="W109" s="183">
        <v>4</v>
      </c>
      <c r="X109" s="183">
        <v>0</v>
      </c>
      <c r="Y109" s="183">
        <v>0.3</v>
      </c>
      <c r="Z109" s="183">
        <v>0</v>
      </c>
      <c r="AA109" s="183">
        <v>0.5</v>
      </c>
      <c r="AB109" s="183">
        <v>0</v>
      </c>
      <c r="AC109" s="183">
        <v>0</v>
      </c>
      <c r="AD109" s="183">
        <v>0</v>
      </c>
      <c r="AE109" s="183">
        <v>0</v>
      </c>
      <c r="AF109" s="183">
        <v>1.3</v>
      </c>
    </row>
    <row r="110" ht="23.1" customHeight="1" spans="1:32">
      <c r="A110" s="180"/>
      <c r="B110" s="180"/>
      <c r="C110" s="180"/>
      <c r="D110" s="179" t="s">
        <v>2606</v>
      </c>
      <c r="E110" s="199" t="s">
        <v>2607</v>
      </c>
      <c r="F110" s="184">
        <v>35</v>
      </c>
      <c r="G110" s="183">
        <v>35</v>
      </c>
      <c r="H110" s="183">
        <v>16.1</v>
      </c>
      <c r="I110" s="183">
        <v>1.6</v>
      </c>
      <c r="J110" s="183">
        <v>0</v>
      </c>
      <c r="K110" s="183">
        <v>0</v>
      </c>
      <c r="L110" s="183">
        <v>0.2</v>
      </c>
      <c r="M110" s="183">
        <v>0.5</v>
      </c>
      <c r="N110" s="183">
        <v>0.3</v>
      </c>
      <c r="O110" s="183">
        <v>0</v>
      </c>
      <c r="P110" s="183">
        <v>0</v>
      </c>
      <c r="Q110" s="183">
        <v>0.4</v>
      </c>
      <c r="R110" s="183">
        <v>0</v>
      </c>
      <c r="S110" s="183">
        <v>1.5</v>
      </c>
      <c r="T110" s="183">
        <v>0</v>
      </c>
      <c r="U110" s="183">
        <v>1.1</v>
      </c>
      <c r="V110" s="183">
        <v>5.2</v>
      </c>
      <c r="W110" s="183">
        <v>2.7</v>
      </c>
      <c r="X110" s="183">
        <v>0</v>
      </c>
      <c r="Y110" s="183">
        <v>2</v>
      </c>
      <c r="Z110" s="183">
        <v>0</v>
      </c>
      <c r="AA110" s="183">
        <v>0.5</v>
      </c>
      <c r="AB110" s="183">
        <v>0</v>
      </c>
      <c r="AC110" s="183">
        <v>0</v>
      </c>
      <c r="AD110" s="183">
        <v>0.2</v>
      </c>
      <c r="AE110" s="183">
        <v>0</v>
      </c>
      <c r="AF110" s="183">
        <v>2.7</v>
      </c>
    </row>
    <row r="111" ht="23.1" customHeight="1" spans="1:32">
      <c r="A111" s="180"/>
      <c r="B111" s="180"/>
      <c r="C111" s="180"/>
      <c r="D111" s="179" t="s">
        <v>2608</v>
      </c>
      <c r="E111" s="199" t="s">
        <v>2609</v>
      </c>
      <c r="F111" s="184">
        <v>52</v>
      </c>
      <c r="G111" s="183">
        <v>52</v>
      </c>
      <c r="H111" s="183">
        <v>11.8</v>
      </c>
      <c r="I111" s="183">
        <v>6.4</v>
      </c>
      <c r="J111" s="183">
        <v>0</v>
      </c>
      <c r="K111" s="183">
        <v>0</v>
      </c>
      <c r="L111" s="183">
        <v>0</v>
      </c>
      <c r="M111" s="183">
        <v>0</v>
      </c>
      <c r="N111" s="183">
        <v>5.3</v>
      </c>
      <c r="O111" s="183">
        <v>0</v>
      </c>
      <c r="P111" s="183">
        <v>0</v>
      </c>
      <c r="Q111" s="183">
        <v>1.9</v>
      </c>
      <c r="R111" s="183">
        <v>0</v>
      </c>
      <c r="S111" s="183">
        <v>4</v>
      </c>
      <c r="T111" s="183">
        <v>0</v>
      </c>
      <c r="U111" s="183">
        <v>3</v>
      </c>
      <c r="V111" s="183">
        <v>2.5</v>
      </c>
      <c r="W111" s="183">
        <v>3</v>
      </c>
      <c r="X111" s="183">
        <v>0</v>
      </c>
      <c r="Y111" s="183">
        <v>0</v>
      </c>
      <c r="Z111" s="183">
        <v>0</v>
      </c>
      <c r="AA111" s="183">
        <v>1.1</v>
      </c>
      <c r="AB111" s="183">
        <v>0</v>
      </c>
      <c r="AC111" s="183">
        <v>0</v>
      </c>
      <c r="AD111" s="183">
        <v>0</v>
      </c>
      <c r="AE111" s="183">
        <v>0</v>
      </c>
      <c r="AF111" s="183">
        <v>13</v>
      </c>
    </row>
    <row r="112" ht="23.1" customHeight="1" spans="1:32">
      <c r="A112" s="180"/>
      <c r="B112" s="180"/>
      <c r="C112" s="180"/>
      <c r="D112" s="179" t="s">
        <v>2610</v>
      </c>
      <c r="E112" s="199" t="s">
        <v>2611</v>
      </c>
      <c r="F112" s="184">
        <v>47</v>
      </c>
      <c r="G112" s="183">
        <v>47</v>
      </c>
      <c r="H112" s="183">
        <v>22.4</v>
      </c>
      <c r="I112" s="183">
        <v>5</v>
      </c>
      <c r="J112" s="183">
        <v>0</v>
      </c>
      <c r="K112" s="183">
        <v>0</v>
      </c>
      <c r="L112" s="183">
        <v>2.5</v>
      </c>
      <c r="M112" s="183">
        <v>9.5</v>
      </c>
      <c r="N112" s="183">
        <v>0</v>
      </c>
      <c r="O112" s="183">
        <v>0</v>
      </c>
      <c r="P112" s="183">
        <v>0</v>
      </c>
      <c r="Q112" s="183">
        <v>1</v>
      </c>
      <c r="R112" s="183">
        <v>0</v>
      </c>
      <c r="S112" s="183">
        <v>1</v>
      </c>
      <c r="T112" s="183">
        <v>0</v>
      </c>
      <c r="U112" s="183">
        <v>0</v>
      </c>
      <c r="V112" s="183">
        <v>0</v>
      </c>
      <c r="W112" s="183">
        <v>4.1</v>
      </c>
      <c r="X112" s="183">
        <v>0</v>
      </c>
      <c r="Y112" s="183">
        <v>0</v>
      </c>
      <c r="Z112" s="183">
        <v>0</v>
      </c>
      <c r="AA112" s="183">
        <v>0</v>
      </c>
      <c r="AB112" s="183">
        <v>0</v>
      </c>
      <c r="AC112" s="183">
        <v>0</v>
      </c>
      <c r="AD112" s="183">
        <v>0</v>
      </c>
      <c r="AE112" s="183">
        <v>0</v>
      </c>
      <c r="AF112" s="183">
        <v>1.5</v>
      </c>
    </row>
    <row r="113" ht="23.1" customHeight="1" spans="1:32">
      <c r="A113" s="180"/>
      <c r="B113" s="180"/>
      <c r="C113" s="180"/>
      <c r="D113" s="179" t="s">
        <v>2612</v>
      </c>
      <c r="E113" s="199" t="s">
        <v>2613</v>
      </c>
      <c r="F113" s="184">
        <v>8</v>
      </c>
      <c r="G113" s="183">
        <v>8</v>
      </c>
      <c r="H113" s="183">
        <v>2.5</v>
      </c>
      <c r="I113" s="183">
        <v>2</v>
      </c>
      <c r="J113" s="183">
        <v>0</v>
      </c>
      <c r="K113" s="183">
        <v>0</v>
      </c>
      <c r="L113" s="183">
        <v>0</v>
      </c>
      <c r="M113" s="183">
        <v>0</v>
      </c>
      <c r="N113" s="183">
        <v>0</v>
      </c>
      <c r="O113" s="183">
        <v>0</v>
      </c>
      <c r="P113" s="183">
        <v>0</v>
      </c>
      <c r="Q113" s="183">
        <v>0</v>
      </c>
      <c r="R113" s="183">
        <v>0</v>
      </c>
      <c r="S113" s="183">
        <v>0</v>
      </c>
      <c r="T113" s="183">
        <v>0</v>
      </c>
      <c r="U113" s="183">
        <v>1</v>
      </c>
      <c r="V113" s="183">
        <v>1</v>
      </c>
      <c r="W113" s="183">
        <v>0</v>
      </c>
      <c r="X113" s="183">
        <v>1</v>
      </c>
      <c r="Y113" s="183">
        <v>0</v>
      </c>
      <c r="Z113" s="183">
        <v>0</v>
      </c>
      <c r="AA113" s="183">
        <v>0</v>
      </c>
      <c r="AB113" s="183">
        <v>0</v>
      </c>
      <c r="AC113" s="183">
        <v>0</v>
      </c>
      <c r="AD113" s="183">
        <v>0</v>
      </c>
      <c r="AE113" s="183">
        <v>0</v>
      </c>
      <c r="AF113" s="183">
        <v>0.5</v>
      </c>
    </row>
    <row r="114" ht="23.1" customHeight="1" spans="1:32">
      <c r="A114" s="180"/>
      <c r="B114" s="180"/>
      <c r="C114" s="180"/>
      <c r="D114" s="179" t="s">
        <v>2614</v>
      </c>
      <c r="E114" s="199" t="s">
        <v>2615</v>
      </c>
      <c r="F114" s="184">
        <v>10</v>
      </c>
      <c r="G114" s="183">
        <v>10</v>
      </c>
      <c r="H114" s="183">
        <v>2.5</v>
      </c>
      <c r="I114" s="183">
        <v>2</v>
      </c>
      <c r="J114" s="183">
        <v>0</v>
      </c>
      <c r="K114" s="183">
        <v>0</v>
      </c>
      <c r="L114" s="183">
        <v>0</v>
      </c>
      <c r="M114" s="183">
        <v>0</v>
      </c>
      <c r="N114" s="183">
        <v>0</v>
      </c>
      <c r="O114" s="183">
        <v>0</v>
      </c>
      <c r="P114" s="183">
        <v>0</v>
      </c>
      <c r="Q114" s="183">
        <v>0</v>
      </c>
      <c r="R114" s="183">
        <v>0</v>
      </c>
      <c r="S114" s="183">
        <v>0</v>
      </c>
      <c r="T114" s="183">
        <v>0</v>
      </c>
      <c r="U114" s="183">
        <v>0</v>
      </c>
      <c r="V114" s="183">
        <v>0</v>
      </c>
      <c r="W114" s="183">
        <v>1.5</v>
      </c>
      <c r="X114" s="183">
        <v>0</v>
      </c>
      <c r="Y114" s="183">
        <v>0</v>
      </c>
      <c r="Z114" s="183">
        <v>0</v>
      </c>
      <c r="AA114" s="183">
        <v>0</v>
      </c>
      <c r="AB114" s="183">
        <v>0</v>
      </c>
      <c r="AC114" s="183">
        <v>0</v>
      </c>
      <c r="AD114" s="183">
        <v>0</v>
      </c>
      <c r="AE114" s="183">
        <v>0</v>
      </c>
      <c r="AF114" s="183">
        <v>3</v>
      </c>
    </row>
    <row r="115" ht="23.1" customHeight="1" spans="1:32">
      <c r="A115" s="180"/>
      <c r="B115" s="180"/>
      <c r="C115" s="180"/>
      <c r="D115" s="179" t="s">
        <v>2616</v>
      </c>
      <c r="E115" s="199" t="s">
        <v>2617</v>
      </c>
      <c r="F115" s="184">
        <v>20</v>
      </c>
      <c r="G115" s="183">
        <v>20</v>
      </c>
      <c r="H115" s="183">
        <v>7.5</v>
      </c>
      <c r="I115" s="183">
        <v>11</v>
      </c>
      <c r="J115" s="183">
        <v>0</v>
      </c>
      <c r="K115" s="183">
        <v>0</v>
      </c>
      <c r="L115" s="183">
        <v>0</v>
      </c>
      <c r="M115" s="183">
        <v>0</v>
      </c>
      <c r="N115" s="183">
        <v>0</v>
      </c>
      <c r="O115" s="183">
        <v>0</v>
      </c>
      <c r="P115" s="183">
        <v>0</v>
      </c>
      <c r="Q115" s="183">
        <v>0</v>
      </c>
      <c r="R115" s="183">
        <v>0</v>
      </c>
      <c r="S115" s="183">
        <v>0.5</v>
      </c>
      <c r="T115" s="183">
        <v>0</v>
      </c>
      <c r="U115" s="183">
        <v>0</v>
      </c>
      <c r="V115" s="183">
        <v>0</v>
      </c>
      <c r="W115" s="183">
        <v>1</v>
      </c>
      <c r="X115" s="183">
        <v>0</v>
      </c>
      <c r="Y115" s="183">
        <v>0</v>
      </c>
      <c r="Z115" s="183">
        <v>0</v>
      </c>
      <c r="AA115" s="183">
        <v>0</v>
      </c>
      <c r="AB115" s="183">
        <v>0</v>
      </c>
      <c r="AC115" s="183">
        <v>0</v>
      </c>
      <c r="AD115" s="183">
        <v>0</v>
      </c>
      <c r="AE115" s="183">
        <v>0</v>
      </c>
      <c r="AF115" s="183">
        <v>0</v>
      </c>
    </row>
    <row r="116" ht="23.1" customHeight="1" spans="1:32">
      <c r="A116" s="180"/>
      <c r="B116" s="180"/>
      <c r="C116" s="180"/>
      <c r="D116" s="179" t="s">
        <v>2618</v>
      </c>
      <c r="E116" s="199" t="s">
        <v>2619</v>
      </c>
      <c r="F116" s="184">
        <v>65</v>
      </c>
      <c r="G116" s="183">
        <v>65</v>
      </c>
      <c r="H116" s="183">
        <v>15</v>
      </c>
      <c r="I116" s="183">
        <v>27</v>
      </c>
      <c r="J116" s="183">
        <v>0</v>
      </c>
      <c r="K116" s="183">
        <v>0</v>
      </c>
      <c r="L116" s="183">
        <v>0</v>
      </c>
      <c r="M116" s="183">
        <v>0</v>
      </c>
      <c r="N116" s="183">
        <v>0</v>
      </c>
      <c r="O116" s="183">
        <v>0</v>
      </c>
      <c r="P116" s="183">
        <v>0</v>
      </c>
      <c r="Q116" s="183">
        <v>0</v>
      </c>
      <c r="R116" s="183">
        <v>0</v>
      </c>
      <c r="S116" s="183">
        <v>1.5</v>
      </c>
      <c r="T116" s="183">
        <v>1.5</v>
      </c>
      <c r="U116" s="183">
        <v>0.5</v>
      </c>
      <c r="V116" s="183">
        <v>1.5</v>
      </c>
      <c r="W116" s="183">
        <v>6.5</v>
      </c>
      <c r="X116" s="183">
        <v>0</v>
      </c>
      <c r="Y116" s="183">
        <v>2.5</v>
      </c>
      <c r="Z116" s="183">
        <v>0</v>
      </c>
      <c r="AA116" s="183">
        <v>1.5</v>
      </c>
      <c r="AB116" s="183">
        <v>1.5</v>
      </c>
      <c r="AC116" s="183">
        <v>0</v>
      </c>
      <c r="AD116" s="183">
        <v>1</v>
      </c>
      <c r="AE116" s="183">
        <v>0</v>
      </c>
      <c r="AF116" s="183">
        <v>5</v>
      </c>
    </row>
    <row r="117" ht="23.1" customHeight="1" spans="1:32">
      <c r="A117" s="180"/>
      <c r="B117" s="180"/>
      <c r="C117" s="180"/>
      <c r="D117" s="179" t="s">
        <v>2620</v>
      </c>
      <c r="E117" s="199" t="s">
        <v>2621</v>
      </c>
      <c r="F117" s="184">
        <v>19</v>
      </c>
      <c r="G117" s="183">
        <v>19</v>
      </c>
      <c r="H117" s="183">
        <v>6</v>
      </c>
      <c r="I117" s="183">
        <v>4</v>
      </c>
      <c r="J117" s="183">
        <v>0</v>
      </c>
      <c r="K117" s="183">
        <v>0</v>
      </c>
      <c r="L117" s="183">
        <v>0</v>
      </c>
      <c r="M117" s="183">
        <v>0</v>
      </c>
      <c r="N117" s="183">
        <v>0</v>
      </c>
      <c r="O117" s="183">
        <v>0</v>
      </c>
      <c r="P117" s="183">
        <v>0</v>
      </c>
      <c r="Q117" s="183">
        <v>0</v>
      </c>
      <c r="R117" s="183">
        <v>0</v>
      </c>
      <c r="S117" s="183">
        <v>0</v>
      </c>
      <c r="T117" s="183">
        <v>0</v>
      </c>
      <c r="U117" s="183">
        <v>0</v>
      </c>
      <c r="V117" s="183">
        <v>1</v>
      </c>
      <c r="W117" s="183">
        <v>0</v>
      </c>
      <c r="X117" s="183">
        <v>0</v>
      </c>
      <c r="Y117" s="183">
        <v>0</v>
      </c>
      <c r="Z117" s="183">
        <v>0</v>
      </c>
      <c r="AA117" s="183">
        <v>0</v>
      </c>
      <c r="AB117" s="183">
        <v>0</v>
      </c>
      <c r="AC117" s="183">
        <v>0</v>
      </c>
      <c r="AD117" s="183">
        <v>0</v>
      </c>
      <c r="AE117" s="183">
        <v>0</v>
      </c>
      <c r="AF117" s="183">
        <v>8</v>
      </c>
    </row>
    <row r="118" ht="23.1" customHeight="1" spans="1:32">
      <c r="A118" s="180"/>
      <c r="B118" s="180"/>
      <c r="C118" s="180"/>
      <c r="D118" s="179" t="s">
        <v>2622</v>
      </c>
      <c r="E118" s="199" t="s">
        <v>2623</v>
      </c>
      <c r="F118" s="184">
        <v>110</v>
      </c>
      <c r="G118" s="183">
        <v>110</v>
      </c>
      <c r="H118" s="183">
        <v>12</v>
      </c>
      <c r="I118" s="183">
        <v>16.5</v>
      </c>
      <c r="J118" s="183">
        <v>0</v>
      </c>
      <c r="K118" s="183">
        <v>0</v>
      </c>
      <c r="L118" s="183">
        <v>0</v>
      </c>
      <c r="M118" s="183">
        <v>0</v>
      </c>
      <c r="N118" s="183">
        <v>1.5</v>
      </c>
      <c r="O118" s="183">
        <v>0</v>
      </c>
      <c r="P118" s="183">
        <v>0</v>
      </c>
      <c r="Q118" s="183">
        <v>0</v>
      </c>
      <c r="R118" s="183">
        <v>0</v>
      </c>
      <c r="S118" s="183">
        <v>2</v>
      </c>
      <c r="T118" s="183">
        <v>0</v>
      </c>
      <c r="U118" s="183">
        <v>15</v>
      </c>
      <c r="V118" s="183">
        <v>15</v>
      </c>
      <c r="W118" s="183">
        <v>4</v>
      </c>
      <c r="X118" s="183">
        <v>0</v>
      </c>
      <c r="Y118" s="183">
        <v>0</v>
      </c>
      <c r="Z118" s="183">
        <v>0</v>
      </c>
      <c r="AA118" s="183">
        <v>30</v>
      </c>
      <c r="AB118" s="183">
        <v>0</v>
      </c>
      <c r="AC118" s="183">
        <v>0</v>
      </c>
      <c r="AD118" s="183">
        <v>0</v>
      </c>
      <c r="AE118" s="183">
        <v>0</v>
      </c>
      <c r="AF118" s="183">
        <v>14</v>
      </c>
    </row>
    <row r="119" ht="23.1" customHeight="1" spans="1:32">
      <c r="A119" s="180"/>
      <c r="B119" s="180"/>
      <c r="C119" s="180"/>
      <c r="D119" s="179" t="s">
        <v>2624</v>
      </c>
      <c r="E119" s="199" t="s">
        <v>2625</v>
      </c>
      <c r="F119" s="184">
        <v>16</v>
      </c>
      <c r="G119" s="183">
        <v>16</v>
      </c>
      <c r="H119" s="183">
        <v>3</v>
      </c>
      <c r="I119" s="183">
        <v>3</v>
      </c>
      <c r="J119" s="183">
        <v>0</v>
      </c>
      <c r="K119" s="183">
        <v>0</v>
      </c>
      <c r="L119" s="183">
        <v>0</v>
      </c>
      <c r="M119" s="183">
        <v>0</v>
      </c>
      <c r="N119" s="183">
        <v>0</v>
      </c>
      <c r="O119" s="183">
        <v>0</v>
      </c>
      <c r="P119" s="183">
        <v>0</v>
      </c>
      <c r="Q119" s="183">
        <v>1</v>
      </c>
      <c r="R119" s="183">
        <v>0</v>
      </c>
      <c r="S119" s="183">
        <v>2</v>
      </c>
      <c r="T119" s="183">
        <v>0</v>
      </c>
      <c r="U119" s="183">
        <v>2</v>
      </c>
      <c r="V119" s="183">
        <v>0</v>
      </c>
      <c r="W119" s="183">
        <v>4</v>
      </c>
      <c r="X119" s="183">
        <v>0</v>
      </c>
      <c r="Y119" s="183">
        <v>0</v>
      </c>
      <c r="Z119" s="183">
        <v>0</v>
      </c>
      <c r="AA119" s="183">
        <v>1</v>
      </c>
      <c r="AB119" s="183">
        <v>0</v>
      </c>
      <c r="AC119" s="183">
        <v>0</v>
      </c>
      <c r="AD119" s="183">
        <v>0</v>
      </c>
      <c r="AE119" s="183">
        <v>0</v>
      </c>
      <c r="AF119" s="183">
        <v>0</v>
      </c>
    </row>
    <row r="120" ht="23.1" customHeight="1" spans="1:32">
      <c r="A120" s="180"/>
      <c r="B120" s="180"/>
      <c r="C120" s="180"/>
      <c r="D120" s="179" t="s">
        <v>2626</v>
      </c>
      <c r="E120" s="199" t="s">
        <v>997</v>
      </c>
      <c r="F120" s="184">
        <v>3009</v>
      </c>
      <c r="G120" s="183">
        <v>3009</v>
      </c>
      <c r="H120" s="183">
        <v>26.5</v>
      </c>
      <c r="I120" s="183">
        <v>33.1</v>
      </c>
      <c r="J120" s="183">
        <v>0</v>
      </c>
      <c r="K120" s="183">
        <v>0</v>
      </c>
      <c r="L120" s="183">
        <v>1.1</v>
      </c>
      <c r="M120" s="183">
        <v>1.4</v>
      </c>
      <c r="N120" s="183">
        <v>0</v>
      </c>
      <c r="O120" s="183">
        <v>0</v>
      </c>
      <c r="P120" s="183">
        <v>0</v>
      </c>
      <c r="Q120" s="183">
        <v>5</v>
      </c>
      <c r="R120" s="183">
        <v>0</v>
      </c>
      <c r="S120" s="183">
        <v>7</v>
      </c>
      <c r="T120" s="183">
        <v>7</v>
      </c>
      <c r="U120" s="183">
        <v>7.4</v>
      </c>
      <c r="V120" s="183">
        <v>20</v>
      </c>
      <c r="W120" s="183">
        <v>1.3</v>
      </c>
      <c r="X120" s="183">
        <v>1552.7</v>
      </c>
      <c r="Y120" s="183">
        <v>2</v>
      </c>
      <c r="Z120" s="183">
        <v>0</v>
      </c>
      <c r="AA120" s="183">
        <v>14.8</v>
      </c>
      <c r="AB120" s="183">
        <v>3</v>
      </c>
      <c r="AC120" s="183">
        <v>0</v>
      </c>
      <c r="AD120" s="183">
        <v>2</v>
      </c>
      <c r="AE120" s="183">
        <v>0</v>
      </c>
      <c r="AF120" s="183">
        <v>1324.7</v>
      </c>
    </row>
    <row r="121" ht="23.1" customHeight="1" spans="1:32">
      <c r="A121" s="180"/>
      <c r="B121" s="180"/>
      <c r="C121" s="180"/>
      <c r="D121" s="179" t="s">
        <v>2627</v>
      </c>
      <c r="E121" s="199" t="s">
        <v>2628</v>
      </c>
      <c r="F121" s="184">
        <v>46</v>
      </c>
      <c r="G121" s="183">
        <v>46</v>
      </c>
      <c r="H121" s="183">
        <v>0</v>
      </c>
      <c r="I121" s="183">
        <v>0</v>
      </c>
      <c r="J121" s="183">
        <v>0</v>
      </c>
      <c r="K121" s="183">
        <v>0</v>
      </c>
      <c r="L121" s="183">
        <v>0</v>
      </c>
      <c r="M121" s="183">
        <v>0</v>
      </c>
      <c r="N121" s="183">
        <v>0</v>
      </c>
      <c r="O121" s="183">
        <v>0</v>
      </c>
      <c r="P121" s="183">
        <v>0</v>
      </c>
      <c r="Q121" s="183">
        <v>0</v>
      </c>
      <c r="R121" s="183">
        <v>0</v>
      </c>
      <c r="S121" s="183">
        <v>0</v>
      </c>
      <c r="T121" s="183">
        <v>0</v>
      </c>
      <c r="U121" s="183">
        <v>0</v>
      </c>
      <c r="V121" s="183">
        <v>0</v>
      </c>
      <c r="W121" s="183">
        <v>0</v>
      </c>
      <c r="X121" s="183">
        <v>0</v>
      </c>
      <c r="Y121" s="183">
        <v>0</v>
      </c>
      <c r="Z121" s="183">
        <v>0</v>
      </c>
      <c r="AA121" s="183">
        <v>0</v>
      </c>
      <c r="AB121" s="183">
        <v>0</v>
      </c>
      <c r="AC121" s="183">
        <v>0</v>
      </c>
      <c r="AD121" s="183">
        <v>0</v>
      </c>
      <c r="AE121" s="183">
        <v>0</v>
      </c>
      <c r="AF121" s="183">
        <v>46</v>
      </c>
    </row>
    <row r="122" ht="23.1" customHeight="1" spans="1:32">
      <c r="A122" s="180"/>
      <c r="B122" s="180"/>
      <c r="C122" s="180"/>
      <c r="D122" s="179" t="s">
        <v>2631</v>
      </c>
      <c r="E122" s="199" t="s">
        <v>2632</v>
      </c>
      <c r="F122" s="184">
        <v>1517</v>
      </c>
      <c r="G122" s="183">
        <v>1517</v>
      </c>
      <c r="H122" s="183">
        <v>4</v>
      </c>
      <c r="I122" s="183">
        <v>6.6</v>
      </c>
      <c r="J122" s="183">
        <v>0</v>
      </c>
      <c r="K122" s="183">
        <v>0</v>
      </c>
      <c r="L122" s="183">
        <v>1</v>
      </c>
      <c r="M122" s="183">
        <v>1</v>
      </c>
      <c r="N122" s="183">
        <v>0</v>
      </c>
      <c r="O122" s="183">
        <v>0</v>
      </c>
      <c r="P122" s="183">
        <v>0</v>
      </c>
      <c r="Q122" s="183">
        <v>1</v>
      </c>
      <c r="R122" s="183">
        <v>0</v>
      </c>
      <c r="S122" s="183">
        <v>0</v>
      </c>
      <c r="T122" s="183">
        <v>0</v>
      </c>
      <c r="U122" s="183">
        <v>6.5</v>
      </c>
      <c r="V122" s="183">
        <v>7.9</v>
      </c>
      <c r="W122" s="183">
        <v>0</v>
      </c>
      <c r="X122" s="183">
        <v>1479</v>
      </c>
      <c r="Y122" s="183">
        <v>2</v>
      </c>
      <c r="Z122" s="183">
        <v>0</v>
      </c>
      <c r="AA122" s="183">
        <v>3</v>
      </c>
      <c r="AB122" s="183">
        <v>3</v>
      </c>
      <c r="AC122" s="183">
        <v>0</v>
      </c>
      <c r="AD122" s="183">
        <v>2</v>
      </c>
      <c r="AE122" s="183">
        <v>0</v>
      </c>
      <c r="AF122" s="183">
        <v>0</v>
      </c>
    </row>
    <row r="123" ht="23.1" customHeight="1" spans="1:32">
      <c r="A123" s="180"/>
      <c r="B123" s="180"/>
      <c r="C123" s="180"/>
      <c r="D123" s="179" t="s">
        <v>2633</v>
      </c>
      <c r="E123" s="199" t="s">
        <v>2634</v>
      </c>
      <c r="F123" s="184">
        <v>68</v>
      </c>
      <c r="G123" s="183">
        <v>68</v>
      </c>
      <c r="H123" s="183">
        <v>11</v>
      </c>
      <c r="I123" s="183">
        <v>17</v>
      </c>
      <c r="J123" s="183">
        <v>0</v>
      </c>
      <c r="K123" s="183">
        <v>0</v>
      </c>
      <c r="L123" s="183">
        <v>0</v>
      </c>
      <c r="M123" s="183">
        <v>0</v>
      </c>
      <c r="N123" s="183">
        <v>0</v>
      </c>
      <c r="O123" s="183">
        <v>0</v>
      </c>
      <c r="P123" s="183">
        <v>0</v>
      </c>
      <c r="Q123" s="183">
        <v>2</v>
      </c>
      <c r="R123" s="183">
        <v>0</v>
      </c>
      <c r="S123" s="183">
        <v>7</v>
      </c>
      <c r="T123" s="183">
        <v>4</v>
      </c>
      <c r="U123" s="183">
        <v>0</v>
      </c>
      <c r="V123" s="183">
        <v>1</v>
      </c>
      <c r="W123" s="183">
        <v>0</v>
      </c>
      <c r="X123" s="183">
        <v>3</v>
      </c>
      <c r="Y123" s="183">
        <v>0</v>
      </c>
      <c r="Z123" s="183">
        <v>0</v>
      </c>
      <c r="AA123" s="183">
        <v>0</v>
      </c>
      <c r="AB123" s="183">
        <v>0</v>
      </c>
      <c r="AC123" s="183">
        <v>0</v>
      </c>
      <c r="AD123" s="183">
        <v>0</v>
      </c>
      <c r="AE123" s="183">
        <v>0</v>
      </c>
      <c r="AF123" s="183">
        <v>23</v>
      </c>
    </row>
    <row r="124" ht="23.1" customHeight="1" spans="1:32">
      <c r="A124" s="180"/>
      <c r="B124" s="180"/>
      <c r="C124" s="180"/>
      <c r="D124" s="179" t="s">
        <v>2635</v>
      </c>
      <c r="E124" s="199" t="s">
        <v>2636</v>
      </c>
      <c r="F124" s="184">
        <v>16</v>
      </c>
      <c r="G124" s="183">
        <v>16</v>
      </c>
      <c r="H124" s="183">
        <v>2</v>
      </c>
      <c r="I124" s="183">
        <v>1</v>
      </c>
      <c r="J124" s="183">
        <v>0</v>
      </c>
      <c r="K124" s="183">
        <v>0</v>
      </c>
      <c r="L124" s="183">
        <v>0</v>
      </c>
      <c r="M124" s="183">
        <v>0.3</v>
      </c>
      <c r="N124" s="183">
        <v>0</v>
      </c>
      <c r="O124" s="183">
        <v>0</v>
      </c>
      <c r="P124" s="183">
        <v>0</v>
      </c>
      <c r="Q124" s="183">
        <v>0.5</v>
      </c>
      <c r="R124" s="183">
        <v>0</v>
      </c>
      <c r="S124" s="183">
        <v>0</v>
      </c>
      <c r="T124" s="183">
        <v>1.5</v>
      </c>
      <c r="U124" s="183">
        <v>0.8</v>
      </c>
      <c r="V124" s="183">
        <v>1</v>
      </c>
      <c r="W124" s="183">
        <v>1.3</v>
      </c>
      <c r="X124" s="183">
        <v>1.2</v>
      </c>
      <c r="Y124" s="183">
        <v>0</v>
      </c>
      <c r="Z124" s="183">
        <v>0</v>
      </c>
      <c r="AA124" s="183">
        <v>6.3</v>
      </c>
      <c r="AB124" s="183">
        <v>0</v>
      </c>
      <c r="AC124" s="183">
        <v>0</v>
      </c>
      <c r="AD124" s="183">
        <v>0</v>
      </c>
      <c r="AE124" s="183">
        <v>0</v>
      </c>
      <c r="AF124" s="183">
        <v>0.1</v>
      </c>
    </row>
    <row r="125" ht="23.1" customHeight="1" spans="1:32">
      <c r="A125" s="180"/>
      <c r="B125" s="180"/>
      <c r="C125" s="180"/>
      <c r="D125" s="179" t="s">
        <v>2637</v>
      </c>
      <c r="E125" s="199" t="s">
        <v>2638</v>
      </c>
      <c r="F125" s="184">
        <v>9</v>
      </c>
      <c r="G125" s="183">
        <v>9</v>
      </c>
      <c r="H125" s="183">
        <v>1</v>
      </c>
      <c r="I125" s="183">
        <v>0.5</v>
      </c>
      <c r="J125" s="183">
        <v>0</v>
      </c>
      <c r="K125" s="183">
        <v>0</v>
      </c>
      <c r="L125" s="183">
        <v>0</v>
      </c>
      <c r="M125" s="183">
        <v>0</v>
      </c>
      <c r="N125" s="183">
        <v>0</v>
      </c>
      <c r="O125" s="183">
        <v>0</v>
      </c>
      <c r="P125" s="183">
        <v>0</v>
      </c>
      <c r="Q125" s="183">
        <v>1</v>
      </c>
      <c r="R125" s="183">
        <v>0</v>
      </c>
      <c r="S125" s="183">
        <v>0</v>
      </c>
      <c r="T125" s="183">
        <v>1.5</v>
      </c>
      <c r="U125" s="183">
        <v>0</v>
      </c>
      <c r="V125" s="183">
        <v>0</v>
      </c>
      <c r="W125" s="183">
        <v>0</v>
      </c>
      <c r="X125" s="183">
        <v>0</v>
      </c>
      <c r="Y125" s="183">
        <v>0</v>
      </c>
      <c r="Z125" s="183">
        <v>0</v>
      </c>
      <c r="AA125" s="183">
        <v>5</v>
      </c>
      <c r="AB125" s="183">
        <v>0</v>
      </c>
      <c r="AC125" s="183">
        <v>0</v>
      </c>
      <c r="AD125" s="183">
        <v>0</v>
      </c>
      <c r="AE125" s="183">
        <v>0</v>
      </c>
      <c r="AF125" s="183">
        <v>0</v>
      </c>
    </row>
    <row r="126" ht="23.1" customHeight="1" spans="1:32">
      <c r="A126" s="180"/>
      <c r="B126" s="180"/>
      <c r="C126" s="180"/>
      <c r="D126" s="179" t="s">
        <v>2641</v>
      </c>
      <c r="E126" s="199" t="s">
        <v>2642</v>
      </c>
      <c r="F126" s="184">
        <v>5</v>
      </c>
      <c r="G126" s="183">
        <v>5</v>
      </c>
      <c r="H126" s="183">
        <v>1</v>
      </c>
      <c r="I126" s="183">
        <v>1</v>
      </c>
      <c r="J126" s="183">
        <v>0</v>
      </c>
      <c r="K126" s="183">
        <v>0</v>
      </c>
      <c r="L126" s="183">
        <v>0</v>
      </c>
      <c r="M126" s="183">
        <v>0</v>
      </c>
      <c r="N126" s="183">
        <v>0</v>
      </c>
      <c r="O126" s="183">
        <v>0</v>
      </c>
      <c r="P126" s="183">
        <v>0</v>
      </c>
      <c r="Q126" s="183">
        <v>0</v>
      </c>
      <c r="R126" s="183">
        <v>0</v>
      </c>
      <c r="S126" s="183">
        <v>0</v>
      </c>
      <c r="T126" s="183">
        <v>0</v>
      </c>
      <c r="U126" s="183">
        <v>0</v>
      </c>
      <c r="V126" s="183">
        <v>0</v>
      </c>
      <c r="W126" s="183">
        <v>0</v>
      </c>
      <c r="X126" s="183">
        <v>3</v>
      </c>
      <c r="Y126" s="183">
        <v>0</v>
      </c>
      <c r="Z126" s="183">
        <v>0</v>
      </c>
      <c r="AA126" s="183">
        <v>0</v>
      </c>
      <c r="AB126" s="183">
        <v>0</v>
      </c>
      <c r="AC126" s="183">
        <v>0</v>
      </c>
      <c r="AD126" s="183">
        <v>0</v>
      </c>
      <c r="AE126" s="183">
        <v>0</v>
      </c>
      <c r="AF126" s="183">
        <v>0</v>
      </c>
    </row>
    <row r="127" ht="23.1" customHeight="1" spans="1:32">
      <c r="A127" s="180"/>
      <c r="B127" s="180"/>
      <c r="C127" s="180"/>
      <c r="D127" s="179" t="s">
        <v>2647</v>
      </c>
      <c r="E127" s="199" t="s">
        <v>2648</v>
      </c>
      <c r="F127" s="184">
        <v>15</v>
      </c>
      <c r="G127" s="183">
        <v>15</v>
      </c>
      <c r="H127" s="183">
        <v>0.5</v>
      </c>
      <c r="I127" s="183">
        <v>1</v>
      </c>
      <c r="J127" s="183">
        <v>0</v>
      </c>
      <c r="K127" s="183">
        <v>0</v>
      </c>
      <c r="L127" s="183">
        <v>0.1</v>
      </c>
      <c r="M127" s="183">
        <v>0.1</v>
      </c>
      <c r="N127" s="183">
        <v>0</v>
      </c>
      <c r="O127" s="183">
        <v>0</v>
      </c>
      <c r="P127" s="183">
        <v>0</v>
      </c>
      <c r="Q127" s="183">
        <v>0.5</v>
      </c>
      <c r="R127" s="183">
        <v>0</v>
      </c>
      <c r="S127" s="183">
        <v>0</v>
      </c>
      <c r="T127" s="183">
        <v>0</v>
      </c>
      <c r="U127" s="183">
        <v>0.1</v>
      </c>
      <c r="V127" s="183">
        <v>0.1</v>
      </c>
      <c r="W127" s="183">
        <v>0</v>
      </c>
      <c r="X127" s="183">
        <v>5.5</v>
      </c>
      <c r="Y127" s="183">
        <v>0</v>
      </c>
      <c r="Z127" s="183">
        <v>0</v>
      </c>
      <c r="AA127" s="183">
        <v>0.5</v>
      </c>
      <c r="AB127" s="183">
        <v>0</v>
      </c>
      <c r="AC127" s="183">
        <v>0</v>
      </c>
      <c r="AD127" s="183">
        <v>0</v>
      </c>
      <c r="AE127" s="183">
        <v>0</v>
      </c>
      <c r="AF127" s="183">
        <v>6.6</v>
      </c>
    </row>
    <row r="128" ht="23.1" customHeight="1" spans="1:32">
      <c r="A128" s="180"/>
      <c r="B128" s="180"/>
      <c r="C128" s="180"/>
      <c r="D128" s="179" t="s">
        <v>2649</v>
      </c>
      <c r="E128" s="199" t="s">
        <v>2650</v>
      </c>
      <c r="F128" s="184">
        <v>66</v>
      </c>
      <c r="G128" s="183">
        <v>66</v>
      </c>
      <c r="H128" s="183">
        <v>0</v>
      </c>
      <c r="I128" s="183">
        <v>0</v>
      </c>
      <c r="J128" s="183">
        <v>0</v>
      </c>
      <c r="K128" s="183">
        <v>0</v>
      </c>
      <c r="L128" s="183">
        <v>0</v>
      </c>
      <c r="M128" s="183">
        <v>0</v>
      </c>
      <c r="N128" s="183">
        <v>0</v>
      </c>
      <c r="O128" s="183">
        <v>0</v>
      </c>
      <c r="P128" s="183">
        <v>0</v>
      </c>
      <c r="Q128" s="183">
        <v>0</v>
      </c>
      <c r="R128" s="183">
        <v>0</v>
      </c>
      <c r="S128" s="183">
        <v>0</v>
      </c>
      <c r="T128" s="183">
        <v>0</v>
      </c>
      <c r="U128" s="183">
        <v>0</v>
      </c>
      <c r="V128" s="183">
        <v>0</v>
      </c>
      <c r="W128" s="183">
        <v>0</v>
      </c>
      <c r="X128" s="183">
        <v>31</v>
      </c>
      <c r="Y128" s="183">
        <v>0</v>
      </c>
      <c r="Z128" s="183">
        <v>0</v>
      </c>
      <c r="AA128" s="183">
        <v>0</v>
      </c>
      <c r="AB128" s="183">
        <v>0</v>
      </c>
      <c r="AC128" s="183">
        <v>0</v>
      </c>
      <c r="AD128" s="183">
        <v>0</v>
      </c>
      <c r="AE128" s="183">
        <v>0</v>
      </c>
      <c r="AF128" s="183">
        <v>35</v>
      </c>
    </row>
    <row r="129" ht="23.1" customHeight="1" spans="1:32">
      <c r="A129" s="180"/>
      <c r="B129" s="180"/>
      <c r="C129" s="180"/>
      <c r="D129" s="179" t="s">
        <v>2651</v>
      </c>
      <c r="E129" s="199" t="s">
        <v>2652</v>
      </c>
      <c r="F129" s="184">
        <v>60</v>
      </c>
      <c r="G129" s="183">
        <v>60</v>
      </c>
      <c r="H129" s="183">
        <v>7</v>
      </c>
      <c r="I129" s="183">
        <v>6</v>
      </c>
      <c r="J129" s="183">
        <v>0</v>
      </c>
      <c r="K129" s="183">
        <v>0</v>
      </c>
      <c r="L129" s="183">
        <v>0</v>
      </c>
      <c r="M129" s="183">
        <v>0</v>
      </c>
      <c r="N129" s="183">
        <v>0</v>
      </c>
      <c r="O129" s="183">
        <v>0</v>
      </c>
      <c r="P129" s="183">
        <v>0</v>
      </c>
      <c r="Q129" s="183">
        <v>0</v>
      </c>
      <c r="R129" s="183">
        <v>0</v>
      </c>
      <c r="S129" s="183">
        <v>0</v>
      </c>
      <c r="T129" s="183">
        <v>0</v>
      </c>
      <c r="U129" s="183">
        <v>0</v>
      </c>
      <c r="V129" s="183">
        <v>10</v>
      </c>
      <c r="W129" s="183">
        <v>0</v>
      </c>
      <c r="X129" s="183">
        <v>30</v>
      </c>
      <c r="Y129" s="183">
        <v>0</v>
      </c>
      <c r="Z129" s="183">
        <v>0</v>
      </c>
      <c r="AA129" s="183">
        <v>0</v>
      </c>
      <c r="AB129" s="183">
        <v>0</v>
      </c>
      <c r="AC129" s="183">
        <v>0</v>
      </c>
      <c r="AD129" s="183">
        <v>0</v>
      </c>
      <c r="AE129" s="183">
        <v>0</v>
      </c>
      <c r="AF129" s="183">
        <v>7</v>
      </c>
    </row>
    <row r="130" ht="23.1" customHeight="1" spans="1:32">
      <c r="A130" s="180"/>
      <c r="B130" s="180"/>
      <c r="C130" s="180"/>
      <c r="D130" s="179" t="s">
        <v>2653</v>
      </c>
      <c r="E130" s="199" t="s">
        <v>2654</v>
      </c>
      <c r="F130" s="184">
        <v>92</v>
      </c>
      <c r="G130" s="183">
        <v>92</v>
      </c>
      <c r="H130" s="183">
        <v>0</v>
      </c>
      <c r="I130" s="183">
        <v>0</v>
      </c>
      <c r="J130" s="183">
        <v>0</v>
      </c>
      <c r="K130" s="183">
        <v>0</v>
      </c>
      <c r="L130" s="183">
        <v>0</v>
      </c>
      <c r="M130" s="183">
        <v>0</v>
      </c>
      <c r="N130" s="183">
        <v>0</v>
      </c>
      <c r="O130" s="183">
        <v>0</v>
      </c>
      <c r="P130" s="183">
        <v>0</v>
      </c>
      <c r="Q130" s="183">
        <v>0</v>
      </c>
      <c r="R130" s="183">
        <v>0</v>
      </c>
      <c r="S130" s="183">
        <v>0</v>
      </c>
      <c r="T130" s="183">
        <v>0</v>
      </c>
      <c r="U130" s="183">
        <v>0</v>
      </c>
      <c r="V130" s="183">
        <v>0</v>
      </c>
      <c r="W130" s="183">
        <v>0</v>
      </c>
      <c r="X130" s="183">
        <v>0</v>
      </c>
      <c r="Y130" s="183">
        <v>0</v>
      </c>
      <c r="Z130" s="183">
        <v>0</v>
      </c>
      <c r="AA130" s="183">
        <v>0</v>
      </c>
      <c r="AB130" s="183">
        <v>0</v>
      </c>
      <c r="AC130" s="183">
        <v>0</v>
      </c>
      <c r="AD130" s="183">
        <v>0</v>
      </c>
      <c r="AE130" s="183">
        <v>0</v>
      </c>
      <c r="AF130" s="183">
        <v>92</v>
      </c>
    </row>
    <row r="131" ht="23.1" customHeight="1" spans="1:32">
      <c r="A131" s="180"/>
      <c r="B131" s="180"/>
      <c r="C131" s="180"/>
      <c r="D131" s="179" t="s">
        <v>2671</v>
      </c>
      <c r="E131" s="199" t="s">
        <v>2672</v>
      </c>
      <c r="F131" s="184">
        <v>1115</v>
      </c>
      <c r="G131" s="183">
        <v>1115</v>
      </c>
      <c r="H131" s="183">
        <v>0</v>
      </c>
      <c r="I131" s="183">
        <v>0</v>
      </c>
      <c r="J131" s="183">
        <v>0</v>
      </c>
      <c r="K131" s="183">
        <v>0</v>
      </c>
      <c r="L131" s="183">
        <v>0</v>
      </c>
      <c r="M131" s="183">
        <v>0</v>
      </c>
      <c r="N131" s="183">
        <v>0</v>
      </c>
      <c r="O131" s="183">
        <v>0</v>
      </c>
      <c r="P131" s="183">
        <v>0</v>
      </c>
      <c r="Q131" s="183">
        <v>0</v>
      </c>
      <c r="R131" s="183">
        <v>0</v>
      </c>
      <c r="S131" s="183">
        <v>0</v>
      </c>
      <c r="T131" s="183">
        <v>0</v>
      </c>
      <c r="U131" s="183">
        <v>0</v>
      </c>
      <c r="V131" s="183">
        <v>0</v>
      </c>
      <c r="W131" s="183">
        <v>0</v>
      </c>
      <c r="X131" s="183">
        <v>0</v>
      </c>
      <c r="Y131" s="183">
        <v>0</v>
      </c>
      <c r="Z131" s="183">
        <v>0</v>
      </c>
      <c r="AA131" s="183">
        <v>0</v>
      </c>
      <c r="AB131" s="183">
        <v>0</v>
      </c>
      <c r="AC131" s="183">
        <v>0</v>
      </c>
      <c r="AD131" s="183">
        <v>0</v>
      </c>
      <c r="AE131" s="183">
        <v>0</v>
      </c>
      <c r="AF131" s="183">
        <v>1115</v>
      </c>
    </row>
    <row r="132" ht="23.1" customHeight="1" spans="1:32">
      <c r="A132" s="180"/>
      <c r="B132" s="180"/>
      <c r="C132" s="180"/>
      <c r="D132" s="179" t="s">
        <v>2673</v>
      </c>
      <c r="E132" s="199" t="s">
        <v>1074</v>
      </c>
      <c r="F132" s="184">
        <v>85</v>
      </c>
      <c r="G132" s="183">
        <v>85</v>
      </c>
      <c r="H132" s="183">
        <v>4</v>
      </c>
      <c r="I132" s="183">
        <v>1</v>
      </c>
      <c r="J132" s="183">
        <v>0</v>
      </c>
      <c r="K132" s="183">
        <v>0</v>
      </c>
      <c r="L132" s="183">
        <v>0</v>
      </c>
      <c r="M132" s="183">
        <v>0</v>
      </c>
      <c r="N132" s="183">
        <v>0</v>
      </c>
      <c r="O132" s="183">
        <v>0</v>
      </c>
      <c r="P132" s="183">
        <v>0</v>
      </c>
      <c r="Q132" s="183">
        <v>0.7</v>
      </c>
      <c r="R132" s="183">
        <v>0</v>
      </c>
      <c r="S132" s="183">
        <v>0.5</v>
      </c>
      <c r="T132" s="183">
        <v>0</v>
      </c>
      <c r="U132" s="183">
        <v>0</v>
      </c>
      <c r="V132" s="183">
        <v>0</v>
      </c>
      <c r="W132" s="183">
        <v>0</v>
      </c>
      <c r="X132" s="183">
        <v>29.5</v>
      </c>
      <c r="Y132" s="183">
        <v>0</v>
      </c>
      <c r="Z132" s="183">
        <v>0.5</v>
      </c>
      <c r="AA132" s="183">
        <v>13</v>
      </c>
      <c r="AB132" s="183">
        <v>0</v>
      </c>
      <c r="AC132" s="183">
        <v>0</v>
      </c>
      <c r="AD132" s="183">
        <v>0</v>
      </c>
      <c r="AE132" s="183">
        <v>0</v>
      </c>
      <c r="AF132" s="183">
        <v>35</v>
      </c>
    </row>
    <row r="133" ht="23.1" customHeight="1" spans="1:32">
      <c r="A133" s="180"/>
      <c r="B133" s="180"/>
      <c r="C133" s="180"/>
      <c r="D133" s="179" t="s">
        <v>2674</v>
      </c>
      <c r="E133" s="199" t="s">
        <v>2675</v>
      </c>
      <c r="F133" s="184">
        <v>56</v>
      </c>
      <c r="G133" s="183">
        <v>56</v>
      </c>
      <c r="H133" s="183">
        <v>2</v>
      </c>
      <c r="I133" s="183">
        <v>1</v>
      </c>
      <c r="J133" s="183">
        <v>0</v>
      </c>
      <c r="K133" s="183">
        <v>0</v>
      </c>
      <c r="L133" s="183">
        <v>0</v>
      </c>
      <c r="M133" s="183">
        <v>0</v>
      </c>
      <c r="N133" s="183">
        <v>0</v>
      </c>
      <c r="O133" s="183">
        <v>0</v>
      </c>
      <c r="P133" s="183">
        <v>0</v>
      </c>
      <c r="Q133" s="183">
        <v>0.7</v>
      </c>
      <c r="R133" s="183">
        <v>0</v>
      </c>
      <c r="S133" s="183">
        <v>0</v>
      </c>
      <c r="T133" s="183">
        <v>0</v>
      </c>
      <c r="U133" s="183">
        <v>0</v>
      </c>
      <c r="V133" s="183">
        <v>0</v>
      </c>
      <c r="W133" s="183">
        <v>0</v>
      </c>
      <c r="X133" s="183">
        <v>25</v>
      </c>
      <c r="Y133" s="183">
        <v>0</v>
      </c>
      <c r="Z133" s="183">
        <v>0.5</v>
      </c>
      <c r="AA133" s="183">
        <v>12</v>
      </c>
      <c r="AB133" s="183">
        <v>0</v>
      </c>
      <c r="AC133" s="183">
        <v>0</v>
      </c>
      <c r="AD133" s="183">
        <v>0</v>
      </c>
      <c r="AE133" s="183">
        <v>0</v>
      </c>
      <c r="AF133" s="183">
        <v>14</v>
      </c>
    </row>
    <row r="134" ht="23.1" customHeight="1" spans="1:32">
      <c r="A134" s="180"/>
      <c r="B134" s="180"/>
      <c r="C134" s="180"/>
      <c r="D134" s="179" t="s">
        <v>2676</v>
      </c>
      <c r="E134" s="199" t="s">
        <v>2677</v>
      </c>
      <c r="F134" s="184">
        <v>29</v>
      </c>
      <c r="G134" s="183">
        <v>29</v>
      </c>
      <c r="H134" s="183">
        <v>2</v>
      </c>
      <c r="I134" s="183">
        <v>0</v>
      </c>
      <c r="J134" s="183">
        <v>0</v>
      </c>
      <c r="K134" s="183">
        <v>0</v>
      </c>
      <c r="L134" s="183">
        <v>0</v>
      </c>
      <c r="M134" s="183">
        <v>0</v>
      </c>
      <c r="N134" s="183">
        <v>0</v>
      </c>
      <c r="O134" s="183">
        <v>0</v>
      </c>
      <c r="P134" s="183">
        <v>0</v>
      </c>
      <c r="Q134" s="183">
        <v>0</v>
      </c>
      <c r="R134" s="183">
        <v>0</v>
      </c>
      <c r="S134" s="183">
        <v>0.5</v>
      </c>
      <c r="T134" s="183">
        <v>0</v>
      </c>
      <c r="U134" s="183">
        <v>0</v>
      </c>
      <c r="V134" s="183">
        <v>0</v>
      </c>
      <c r="W134" s="183">
        <v>0</v>
      </c>
      <c r="X134" s="183">
        <v>4.5</v>
      </c>
      <c r="Y134" s="183">
        <v>0</v>
      </c>
      <c r="Z134" s="183">
        <v>0</v>
      </c>
      <c r="AA134" s="183">
        <v>1</v>
      </c>
      <c r="AB134" s="183">
        <v>0</v>
      </c>
      <c r="AC134" s="183">
        <v>0</v>
      </c>
      <c r="AD134" s="183">
        <v>0</v>
      </c>
      <c r="AE134" s="183">
        <v>0</v>
      </c>
      <c r="AF134" s="183">
        <v>21</v>
      </c>
    </row>
    <row r="135" ht="23.1" customHeight="1" spans="1:32">
      <c r="A135" s="180"/>
      <c r="B135" s="180"/>
      <c r="C135" s="180"/>
      <c r="D135" s="179" t="s">
        <v>2678</v>
      </c>
      <c r="E135" s="199" t="s">
        <v>139</v>
      </c>
      <c r="F135" s="184">
        <v>510</v>
      </c>
      <c r="G135" s="183">
        <v>510</v>
      </c>
      <c r="H135" s="183">
        <v>40</v>
      </c>
      <c r="I135" s="183">
        <v>59</v>
      </c>
      <c r="J135" s="183">
        <v>0</v>
      </c>
      <c r="K135" s="183">
        <v>0</v>
      </c>
      <c r="L135" s="183">
        <v>0</v>
      </c>
      <c r="M135" s="183">
        <v>0</v>
      </c>
      <c r="N135" s="183">
        <v>0</v>
      </c>
      <c r="O135" s="183">
        <v>0</v>
      </c>
      <c r="P135" s="183">
        <v>0</v>
      </c>
      <c r="Q135" s="183">
        <v>0</v>
      </c>
      <c r="R135" s="183">
        <v>0</v>
      </c>
      <c r="S135" s="183">
        <v>12</v>
      </c>
      <c r="T135" s="183">
        <v>10</v>
      </c>
      <c r="U135" s="183">
        <v>4.5</v>
      </c>
      <c r="V135" s="183">
        <v>27</v>
      </c>
      <c r="W135" s="183">
        <v>26.5</v>
      </c>
      <c r="X135" s="183">
        <v>103.5</v>
      </c>
      <c r="Y135" s="183">
        <v>0</v>
      </c>
      <c r="Z135" s="183">
        <v>0</v>
      </c>
      <c r="AA135" s="183">
        <v>4.5</v>
      </c>
      <c r="AB135" s="183">
        <v>124</v>
      </c>
      <c r="AC135" s="183">
        <v>0</v>
      </c>
      <c r="AD135" s="183">
        <v>40</v>
      </c>
      <c r="AE135" s="183">
        <v>0</v>
      </c>
      <c r="AF135" s="183">
        <v>59</v>
      </c>
    </row>
    <row r="136" ht="23.1" customHeight="1" spans="1:32">
      <c r="A136" s="180"/>
      <c r="B136" s="180"/>
      <c r="C136" s="180"/>
      <c r="D136" s="179" t="s">
        <v>2679</v>
      </c>
      <c r="E136" s="199" t="s">
        <v>2680</v>
      </c>
      <c r="F136" s="184">
        <v>510</v>
      </c>
      <c r="G136" s="183">
        <v>510</v>
      </c>
      <c r="H136" s="183">
        <v>40</v>
      </c>
      <c r="I136" s="183">
        <v>59</v>
      </c>
      <c r="J136" s="183">
        <v>0</v>
      </c>
      <c r="K136" s="183">
        <v>0</v>
      </c>
      <c r="L136" s="183">
        <v>0</v>
      </c>
      <c r="M136" s="183">
        <v>0</v>
      </c>
      <c r="N136" s="183">
        <v>0</v>
      </c>
      <c r="O136" s="183">
        <v>0</v>
      </c>
      <c r="P136" s="183">
        <v>0</v>
      </c>
      <c r="Q136" s="183">
        <v>0</v>
      </c>
      <c r="R136" s="183">
        <v>0</v>
      </c>
      <c r="S136" s="183">
        <v>12</v>
      </c>
      <c r="T136" s="183">
        <v>10</v>
      </c>
      <c r="U136" s="183">
        <v>4.5</v>
      </c>
      <c r="V136" s="183">
        <v>27</v>
      </c>
      <c r="W136" s="183">
        <v>26.5</v>
      </c>
      <c r="X136" s="183">
        <v>103.5</v>
      </c>
      <c r="Y136" s="183">
        <v>0</v>
      </c>
      <c r="Z136" s="183">
        <v>0</v>
      </c>
      <c r="AA136" s="183">
        <v>4.5</v>
      </c>
      <c r="AB136" s="183">
        <v>124</v>
      </c>
      <c r="AC136" s="183">
        <v>0</v>
      </c>
      <c r="AD136" s="183">
        <v>40</v>
      </c>
      <c r="AE136" s="183">
        <v>0</v>
      </c>
      <c r="AF136" s="183">
        <v>59</v>
      </c>
    </row>
    <row r="137" ht="23.1" customHeight="1" spans="1:32">
      <c r="A137" s="180"/>
      <c r="B137" s="180"/>
      <c r="C137" s="180"/>
      <c r="D137" s="179" t="s">
        <v>2681</v>
      </c>
      <c r="E137" s="199" t="s">
        <v>1091</v>
      </c>
      <c r="F137" s="184">
        <v>315</v>
      </c>
      <c r="G137" s="183">
        <v>315</v>
      </c>
      <c r="H137" s="183">
        <v>44.2</v>
      </c>
      <c r="I137" s="183">
        <v>69.8</v>
      </c>
      <c r="J137" s="183">
        <v>20</v>
      </c>
      <c r="K137" s="183">
        <v>4</v>
      </c>
      <c r="L137" s="183">
        <v>2</v>
      </c>
      <c r="M137" s="183">
        <v>2</v>
      </c>
      <c r="N137" s="183">
        <v>3.5</v>
      </c>
      <c r="O137" s="183">
        <v>0</v>
      </c>
      <c r="P137" s="183">
        <v>4</v>
      </c>
      <c r="Q137" s="183">
        <v>4.5</v>
      </c>
      <c r="R137" s="183">
        <v>0</v>
      </c>
      <c r="S137" s="183">
        <v>12.1</v>
      </c>
      <c r="T137" s="183">
        <v>0</v>
      </c>
      <c r="U137" s="183">
        <v>11.7</v>
      </c>
      <c r="V137" s="183">
        <v>9</v>
      </c>
      <c r="W137" s="183">
        <v>43.6</v>
      </c>
      <c r="X137" s="183">
        <v>0</v>
      </c>
      <c r="Y137" s="183">
        <v>0</v>
      </c>
      <c r="Z137" s="183">
        <v>0</v>
      </c>
      <c r="AA137" s="183">
        <v>8.3</v>
      </c>
      <c r="AB137" s="183">
        <v>0</v>
      </c>
      <c r="AC137" s="183">
        <v>2</v>
      </c>
      <c r="AD137" s="183">
        <v>0</v>
      </c>
      <c r="AE137" s="183">
        <v>0</v>
      </c>
      <c r="AF137" s="183">
        <v>74.3</v>
      </c>
    </row>
    <row r="138" ht="23.1" customHeight="1" spans="1:32">
      <c r="A138" s="180"/>
      <c r="B138" s="180"/>
      <c r="C138" s="180"/>
      <c r="D138" s="179" t="s">
        <v>2682</v>
      </c>
      <c r="E138" s="199" t="s">
        <v>2683</v>
      </c>
      <c r="F138" s="184">
        <v>216</v>
      </c>
      <c r="G138" s="183">
        <v>216</v>
      </c>
      <c r="H138" s="183">
        <v>33</v>
      </c>
      <c r="I138" s="183">
        <v>55.5</v>
      </c>
      <c r="J138" s="183">
        <v>18</v>
      </c>
      <c r="K138" s="183">
        <v>4</v>
      </c>
      <c r="L138" s="183">
        <v>1.5</v>
      </c>
      <c r="M138" s="183">
        <v>1.5</v>
      </c>
      <c r="N138" s="183">
        <v>3.5</v>
      </c>
      <c r="O138" s="183">
        <v>0</v>
      </c>
      <c r="P138" s="183">
        <v>3.5</v>
      </c>
      <c r="Q138" s="183">
        <v>3.5</v>
      </c>
      <c r="R138" s="183">
        <v>0</v>
      </c>
      <c r="S138" s="183">
        <v>11.1</v>
      </c>
      <c r="T138" s="183">
        <v>0</v>
      </c>
      <c r="U138" s="183">
        <v>10.3</v>
      </c>
      <c r="V138" s="183">
        <v>6.5</v>
      </c>
      <c r="W138" s="183">
        <v>36</v>
      </c>
      <c r="X138" s="183">
        <v>0</v>
      </c>
      <c r="Y138" s="183">
        <v>0</v>
      </c>
      <c r="Z138" s="183">
        <v>0</v>
      </c>
      <c r="AA138" s="183">
        <v>8.3</v>
      </c>
      <c r="AB138" s="183">
        <v>0</v>
      </c>
      <c r="AC138" s="183">
        <v>0</v>
      </c>
      <c r="AD138" s="183">
        <v>0</v>
      </c>
      <c r="AE138" s="183">
        <v>0</v>
      </c>
      <c r="AF138" s="183">
        <v>19.8</v>
      </c>
    </row>
    <row r="139" ht="23.1" customHeight="1" spans="1:32">
      <c r="A139" s="180"/>
      <c r="B139" s="180"/>
      <c r="C139" s="180"/>
      <c r="D139" s="179" t="s">
        <v>2684</v>
      </c>
      <c r="E139" s="199" t="s">
        <v>2685</v>
      </c>
      <c r="F139" s="184">
        <v>45</v>
      </c>
      <c r="G139" s="183">
        <v>45</v>
      </c>
      <c r="H139" s="183">
        <v>0</v>
      </c>
      <c r="I139" s="183">
        <v>0</v>
      </c>
      <c r="J139" s="183">
        <v>0</v>
      </c>
      <c r="K139" s="183">
        <v>0</v>
      </c>
      <c r="L139" s="183">
        <v>0</v>
      </c>
      <c r="M139" s="183">
        <v>0</v>
      </c>
      <c r="N139" s="183">
        <v>0</v>
      </c>
      <c r="O139" s="183">
        <v>0</v>
      </c>
      <c r="P139" s="183">
        <v>0</v>
      </c>
      <c r="Q139" s="183">
        <v>0</v>
      </c>
      <c r="R139" s="183">
        <v>0</v>
      </c>
      <c r="S139" s="183">
        <v>0</v>
      </c>
      <c r="T139" s="183">
        <v>0</v>
      </c>
      <c r="U139" s="183">
        <v>0</v>
      </c>
      <c r="V139" s="183">
        <v>0</v>
      </c>
      <c r="W139" s="183">
        <v>0</v>
      </c>
      <c r="X139" s="183">
        <v>0</v>
      </c>
      <c r="Y139" s="183">
        <v>0</v>
      </c>
      <c r="Z139" s="183">
        <v>0</v>
      </c>
      <c r="AA139" s="183">
        <v>0</v>
      </c>
      <c r="AB139" s="183">
        <v>0</v>
      </c>
      <c r="AC139" s="183">
        <v>0</v>
      </c>
      <c r="AD139" s="183">
        <v>0</v>
      </c>
      <c r="AE139" s="183">
        <v>0</v>
      </c>
      <c r="AF139" s="183">
        <v>45</v>
      </c>
    </row>
    <row r="140" ht="23.1" customHeight="1" spans="1:32">
      <c r="A140" s="180"/>
      <c r="B140" s="180"/>
      <c r="C140" s="180"/>
      <c r="D140" s="179" t="s">
        <v>2686</v>
      </c>
      <c r="E140" s="199" t="s">
        <v>2687</v>
      </c>
      <c r="F140" s="184">
        <v>36</v>
      </c>
      <c r="G140" s="183">
        <v>36</v>
      </c>
      <c r="H140" s="183">
        <v>9</v>
      </c>
      <c r="I140" s="183">
        <v>10</v>
      </c>
      <c r="J140" s="183">
        <v>0</v>
      </c>
      <c r="K140" s="183">
        <v>0</v>
      </c>
      <c r="L140" s="183">
        <v>0.5</v>
      </c>
      <c r="M140" s="183">
        <v>0.5</v>
      </c>
      <c r="N140" s="183">
        <v>0</v>
      </c>
      <c r="O140" s="183">
        <v>0</v>
      </c>
      <c r="P140" s="183">
        <v>0.5</v>
      </c>
      <c r="Q140" s="183">
        <v>0</v>
      </c>
      <c r="R140" s="183">
        <v>0</v>
      </c>
      <c r="S140" s="183">
        <v>0</v>
      </c>
      <c r="T140" s="183">
        <v>0</v>
      </c>
      <c r="U140" s="183">
        <v>0</v>
      </c>
      <c r="V140" s="183">
        <v>0</v>
      </c>
      <c r="W140" s="183">
        <v>4</v>
      </c>
      <c r="X140" s="183">
        <v>0</v>
      </c>
      <c r="Y140" s="183">
        <v>0</v>
      </c>
      <c r="Z140" s="183">
        <v>0</v>
      </c>
      <c r="AA140" s="183">
        <v>0</v>
      </c>
      <c r="AB140" s="183">
        <v>0</v>
      </c>
      <c r="AC140" s="183">
        <v>2</v>
      </c>
      <c r="AD140" s="183">
        <v>0</v>
      </c>
      <c r="AE140" s="183">
        <v>0</v>
      </c>
      <c r="AF140" s="183">
        <v>9.5</v>
      </c>
    </row>
    <row r="141" ht="23.1" customHeight="1" spans="1:32">
      <c r="A141" s="180"/>
      <c r="B141" s="180"/>
      <c r="C141" s="180"/>
      <c r="D141" s="179" t="s">
        <v>2690</v>
      </c>
      <c r="E141" s="199" t="s">
        <v>2691</v>
      </c>
      <c r="F141" s="184">
        <v>18</v>
      </c>
      <c r="G141" s="183">
        <v>18</v>
      </c>
      <c r="H141" s="183">
        <v>2.2</v>
      </c>
      <c r="I141" s="183">
        <v>4.3</v>
      </c>
      <c r="J141" s="183">
        <v>2</v>
      </c>
      <c r="K141" s="183">
        <v>0</v>
      </c>
      <c r="L141" s="183">
        <v>0</v>
      </c>
      <c r="M141" s="183">
        <v>0</v>
      </c>
      <c r="N141" s="183">
        <v>0</v>
      </c>
      <c r="O141" s="183">
        <v>0</v>
      </c>
      <c r="P141" s="183">
        <v>0</v>
      </c>
      <c r="Q141" s="183">
        <v>1</v>
      </c>
      <c r="R141" s="183">
        <v>0</v>
      </c>
      <c r="S141" s="183">
        <v>1</v>
      </c>
      <c r="T141" s="183">
        <v>0</v>
      </c>
      <c r="U141" s="183">
        <v>1.4</v>
      </c>
      <c r="V141" s="183">
        <v>2.5</v>
      </c>
      <c r="W141" s="183">
        <v>3.6</v>
      </c>
      <c r="X141" s="183">
        <v>0</v>
      </c>
      <c r="Y141" s="183">
        <v>0</v>
      </c>
      <c r="Z141" s="183">
        <v>0</v>
      </c>
      <c r="AA141" s="183">
        <v>0</v>
      </c>
      <c r="AB141" s="183">
        <v>0</v>
      </c>
      <c r="AC141" s="183">
        <v>0</v>
      </c>
      <c r="AD141" s="183">
        <v>0</v>
      </c>
      <c r="AE141" s="183">
        <v>0</v>
      </c>
      <c r="AF141" s="183">
        <v>0</v>
      </c>
    </row>
    <row r="142" ht="23.1" customHeight="1" spans="1:32">
      <c r="A142" s="180"/>
      <c r="B142" s="180"/>
      <c r="C142" s="180"/>
      <c r="D142" s="179" t="s">
        <v>1905</v>
      </c>
      <c r="E142" s="199" t="s">
        <v>143</v>
      </c>
      <c r="F142" s="184">
        <v>81</v>
      </c>
      <c r="G142" s="183">
        <v>81</v>
      </c>
      <c r="H142" s="183">
        <v>44</v>
      </c>
      <c r="I142" s="183">
        <v>5</v>
      </c>
      <c r="J142" s="183">
        <v>0</v>
      </c>
      <c r="K142" s="183">
        <v>0</v>
      </c>
      <c r="L142" s="183">
        <v>0.3</v>
      </c>
      <c r="M142" s="183">
        <v>0.5</v>
      </c>
      <c r="N142" s="183">
        <v>0.7</v>
      </c>
      <c r="O142" s="183">
        <v>0</v>
      </c>
      <c r="P142" s="183">
        <v>0.2</v>
      </c>
      <c r="Q142" s="183">
        <v>0</v>
      </c>
      <c r="R142" s="183">
        <v>0</v>
      </c>
      <c r="S142" s="183">
        <v>5</v>
      </c>
      <c r="T142" s="183">
        <v>0.9</v>
      </c>
      <c r="U142" s="183">
        <v>0.3</v>
      </c>
      <c r="V142" s="183">
        <v>0</v>
      </c>
      <c r="W142" s="183">
        <v>0.5</v>
      </c>
      <c r="X142" s="183">
        <v>0</v>
      </c>
      <c r="Y142" s="183">
        <v>0</v>
      </c>
      <c r="Z142" s="183">
        <v>0</v>
      </c>
      <c r="AA142" s="183">
        <v>6.6</v>
      </c>
      <c r="AB142" s="183">
        <v>0</v>
      </c>
      <c r="AC142" s="183">
        <v>0</v>
      </c>
      <c r="AD142" s="183">
        <v>0</v>
      </c>
      <c r="AE142" s="183">
        <v>0</v>
      </c>
      <c r="AF142" s="183">
        <v>17</v>
      </c>
    </row>
    <row r="143" ht="23.1" customHeight="1" spans="1:32">
      <c r="A143" s="180"/>
      <c r="B143" s="180"/>
      <c r="C143" s="180"/>
      <c r="D143" s="179" t="s">
        <v>2692</v>
      </c>
      <c r="E143" s="199" t="s">
        <v>2693</v>
      </c>
      <c r="F143" s="184">
        <v>81</v>
      </c>
      <c r="G143" s="183">
        <v>81</v>
      </c>
      <c r="H143" s="183">
        <v>44</v>
      </c>
      <c r="I143" s="183">
        <v>5</v>
      </c>
      <c r="J143" s="183">
        <v>0</v>
      </c>
      <c r="K143" s="183">
        <v>0</v>
      </c>
      <c r="L143" s="183">
        <v>0.3</v>
      </c>
      <c r="M143" s="183">
        <v>0.5</v>
      </c>
      <c r="N143" s="183">
        <v>0.7</v>
      </c>
      <c r="O143" s="183">
        <v>0</v>
      </c>
      <c r="P143" s="183">
        <v>0.2</v>
      </c>
      <c r="Q143" s="183">
        <v>0</v>
      </c>
      <c r="R143" s="183">
        <v>0</v>
      </c>
      <c r="S143" s="183">
        <v>5</v>
      </c>
      <c r="T143" s="183">
        <v>0.9</v>
      </c>
      <c r="U143" s="183">
        <v>0.3</v>
      </c>
      <c r="V143" s="183">
        <v>0</v>
      </c>
      <c r="W143" s="183">
        <v>0.5</v>
      </c>
      <c r="X143" s="183">
        <v>0</v>
      </c>
      <c r="Y143" s="183">
        <v>0</v>
      </c>
      <c r="Z143" s="183">
        <v>0</v>
      </c>
      <c r="AA143" s="183">
        <v>6.6</v>
      </c>
      <c r="AB143" s="183">
        <v>0</v>
      </c>
      <c r="AC143" s="183">
        <v>0</v>
      </c>
      <c r="AD143" s="183">
        <v>0</v>
      </c>
      <c r="AE143" s="183">
        <v>0</v>
      </c>
      <c r="AF143" s="183">
        <v>17</v>
      </c>
    </row>
    <row r="144" ht="23.1" customHeight="1" spans="1:32">
      <c r="A144" s="180"/>
      <c r="B144" s="180"/>
      <c r="C144" s="180"/>
      <c r="D144" s="179" t="s">
        <v>1922</v>
      </c>
      <c r="E144" s="199" t="s">
        <v>145</v>
      </c>
      <c r="F144" s="184">
        <v>55</v>
      </c>
      <c r="G144" s="183">
        <v>55</v>
      </c>
      <c r="H144" s="183">
        <v>0</v>
      </c>
      <c r="I144" s="183">
        <v>0</v>
      </c>
      <c r="J144" s="183">
        <v>0</v>
      </c>
      <c r="K144" s="183">
        <v>0</v>
      </c>
      <c r="L144" s="183">
        <v>0</v>
      </c>
      <c r="M144" s="183">
        <v>0</v>
      </c>
      <c r="N144" s="183">
        <v>0</v>
      </c>
      <c r="O144" s="183">
        <v>0</v>
      </c>
      <c r="P144" s="183">
        <v>0</v>
      </c>
      <c r="Q144" s="183">
        <v>0</v>
      </c>
      <c r="R144" s="183">
        <v>0</v>
      </c>
      <c r="S144" s="183">
        <v>0</v>
      </c>
      <c r="T144" s="183">
        <v>0</v>
      </c>
      <c r="U144" s="183">
        <v>0</v>
      </c>
      <c r="V144" s="183">
        <v>0</v>
      </c>
      <c r="W144" s="183">
        <v>0</v>
      </c>
      <c r="X144" s="183">
        <v>0</v>
      </c>
      <c r="Y144" s="183">
        <v>0</v>
      </c>
      <c r="Z144" s="183">
        <v>0</v>
      </c>
      <c r="AA144" s="183">
        <v>0</v>
      </c>
      <c r="AB144" s="183">
        <v>0</v>
      </c>
      <c r="AC144" s="183">
        <v>0</v>
      </c>
      <c r="AD144" s="183">
        <v>0</v>
      </c>
      <c r="AE144" s="183">
        <v>0</v>
      </c>
      <c r="AF144" s="183">
        <v>55</v>
      </c>
    </row>
    <row r="145" ht="23.1" customHeight="1" spans="1:32">
      <c r="A145" s="180"/>
      <c r="B145" s="180"/>
      <c r="C145" s="180"/>
      <c r="D145" s="179" t="s">
        <v>2694</v>
      </c>
      <c r="E145" s="199" t="s">
        <v>2695</v>
      </c>
      <c r="F145" s="184">
        <v>55</v>
      </c>
      <c r="G145" s="183">
        <v>55</v>
      </c>
      <c r="H145" s="183">
        <v>0</v>
      </c>
      <c r="I145" s="183">
        <v>0</v>
      </c>
      <c r="J145" s="183">
        <v>0</v>
      </c>
      <c r="K145" s="183">
        <v>0</v>
      </c>
      <c r="L145" s="183">
        <v>0</v>
      </c>
      <c r="M145" s="183">
        <v>0</v>
      </c>
      <c r="N145" s="183">
        <v>0</v>
      </c>
      <c r="O145" s="183">
        <v>0</v>
      </c>
      <c r="P145" s="183">
        <v>0</v>
      </c>
      <c r="Q145" s="183">
        <v>0</v>
      </c>
      <c r="R145" s="183">
        <v>0</v>
      </c>
      <c r="S145" s="183">
        <v>0</v>
      </c>
      <c r="T145" s="183">
        <v>0</v>
      </c>
      <c r="U145" s="183">
        <v>0</v>
      </c>
      <c r="V145" s="183">
        <v>0</v>
      </c>
      <c r="W145" s="183">
        <v>0</v>
      </c>
      <c r="X145" s="183">
        <v>0</v>
      </c>
      <c r="Y145" s="183">
        <v>0</v>
      </c>
      <c r="Z145" s="183">
        <v>0</v>
      </c>
      <c r="AA145" s="183">
        <v>0</v>
      </c>
      <c r="AB145" s="183">
        <v>0</v>
      </c>
      <c r="AC145" s="183">
        <v>0</v>
      </c>
      <c r="AD145" s="183">
        <v>0</v>
      </c>
      <c r="AE145" s="183">
        <v>0</v>
      </c>
      <c r="AF145" s="183">
        <v>55</v>
      </c>
    </row>
    <row r="146" ht="23.1" customHeight="1" spans="1:32">
      <c r="A146" s="180"/>
      <c r="B146" s="180"/>
      <c r="C146" s="180"/>
      <c r="D146" s="179" t="s">
        <v>1931</v>
      </c>
      <c r="E146" s="199" t="s">
        <v>1114</v>
      </c>
      <c r="F146" s="184">
        <v>56</v>
      </c>
      <c r="G146" s="183">
        <v>56</v>
      </c>
      <c r="H146" s="183">
        <v>12.5</v>
      </c>
      <c r="I146" s="183">
        <v>3.5</v>
      </c>
      <c r="J146" s="183">
        <v>0</v>
      </c>
      <c r="K146" s="183">
        <v>0</v>
      </c>
      <c r="L146" s="183">
        <v>0.5</v>
      </c>
      <c r="M146" s="183">
        <v>2</v>
      </c>
      <c r="N146" s="183">
        <v>0.5</v>
      </c>
      <c r="O146" s="183">
        <v>0</v>
      </c>
      <c r="P146" s="183">
        <v>0</v>
      </c>
      <c r="Q146" s="183">
        <v>1.2</v>
      </c>
      <c r="R146" s="183">
        <v>0.5</v>
      </c>
      <c r="S146" s="183">
        <v>0.5</v>
      </c>
      <c r="T146" s="183">
        <v>0.8</v>
      </c>
      <c r="U146" s="183">
        <v>0</v>
      </c>
      <c r="V146" s="183">
        <v>0.3</v>
      </c>
      <c r="W146" s="183">
        <v>4.5</v>
      </c>
      <c r="X146" s="183">
        <v>0</v>
      </c>
      <c r="Y146" s="183">
        <v>0</v>
      </c>
      <c r="Z146" s="183">
        <v>0</v>
      </c>
      <c r="AA146" s="183">
        <v>24.2</v>
      </c>
      <c r="AB146" s="183">
        <v>0</v>
      </c>
      <c r="AC146" s="183">
        <v>0</v>
      </c>
      <c r="AD146" s="183">
        <v>0</v>
      </c>
      <c r="AE146" s="183">
        <v>0</v>
      </c>
      <c r="AF146" s="183">
        <v>5</v>
      </c>
    </row>
    <row r="147" ht="23.1" customHeight="1" spans="1:32">
      <c r="A147" s="180"/>
      <c r="B147" s="180"/>
      <c r="C147" s="180"/>
      <c r="D147" s="179" t="s">
        <v>2696</v>
      </c>
      <c r="E147" s="199" t="s">
        <v>2697</v>
      </c>
      <c r="F147" s="184">
        <v>45</v>
      </c>
      <c r="G147" s="183">
        <v>45</v>
      </c>
      <c r="H147" s="183">
        <v>9</v>
      </c>
      <c r="I147" s="183">
        <v>2</v>
      </c>
      <c r="J147" s="183">
        <v>0</v>
      </c>
      <c r="K147" s="183">
        <v>0</v>
      </c>
      <c r="L147" s="183">
        <v>0.5</v>
      </c>
      <c r="M147" s="183">
        <v>2</v>
      </c>
      <c r="N147" s="183">
        <v>0.5</v>
      </c>
      <c r="O147" s="183">
        <v>0</v>
      </c>
      <c r="P147" s="183">
        <v>0</v>
      </c>
      <c r="Q147" s="183">
        <v>0</v>
      </c>
      <c r="R147" s="183">
        <v>0</v>
      </c>
      <c r="S147" s="183">
        <v>0</v>
      </c>
      <c r="T147" s="183">
        <v>0</v>
      </c>
      <c r="U147" s="183">
        <v>0</v>
      </c>
      <c r="V147" s="183">
        <v>0</v>
      </c>
      <c r="W147" s="183">
        <v>3</v>
      </c>
      <c r="X147" s="183">
        <v>0</v>
      </c>
      <c r="Y147" s="183">
        <v>0</v>
      </c>
      <c r="Z147" s="183">
        <v>0</v>
      </c>
      <c r="AA147" s="183">
        <v>23</v>
      </c>
      <c r="AB147" s="183">
        <v>0</v>
      </c>
      <c r="AC147" s="183">
        <v>0</v>
      </c>
      <c r="AD147" s="183">
        <v>0</v>
      </c>
      <c r="AE147" s="183">
        <v>0</v>
      </c>
      <c r="AF147" s="183">
        <v>5</v>
      </c>
    </row>
    <row r="148" ht="23.1" customHeight="1" spans="1:32">
      <c r="A148" s="180"/>
      <c r="B148" s="180"/>
      <c r="C148" s="180"/>
      <c r="D148" s="179" t="s">
        <v>2698</v>
      </c>
      <c r="E148" s="199" t="s">
        <v>2699</v>
      </c>
      <c r="F148" s="184">
        <v>11</v>
      </c>
      <c r="G148" s="183">
        <v>11</v>
      </c>
      <c r="H148" s="183">
        <v>3.5</v>
      </c>
      <c r="I148" s="183">
        <v>1.5</v>
      </c>
      <c r="J148" s="183">
        <v>0</v>
      </c>
      <c r="K148" s="183">
        <v>0</v>
      </c>
      <c r="L148" s="183">
        <v>0</v>
      </c>
      <c r="M148" s="183">
        <v>0</v>
      </c>
      <c r="N148" s="183">
        <v>0</v>
      </c>
      <c r="O148" s="183">
        <v>0</v>
      </c>
      <c r="P148" s="183">
        <v>0</v>
      </c>
      <c r="Q148" s="183">
        <v>1.2</v>
      </c>
      <c r="R148" s="183">
        <v>0.5</v>
      </c>
      <c r="S148" s="183">
        <v>0.5</v>
      </c>
      <c r="T148" s="183">
        <v>0.8</v>
      </c>
      <c r="U148" s="183">
        <v>0</v>
      </c>
      <c r="V148" s="183">
        <v>0.3</v>
      </c>
      <c r="W148" s="183">
        <v>1.5</v>
      </c>
      <c r="X148" s="183">
        <v>0</v>
      </c>
      <c r="Y148" s="183">
        <v>0</v>
      </c>
      <c r="Z148" s="183">
        <v>0</v>
      </c>
      <c r="AA148" s="183">
        <v>1.2</v>
      </c>
      <c r="AB148" s="183">
        <v>0</v>
      </c>
      <c r="AC148" s="183">
        <v>0</v>
      </c>
      <c r="AD148" s="183">
        <v>0</v>
      </c>
      <c r="AE148" s="183">
        <v>0</v>
      </c>
      <c r="AF148" s="183">
        <v>0</v>
      </c>
    </row>
    <row r="149" ht="23.1" customHeight="1" spans="1:32">
      <c r="A149" s="180"/>
      <c r="B149" s="180"/>
      <c r="C149" s="180"/>
      <c r="D149" s="179" t="s">
        <v>1933</v>
      </c>
      <c r="E149" s="199" t="s">
        <v>1125</v>
      </c>
      <c r="F149" s="184">
        <v>119</v>
      </c>
      <c r="G149" s="183">
        <v>119</v>
      </c>
      <c r="H149" s="183">
        <v>25</v>
      </c>
      <c r="I149" s="183">
        <v>3</v>
      </c>
      <c r="J149" s="183">
        <v>0</v>
      </c>
      <c r="K149" s="183">
        <v>0</v>
      </c>
      <c r="L149" s="183">
        <v>0</v>
      </c>
      <c r="M149" s="183">
        <v>0</v>
      </c>
      <c r="N149" s="183">
        <v>0</v>
      </c>
      <c r="O149" s="183">
        <v>0</v>
      </c>
      <c r="P149" s="183">
        <v>0</v>
      </c>
      <c r="Q149" s="183">
        <v>1</v>
      </c>
      <c r="R149" s="183">
        <v>0</v>
      </c>
      <c r="S149" s="183">
        <v>4</v>
      </c>
      <c r="T149" s="183">
        <v>0</v>
      </c>
      <c r="U149" s="183">
        <v>0</v>
      </c>
      <c r="V149" s="183">
        <v>0</v>
      </c>
      <c r="W149" s="183">
        <v>0</v>
      </c>
      <c r="X149" s="183">
        <v>0</v>
      </c>
      <c r="Y149" s="183">
        <v>0</v>
      </c>
      <c r="Z149" s="183">
        <v>0</v>
      </c>
      <c r="AA149" s="183">
        <v>0</v>
      </c>
      <c r="AB149" s="183">
        <v>0</v>
      </c>
      <c r="AC149" s="183">
        <v>0</v>
      </c>
      <c r="AD149" s="183">
        <v>0</v>
      </c>
      <c r="AE149" s="183">
        <v>0</v>
      </c>
      <c r="AF149" s="183">
        <v>86</v>
      </c>
    </row>
    <row r="150" ht="23.1" customHeight="1" spans="1:32">
      <c r="A150" s="180"/>
      <c r="B150" s="180"/>
      <c r="C150" s="180"/>
      <c r="D150" s="179" t="s">
        <v>2708</v>
      </c>
      <c r="E150" s="199" t="s">
        <v>2709</v>
      </c>
      <c r="F150" s="184">
        <v>33</v>
      </c>
      <c r="G150" s="183">
        <v>33</v>
      </c>
      <c r="H150" s="183">
        <v>25</v>
      </c>
      <c r="I150" s="183">
        <v>3</v>
      </c>
      <c r="J150" s="183">
        <v>0</v>
      </c>
      <c r="K150" s="183">
        <v>0</v>
      </c>
      <c r="L150" s="183">
        <v>0</v>
      </c>
      <c r="M150" s="183">
        <v>0</v>
      </c>
      <c r="N150" s="183">
        <v>0</v>
      </c>
      <c r="O150" s="183">
        <v>0</v>
      </c>
      <c r="P150" s="183">
        <v>0</v>
      </c>
      <c r="Q150" s="183">
        <v>1</v>
      </c>
      <c r="R150" s="183">
        <v>0</v>
      </c>
      <c r="S150" s="183">
        <v>4</v>
      </c>
      <c r="T150" s="183">
        <v>0</v>
      </c>
      <c r="U150" s="183">
        <v>0</v>
      </c>
      <c r="V150" s="183">
        <v>0</v>
      </c>
      <c r="W150" s="183">
        <v>0</v>
      </c>
      <c r="X150" s="183">
        <v>0</v>
      </c>
      <c r="Y150" s="183">
        <v>0</v>
      </c>
      <c r="Z150" s="183">
        <v>0</v>
      </c>
      <c r="AA150" s="183">
        <v>0</v>
      </c>
      <c r="AB150" s="183">
        <v>0</v>
      </c>
      <c r="AC150" s="183">
        <v>0</v>
      </c>
      <c r="AD150" s="183">
        <v>0</v>
      </c>
      <c r="AE150" s="183">
        <v>0</v>
      </c>
      <c r="AF150" s="183">
        <v>0</v>
      </c>
    </row>
    <row r="151" ht="23.1" customHeight="1" spans="1:32">
      <c r="A151" s="180"/>
      <c r="B151" s="180"/>
      <c r="C151" s="180"/>
      <c r="D151" s="179" t="s">
        <v>2710</v>
      </c>
      <c r="E151" s="199" t="s">
        <v>2711</v>
      </c>
      <c r="F151" s="184">
        <v>27</v>
      </c>
      <c r="G151" s="183">
        <v>27</v>
      </c>
      <c r="H151" s="183">
        <v>0</v>
      </c>
      <c r="I151" s="183">
        <v>0</v>
      </c>
      <c r="J151" s="183">
        <v>0</v>
      </c>
      <c r="K151" s="183">
        <v>0</v>
      </c>
      <c r="L151" s="183">
        <v>0</v>
      </c>
      <c r="M151" s="183">
        <v>0</v>
      </c>
      <c r="N151" s="183">
        <v>0</v>
      </c>
      <c r="O151" s="183">
        <v>0</v>
      </c>
      <c r="P151" s="183">
        <v>0</v>
      </c>
      <c r="Q151" s="183">
        <v>0</v>
      </c>
      <c r="R151" s="183">
        <v>0</v>
      </c>
      <c r="S151" s="183">
        <v>0</v>
      </c>
      <c r="T151" s="183">
        <v>0</v>
      </c>
      <c r="U151" s="183">
        <v>0</v>
      </c>
      <c r="V151" s="183">
        <v>0</v>
      </c>
      <c r="W151" s="183">
        <v>0</v>
      </c>
      <c r="X151" s="183">
        <v>0</v>
      </c>
      <c r="Y151" s="183">
        <v>0</v>
      </c>
      <c r="Z151" s="183">
        <v>0</v>
      </c>
      <c r="AA151" s="183">
        <v>0</v>
      </c>
      <c r="AB151" s="183">
        <v>0</v>
      </c>
      <c r="AC151" s="183">
        <v>0</v>
      </c>
      <c r="AD151" s="183">
        <v>0</v>
      </c>
      <c r="AE151" s="183">
        <v>0</v>
      </c>
      <c r="AF151" s="183">
        <v>27</v>
      </c>
    </row>
    <row r="152" ht="23.1" customHeight="1" spans="1:32">
      <c r="A152" s="180"/>
      <c r="B152" s="180"/>
      <c r="C152" s="180"/>
      <c r="D152" s="179" t="s">
        <v>2712</v>
      </c>
      <c r="E152" s="199" t="s">
        <v>2713</v>
      </c>
      <c r="F152" s="184">
        <v>35</v>
      </c>
      <c r="G152" s="183">
        <v>35</v>
      </c>
      <c r="H152" s="183">
        <v>0</v>
      </c>
      <c r="I152" s="183">
        <v>0</v>
      </c>
      <c r="J152" s="183">
        <v>0</v>
      </c>
      <c r="K152" s="183">
        <v>0</v>
      </c>
      <c r="L152" s="183">
        <v>0</v>
      </c>
      <c r="M152" s="183">
        <v>0</v>
      </c>
      <c r="N152" s="183">
        <v>0</v>
      </c>
      <c r="O152" s="183">
        <v>0</v>
      </c>
      <c r="P152" s="183">
        <v>0</v>
      </c>
      <c r="Q152" s="183">
        <v>0</v>
      </c>
      <c r="R152" s="183">
        <v>0</v>
      </c>
      <c r="S152" s="183">
        <v>0</v>
      </c>
      <c r="T152" s="183">
        <v>0</v>
      </c>
      <c r="U152" s="183">
        <v>0</v>
      </c>
      <c r="V152" s="183">
        <v>0</v>
      </c>
      <c r="W152" s="183">
        <v>0</v>
      </c>
      <c r="X152" s="183">
        <v>0</v>
      </c>
      <c r="Y152" s="183">
        <v>0</v>
      </c>
      <c r="Z152" s="183">
        <v>0</v>
      </c>
      <c r="AA152" s="183">
        <v>0</v>
      </c>
      <c r="AB152" s="183">
        <v>0</v>
      </c>
      <c r="AC152" s="183">
        <v>0</v>
      </c>
      <c r="AD152" s="183">
        <v>0</v>
      </c>
      <c r="AE152" s="183">
        <v>0</v>
      </c>
      <c r="AF152" s="183">
        <v>35</v>
      </c>
    </row>
    <row r="153" ht="23.1" customHeight="1" spans="1:32">
      <c r="A153" s="180"/>
      <c r="B153" s="180"/>
      <c r="C153" s="180"/>
      <c r="D153" s="179" t="s">
        <v>2714</v>
      </c>
      <c r="E153" s="199" t="s">
        <v>2715</v>
      </c>
      <c r="F153" s="184">
        <v>24</v>
      </c>
      <c r="G153" s="183">
        <v>24</v>
      </c>
      <c r="H153" s="183">
        <v>0</v>
      </c>
      <c r="I153" s="183">
        <v>0</v>
      </c>
      <c r="J153" s="183">
        <v>0</v>
      </c>
      <c r="K153" s="183">
        <v>0</v>
      </c>
      <c r="L153" s="183">
        <v>0</v>
      </c>
      <c r="M153" s="183">
        <v>0</v>
      </c>
      <c r="N153" s="183">
        <v>0</v>
      </c>
      <c r="O153" s="183">
        <v>0</v>
      </c>
      <c r="P153" s="183">
        <v>0</v>
      </c>
      <c r="Q153" s="183">
        <v>0</v>
      </c>
      <c r="R153" s="183">
        <v>0</v>
      </c>
      <c r="S153" s="183">
        <v>0</v>
      </c>
      <c r="T153" s="183">
        <v>0</v>
      </c>
      <c r="U153" s="183">
        <v>0</v>
      </c>
      <c r="V153" s="183">
        <v>0</v>
      </c>
      <c r="W153" s="183">
        <v>0</v>
      </c>
      <c r="X153" s="183">
        <v>0</v>
      </c>
      <c r="Y153" s="183">
        <v>0</v>
      </c>
      <c r="Z153" s="183">
        <v>0</v>
      </c>
      <c r="AA153" s="183">
        <v>0</v>
      </c>
      <c r="AB153" s="183">
        <v>0</v>
      </c>
      <c r="AC153" s="183">
        <v>0</v>
      </c>
      <c r="AD153" s="183">
        <v>0</v>
      </c>
      <c r="AE153" s="183">
        <v>0</v>
      </c>
      <c r="AF153" s="183">
        <v>24</v>
      </c>
    </row>
    <row r="154" ht="23.1" customHeight="1" spans="1:32">
      <c r="A154" s="180"/>
      <c r="B154" s="180"/>
      <c r="C154" s="180"/>
      <c r="D154" s="179" t="s">
        <v>1938</v>
      </c>
      <c r="E154" s="199" t="s">
        <v>1147</v>
      </c>
      <c r="F154" s="184">
        <v>390</v>
      </c>
      <c r="G154" s="183">
        <v>390</v>
      </c>
      <c r="H154" s="183">
        <v>0</v>
      </c>
      <c r="I154" s="183">
        <v>0</v>
      </c>
      <c r="J154" s="183">
        <v>0</v>
      </c>
      <c r="K154" s="183">
        <v>0</v>
      </c>
      <c r="L154" s="183">
        <v>0</v>
      </c>
      <c r="M154" s="183">
        <v>0</v>
      </c>
      <c r="N154" s="183">
        <v>0</v>
      </c>
      <c r="O154" s="183">
        <v>0</v>
      </c>
      <c r="P154" s="183">
        <v>0</v>
      </c>
      <c r="Q154" s="183">
        <v>0</v>
      </c>
      <c r="R154" s="183">
        <v>0</v>
      </c>
      <c r="S154" s="183">
        <v>0</v>
      </c>
      <c r="T154" s="183">
        <v>0</v>
      </c>
      <c r="U154" s="183">
        <v>0</v>
      </c>
      <c r="V154" s="183">
        <v>0</v>
      </c>
      <c r="W154" s="183">
        <v>0</v>
      </c>
      <c r="X154" s="183">
        <v>390</v>
      </c>
      <c r="Y154" s="183">
        <v>0</v>
      </c>
      <c r="Z154" s="183">
        <v>0</v>
      </c>
      <c r="AA154" s="183">
        <v>0</v>
      </c>
      <c r="AB154" s="183">
        <v>0</v>
      </c>
      <c r="AC154" s="183">
        <v>0</v>
      </c>
      <c r="AD154" s="183">
        <v>0</v>
      </c>
      <c r="AE154" s="183">
        <v>0</v>
      </c>
      <c r="AF154" s="183">
        <v>0</v>
      </c>
    </row>
    <row r="155" ht="23.1" customHeight="1" spans="1:32">
      <c r="A155" s="180"/>
      <c r="B155" s="180"/>
      <c r="C155" s="180"/>
      <c r="D155" s="179" t="s">
        <v>2716</v>
      </c>
      <c r="E155" s="199" t="s">
        <v>2717</v>
      </c>
      <c r="F155" s="184">
        <v>390</v>
      </c>
      <c r="G155" s="183">
        <v>390</v>
      </c>
      <c r="H155" s="183">
        <v>0</v>
      </c>
      <c r="I155" s="183">
        <v>0</v>
      </c>
      <c r="J155" s="183">
        <v>0</v>
      </c>
      <c r="K155" s="183">
        <v>0</v>
      </c>
      <c r="L155" s="183">
        <v>0</v>
      </c>
      <c r="M155" s="183">
        <v>0</v>
      </c>
      <c r="N155" s="183">
        <v>0</v>
      </c>
      <c r="O155" s="183">
        <v>0</v>
      </c>
      <c r="P155" s="183">
        <v>0</v>
      </c>
      <c r="Q155" s="183">
        <v>0</v>
      </c>
      <c r="R155" s="183">
        <v>0</v>
      </c>
      <c r="S155" s="183">
        <v>0</v>
      </c>
      <c r="T155" s="183">
        <v>0</v>
      </c>
      <c r="U155" s="183">
        <v>0</v>
      </c>
      <c r="V155" s="183">
        <v>0</v>
      </c>
      <c r="W155" s="183">
        <v>0</v>
      </c>
      <c r="X155" s="183">
        <v>390</v>
      </c>
      <c r="Y155" s="183">
        <v>0</v>
      </c>
      <c r="Z155" s="183">
        <v>0</v>
      </c>
      <c r="AA155" s="183">
        <v>0</v>
      </c>
      <c r="AB155" s="183">
        <v>0</v>
      </c>
      <c r="AC155" s="183">
        <v>0</v>
      </c>
      <c r="AD155" s="183">
        <v>0</v>
      </c>
      <c r="AE155" s="183">
        <v>0</v>
      </c>
      <c r="AF155" s="183">
        <v>0</v>
      </c>
    </row>
    <row r="156" ht="23.1" customHeight="1" spans="1:32">
      <c r="A156" s="180"/>
      <c r="B156" s="180"/>
      <c r="C156" s="180"/>
      <c r="D156" s="179" t="s">
        <v>1942</v>
      </c>
      <c r="E156" s="199" t="s">
        <v>1153</v>
      </c>
      <c r="F156" s="184">
        <v>7</v>
      </c>
      <c r="G156" s="183">
        <v>7</v>
      </c>
      <c r="H156" s="183">
        <v>0.5</v>
      </c>
      <c r="I156" s="183">
        <v>2</v>
      </c>
      <c r="J156" s="183">
        <v>0</v>
      </c>
      <c r="K156" s="183">
        <v>0</v>
      </c>
      <c r="L156" s="183">
        <v>0</v>
      </c>
      <c r="M156" s="183">
        <v>0</v>
      </c>
      <c r="N156" s="183">
        <v>0</v>
      </c>
      <c r="O156" s="183">
        <v>0</v>
      </c>
      <c r="P156" s="183">
        <v>0</v>
      </c>
      <c r="Q156" s="183">
        <v>0</v>
      </c>
      <c r="R156" s="183">
        <v>0</v>
      </c>
      <c r="S156" s="183">
        <v>0</v>
      </c>
      <c r="T156" s="183">
        <v>0</v>
      </c>
      <c r="U156" s="183">
        <v>0</v>
      </c>
      <c r="V156" s="183">
        <v>0</v>
      </c>
      <c r="W156" s="183">
        <v>1</v>
      </c>
      <c r="X156" s="183">
        <v>0</v>
      </c>
      <c r="Y156" s="183">
        <v>0</v>
      </c>
      <c r="Z156" s="183">
        <v>0</v>
      </c>
      <c r="AA156" s="183">
        <v>0</v>
      </c>
      <c r="AB156" s="183">
        <v>0</v>
      </c>
      <c r="AC156" s="183">
        <v>0</v>
      </c>
      <c r="AD156" s="183">
        <v>0</v>
      </c>
      <c r="AE156" s="183">
        <v>0</v>
      </c>
      <c r="AF156" s="183">
        <v>3.5</v>
      </c>
    </row>
    <row r="157" ht="23.1" customHeight="1" spans="1:32">
      <c r="A157" s="180"/>
      <c r="B157" s="180"/>
      <c r="C157" s="180"/>
      <c r="D157" s="179" t="s">
        <v>2718</v>
      </c>
      <c r="E157" s="199" t="s">
        <v>2719</v>
      </c>
      <c r="F157" s="184">
        <v>7</v>
      </c>
      <c r="G157" s="183">
        <v>7</v>
      </c>
      <c r="H157" s="183">
        <v>0.5</v>
      </c>
      <c r="I157" s="183">
        <v>2</v>
      </c>
      <c r="J157" s="183">
        <v>0</v>
      </c>
      <c r="K157" s="183">
        <v>0</v>
      </c>
      <c r="L157" s="183">
        <v>0</v>
      </c>
      <c r="M157" s="183">
        <v>0</v>
      </c>
      <c r="N157" s="183">
        <v>0</v>
      </c>
      <c r="O157" s="183">
        <v>0</v>
      </c>
      <c r="P157" s="183">
        <v>0</v>
      </c>
      <c r="Q157" s="183">
        <v>0</v>
      </c>
      <c r="R157" s="183">
        <v>0</v>
      </c>
      <c r="S157" s="183">
        <v>0</v>
      </c>
      <c r="T157" s="183">
        <v>0</v>
      </c>
      <c r="U157" s="183">
        <v>0</v>
      </c>
      <c r="V157" s="183">
        <v>0</v>
      </c>
      <c r="W157" s="183">
        <v>1</v>
      </c>
      <c r="X157" s="183">
        <v>0</v>
      </c>
      <c r="Y157" s="183">
        <v>0</v>
      </c>
      <c r="Z157" s="183">
        <v>0</v>
      </c>
      <c r="AA157" s="183">
        <v>0</v>
      </c>
      <c r="AB157" s="183">
        <v>0</v>
      </c>
      <c r="AC157" s="183">
        <v>0</v>
      </c>
      <c r="AD157" s="183">
        <v>0</v>
      </c>
      <c r="AE157" s="183">
        <v>0</v>
      </c>
      <c r="AF157" s="183">
        <v>3.5</v>
      </c>
    </row>
    <row r="158" ht="23.1" customHeight="1" spans="1:32">
      <c r="A158" s="180"/>
      <c r="B158" s="180"/>
      <c r="C158" s="180"/>
      <c r="D158" s="179" t="s">
        <v>1947</v>
      </c>
      <c r="E158" s="199" t="s">
        <v>1157</v>
      </c>
      <c r="F158" s="184">
        <v>5</v>
      </c>
      <c r="G158" s="183">
        <v>5</v>
      </c>
      <c r="H158" s="183">
        <v>0</v>
      </c>
      <c r="I158" s="183">
        <v>5</v>
      </c>
      <c r="J158" s="183">
        <v>0</v>
      </c>
      <c r="K158" s="183">
        <v>0</v>
      </c>
      <c r="L158" s="183">
        <v>0</v>
      </c>
      <c r="M158" s="183">
        <v>0</v>
      </c>
      <c r="N158" s="183">
        <v>0</v>
      </c>
      <c r="O158" s="183">
        <v>0</v>
      </c>
      <c r="P158" s="183">
        <v>0</v>
      </c>
      <c r="Q158" s="183">
        <v>0</v>
      </c>
      <c r="R158" s="183">
        <v>0</v>
      </c>
      <c r="S158" s="183">
        <v>0</v>
      </c>
      <c r="T158" s="183">
        <v>0</v>
      </c>
      <c r="U158" s="183">
        <v>0</v>
      </c>
      <c r="V158" s="183">
        <v>0</v>
      </c>
      <c r="W158" s="183">
        <v>0</v>
      </c>
      <c r="X158" s="183">
        <v>0</v>
      </c>
      <c r="Y158" s="183">
        <v>0</v>
      </c>
      <c r="Z158" s="183">
        <v>0</v>
      </c>
      <c r="AA158" s="183">
        <v>0</v>
      </c>
      <c r="AB158" s="183">
        <v>0</v>
      </c>
      <c r="AC158" s="183">
        <v>0</v>
      </c>
      <c r="AD158" s="183">
        <v>0</v>
      </c>
      <c r="AE158" s="183">
        <v>0</v>
      </c>
      <c r="AF158" s="183">
        <v>0</v>
      </c>
    </row>
    <row r="159" ht="23.1" customHeight="1" spans="1:32">
      <c r="A159" s="180"/>
      <c r="B159" s="180"/>
      <c r="C159" s="180"/>
      <c r="D159" s="179" t="s">
        <v>2720</v>
      </c>
      <c r="E159" s="199" t="s">
        <v>2721</v>
      </c>
      <c r="F159" s="184">
        <v>5</v>
      </c>
      <c r="G159" s="183">
        <v>5</v>
      </c>
      <c r="H159" s="183">
        <v>0</v>
      </c>
      <c r="I159" s="183">
        <v>5</v>
      </c>
      <c r="J159" s="183">
        <v>0</v>
      </c>
      <c r="K159" s="183">
        <v>0</v>
      </c>
      <c r="L159" s="183">
        <v>0</v>
      </c>
      <c r="M159" s="183">
        <v>0</v>
      </c>
      <c r="N159" s="183">
        <v>0</v>
      </c>
      <c r="O159" s="183">
        <v>0</v>
      </c>
      <c r="P159" s="183">
        <v>0</v>
      </c>
      <c r="Q159" s="183">
        <v>0</v>
      </c>
      <c r="R159" s="183">
        <v>0</v>
      </c>
      <c r="S159" s="183">
        <v>0</v>
      </c>
      <c r="T159" s="183">
        <v>0</v>
      </c>
      <c r="U159" s="183">
        <v>0</v>
      </c>
      <c r="V159" s="183">
        <v>0</v>
      </c>
      <c r="W159" s="183">
        <v>0</v>
      </c>
      <c r="X159" s="183">
        <v>0</v>
      </c>
      <c r="Y159" s="183">
        <v>0</v>
      </c>
      <c r="Z159" s="183">
        <v>0</v>
      </c>
      <c r="AA159" s="183">
        <v>0</v>
      </c>
      <c r="AB159" s="183">
        <v>0</v>
      </c>
      <c r="AC159" s="183">
        <v>0</v>
      </c>
      <c r="AD159" s="183">
        <v>0</v>
      </c>
      <c r="AE159" s="183">
        <v>0</v>
      </c>
      <c r="AF159" s="183">
        <v>0</v>
      </c>
    </row>
    <row r="160" ht="23.1" customHeight="1" spans="1:32">
      <c r="A160" s="180"/>
      <c r="B160" s="180"/>
      <c r="C160" s="180"/>
      <c r="D160" s="179" t="s">
        <v>1949</v>
      </c>
      <c r="E160" s="199" t="s">
        <v>1159</v>
      </c>
      <c r="F160" s="184">
        <v>153</v>
      </c>
      <c r="G160" s="183">
        <v>153</v>
      </c>
      <c r="H160" s="183">
        <v>153</v>
      </c>
      <c r="I160" s="183">
        <v>0</v>
      </c>
      <c r="J160" s="183">
        <v>0</v>
      </c>
      <c r="K160" s="183">
        <v>0</v>
      </c>
      <c r="L160" s="183">
        <v>0</v>
      </c>
      <c r="M160" s="183">
        <v>0</v>
      </c>
      <c r="N160" s="183">
        <v>0</v>
      </c>
      <c r="O160" s="183">
        <v>0</v>
      </c>
      <c r="P160" s="183">
        <v>0</v>
      </c>
      <c r="Q160" s="183">
        <v>0</v>
      </c>
      <c r="R160" s="183">
        <v>0</v>
      </c>
      <c r="S160" s="183">
        <v>0</v>
      </c>
      <c r="T160" s="183">
        <v>0</v>
      </c>
      <c r="U160" s="183">
        <v>0</v>
      </c>
      <c r="V160" s="183">
        <v>0</v>
      </c>
      <c r="W160" s="183">
        <v>0</v>
      </c>
      <c r="X160" s="183">
        <v>0</v>
      </c>
      <c r="Y160" s="183">
        <v>0</v>
      </c>
      <c r="Z160" s="183">
        <v>0</v>
      </c>
      <c r="AA160" s="183">
        <v>0</v>
      </c>
      <c r="AB160" s="183">
        <v>0</v>
      </c>
      <c r="AC160" s="183">
        <v>0</v>
      </c>
      <c r="AD160" s="183">
        <v>0</v>
      </c>
      <c r="AE160" s="183">
        <v>0</v>
      </c>
      <c r="AF160" s="183">
        <v>0</v>
      </c>
    </row>
    <row r="161" ht="23.1" customHeight="1" spans="1:32">
      <c r="A161" s="180"/>
      <c r="B161" s="180"/>
      <c r="C161" s="180"/>
      <c r="D161" s="179" t="s">
        <v>2722</v>
      </c>
      <c r="E161" s="199" t="s">
        <v>2723</v>
      </c>
      <c r="F161" s="184">
        <v>153</v>
      </c>
      <c r="G161" s="183">
        <v>153</v>
      </c>
      <c r="H161" s="183">
        <v>153</v>
      </c>
      <c r="I161" s="183">
        <v>0</v>
      </c>
      <c r="J161" s="183">
        <v>0</v>
      </c>
      <c r="K161" s="183">
        <v>0</v>
      </c>
      <c r="L161" s="183">
        <v>0</v>
      </c>
      <c r="M161" s="183">
        <v>0</v>
      </c>
      <c r="N161" s="183">
        <v>0</v>
      </c>
      <c r="O161" s="183">
        <v>0</v>
      </c>
      <c r="P161" s="183">
        <v>0</v>
      </c>
      <c r="Q161" s="183">
        <v>0</v>
      </c>
      <c r="R161" s="183">
        <v>0</v>
      </c>
      <c r="S161" s="183">
        <v>0</v>
      </c>
      <c r="T161" s="183">
        <v>0</v>
      </c>
      <c r="U161" s="183">
        <v>0</v>
      </c>
      <c r="V161" s="183">
        <v>0</v>
      </c>
      <c r="W161" s="183">
        <v>0</v>
      </c>
      <c r="X161" s="183">
        <v>0</v>
      </c>
      <c r="Y161" s="183">
        <v>0</v>
      </c>
      <c r="Z161" s="183">
        <v>0</v>
      </c>
      <c r="AA161" s="183">
        <v>0</v>
      </c>
      <c r="AB161" s="183">
        <v>0</v>
      </c>
      <c r="AC161" s="183">
        <v>0</v>
      </c>
      <c r="AD161" s="183">
        <v>0</v>
      </c>
      <c r="AE161" s="183">
        <v>0</v>
      </c>
      <c r="AF161" s="183">
        <v>0</v>
      </c>
    </row>
    <row r="162" ht="23.1" customHeight="1" spans="1:32">
      <c r="A162" s="180"/>
      <c r="B162" s="180"/>
      <c r="C162" s="180"/>
      <c r="D162" s="179" t="s">
        <v>2724</v>
      </c>
      <c r="E162" s="199" t="s">
        <v>147</v>
      </c>
      <c r="F162" s="184">
        <v>358</v>
      </c>
      <c r="G162" s="183">
        <v>358</v>
      </c>
      <c r="H162" s="183">
        <v>0</v>
      </c>
      <c r="I162" s="183">
        <v>0</v>
      </c>
      <c r="J162" s="183">
        <v>0</v>
      </c>
      <c r="K162" s="183">
        <v>0</v>
      </c>
      <c r="L162" s="183">
        <v>0</v>
      </c>
      <c r="M162" s="183">
        <v>0</v>
      </c>
      <c r="N162" s="183">
        <v>0</v>
      </c>
      <c r="O162" s="183">
        <v>0</v>
      </c>
      <c r="P162" s="183">
        <v>0</v>
      </c>
      <c r="Q162" s="183">
        <v>0</v>
      </c>
      <c r="R162" s="183">
        <v>0</v>
      </c>
      <c r="S162" s="183">
        <v>0</v>
      </c>
      <c r="T162" s="183">
        <v>0</v>
      </c>
      <c r="U162" s="183">
        <v>0</v>
      </c>
      <c r="V162" s="183">
        <v>0</v>
      </c>
      <c r="W162" s="183">
        <v>0</v>
      </c>
      <c r="X162" s="183">
        <v>0</v>
      </c>
      <c r="Y162" s="183">
        <v>0</v>
      </c>
      <c r="Z162" s="183">
        <v>0</v>
      </c>
      <c r="AA162" s="183">
        <v>0</v>
      </c>
      <c r="AB162" s="183">
        <v>0</v>
      </c>
      <c r="AC162" s="183">
        <v>0</v>
      </c>
      <c r="AD162" s="183">
        <v>0</v>
      </c>
      <c r="AE162" s="183">
        <v>0</v>
      </c>
      <c r="AF162" s="183">
        <v>358</v>
      </c>
    </row>
    <row r="163" ht="23.1" customHeight="1" spans="1:32">
      <c r="A163" s="180"/>
      <c r="B163" s="180"/>
      <c r="C163" s="180"/>
      <c r="D163" s="179" t="s">
        <v>2725</v>
      </c>
      <c r="E163" s="199" t="s">
        <v>2726</v>
      </c>
      <c r="F163" s="184">
        <v>358</v>
      </c>
      <c r="G163" s="183">
        <v>358</v>
      </c>
      <c r="H163" s="183">
        <v>0</v>
      </c>
      <c r="I163" s="183">
        <v>0</v>
      </c>
      <c r="J163" s="183">
        <v>0</v>
      </c>
      <c r="K163" s="183">
        <v>0</v>
      </c>
      <c r="L163" s="183">
        <v>0</v>
      </c>
      <c r="M163" s="183">
        <v>0</v>
      </c>
      <c r="N163" s="183">
        <v>0</v>
      </c>
      <c r="O163" s="183">
        <v>0</v>
      </c>
      <c r="P163" s="183">
        <v>0</v>
      </c>
      <c r="Q163" s="183">
        <v>0</v>
      </c>
      <c r="R163" s="183">
        <v>0</v>
      </c>
      <c r="S163" s="183">
        <v>0</v>
      </c>
      <c r="T163" s="183">
        <v>0</v>
      </c>
      <c r="U163" s="183">
        <v>0</v>
      </c>
      <c r="V163" s="183">
        <v>0</v>
      </c>
      <c r="W163" s="183">
        <v>0</v>
      </c>
      <c r="X163" s="183">
        <v>0</v>
      </c>
      <c r="Y163" s="183">
        <v>0</v>
      </c>
      <c r="Z163" s="183">
        <v>0</v>
      </c>
      <c r="AA163" s="183">
        <v>0</v>
      </c>
      <c r="AB163" s="183">
        <v>0</v>
      </c>
      <c r="AC163" s="183">
        <v>0</v>
      </c>
      <c r="AD163" s="183">
        <v>0</v>
      </c>
      <c r="AE163" s="183">
        <v>0</v>
      </c>
      <c r="AF163" s="183">
        <v>358</v>
      </c>
    </row>
    <row r="164" ht="23.1" customHeight="1" spans="1:32">
      <c r="A164" s="180"/>
      <c r="B164" s="180"/>
      <c r="C164" s="180"/>
      <c r="D164" s="179" t="s">
        <v>2727</v>
      </c>
      <c r="E164" s="199" t="s">
        <v>1168</v>
      </c>
      <c r="F164" s="184">
        <v>73</v>
      </c>
      <c r="G164" s="183">
        <v>73</v>
      </c>
      <c r="H164" s="183">
        <v>0</v>
      </c>
      <c r="I164" s="183">
        <v>0</v>
      </c>
      <c r="J164" s="183">
        <v>0</v>
      </c>
      <c r="K164" s="183">
        <v>0</v>
      </c>
      <c r="L164" s="183">
        <v>0</v>
      </c>
      <c r="M164" s="183">
        <v>0</v>
      </c>
      <c r="N164" s="183">
        <v>0</v>
      </c>
      <c r="O164" s="183">
        <v>0</v>
      </c>
      <c r="P164" s="183">
        <v>0</v>
      </c>
      <c r="Q164" s="183">
        <v>0</v>
      </c>
      <c r="R164" s="183">
        <v>0</v>
      </c>
      <c r="S164" s="183">
        <v>0</v>
      </c>
      <c r="T164" s="183">
        <v>0</v>
      </c>
      <c r="U164" s="183">
        <v>0</v>
      </c>
      <c r="V164" s="183">
        <v>0</v>
      </c>
      <c r="W164" s="183">
        <v>0</v>
      </c>
      <c r="X164" s="183">
        <v>0</v>
      </c>
      <c r="Y164" s="183">
        <v>0</v>
      </c>
      <c r="Z164" s="183">
        <v>0</v>
      </c>
      <c r="AA164" s="183">
        <v>0</v>
      </c>
      <c r="AB164" s="183">
        <v>0</v>
      </c>
      <c r="AC164" s="183">
        <v>0</v>
      </c>
      <c r="AD164" s="183">
        <v>0</v>
      </c>
      <c r="AE164" s="183">
        <v>0</v>
      </c>
      <c r="AF164" s="183">
        <v>73</v>
      </c>
    </row>
    <row r="165" ht="23.1" customHeight="1" spans="1:32">
      <c r="A165" s="180"/>
      <c r="B165" s="180"/>
      <c r="C165" s="180"/>
      <c r="D165" s="179" t="s">
        <v>2728</v>
      </c>
      <c r="E165" s="199" t="s">
        <v>2729</v>
      </c>
      <c r="F165" s="184">
        <v>38</v>
      </c>
      <c r="G165" s="183">
        <v>38</v>
      </c>
      <c r="H165" s="183">
        <v>0</v>
      </c>
      <c r="I165" s="183">
        <v>0</v>
      </c>
      <c r="J165" s="183">
        <v>0</v>
      </c>
      <c r="K165" s="183">
        <v>0</v>
      </c>
      <c r="L165" s="183">
        <v>0</v>
      </c>
      <c r="M165" s="183">
        <v>0</v>
      </c>
      <c r="N165" s="183">
        <v>0</v>
      </c>
      <c r="O165" s="183">
        <v>0</v>
      </c>
      <c r="P165" s="183">
        <v>0</v>
      </c>
      <c r="Q165" s="183">
        <v>0</v>
      </c>
      <c r="R165" s="183">
        <v>0</v>
      </c>
      <c r="S165" s="183">
        <v>0</v>
      </c>
      <c r="T165" s="183">
        <v>0</v>
      </c>
      <c r="U165" s="183">
        <v>0</v>
      </c>
      <c r="V165" s="183">
        <v>0</v>
      </c>
      <c r="W165" s="183">
        <v>0</v>
      </c>
      <c r="X165" s="183">
        <v>0</v>
      </c>
      <c r="Y165" s="183">
        <v>0</v>
      </c>
      <c r="Z165" s="183">
        <v>0</v>
      </c>
      <c r="AA165" s="183">
        <v>0</v>
      </c>
      <c r="AB165" s="183">
        <v>0</v>
      </c>
      <c r="AC165" s="183">
        <v>0</v>
      </c>
      <c r="AD165" s="183">
        <v>0</v>
      </c>
      <c r="AE165" s="183">
        <v>0</v>
      </c>
      <c r="AF165" s="183">
        <v>38</v>
      </c>
    </row>
    <row r="166" ht="23.1" customHeight="1" spans="1:32">
      <c r="A166" s="180"/>
      <c r="B166" s="180"/>
      <c r="C166" s="180"/>
      <c r="D166" s="179" t="s">
        <v>2730</v>
      </c>
      <c r="E166" s="199" t="s">
        <v>2731</v>
      </c>
      <c r="F166" s="184">
        <v>35</v>
      </c>
      <c r="G166" s="183">
        <v>35</v>
      </c>
      <c r="H166" s="183">
        <v>0</v>
      </c>
      <c r="I166" s="183">
        <v>0</v>
      </c>
      <c r="J166" s="183">
        <v>0</v>
      </c>
      <c r="K166" s="183">
        <v>0</v>
      </c>
      <c r="L166" s="183">
        <v>0</v>
      </c>
      <c r="M166" s="183">
        <v>0</v>
      </c>
      <c r="N166" s="183">
        <v>0</v>
      </c>
      <c r="O166" s="183">
        <v>0</v>
      </c>
      <c r="P166" s="183">
        <v>0</v>
      </c>
      <c r="Q166" s="183">
        <v>0</v>
      </c>
      <c r="R166" s="183">
        <v>0</v>
      </c>
      <c r="S166" s="183">
        <v>0</v>
      </c>
      <c r="T166" s="183">
        <v>0</v>
      </c>
      <c r="U166" s="183">
        <v>0</v>
      </c>
      <c r="V166" s="183">
        <v>0</v>
      </c>
      <c r="W166" s="183">
        <v>0</v>
      </c>
      <c r="X166" s="183">
        <v>0</v>
      </c>
      <c r="Y166" s="183">
        <v>0</v>
      </c>
      <c r="Z166" s="183">
        <v>0</v>
      </c>
      <c r="AA166" s="183">
        <v>0</v>
      </c>
      <c r="AB166" s="183">
        <v>0</v>
      </c>
      <c r="AC166" s="183">
        <v>0</v>
      </c>
      <c r="AD166" s="183">
        <v>0</v>
      </c>
      <c r="AE166" s="183">
        <v>0</v>
      </c>
      <c r="AF166" s="183">
        <v>35</v>
      </c>
    </row>
    <row r="167" ht="23.1" customHeight="1" spans="1:32">
      <c r="A167" s="180"/>
      <c r="B167" s="180"/>
      <c r="C167" s="180"/>
      <c r="D167" s="179" t="s">
        <v>2732</v>
      </c>
      <c r="E167" s="199" t="s">
        <v>1176</v>
      </c>
      <c r="F167" s="184">
        <v>55</v>
      </c>
      <c r="G167" s="183">
        <v>55</v>
      </c>
      <c r="H167" s="183">
        <v>15</v>
      </c>
      <c r="I167" s="183">
        <v>10</v>
      </c>
      <c r="J167" s="183">
        <v>0</v>
      </c>
      <c r="K167" s="183">
        <v>0</v>
      </c>
      <c r="L167" s="183">
        <v>0</v>
      </c>
      <c r="M167" s="183">
        <v>0</v>
      </c>
      <c r="N167" s="183">
        <v>0</v>
      </c>
      <c r="O167" s="183">
        <v>0</v>
      </c>
      <c r="P167" s="183">
        <v>0</v>
      </c>
      <c r="Q167" s="183">
        <v>0</v>
      </c>
      <c r="R167" s="183">
        <v>0</v>
      </c>
      <c r="S167" s="183">
        <v>0</v>
      </c>
      <c r="T167" s="183">
        <v>0</v>
      </c>
      <c r="U167" s="183">
        <v>0</v>
      </c>
      <c r="V167" s="183">
        <v>0</v>
      </c>
      <c r="W167" s="183">
        <v>10</v>
      </c>
      <c r="X167" s="183">
        <v>0</v>
      </c>
      <c r="Y167" s="183">
        <v>0</v>
      </c>
      <c r="Z167" s="183">
        <v>0</v>
      </c>
      <c r="AA167" s="183">
        <v>0</v>
      </c>
      <c r="AB167" s="183">
        <v>0</v>
      </c>
      <c r="AC167" s="183">
        <v>0</v>
      </c>
      <c r="AD167" s="183">
        <v>10</v>
      </c>
      <c r="AE167" s="183">
        <v>0</v>
      </c>
      <c r="AF167" s="183">
        <v>10</v>
      </c>
    </row>
    <row r="168" ht="23.1" customHeight="1" spans="1:32">
      <c r="A168" s="180"/>
      <c r="B168" s="180"/>
      <c r="C168" s="180"/>
      <c r="D168" s="179" t="s">
        <v>2733</v>
      </c>
      <c r="E168" s="199" t="s">
        <v>2734</v>
      </c>
      <c r="F168" s="184">
        <v>55</v>
      </c>
      <c r="G168" s="183">
        <v>55</v>
      </c>
      <c r="H168" s="183">
        <v>15</v>
      </c>
      <c r="I168" s="183">
        <v>10</v>
      </c>
      <c r="J168" s="183">
        <v>0</v>
      </c>
      <c r="K168" s="183">
        <v>0</v>
      </c>
      <c r="L168" s="183">
        <v>0</v>
      </c>
      <c r="M168" s="183">
        <v>0</v>
      </c>
      <c r="N168" s="183">
        <v>0</v>
      </c>
      <c r="O168" s="183">
        <v>0</v>
      </c>
      <c r="P168" s="183">
        <v>0</v>
      </c>
      <c r="Q168" s="183">
        <v>0</v>
      </c>
      <c r="R168" s="183">
        <v>0</v>
      </c>
      <c r="S168" s="183">
        <v>0</v>
      </c>
      <c r="T168" s="183">
        <v>0</v>
      </c>
      <c r="U168" s="183">
        <v>0</v>
      </c>
      <c r="V168" s="183">
        <v>0</v>
      </c>
      <c r="W168" s="183">
        <v>10</v>
      </c>
      <c r="X168" s="183">
        <v>0</v>
      </c>
      <c r="Y168" s="183">
        <v>0</v>
      </c>
      <c r="Z168" s="183">
        <v>0</v>
      </c>
      <c r="AA168" s="183">
        <v>0</v>
      </c>
      <c r="AB168" s="183">
        <v>0</v>
      </c>
      <c r="AC168" s="183">
        <v>0</v>
      </c>
      <c r="AD168" s="183">
        <v>10</v>
      </c>
      <c r="AE168" s="183">
        <v>0</v>
      </c>
      <c r="AF168" s="183">
        <v>10</v>
      </c>
    </row>
    <row r="169" ht="23.1" customHeight="1" spans="1:32">
      <c r="A169" s="180"/>
      <c r="B169" s="180"/>
      <c r="C169" s="180"/>
      <c r="D169" s="179" t="s">
        <v>2735</v>
      </c>
      <c r="E169" s="199" t="s">
        <v>1179</v>
      </c>
      <c r="F169" s="184">
        <v>13</v>
      </c>
      <c r="G169" s="183">
        <v>13</v>
      </c>
      <c r="H169" s="183">
        <v>0</v>
      </c>
      <c r="I169" s="183">
        <v>0</v>
      </c>
      <c r="J169" s="183">
        <v>0</v>
      </c>
      <c r="K169" s="183">
        <v>0</v>
      </c>
      <c r="L169" s="183">
        <v>0</v>
      </c>
      <c r="M169" s="183">
        <v>0</v>
      </c>
      <c r="N169" s="183">
        <v>0</v>
      </c>
      <c r="O169" s="183">
        <v>0</v>
      </c>
      <c r="P169" s="183">
        <v>0</v>
      </c>
      <c r="Q169" s="183">
        <v>0</v>
      </c>
      <c r="R169" s="183">
        <v>0</v>
      </c>
      <c r="S169" s="183">
        <v>0</v>
      </c>
      <c r="T169" s="183">
        <v>0</v>
      </c>
      <c r="U169" s="183">
        <v>0</v>
      </c>
      <c r="V169" s="183">
        <v>0</v>
      </c>
      <c r="W169" s="183">
        <v>0</v>
      </c>
      <c r="X169" s="183">
        <v>0</v>
      </c>
      <c r="Y169" s="183">
        <v>0</v>
      </c>
      <c r="Z169" s="183">
        <v>0</v>
      </c>
      <c r="AA169" s="183">
        <v>0</v>
      </c>
      <c r="AB169" s="183">
        <v>0</v>
      </c>
      <c r="AC169" s="183">
        <v>0</v>
      </c>
      <c r="AD169" s="183">
        <v>0</v>
      </c>
      <c r="AE169" s="183">
        <v>0</v>
      </c>
      <c r="AF169" s="183">
        <v>13</v>
      </c>
    </row>
    <row r="170" ht="23.1" customHeight="1" spans="1:32">
      <c r="A170" s="180"/>
      <c r="B170" s="180"/>
      <c r="C170" s="180"/>
      <c r="D170" s="179" t="s">
        <v>2736</v>
      </c>
      <c r="E170" s="199" t="s">
        <v>2737</v>
      </c>
      <c r="F170" s="184">
        <v>13</v>
      </c>
      <c r="G170" s="183">
        <v>13</v>
      </c>
      <c r="H170" s="183">
        <v>0</v>
      </c>
      <c r="I170" s="183">
        <v>0</v>
      </c>
      <c r="J170" s="183">
        <v>0</v>
      </c>
      <c r="K170" s="183">
        <v>0</v>
      </c>
      <c r="L170" s="183">
        <v>0</v>
      </c>
      <c r="M170" s="183">
        <v>0</v>
      </c>
      <c r="N170" s="183">
        <v>0</v>
      </c>
      <c r="O170" s="183">
        <v>0</v>
      </c>
      <c r="P170" s="183">
        <v>0</v>
      </c>
      <c r="Q170" s="183">
        <v>0</v>
      </c>
      <c r="R170" s="183">
        <v>0</v>
      </c>
      <c r="S170" s="183">
        <v>0</v>
      </c>
      <c r="T170" s="183">
        <v>0</v>
      </c>
      <c r="U170" s="183">
        <v>0</v>
      </c>
      <c r="V170" s="183">
        <v>0</v>
      </c>
      <c r="W170" s="183">
        <v>0</v>
      </c>
      <c r="X170" s="183">
        <v>0</v>
      </c>
      <c r="Y170" s="183">
        <v>0</v>
      </c>
      <c r="Z170" s="183">
        <v>0</v>
      </c>
      <c r="AA170" s="183">
        <v>0</v>
      </c>
      <c r="AB170" s="183">
        <v>0</v>
      </c>
      <c r="AC170" s="183">
        <v>0</v>
      </c>
      <c r="AD170" s="183">
        <v>0</v>
      </c>
      <c r="AE170" s="183">
        <v>0</v>
      </c>
      <c r="AF170" s="183">
        <v>13</v>
      </c>
    </row>
    <row r="171" ht="23.1" customHeight="1" spans="1:32">
      <c r="A171" s="180"/>
      <c r="B171" s="180"/>
      <c r="C171" s="180"/>
      <c r="D171" s="179" t="s">
        <v>2738</v>
      </c>
      <c r="E171" s="199" t="s">
        <v>1182</v>
      </c>
      <c r="F171" s="184">
        <v>8110</v>
      </c>
      <c r="G171" s="183">
        <v>8110</v>
      </c>
      <c r="H171" s="183">
        <v>6500</v>
      </c>
      <c r="I171" s="183">
        <v>0</v>
      </c>
      <c r="J171" s="183">
        <v>0</v>
      </c>
      <c r="K171" s="183">
        <v>0</v>
      </c>
      <c r="L171" s="183">
        <v>0</v>
      </c>
      <c r="M171" s="183">
        <v>0</v>
      </c>
      <c r="N171" s="183">
        <v>0</v>
      </c>
      <c r="O171" s="183">
        <v>0</v>
      </c>
      <c r="P171" s="183">
        <v>0</v>
      </c>
      <c r="Q171" s="183">
        <v>0</v>
      </c>
      <c r="R171" s="183">
        <v>0</v>
      </c>
      <c r="S171" s="183">
        <v>0</v>
      </c>
      <c r="T171" s="183">
        <v>0</v>
      </c>
      <c r="U171" s="183">
        <v>700</v>
      </c>
      <c r="V171" s="183">
        <v>300</v>
      </c>
      <c r="W171" s="183">
        <v>0</v>
      </c>
      <c r="X171" s="183">
        <v>0</v>
      </c>
      <c r="Y171" s="183">
        <v>0</v>
      </c>
      <c r="Z171" s="183">
        <v>0</v>
      </c>
      <c r="AA171" s="183">
        <v>0</v>
      </c>
      <c r="AB171" s="183">
        <v>0</v>
      </c>
      <c r="AC171" s="183">
        <v>0</v>
      </c>
      <c r="AD171" s="183">
        <v>0</v>
      </c>
      <c r="AE171" s="183">
        <v>0</v>
      </c>
      <c r="AF171" s="183">
        <v>610</v>
      </c>
    </row>
    <row r="172" ht="23.1" customHeight="1" spans="1:32">
      <c r="A172" s="180"/>
      <c r="B172" s="180"/>
      <c r="C172" s="180"/>
      <c r="D172" s="179" t="s">
        <v>2739</v>
      </c>
      <c r="E172" s="199" t="s">
        <v>2740</v>
      </c>
      <c r="F172" s="184">
        <v>8110</v>
      </c>
      <c r="G172" s="183">
        <v>8110</v>
      </c>
      <c r="H172" s="183">
        <v>6500</v>
      </c>
      <c r="I172" s="183">
        <v>0</v>
      </c>
      <c r="J172" s="183">
        <v>0</v>
      </c>
      <c r="K172" s="183">
        <v>0</v>
      </c>
      <c r="L172" s="183">
        <v>0</v>
      </c>
      <c r="M172" s="183">
        <v>0</v>
      </c>
      <c r="N172" s="183">
        <v>0</v>
      </c>
      <c r="O172" s="183">
        <v>0</v>
      </c>
      <c r="P172" s="183">
        <v>0</v>
      </c>
      <c r="Q172" s="183">
        <v>0</v>
      </c>
      <c r="R172" s="183">
        <v>0</v>
      </c>
      <c r="S172" s="183">
        <v>0</v>
      </c>
      <c r="T172" s="183">
        <v>0</v>
      </c>
      <c r="U172" s="183">
        <v>700</v>
      </c>
      <c r="V172" s="183">
        <v>300</v>
      </c>
      <c r="W172" s="183">
        <v>0</v>
      </c>
      <c r="X172" s="183">
        <v>0</v>
      </c>
      <c r="Y172" s="183">
        <v>0</v>
      </c>
      <c r="Z172" s="183">
        <v>0</v>
      </c>
      <c r="AA172" s="183">
        <v>0</v>
      </c>
      <c r="AB172" s="183">
        <v>0</v>
      </c>
      <c r="AC172" s="183">
        <v>0</v>
      </c>
      <c r="AD172" s="183">
        <v>0</v>
      </c>
      <c r="AE172" s="183">
        <v>0</v>
      </c>
      <c r="AF172" s="183">
        <v>610</v>
      </c>
    </row>
    <row r="173" ht="23.1" customHeight="1" spans="1:32">
      <c r="A173" s="180"/>
      <c r="B173" s="180"/>
      <c r="C173" s="180"/>
      <c r="D173" s="179" t="s">
        <v>2741</v>
      </c>
      <c r="E173" s="199" t="s">
        <v>2742</v>
      </c>
      <c r="F173" s="184">
        <v>16752</v>
      </c>
      <c r="G173" s="183">
        <v>16752</v>
      </c>
      <c r="H173" s="183">
        <v>5834</v>
      </c>
      <c r="I173" s="183">
        <v>0</v>
      </c>
      <c r="J173" s="183">
        <v>300</v>
      </c>
      <c r="K173" s="183">
        <v>0</v>
      </c>
      <c r="L173" s="183">
        <v>0</v>
      </c>
      <c r="M173" s="183">
        <v>0</v>
      </c>
      <c r="N173" s="183">
        <v>0</v>
      </c>
      <c r="O173" s="183">
        <v>0</v>
      </c>
      <c r="P173" s="183">
        <v>0</v>
      </c>
      <c r="Q173" s="183">
        <v>0</v>
      </c>
      <c r="R173" s="183">
        <v>0</v>
      </c>
      <c r="S173" s="183">
        <v>0</v>
      </c>
      <c r="T173" s="183">
        <v>0</v>
      </c>
      <c r="U173" s="183">
        <v>0</v>
      </c>
      <c r="V173" s="183">
        <v>0</v>
      </c>
      <c r="W173" s="183">
        <v>0</v>
      </c>
      <c r="X173" s="183">
        <v>0</v>
      </c>
      <c r="Y173" s="183">
        <v>0</v>
      </c>
      <c r="Z173" s="183">
        <v>0</v>
      </c>
      <c r="AA173" s="183">
        <v>0</v>
      </c>
      <c r="AB173" s="183">
        <v>431</v>
      </c>
      <c r="AC173" s="183">
        <v>0</v>
      </c>
      <c r="AD173" s="183">
        <v>0</v>
      </c>
      <c r="AE173" s="183">
        <v>0</v>
      </c>
      <c r="AF173" s="183">
        <v>10187</v>
      </c>
    </row>
    <row r="174" ht="23.1" customHeight="1" spans="1:32">
      <c r="A174" s="180"/>
      <c r="B174" s="180"/>
      <c r="C174" s="180"/>
      <c r="D174" s="179" t="s">
        <v>2743</v>
      </c>
      <c r="E174" s="199" t="s">
        <v>2744</v>
      </c>
      <c r="F174" s="184">
        <v>1631</v>
      </c>
      <c r="G174" s="183">
        <v>1631</v>
      </c>
      <c r="H174" s="183">
        <v>100</v>
      </c>
      <c r="I174" s="183">
        <v>0</v>
      </c>
      <c r="J174" s="183">
        <v>300</v>
      </c>
      <c r="K174" s="183">
        <v>0</v>
      </c>
      <c r="L174" s="183">
        <v>0</v>
      </c>
      <c r="M174" s="183">
        <v>0</v>
      </c>
      <c r="N174" s="183">
        <v>0</v>
      </c>
      <c r="O174" s="183">
        <v>0</v>
      </c>
      <c r="P174" s="183">
        <v>0</v>
      </c>
      <c r="Q174" s="183">
        <v>0</v>
      </c>
      <c r="R174" s="183">
        <v>0</v>
      </c>
      <c r="S174" s="183">
        <v>0</v>
      </c>
      <c r="T174" s="183">
        <v>0</v>
      </c>
      <c r="U174" s="183">
        <v>0</v>
      </c>
      <c r="V174" s="183">
        <v>0</v>
      </c>
      <c r="W174" s="183">
        <v>0</v>
      </c>
      <c r="X174" s="183">
        <v>0</v>
      </c>
      <c r="Y174" s="183">
        <v>0</v>
      </c>
      <c r="Z174" s="183">
        <v>0</v>
      </c>
      <c r="AA174" s="183">
        <v>0</v>
      </c>
      <c r="AB174" s="183">
        <v>431</v>
      </c>
      <c r="AC174" s="183">
        <v>0</v>
      </c>
      <c r="AD174" s="183">
        <v>0</v>
      </c>
      <c r="AE174" s="183">
        <v>0</v>
      </c>
      <c r="AF174" s="183">
        <v>800</v>
      </c>
    </row>
    <row r="175" ht="23.1" customHeight="1" spans="1:32">
      <c r="A175" s="180"/>
      <c r="B175" s="180"/>
      <c r="C175" s="180"/>
      <c r="D175" s="179" t="s">
        <v>2745</v>
      </c>
      <c r="E175" s="199" t="s">
        <v>2746</v>
      </c>
      <c r="F175" s="184">
        <v>5594</v>
      </c>
      <c r="G175" s="183">
        <v>5594</v>
      </c>
      <c r="H175" s="183">
        <v>5594</v>
      </c>
      <c r="I175" s="183">
        <v>0</v>
      </c>
      <c r="J175" s="183">
        <v>0</v>
      </c>
      <c r="K175" s="183">
        <v>0</v>
      </c>
      <c r="L175" s="183">
        <v>0</v>
      </c>
      <c r="M175" s="183">
        <v>0</v>
      </c>
      <c r="N175" s="183">
        <v>0</v>
      </c>
      <c r="O175" s="183">
        <v>0</v>
      </c>
      <c r="P175" s="183">
        <v>0</v>
      </c>
      <c r="Q175" s="183">
        <v>0</v>
      </c>
      <c r="R175" s="183">
        <v>0</v>
      </c>
      <c r="S175" s="183">
        <v>0</v>
      </c>
      <c r="T175" s="183">
        <v>0</v>
      </c>
      <c r="U175" s="183">
        <v>0</v>
      </c>
      <c r="V175" s="183">
        <v>0</v>
      </c>
      <c r="W175" s="183">
        <v>0</v>
      </c>
      <c r="X175" s="183">
        <v>0</v>
      </c>
      <c r="Y175" s="183">
        <v>0</v>
      </c>
      <c r="Z175" s="183">
        <v>0</v>
      </c>
      <c r="AA175" s="183">
        <v>0</v>
      </c>
      <c r="AB175" s="183">
        <v>0</v>
      </c>
      <c r="AC175" s="183">
        <v>0</v>
      </c>
      <c r="AD175" s="183">
        <v>0</v>
      </c>
      <c r="AE175" s="183">
        <v>0</v>
      </c>
      <c r="AF175" s="183">
        <v>0</v>
      </c>
    </row>
    <row r="176" ht="23.1" customHeight="1" spans="1:32">
      <c r="A176" s="180"/>
      <c r="B176" s="180"/>
      <c r="C176" s="180"/>
      <c r="D176" s="179" t="s">
        <v>2747</v>
      </c>
      <c r="E176" s="199" t="s">
        <v>2748</v>
      </c>
      <c r="F176" s="184">
        <v>300</v>
      </c>
      <c r="G176" s="183">
        <v>300</v>
      </c>
      <c r="H176" s="183">
        <v>0</v>
      </c>
      <c r="I176" s="183">
        <v>0</v>
      </c>
      <c r="J176" s="183">
        <v>0</v>
      </c>
      <c r="K176" s="183">
        <v>0</v>
      </c>
      <c r="L176" s="183">
        <v>0</v>
      </c>
      <c r="M176" s="183">
        <v>0</v>
      </c>
      <c r="N176" s="183">
        <v>0</v>
      </c>
      <c r="O176" s="183">
        <v>0</v>
      </c>
      <c r="P176" s="183">
        <v>0</v>
      </c>
      <c r="Q176" s="183">
        <v>0</v>
      </c>
      <c r="R176" s="183">
        <v>0</v>
      </c>
      <c r="S176" s="183">
        <v>0</v>
      </c>
      <c r="T176" s="183">
        <v>0</v>
      </c>
      <c r="U176" s="183">
        <v>0</v>
      </c>
      <c r="V176" s="183">
        <v>0</v>
      </c>
      <c r="W176" s="183">
        <v>0</v>
      </c>
      <c r="X176" s="183">
        <v>0</v>
      </c>
      <c r="Y176" s="183">
        <v>0</v>
      </c>
      <c r="Z176" s="183">
        <v>0</v>
      </c>
      <c r="AA176" s="183">
        <v>0</v>
      </c>
      <c r="AB176" s="183">
        <v>0</v>
      </c>
      <c r="AC176" s="183">
        <v>0</v>
      </c>
      <c r="AD176" s="183">
        <v>0</v>
      </c>
      <c r="AE176" s="183">
        <v>0</v>
      </c>
      <c r="AF176" s="183">
        <v>300</v>
      </c>
    </row>
    <row r="177" ht="23.1" customHeight="1" spans="1:32">
      <c r="A177" s="180"/>
      <c r="B177" s="180"/>
      <c r="C177" s="180"/>
      <c r="D177" s="179" t="s">
        <v>2749</v>
      </c>
      <c r="E177" s="199" t="s">
        <v>2750</v>
      </c>
      <c r="F177" s="184">
        <v>500</v>
      </c>
      <c r="G177" s="183">
        <v>500</v>
      </c>
      <c r="H177" s="183">
        <v>0</v>
      </c>
      <c r="I177" s="183">
        <v>0</v>
      </c>
      <c r="J177" s="183">
        <v>0</v>
      </c>
      <c r="K177" s="183">
        <v>0</v>
      </c>
      <c r="L177" s="183">
        <v>0</v>
      </c>
      <c r="M177" s="183">
        <v>0</v>
      </c>
      <c r="N177" s="183">
        <v>0</v>
      </c>
      <c r="O177" s="183">
        <v>0</v>
      </c>
      <c r="P177" s="183">
        <v>0</v>
      </c>
      <c r="Q177" s="183">
        <v>0</v>
      </c>
      <c r="R177" s="183">
        <v>0</v>
      </c>
      <c r="S177" s="183">
        <v>0</v>
      </c>
      <c r="T177" s="183">
        <v>0</v>
      </c>
      <c r="U177" s="183">
        <v>0</v>
      </c>
      <c r="V177" s="183">
        <v>0</v>
      </c>
      <c r="W177" s="183">
        <v>0</v>
      </c>
      <c r="X177" s="183">
        <v>0</v>
      </c>
      <c r="Y177" s="183">
        <v>0</v>
      </c>
      <c r="Z177" s="183">
        <v>0</v>
      </c>
      <c r="AA177" s="183">
        <v>0</v>
      </c>
      <c r="AB177" s="183">
        <v>0</v>
      </c>
      <c r="AC177" s="183">
        <v>0</v>
      </c>
      <c r="AD177" s="183">
        <v>0</v>
      </c>
      <c r="AE177" s="183">
        <v>0</v>
      </c>
      <c r="AF177" s="183">
        <v>500</v>
      </c>
    </row>
    <row r="178" ht="23.1" customHeight="1" spans="1:32">
      <c r="A178" s="180"/>
      <c r="B178" s="180"/>
      <c r="C178" s="180"/>
      <c r="D178" s="179" t="s">
        <v>2751</v>
      </c>
      <c r="E178" s="199" t="s">
        <v>2752</v>
      </c>
      <c r="F178" s="184">
        <v>1162</v>
      </c>
      <c r="G178" s="183">
        <v>1162</v>
      </c>
      <c r="H178" s="183">
        <v>0</v>
      </c>
      <c r="I178" s="183">
        <v>0</v>
      </c>
      <c r="J178" s="183">
        <v>0</v>
      </c>
      <c r="K178" s="183">
        <v>0</v>
      </c>
      <c r="L178" s="183">
        <v>0</v>
      </c>
      <c r="M178" s="183">
        <v>0</v>
      </c>
      <c r="N178" s="183">
        <v>0</v>
      </c>
      <c r="O178" s="183">
        <v>0</v>
      </c>
      <c r="P178" s="183">
        <v>0</v>
      </c>
      <c r="Q178" s="183">
        <v>0</v>
      </c>
      <c r="R178" s="183">
        <v>0</v>
      </c>
      <c r="S178" s="183">
        <v>0</v>
      </c>
      <c r="T178" s="183">
        <v>0</v>
      </c>
      <c r="U178" s="183">
        <v>0</v>
      </c>
      <c r="V178" s="183">
        <v>0</v>
      </c>
      <c r="W178" s="183">
        <v>0</v>
      </c>
      <c r="X178" s="183">
        <v>0</v>
      </c>
      <c r="Y178" s="183">
        <v>0</v>
      </c>
      <c r="Z178" s="183">
        <v>0</v>
      </c>
      <c r="AA178" s="183">
        <v>0</v>
      </c>
      <c r="AB178" s="183">
        <v>0</v>
      </c>
      <c r="AC178" s="183">
        <v>0</v>
      </c>
      <c r="AD178" s="183">
        <v>0</v>
      </c>
      <c r="AE178" s="183">
        <v>0</v>
      </c>
      <c r="AF178" s="183">
        <v>1162</v>
      </c>
    </row>
    <row r="179" ht="23.1" customHeight="1" spans="1:32">
      <c r="A179" s="180"/>
      <c r="B179" s="180"/>
      <c r="C179" s="180"/>
      <c r="D179" s="179" t="s">
        <v>2753</v>
      </c>
      <c r="E179" s="199" t="s">
        <v>2754</v>
      </c>
      <c r="F179" s="184">
        <v>7000</v>
      </c>
      <c r="G179" s="183">
        <v>7000</v>
      </c>
      <c r="H179" s="183">
        <v>0</v>
      </c>
      <c r="I179" s="183">
        <v>0</v>
      </c>
      <c r="J179" s="183">
        <v>0</v>
      </c>
      <c r="K179" s="183">
        <v>0</v>
      </c>
      <c r="L179" s="183">
        <v>0</v>
      </c>
      <c r="M179" s="183">
        <v>0</v>
      </c>
      <c r="N179" s="183">
        <v>0</v>
      </c>
      <c r="O179" s="183">
        <v>0</v>
      </c>
      <c r="P179" s="183">
        <v>0</v>
      </c>
      <c r="Q179" s="183">
        <v>0</v>
      </c>
      <c r="R179" s="183">
        <v>0</v>
      </c>
      <c r="S179" s="183">
        <v>0</v>
      </c>
      <c r="T179" s="183">
        <v>0</v>
      </c>
      <c r="U179" s="183">
        <v>0</v>
      </c>
      <c r="V179" s="183">
        <v>0</v>
      </c>
      <c r="W179" s="183">
        <v>0</v>
      </c>
      <c r="X179" s="183">
        <v>0</v>
      </c>
      <c r="Y179" s="183">
        <v>0</v>
      </c>
      <c r="Z179" s="183">
        <v>0</v>
      </c>
      <c r="AA179" s="183">
        <v>0</v>
      </c>
      <c r="AB179" s="183">
        <v>0</v>
      </c>
      <c r="AC179" s="183">
        <v>0</v>
      </c>
      <c r="AD179" s="183">
        <v>0</v>
      </c>
      <c r="AE179" s="183">
        <v>0</v>
      </c>
      <c r="AF179" s="183">
        <v>7000</v>
      </c>
    </row>
    <row r="180" ht="23.1" customHeight="1" spans="1:32">
      <c r="A180" s="180"/>
      <c r="B180" s="180"/>
      <c r="C180" s="180"/>
      <c r="D180" s="179" t="s">
        <v>2755</v>
      </c>
      <c r="E180" s="199" t="s">
        <v>2756</v>
      </c>
      <c r="F180" s="184">
        <v>140</v>
      </c>
      <c r="G180" s="183">
        <v>140</v>
      </c>
      <c r="H180" s="183">
        <v>140</v>
      </c>
      <c r="I180" s="183">
        <v>0</v>
      </c>
      <c r="J180" s="183">
        <v>0</v>
      </c>
      <c r="K180" s="183">
        <v>0</v>
      </c>
      <c r="L180" s="183">
        <v>0</v>
      </c>
      <c r="M180" s="183">
        <v>0</v>
      </c>
      <c r="N180" s="183">
        <v>0</v>
      </c>
      <c r="O180" s="183">
        <v>0</v>
      </c>
      <c r="P180" s="183">
        <v>0</v>
      </c>
      <c r="Q180" s="183">
        <v>0</v>
      </c>
      <c r="R180" s="183">
        <v>0</v>
      </c>
      <c r="S180" s="183">
        <v>0</v>
      </c>
      <c r="T180" s="183">
        <v>0</v>
      </c>
      <c r="U180" s="183">
        <v>0</v>
      </c>
      <c r="V180" s="183">
        <v>0</v>
      </c>
      <c r="W180" s="183">
        <v>0</v>
      </c>
      <c r="X180" s="183">
        <v>0</v>
      </c>
      <c r="Y180" s="183">
        <v>0</v>
      </c>
      <c r="Z180" s="183">
        <v>0</v>
      </c>
      <c r="AA180" s="183">
        <v>0</v>
      </c>
      <c r="AB180" s="183">
        <v>0</v>
      </c>
      <c r="AC180" s="183">
        <v>0</v>
      </c>
      <c r="AD180" s="183">
        <v>0</v>
      </c>
      <c r="AE180" s="183">
        <v>0</v>
      </c>
      <c r="AF180" s="183">
        <v>0</v>
      </c>
    </row>
    <row r="181" ht="23.1" customHeight="1" spans="1:32">
      <c r="A181" s="180"/>
      <c r="B181" s="180"/>
      <c r="C181" s="180"/>
      <c r="D181" s="179" t="s">
        <v>2759</v>
      </c>
      <c r="E181" s="199" t="s">
        <v>2760</v>
      </c>
      <c r="F181" s="184">
        <v>5</v>
      </c>
      <c r="G181" s="183">
        <v>5</v>
      </c>
      <c r="H181" s="183">
        <v>0</v>
      </c>
      <c r="I181" s="183">
        <v>0</v>
      </c>
      <c r="J181" s="183">
        <v>0</v>
      </c>
      <c r="K181" s="183">
        <v>0</v>
      </c>
      <c r="L181" s="183">
        <v>0</v>
      </c>
      <c r="M181" s="183">
        <v>0</v>
      </c>
      <c r="N181" s="183">
        <v>0</v>
      </c>
      <c r="O181" s="183">
        <v>0</v>
      </c>
      <c r="P181" s="183">
        <v>0</v>
      </c>
      <c r="Q181" s="183">
        <v>0</v>
      </c>
      <c r="R181" s="183">
        <v>0</v>
      </c>
      <c r="S181" s="183">
        <v>0</v>
      </c>
      <c r="T181" s="183">
        <v>0</v>
      </c>
      <c r="U181" s="183">
        <v>0</v>
      </c>
      <c r="V181" s="183">
        <v>0</v>
      </c>
      <c r="W181" s="183">
        <v>0</v>
      </c>
      <c r="X181" s="183">
        <v>0</v>
      </c>
      <c r="Y181" s="183">
        <v>0</v>
      </c>
      <c r="Z181" s="183">
        <v>0</v>
      </c>
      <c r="AA181" s="183">
        <v>0</v>
      </c>
      <c r="AB181" s="183">
        <v>0</v>
      </c>
      <c r="AC181" s="183">
        <v>0</v>
      </c>
      <c r="AD181" s="183">
        <v>0</v>
      </c>
      <c r="AE181" s="183">
        <v>0</v>
      </c>
      <c r="AF181" s="183">
        <v>5</v>
      </c>
    </row>
    <row r="182" ht="23.1" customHeight="1" spans="1:32">
      <c r="A182" s="180"/>
      <c r="B182" s="180"/>
      <c r="C182" s="180"/>
      <c r="D182" s="179" t="s">
        <v>2761</v>
      </c>
      <c r="E182" s="199" t="s">
        <v>2762</v>
      </c>
      <c r="F182" s="184">
        <v>420</v>
      </c>
      <c r="G182" s="183">
        <v>420</v>
      </c>
      <c r="H182" s="183">
        <v>0</v>
      </c>
      <c r="I182" s="183">
        <v>0</v>
      </c>
      <c r="J182" s="183">
        <v>0</v>
      </c>
      <c r="K182" s="183">
        <v>0</v>
      </c>
      <c r="L182" s="183">
        <v>0</v>
      </c>
      <c r="M182" s="183">
        <v>0</v>
      </c>
      <c r="N182" s="183">
        <v>0</v>
      </c>
      <c r="O182" s="183">
        <v>0</v>
      </c>
      <c r="P182" s="183">
        <v>0</v>
      </c>
      <c r="Q182" s="183">
        <v>0</v>
      </c>
      <c r="R182" s="183">
        <v>0</v>
      </c>
      <c r="S182" s="183">
        <v>0</v>
      </c>
      <c r="T182" s="183">
        <v>0</v>
      </c>
      <c r="U182" s="183">
        <v>0</v>
      </c>
      <c r="V182" s="183">
        <v>0</v>
      </c>
      <c r="W182" s="183">
        <v>0</v>
      </c>
      <c r="X182" s="183">
        <v>0</v>
      </c>
      <c r="Y182" s="183">
        <v>0</v>
      </c>
      <c r="Z182" s="183">
        <v>0</v>
      </c>
      <c r="AA182" s="183">
        <v>0</v>
      </c>
      <c r="AB182" s="183">
        <v>0</v>
      </c>
      <c r="AC182" s="183">
        <v>0</v>
      </c>
      <c r="AD182" s="183">
        <v>0</v>
      </c>
      <c r="AE182" s="183">
        <v>0</v>
      </c>
      <c r="AF182" s="183">
        <v>420</v>
      </c>
    </row>
    <row r="183" ht="23.1" customHeight="1" spans="1:32">
      <c r="A183" s="180"/>
      <c r="B183" s="180"/>
      <c r="C183" s="180"/>
      <c r="D183" s="179" t="s">
        <v>2763</v>
      </c>
      <c r="E183" s="199" t="s">
        <v>2764</v>
      </c>
      <c r="F183" s="184">
        <v>2241</v>
      </c>
      <c r="G183" s="183">
        <v>2241</v>
      </c>
      <c r="H183" s="183">
        <v>0</v>
      </c>
      <c r="I183" s="183">
        <v>0</v>
      </c>
      <c r="J183" s="183">
        <v>0</v>
      </c>
      <c r="K183" s="183">
        <v>0</v>
      </c>
      <c r="L183" s="183">
        <v>0</v>
      </c>
      <c r="M183" s="183">
        <v>0</v>
      </c>
      <c r="N183" s="183">
        <v>0</v>
      </c>
      <c r="O183" s="183">
        <v>0</v>
      </c>
      <c r="P183" s="183">
        <v>0</v>
      </c>
      <c r="Q183" s="183">
        <v>0</v>
      </c>
      <c r="R183" s="183">
        <v>0</v>
      </c>
      <c r="S183" s="183">
        <v>0</v>
      </c>
      <c r="T183" s="183">
        <v>0</v>
      </c>
      <c r="U183" s="183">
        <v>0</v>
      </c>
      <c r="V183" s="183">
        <v>0</v>
      </c>
      <c r="W183" s="183">
        <v>0</v>
      </c>
      <c r="X183" s="183">
        <v>0</v>
      </c>
      <c r="Y183" s="183">
        <v>0</v>
      </c>
      <c r="Z183" s="183">
        <v>0</v>
      </c>
      <c r="AA183" s="183">
        <v>0</v>
      </c>
      <c r="AB183" s="183">
        <v>0</v>
      </c>
      <c r="AC183" s="183">
        <v>0</v>
      </c>
      <c r="AD183" s="183">
        <v>0</v>
      </c>
      <c r="AE183" s="183">
        <v>0</v>
      </c>
      <c r="AF183" s="183">
        <v>2241</v>
      </c>
    </row>
    <row r="184" ht="23.1" customHeight="1" spans="1:32">
      <c r="A184" s="180"/>
      <c r="B184" s="180"/>
      <c r="C184" s="180"/>
      <c r="D184" s="179" t="s">
        <v>2765</v>
      </c>
      <c r="E184" s="199" t="s">
        <v>2766</v>
      </c>
      <c r="F184" s="184">
        <v>1000</v>
      </c>
      <c r="G184" s="183">
        <v>1000</v>
      </c>
      <c r="H184" s="183">
        <v>0</v>
      </c>
      <c r="I184" s="183">
        <v>0</v>
      </c>
      <c r="J184" s="183">
        <v>0</v>
      </c>
      <c r="K184" s="183">
        <v>0</v>
      </c>
      <c r="L184" s="183">
        <v>0</v>
      </c>
      <c r="M184" s="183">
        <v>0</v>
      </c>
      <c r="N184" s="183">
        <v>0</v>
      </c>
      <c r="O184" s="183">
        <v>0</v>
      </c>
      <c r="P184" s="183">
        <v>0</v>
      </c>
      <c r="Q184" s="183">
        <v>0</v>
      </c>
      <c r="R184" s="183">
        <v>0</v>
      </c>
      <c r="S184" s="183">
        <v>0</v>
      </c>
      <c r="T184" s="183">
        <v>0</v>
      </c>
      <c r="U184" s="183">
        <v>0</v>
      </c>
      <c r="V184" s="183">
        <v>0</v>
      </c>
      <c r="W184" s="183">
        <v>0</v>
      </c>
      <c r="X184" s="183">
        <v>0</v>
      </c>
      <c r="Y184" s="183">
        <v>0</v>
      </c>
      <c r="Z184" s="183">
        <v>0</v>
      </c>
      <c r="AA184" s="183">
        <v>0</v>
      </c>
      <c r="AB184" s="183">
        <v>0</v>
      </c>
      <c r="AC184" s="183">
        <v>0</v>
      </c>
      <c r="AD184" s="183">
        <v>0</v>
      </c>
      <c r="AE184" s="183">
        <v>0</v>
      </c>
      <c r="AF184" s="183">
        <v>1000</v>
      </c>
    </row>
    <row r="185" ht="23.1" customHeight="1" spans="1:32">
      <c r="A185" s="180"/>
      <c r="B185" s="180"/>
      <c r="C185" s="180"/>
      <c r="D185" s="179" t="s">
        <v>2767</v>
      </c>
      <c r="E185" s="199" t="s">
        <v>2768</v>
      </c>
      <c r="F185" s="184">
        <v>50</v>
      </c>
      <c r="G185" s="183">
        <v>50</v>
      </c>
      <c r="H185" s="183">
        <v>0</v>
      </c>
      <c r="I185" s="183">
        <v>0</v>
      </c>
      <c r="J185" s="183">
        <v>0</v>
      </c>
      <c r="K185" s="183">
        <v>0</v>
      </c>
      <c r="L185" s="183">
        <v>0</v>
      </c>
      <c r="M185" s="183">
        <v>0</v>
      </c>
      <c r="N185" s="183">
        <v>0</v>
      </c>
      <c r="O185" s="183">
        <v>0</v>
      </c>
      <c r="P185" s="183">
        <v>0</v>
      </c>
      <c r="Q185" s="183">
        <v>0</v>
      </c>
      <c r="R185" s="183">
        <v>0</v>
      </c>
      <c r="S185" s="183">
        <v>0</v>
      </c>
      <c r="T185" s="183">
        <v>0</v>
      </c>
      <c r="U185" s="183">
        <v>0</v>
      </c>
      <c r="V185" s="183">
        <v>0</v>
      </c>
      <c r="W185" s="183">
        <v>0</v>
      </c>
      <c r="X185" s="183">
        <v>0</v>
      </c>
      <c r="Y185" s="183">
        <v>0</v>
      </c>
      <c r="Z185" s="183">
        <v>0</v>
      </c>
      <c r="AA185" s="183">
        <v>0</v>
      </c>
      <c r="AB185" s="183">
        <v>0</v>
      </c>
      <c r="AC185" s="183">
        <v>0</v>
      </c>
      <c r="AD185" s="183">
        <v>0</v>
      </c>
      <c r="AE185" s="183">
        <v>0</v>
      </c>
      <c r="AF185" s="183">
        <v>50</v>
      </c>
    </row>
    <row r="186" ht="23.1" customHeight="1" spans="1:32">
      <c r="A186" s="180"/>
      <c r="B186" s="180"/>
      <c r="C186" s="180"/>
      <c r="D186" s="179" t="s">
        <v>2771</v>
      </c>
      <c r="E186" s="199" t="s">
        <v>2772</v>
      </c>
      <c r="F186" s="184">
        <v>120</v>
      </c>
      <c r="G186" s="183">
        <v>120</v>
      </c>
      <c r="H186" s="183">
        <v>0</v>
      </c>
      <c r="I186" s="183">
        <v>0</v>
      </c>
      <c r="J186" s="183">
        <v>0</v>
      </c>
      <c r="K186" s="183">
        <v>0</v>
      </c>
      <c r="L186" s="183">
        <v>0</v>
      </c>
      <c r="M186" s="183">
        <v>0</v>
      </c>
      <c r="N186" s="183">
        <v>0</v>
      </c>
      <c r="O186" s="183">
        <v>0</v>
      </c>
      <c r="P186" s="183">
        <v>0</v>
      </c>
      <c r="Q186" s="183">
        <v>0</v>
      </c>
      <c r="R186" s="183">
        <v>0</v>
      </c>
      <c r="S186" s="183">
        <v>0</v>
      </c>
      <c r="T186" s="183">
        <v>0</v>
      </c>
      <c r="U186" s="183">
        <v>0</v>
      </c>
      <c r="V186" s="183">
        <v>0</v>
      </c>
      <c r="W186" s="183">
        <v>0</v>
      </c>
      <c r="X186" s="183">
        <v>0</v>
      </c>
      <c r="Y186" s="183">
        <v>0</v>
      </c>
      <c r="Z186" s="183">
        <v>0</v>
      </c>
      <c r="AA186" s="183">
        <v>0</v>
      </c>
      <c r="AB186" s="183">
        <v>0</v>
      </c>
      <c r="AC186" s="183">
        <v>0</v>
      </c>
      <c r="AD186" s="183">
        <v>0</v>
      </c>
      <c r="AE186" s="183">
        <v>0</v>
      </c>
      <c r="AF186" s="183">
        <v>120</v>
      </c>
    </row>
    <row r="187" ht="23.1" customHeight="1" spans="1:32">
      <c r="A187" s="180"/>
      <c r="B187" s="180"/>
      <c r="C187" s="180"/>
      <c r="D187" s="179" t="s">
        <v>2775</v>
      </c>
      <c r="E187" s="199" t="s">
        <v>2776</v>
      </c>
      <c r="F187" s="184">
        <v>56</v>
      </c>
      <c r="G187" s="183">
        <v>56</v>
      </c>
      <c r="H187" s="183">
        <v>0</v>
      </c>
      <c r="I187" s="183">
        <v>0</v>
      </c>
      <c r="J187" s="183">
        <v>0</v>
      </c>
      <c r="K187" s="183">
        <v>0</v>
      </c>
      <c r="L187" s="183">
        <v>0</v>
      </c>
      <c r="M187" s="183">
        <v>0</v>
      </c>
      <c r="N187" s="183">
        <v>0</v>
      </c>
      <c r="O187" s="183">
        <v>0</v>
      </c>
      <c r="P187" s="183">
        <v>0</v>
      </c>
      <c r="Q187" s="183">
        <v>0</v>
      </c>
      <c r="R187" s="183">
        <v>0</v>
      </c>
      <c r="S187" s="183">
        <v>0</v>
      </c>
      <c r="T187" s="183">
        <v>0</v>
      </c>
      <c r="U187" s="183">
        <v>0</v>
      </c>
      <c r="V187" s="183">
        <v>0</v>
      </c>
      <c r="W187" s="183">
        <v>0</v>
      </c>
      <c r="X187" s="183">
        <v>0</v>
      </c>
      <c r="Y187" s="183">
        <v>0</v>
      </c>
      <c r="Z187" s="183">
        <v>0</v>
      </c>
      <c r="AA187" s="183">
        <v>0</v>
      </c>
      <c r="AB187" s="183">
        <v>0</v>
      </c>
      <c r="AC187" s="183">
        <v>0</v>
      </c>
      <c r="AD187" s="183">
        <v>0</v>
      </c>
      <c r="AE187" s="183">
        <v>0</v>
      </c>
      <c r="AF187" s="183">
        <v>56</v>
      </c>
    </row>
    <row r="188" ht="23.1" customHeight="1" spans="1:32">
      <c r="A188" s="180"/>
      <c r="B188" s="180"/>
      <c r="C188" s="180"/>
      <c r="D188" s="179" t="s">
        <v>2783</v>
      </c>
      <c r="E188" s="199" t="s">
        <v>2784</v>
      </c>
      <c r="F188" s="184">
        <v>400</v>
      </c>
      <c r="G188" s="183">
        <v>400</v>
      </c>
      <c r="H188" s="183">
        <v>0</v>
      </c>
      <c r="I188" s="183">
        <v>0</v>
      </c>
      <c r="J188" s="183">
        <v>0</v>
      </c>
      <c r="K188" s="183">
        <v>0</v>
      </c>
      <c r="L188" s="183">
        <v>0</v>
      </c>
      <c r="M188" s="183">
        <v>0</v>
      </c>
      <c r="N188" s="183">
        <v>0</v>
      </c>
      <c r="O188" s="183">
        <v>0</v>
      </c>
      <c r="P188" s="183">
        <v>0</v>
      </c>
      <c r="Q188" s="183">
        <v>0</v>
      </c>
      <c r="R188" s="183">
        <v>0</v>
      </c>
      <c r="S188" s="183">
        <v>0</v>
      </c>
      <c r="T188" s="183">
        <v>0</v>
      </c>
      <c r="U188" s="183">
        <v>0</v>
      </c>
      <c r="V188" s="183">
        <v>0</v>
      </c>
      <c r="W188" s="183">
        <v>0</v>
      </c>
      <c r="X188" s="183">
        <v>0</v>
      </c>
      <c r="Y188" s="183">
        <v>0</v>
      </c>
      <c r="Z188" s="183">
        <v>0</v>
      </c>
      <c r="AA188" s="183">
        <v>0</v>
      </c>
      <c r="AB188" s="183">
        <v>0</v>
      </c>
      <c r="AC188" s="183">
        <v>0</v>
      </c>
      <c r="AD188" s="183">
        <v>0</v>
      </c>
      <c r="AE188" s="183">
        <v>0</v>
      </c>
      <c r="AF188" s="183">
        <v>400</v>
      </c>
    </row>
    <row r="189" ht="23.1" customHeight="1" spans="1:32">
      <c r="A189" s="180"/>
      <c r="B189" s="180"/>
      <c r="C189" s="180"/>
      <c r="D189" s="179" t="s">
        <v>2785</v>
      </c>
      <c r="E189" s="199" t="s">
        <v>2786</v>
      </c>
      <c r="F189" s="184">
        <v>200</v>
      </c>
      <c r="G189" s="183">
        <v>200</v>
      </c>
      <c r="H189" s="183">
        <v>0</v>
      </c>
      <c r="I189" s="183">
        <v>0</v>
      </c>
      <c r="J189" s="183">
        <v>0</v>
      </c>
      <c r="K189" s="183">
        <v>0</v>
      </c>
      <c r="L189" s="183">
        <v>0</v>
      </c>
      <c r="M189" s="183">
        <v>0</v>
      </c>
      <c r="N189" s="183">
        <v>0</v>
      </c>
      <c r="O189" s="183">
        <v>0</v>
      </c>
      <c r="P189" s="183">
        <v>0</v>
      </c>
      <c r="Q189" s="183">
        <v>0</v>
      </c>
      <c r="R189" s="183">
        <v>0</v>
      </c>
      <c r="S189" s="183">
        <v>0</v>
      </c>
      <c r="T189" s="183">
        <v>0</v>
      </c>
      <c r="U189" s="183">
        <v>0</v>
      </c>
      <c r="V189" s="183">
        <v>0</v>
      </c>
      <c r="W189" s="183">
        <v>0</v>
      </c>
      <c r="X189" s="183">
        <v>0</v>
      </c>
      <c r="Y189" s="183">
        <v>0</v>
      </c>
      <c r="Z189" s="183">
        <v>0</v>
      </c>
      <c r="AA189" s="183">
        <v>0</v>
      </c>
      <c r="AB189" s="183">
        <v>0</v>
      </c>
      <c r="AC189" s="183">
        <v>0</v>
      </c>
      <c r="AD189" s="183">
        <v>0</v>
      </c>
      <c r="AE189" s="183">
        <v>0</v>
      </c>
      <c r="AF189" s="183">
        <v>200</v>
      </c>
    </row>
    <row r="190" ht="23.1" customHeight="1" spans="1:32">
      <c r="A190" s="180"/>
      <c r="B190" s="180"/>
      <c r="C190" s="180"/>
      <c r="D190" s="179" t="s">
        <v>2787</v>
      </c>
      <c r="E190" s="199" t="s">
        <v>2788</v>
      </c>
      <c r="F190" s="184">
        <v>100</v>
      </c>
      <c r="G190" s="183">
        <v>100</v>
      </c>
      <c r="H190" s="183">
        <v>0</v>
      </c>
      <c r="I190" s="183">
        <v>0</v>
      </c>
      <c r="J190" s="183">
        <v>0</v>
      </c>
      <c r="K190" s="183">
        <v>0</v>
      </c>
      <c r="L190" s="183">
        <v>0</v>
      </c>
      <c r="M190" s="183">
        <v>0</v>
      </c>
      <c r="N190" s="183">
        <v>0</v>
      </c>
      <c r="O190" s="183">
        <v>0</v>
      </c>
      <c r="P190" s="183">
        <v>0</v>
      </c>
      <c r="Q190" s="183">
        <v>0</v>
      </c>
      <c r="R190" s="183">
        <v>0</v>
      </c>
      <c r="S190" s="183">
        <v>0</v>
      </c>
      <c r="T190" s="183">
        <v>0</v>
      </c>
      <c r="U190" s="183">
        <v>0</v>
      </c>
      <c r="V190" s="183">
        <v>0</v>
      </c>
      <c r="W190" s="183">
        <v>0</v>
      </c>
      <c r="X190" s="183">
        <v>0</v>
      </c>
      <c r="Y190" s="183">
        <v>0</v>
      </c>
      <c r="Z190" s="183">
        <v>0</v>
      </c>
      <c r="AA190" s="183">
        <v>0</v>
      </c>
      <c r="AB190" s="183">
        <v>0</v>
      </c>
      <c r="AC190" s="183">
        <v>0</v>
      </c>
      <c r="AD190" s="183">
        <v>0</v>
      </c>
      <c r="AE190" s="183">
        <v>0</v>
      </c>
      <c r="AF190" s="183">
        <v>100</v>
      </c>
    </row>
    <row r="191" ht="23.1" customHeight="1" spans="1:32">
      <c r="A191" s="180"/>
      <c r="B191" s="180"/>
      <c r="C191" s="180"/>
      <c r="D191" s="179" t="s">
        <v>2791</v>
      </c>
      <c r="E191" s="199" t="s">
        <v>2792</v>
      </c>
      <c r="F191" s="184">
        <v>100</v>
      </c>
      <c r="G191" s="183">
        <v>100</v>
      </c>
      <c r="H191" s="183">
        <v>0</v>
      </c>
      <c r="I191" s="183">
        <v>0</v>
      </c>
      <c r="J191" s="183">
        <v>0</v>
      </c>
      <c r="K191" s="183">
        <v>0</v>
      </c>
      <c r="L191" s="183">
        <v>0</v>
      </c>
      <c r="M191" s="183">
        <v>0</v>
      </c>
      <c r="N191" s="183">
        <v>0</v>
      </c>
      <c r="O191" s="183">
        <v>0</v>
      </c>
      <c r="P191" s="183">
        <v>0</v>
      </c>
      <c r="Q191" s="183">
        <v>0</v>
      </c>
      <c r="R191" s="183">
        <v>0</v>
      </c>
      <c r="S191" s="183">
        <v>0</v>
      </c>
      <c r="T191" s="183">
        <v>0</v>
      </c>
      <c r="U191" s="183">
        <v>0</v>
      </c>
      <c r="V191" s="183">
        <v>0</v>
      </c>
      <c r="W191" s="183">
        <v>0</v>
      </c>
      <c r="X191" s="183">
        <v>0</v>
      </c>
      <c r="Y191" s="183">
        <v>0</v>
      </c>
      <c r="Z191" s="183">
        <v>0</v>
      </c>
      <c r="AA191" s="183">
        <v>0</v>
      </c>
      <c r="AB191" s="183">
        <v>0</v>
      </c>
      <c r="AC191" s="183">
        <v>0</v>
      </c>
      <c r="AD191" s="183">
        <v>0</v>
      </c>
      <c r="AE191" s="183">
        <v>0</v>
      </c>
      <c r="AF191" s="183">
        <v>100</v>
      </c>
    </row>
    <row r="192" ht="23.1" customHeight="1" spans="1:32">
      <c r="A192" s="180"/>
      <c r="B192" s="180"/>
      <c r="C192" s="180"/>
      <c r="D192" s="179" t="s">
        <v>2793</v>
      </c>
      <c r="E192" s="199" t="s">
        <v>2794</v>
      </c>
      <c r="F192" s="184">
        <v>55</v>
      </c>
      <c r="G192" s="183">
        <v>55</v>
      </c>
      <c r="H192" s="183">
        <v>0</v>
      </c>
      <c r="I192" s="183">
        <v>0</v>
      </c>
      <c r="J192" s="183">
        <v>0</v>
      </c>
      <c r="K192" s="183">
        <v>0</v>
      </c>
      <c r="L192" s="183">
        <v>0</v>
      </c>
      <c r="M192" s="183">
        <v>0</v>
      </c>
      <c r="N192" s="183">
        <v>0</v>
      </c>
      <c r="O192" s="183">
        <v>0</v>
      </c>
      <c r="P192" s="183">
        <v>0</v>
      </c>
      <c r="Q192" s="183">
        <v>0</v>
      </c>
      <c r="R192" s="183">
        <v>0</v>
      </c>
      <c r="S192" s="183">
        <v>0</v>
      </c>
      <c r="T192" s="183">
        <v>0</v>
      </c>
      <c r="U192" s="183">
        <v>0</v>
      </c>
      <c r="V192" s="183">
        <v>0</v>
      </c>
      <c r="W192" s="183">
        <v>0</v>
      </c>
      <c r="X192" s="183">
        <v>0</v>
      </c>
      <c r="Y192" s="183">
        <v>0</v>
      </c>
      <c r="Z192" s="183">
        <v>0</v>
      </c>
      <c r="AA192" s="183">
        <v>0</v>
      </c>
      <c r="AB192" s="183">
        <v>0</v>
      </c>
      <c r="AC192" s="183">
        <v>0</v>
      </c>
      <c r="AD192" s="183">
        <v>0</v>
      </c>
      <c r="AE192" s="183">
        <v>0</v>
      </c>
      <c r="AF192" s="183">
        <v>55</v>
      </c>
    </row>
    <row r="193" ht="23.1" customHeight="1" spans="1:32">
      <c r="A193" s="180"/>
      <c r="B193" s="180"/>
      <c r="C193" s="180"/>
      <c r="D193" s="179" t="s">
        <v>2795</v>
      </c>
      <c r="E193" s="199" t="s">
        <v>2796</v>
      </c>
      <c r="F193" s="184">
        <v>160</v>
      </c>
      <c r="G193" s="183">
        <v>160</v>
      </c>
      <c r="H193" s="183">
        <v>0</v>
      </c>
      <c r="I193" s="183">
        <v>0</v>
      </c>
      <c r="J193" s="183">
        <v>0</v>
      </c>
      <c r="K193" s="183">
        <v>0</v>
      </c>
      <c r="L193" s="183">
        <v>0</v>
      </c>
      <c r="M193" s="183">
        <v>0</v>
      </c>
      <c r="N193" s="183">
        <v>0</v>
      </c>
      <c r="O193" s="183">
        <v>0</v>
      </c>
      <c r="P193" s="183">
        <v>0</v>
      </c>
      <c r="Q193" s="183">
        <v>0</v>
      </c>
      <c r="R193" s="183">
        <v>0</v>
      </c>
      <c r="S193" s="183">
        <v>0</v>
      </c>
      <c r="T193" s="183">
        <v>0</v>
      </c>
      <c r="U193" s="183">
        <v>0</v>
      </c>
      <c r="V193" s="183">
        <v>0</v>
      </c>
      <c r="W193" s="183">
        <v>0</v>
      </c>
      <c r="X193" s="183">
        <v>0</v>
      </c>
      <c r="Y193" s="183">
        <v>0</v>
      </c>
      <c r="Z193" s="183">
        <v>0</v>
      </c>
      <c r="AA193" s="183">
        <v>0</v>
      </c>
      <c r="AB193" s="183">
        <v>0</v>
      </c>
      <c r="AC193" s="183">
        <v>0</v>
      </c>
      <c r="AD193" s="183">
        <v>0</v>
      </c>
      <c r="AE193" s="183">
        <v>0</v>
      </c>
      <c r="AF193" s="183">
        <v>160</v>
      </c>
    </row>
    <row r="194" ht="23.1" customHeight="1" spans="1:32">
      <c r="A194" s="180"/>
      <c r="B194" s="180"/>
      <c r="C194" s="180"/>
      <c r="D194" s="179" t="s">
        <v>2797</v>
      </c>
      <c r="E194" s="199" t="s">
        <v>2798</v>
      </c>
      <c r="F194" s="184">
        <v>812</v>
      </c>
      <c r="G194" s="183">
        <v>812</v>
      </c>
      <c r="H194" s="183">
        <v>635</v>
      </c>
      <c r="I194" s="183">
        <v>2</v>
      </c>
      <c r="J194" s="183">
        <v>0</v>
      </c>
      <c r="K194" s="183">
        <v>0</v>
      </c>
      <c r="L194" s="183">
        <v>0</v>
      </c>
      <c r="M194" s="183">
        <v>0</v>
      </c>
      <c r="N194" s="183">
        <v>0</v>
      </c>
      <c r="O194" s="183">
        <v>0</v>
      </c>
      <c r="P194" s="183">
        <v>0</v>
      </c>
      <c r="Q194" s="183">
        <v>0</v>
      </c>
      <c r="R194" s="183">
        <v>0</v>
      </c>
      <c r="S194" s="183">
        <v>66</v>
      </c>
      <c r="T194" s="183">
        <v>0</v>
      </c>
      <c r="U194" s="183">
        <v>0</v>
      </c>
      <c r="V194" s="183">
        <v>48</v>
      </c>
      <c r="W194" s="183">
        <v>0</v>
      </c>
      <c r="X194" s="183">
        <v>0</v>
      </c>
      <c r="Y194" s="183">
        <v>3</v>
      </c>
      <c r="Z194" s="183">
        <v>0</v>
      </c>
      <c r="AA194" s="183">
        <v>0</v>
      </c>
      <c r="AB194" s="183">
        <v>0</v>
      </c>
      <c r="AC194" s="183">
        <v>49</v>
      </c>
      <c r="AD194" s="183">
        <v>0</v>
      </c>
      <c r="AE194" s="183">
        <v>0</v>
      </c>
      <c r="AF194" s="183">
        <v>2</v>
      </c>
    </row>
    <row r="195" ht="23.1" customHeight="1" spans="1:32">
      <c r="A195" s="180"/>
      <c r="B195" s="180"/>
      <c r="C195" s="180"/>
      <c r="D195" s="179" t="s">
        <v>2801</v>
      </c>
      <c r="E195" s="199" t="s">
        <v>2802</v>
      </c>
      <c r="F195" s="184">
        <v>31</v>
      </c>
      <c r="G195" s="183">
        <v>31</v>
      </c>
      <c r="H195" s="183">
        <v>31</v>
      </c>
      <c r="I195" s="183">
        <v>0</v>
      </c>
      <c r="J195" s="183">
        <v>0</v>
      </c>
      <c r="K195" s="183">
        <v>0</v>
      </c>
      <c r="L195" s="183">
        <v>0</v>
      </c>
      <c r="M195" s="183">
        <v>0</v>
      </c>
      <c r="N195" s="183">
        <v>0</v>
      </c>
      <c r="O195" s="183">
        <v>0</v>
      </c>
      <c r="P195" s="183">
        <v>0</v>
      </c>
      <c r="Q195" s="183">
        <v>0</v>
      </c>
      <c r="R195" s="183">
        <v>0</v>
      </c>
      <c r="S195" s="183">
        <v>0</v>
      </c>
      <c r="T195" s="183">
        <v>0</v>
      </c>
      <c r="U195" s="183">
        <v>0</v>
      </c>
      <c r="V195" s="183">
        <v>0</v>
      </c>
      <c r="W195" s="183">
        <v>0</v>
      </c>
      <c r="X195" s="183">
        <v>0</v>
      </c>
      <c r="Y195" s="183">
        <v>0</v>
      </c>
      <c r="Z195" s="183">
        <v>0</v>
      </c>
      <c r="AA195" s="183">
        <v>0</v>
      </c>
      <c r="AB195" s="183">
        <v>0</v>
      </c>
      <c r="AC195" s="183">
        <v>0</v>
      </c>
      <c r="AD195" s="183">
        <v>0</v>
      </c>
      <c r="AE195" s="183">
        <v>0</v>
      </c>
      <c r="AF195" s="183">
        <v>0</v>
      </c>
    </row>
    <row r="196" ht="23.1" customHeight="1" spans="1:32">
      <c r="A196" s="180"/>
      <c r="B196" s="180"/>
      <c r="C196" s="180"/>
      <c r="D196" s="179" t="s">
        <v>2803</v>
      </c>
      <c r="E196" s="199" t="s">
        <v>937</v>
      </c>
      <c r="F196" s="184">
        <v>242</v>
      </c>
      <c r="G196" s="183">
        <v>242</v>
      </c>
      <c r="H196" s="183">
        <v>128</v>
      </c>
      <c r="I196" s="183">
        <v>0</v>
      </c>
      <c r="J196" s="183">
        <v>0</v>
      </c>
      <c r="K196" s="183">
        <v>0</v>
      </c>
      <c r="L196" s="183">
        <v>0</v>
      </c>
      <c r="M196" s="183">
        <v>0</v>
      </c>
      <c r="N196" s="183">
        <v>0</v>
      </c>
      <c r="O196" s="183">
        <v>0</v>
      </c>
      <c r="P196" s="183">
        <v>0</v>
      </c>
      <c r="Q196" s="183">
        <v>0</v>
      </c>
      <c r="R196" s="183">
        <v>0</v>
      </c>
      <c r="S196" s="183">
        <v>61</v>
      </c>
      <c r="T196" s="183">
        <v>0</v>
      </c>
      <c r="U196" s="183">
        <v>0</v>
      </c>
      <c r="V196" s="183">
        <v>48</v>
      </c>
      <c r="W196" s="183">
        <v>0</v>
      </c>
      <c r="X196" s="183">
        <v>0</v>
      </c>
      <c r="Y196" s="183">
        <v>3</v>
      </c>
      <c r="Z196" s="183">
        <v>0</v>
      </c>
      <c r="AA196" s="183">
        <v>0</v>
      </c>
      <c r="AB196" s="183">
        <v>0</v>
      </c>
      <c r="AC196" s="183">
        <v>0</v>
      </c>
      <c r="AD196" s="183">
        <v>0</v>
      </c>
      <c r="AE196" s="183">
        <v>0</v>
      </c>
      <c r="AF196" s="183">
        <v>0</v>
      </c>
    </row>
    <row r="197" ht="23.1" customHeight="1" spans="1:32">
      <c r="A197" s="180"/>
      <c r="B197" s="180"/>
      <c r="C197" s="180"/>
      <c r="D197" s="179" t="s">
        <v>2804</v>
      </c>
      <c r="E197" s="199" t="s">
        <v>2805</v>
      </c>
      <c r="F197" s="184">
        <v>30</v>
      </c>
      <c r="G197" s="183">
        <v>30</v>
      </c>
      <c r="H197" s="183">
        <v>30</v>
      </c>
      <c r="I197" s="183">
        <v>0</v>
      </c>
      <c r="J197" s="183">
        <v>0</v>
      </c>
      <c r="K197" s="183">
        <v>0</v>
      </c>
      <c r="L197" s="183">
        <v>0</v>
      </c>
      <c r="M197" s="183">
        <v>0</v>
      </c>
      <c r="N197" s="183">
        <v>0</v>
      </c>
      <c r="O197" s="183">
        <v>0</v>
      </c>
      <c r="P197" s="183">
        <v>0</v>
      </c>
      <c r="Q197" s="183">
        <v>0</v>
      </c>
      <c r="R197" s="183">
        <v>0</v>
      </c>
      <c r="S197" s="183">
        <v>0</v>
      </c>
      <c r="T197" s="183">
        <v>0</v>
      </c>
      <c r="U197" s="183">
        <v>0</v>
      </c>
      <c r="V197" s="183">
        <v>0</v>
      </c>
      <c r="W197" s="183">
        <v>0</v>
      </c>
      <c r="X197" s="183">
        <v>0</v>
      </c>
      <c r="Y197" s="183">
        <v>0</v>
      </c>
      <c r="Z197" s="183">
        <v>0</v>
      </c>
      <c r="AA197" s="183">
        <v>0</v>
      </c>
      <c r="AB197" s="183">
        <v>0</v>
      </c>
      <c r="AC197" s="183">
        <v>0</v>
      </c>
      <c r="AD197" s="183">
        <v>0</v>
      </c>
      <c r="AE197" s="183">
        <v>0</v>
      </c>
      <c r="AF197" s="183">
        <v>0</v>
      </c>
    </row>
    <row r="198" ht="23.1" customHeight="1" spans="1:32">
      <c r="A198" s="180"/>
      <c r="B198" s="180"/>
      <c r="C198" s="180"/>
      <c r="D198" s="179" t="s">
        <v>2806</v>
      </c>
      <c r="E198" s="199" t="s">
        <v>2807</v>
      </c>
      <c r="F198" s="184">
        <v>7</v>
      </c>
      <c r="G198" s="183">
        <v>7</v>
      </c>
      <c r="H198" s="183">
        <v>7</v>
      </c>
      <c r="I198" s="183">
        <v>0</v>
      </c>
      <c r="J198" s="183">
        <v>0</v>
      </c>
      <c r="K198" s="183">
        <v>0</v>
      </c>
      <c r="L198" s="183">
        <v>0</v>
      </c>
      <c r="M198" s="183">
        <v>0</v>
      </c>
      <c r="N198" s="183">
        <v>0</v>
      </c>
      <c r="O198" s="183">
        <v>0</v>
      </c>
      <c r="P198" s="183">
        <v>0</v>
      </c>
      <c r="Q198" s="183">
        <v>0</v>
      </c>
      <c r="R198" s="183">
        <v>0</v>
      </c>
      <c r="S198" s="183">
        <v>0</v>
      </c>
      <c r="T198" s="183">
        <v>0</v>
      </c>
      <c r="U198" s="183">
        <v>0</v>
      </c>
      <c r="V198" s="183">
        <v>0</v>
      </c>
      <c r="W198" s="183">
        <v>0</v>
      </c>
      <c r="X198" s="183">
        <v>0</v>
      </c>
      <c r="Y198" s="183">
        <v>0</v>
      </c>
      <c r="Z198" s="183">
        <v>0</v>
      </c>
      <c r="AA198" s="183">
        <v>0</v>
      </c>
      <c r="AB198" s="183">
        <v>0</v>
      </c>
      <c r="AC198" s="183">
        <v>0</v>
      </c>
      <c r="AD198" s="183">
        <v>0</v>
      </c>
      <c r="AE198" s="183">
        <v>0</v>
      </c>
      <c r="AF198" s="183">
        <v>0</v>
      </c>
    </row>
    <row r="199" ht="23.1" customHeight="1" spans="1:32">
      <c r="A199" s="180"/>
      <c r="B199" s="180"/>
      <c r="C199" s="180"/>
      <c r="D199" s="179" t="s">
        <v>2808</v>
      </c>
      <c r="E199" s="199" t="s">
        <v>2809</v>
      </c>
      <c r="F199" s="184">
        <v>30</v>
      </c>
      <c r="G199" s="183">
        <v>30</v>
      </c>
      <c r="H199" s="183">
        <v>30</v>
      </c>
      <c r="I199" s="183">
        <v>0</v>
      </c>
      <c r="J199" s="183">
        <v>0</v>
      </c>
      <c r="K199" s="183">
        <v>0</v>
      </c>
      <c r="L199" s="183">
        <v>0</v>
      </c>
      <c r="M199" s="183">
        <v>0</v>
      </c>
      <c r="N199" s="183">
        <v>0</v>
      </c>
      <c r="O199" s="183">
        <v>0</v>
      </c>
      <c r="P199" s="183">
        <v>0</v>
      </c>
      <c r="Q199" s="183">
        <v>0</v>
      </c>
      <c r="R199" s="183">
        <v>0</v>
      </c>
      <c r="S199" s="183">
        <v>0</v>
      </c>
      <c r="T199" s="183">
        <v>0</v>
      </c>
      <c r="U199" s="183">
        <v>0</v>
      </c>
      <c r="V199" s="183">
        <v>0</v>
      </c>
      <c r="W199" s="183">
        <v>0</v>
      </c>
      <c r="X199" s="183">
        <v>0</v>
      </c>
      <c r="Y199" s="183">
        <v>0</v>
      </c>
      <c r="Z199" s="183">
        <v>0</v>
      </c>
      <c r="AA199" s="183">
        <v>0</v>
      </c>
      <c r="AB199" s="183">
        <v>0</v>
      </c>
      <c r="AC199" s="183">
        <v>0</v>
      </c>
      <c r="AD199" s="183">
        <v>0</v>
      </c>
      <c r="AE199" s="183">
        <v>0</v>
      </c>
      <c r="AF199" s="183">
        <v>0</v>
      </c>
    </row>
    <row r="200" ht="23.1" customHeight="1" spans="1:32">
      <c r="A200" s="180"/>
      <c r="B200" s="180"/>
      <c r="C200" s="180"/>
      <c r="D200" s="179" t="s">
        <v>2810</v>
      </c>
      <c r="E200" s="199" t="s">
        <v>2811</v>
      </c>
      <c r="F200" s="184">
        <v>472</v>
      </c>
      <c r="G200" s="183">
        <v>472</v>
      </c>
      <c r="H200" s="183">
        <v>409</v>
      </c>
      <c r="I200" s="183">
        <v>2</v>
      </c>
      <c r="J200" s="183">
        <v>0</v>
      </c>
      <c r="K200" s="183">
        <v>0</v>
      </c>
      <c r="L200" s="183">
        <v>0</v>
      </c>
      <c r="M200" s="183">
        <v>0</v>
      </c>
      <c r="N200" s="183">
        <v>0</v>
      </c>
      <c r="O200" s="183">
        <v>0</v>
      </c>
      <c r="P200" s="183">
        <v>0</v>
      </c>
      <c r="Q200" s="183">
        <v>0</v>
      </c>
      <c r="R200" s="183">
        <v>0</v>
      </c>
      <c r="S200" s="183">
        <v>5</v>
      </c>
      <c r="T200" s="183">
        <v>0</v>
      </c>
      <c r="U200" s="183">
        <v>0</v>
      </c>
      <c r="V200" s="183">
        <v>0</v>
      </c>
      <c r="W200" s="183">
        <v>0</v>
      </c>
      <c r="X200" s="183">
        <v>0</v>
      </c>
      <c r="Y200" s="183">
        <v>0</v>
      </c>
      <c r="Z200" s="183">
        <v>0</v>
      </c>
      <c r="AA200" s="183">
        <v>0</v>
      </c>
      <c r="AB200" s="183">
        <v>0</v>
      </c>
      <c r="AC200" s="183">
        <v>49</v>
      </c>
      <c r="AD200" s="183">
        <v>0</v>
      </c>
      <c r="AE200" s="183">
        <v>0</v>
      </c>
      <c r="AF200" s="183">
        <v>2</v>
      </c>
    </row>
    <row r="201" ht="23.25" customHeight="1" spans="1:42">
      <c r="A201" s="228"/>
      <c r="B201" s="228"/>
      <c r="C201" s="228"/>
      <c r="D201" s="228"/>
      <c r="E201" s="228"/>
      <c r="F201" s="228"/>
      <c r="G201" s="228"/>
      <c r="H201" s="228"/>
      <c r="I201" s="228"/>
      <c r="J201" s="228"/>
      <c r="K201" s="228"/>
      <c r="L201" s="228"/>
      <c r="M201" s="228"/>
      <c r="N201" s="228"/>
      <c r="O201" s="228"/>
      <c r="P201" s="228"/>
      <c r="Q201" s="228"/>
      <c r="R201" s="228"/>
      <c r="S201" s="228"/>
      <c r="T201" s="228"/>
      <c r="U201" s="228"/>
      <c r="V201" s="228"/>
      <c r="W201" s="228"/>
      <c r="X201" s="228"/>
      <c r="Y201" s="228"/>
      <c r="Z201" s="228"/>
      <c r="AA201" s="308"/>
      <c r="AB201" s="228"/>
      <c r="AC201" s="308"/>
      <c r="AD201" s="308"/>
      <c r="AE201" s="228"/>
      <c r="AF201" s="228"/>
      <c r="AG201" s="228"/>
      <c r="AH201" s="228"/>
      <c r="AI201" s="228"/>
      <c r="AJ201" s="228"/>
      <c r="AK201" s="228"/>
      <c r="AL201" s="228"/>
      <c r="AM201" s="228"/>
      <c r="AN201" s="228"/>
      <c r="AO201" s="228"/>
      <c r="AP201" s="228"/>
    </row>
    <row r="202" ht="23.25" customHeight="1" spans="1:42">
      <c r="A202" s="22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307"/>
      <c r="Y202" s="228"/>
      <c r="Z202" s="228"/>
      <c r="AA202" s="228"/>
      <c r="AB202" s="228"/>
      <c r="AC202" s="228"/>
      <c r="AD202" s="228"/>
      <c r="AE202" s="307"/>
      <c r="AF202" s="228"/>
      <c r="AG202" s="228"/>
      <c r="AH202" s="228"/>
      <c r="AI202" s="228"/>
      <c r="AJ202" s="228"/>
      <c r="AK202" s="228"/>
      <c r="AL202" s="228"/>
      <c r="AM202" s="228"/>
      <c r="AN202" s="228"/>
      <c r="AO202" s="228"/>
      <c r="AP202" s="228"/>
    </row>
    <row r="203" ht="23.25" customHeight="1" spans="1:42">
      <c r="A203" s="228"/>
      <c r="B203" s="228"/>
      <c r="C203" s="228"/>
      <c r="D203" s="228"/>
      <c r="E203" s="228"/>
      <c r="F203" s="228"/>
      <c r="G203" s="228"/>
      <c r="H203" s="228"/>
      <c r="I203" s="228"/>
      <c r="J203" s="228"/>
      <c r="K203" s="228"/>
      <c r="L203" s="228"/>
      <c r="M203" s="228"/>
      <c r="N203" s="228"/>
      <c r="O203" s="228"/>
      <c r="P203" s="228"/>
      <c r="Q203" s="228"/>
      <c r="R203" s="228"/>
      <c r="S203" s="228"/>
      <c r="T203" s="228"/>
      <c r="U203" s="228"/>
      <c r="V203" s="228"/>
      <c r="W203" s="307"/>
      <c r="X203" s="228"/>
      <c r="Y203" s="228"/>
      <c r="Z203" s="228"/>
      <c r="AA203" s="228"/>
      <c r="AB203" s="228"/>
      <c r="AC203" s="228"/>
      <c r="AD203" s="228"/>
      <c r="AE203" s="228"/>
      <c r="AF203" s="228"/>
      <c r="AG203" s="228"/>
      <c r="AH203" s="228"/>
      <c r="AI203" s="228"/>
      <c r="AJ203" s="228"/>
      <c r="AK203" s="228"/>
      <c r="AL203" s="228"/>
      <c r="AM203" s="228"/>
      <c r="AN203" s="228"/>
      <c r="AO203" s="228"/>
      <c r="AP203" s="228"/>
    </row>
    <row r="204" ht="23.25" customHeight="1" spans="1:42">
      <c r="A204" s="228"/>
      <c r="B204" s="228"/>
      <c r="C204" s="228"/>
      <c r="D204" s="228"/>
      <c r="E204" s="228"/>
      <c r="F204" s="228"/>
      <c r="G204" s="228"/>
      <c r="H204" s="228"/>
      <c r="I204" s="228"/>
      <c r="J204" s="228"/>
      <c r="K204" s="228"/>
      <c r="L204" s="228"/>
      <c r="M204" s="228"/>
      <c r="N204" s="228"/>
      <c r="O204" s="228"/>
      <c r="P204" s="228"/>
      <c r="Q204" s="228"/>
      <c r="R204" s="228"/>
      <c r="S204" s="228"/>
      <c r="T204" s="228"/>
      <c r="U204" s="228"/>
      <c r="V204" s="228"/>
      <c r="W204" s="228"/>
      <c r="X204" s="228"/>
      <c r="Y204" s="228"/>
      <c r="Z204" s="228"/>
      <c r="AA204" s="228"/>
      <c r="AB204" s="228"/>
      <c r="AC204" s="228"/>
      <c r="AD204" s="228"/>
      <c r="AE204" s="228"/>
      <c r="AF204" s="228"/>
      <c r="AG204" s="228"/>
      <c r="AH204" s="228"/>
      <c r="AI204" s="228"/>
      <c r="AJ204" s="228"/>
      <c r="AK204" s="228"/>
      <c r="AL204" s="228"/>
      <c r="AM204" s="228"/>
      <c r="AN204" s="228"/>
      <c r="AO204" s="228"/>
      <c r="AP204" s="228"/>
    </row>
    <row r="205" ht="23.1" customHeight="1"/>
    <row r="206" ht="23.1" customHeight="1"/>
    <row r="207" ht="23.1" customHeight="1"/>
    <row r="208" ht="23.1" customHeight="1"/>
    <row r="209" ht="23.1" customHeight="1"/>
    <row r="210" ht="23.1" customHeight="1"/>
    <row r="211" ht="23.1" customHeight="1"/>
    <row r="212" ht="23.1" customHeight="1"/>
    <row r="213" ht="23.1" customHeight="1"/>
    <row r="214" ht="23.1" customHeight="1"/>
    <row r="215" ht="23.1" customHeight="1"/>
    <row r="216" ht="23.1" customHeight="1"/>
    <row r="217" ht="23.1" customHeight="1"/>
    <row r="218" ht="23.1" customHeight="1"/>
    <row r="219" ht="23.1" customHeight="1"/>
    <row r="220" ht="23.1" customHeight="1"/>
    <row r="221" ht="23.1" customHeight="1"/>
    <row r="222" ht="23.1" customHeight="1"/>
    <row r="223" ht="23.1" customHeight="1"/>
    <row r="224" ht="23.1" customHeight="1"/>
    <row r="225" ht="23.1" customHeight="1"/>
    <row r="226" ht="23.1" customHeight="1"/>
    <row r="227" ht="23.1" customHeight="1"/>
    <row r="228" ht="23.1" customHeight="1"/>
    <row r="229" ht="23.1" customHeight="1"/>
    <row r="230" ht="23.1" customHeight="1"/>
    <row r="231" ht="23.1" customHeight="1"/>
    <row r="232" ht="23.1" customHeight="1"/>
    <row r="233" ht="23.1" customHeight="1"/>
    <row r="234" ht="23.1" customHeight="1"/>
    <row r="235" ht="23.1" customHeight="1"/>
    <row r="236" ht="23.1" customHeight="1"/>
    <row r="237" ht="23.1" customHeight="1"/>
    <row r="238" ht="23.1" customHeight="1"/>
    <row r="239" ht="23.1" customHeight="1"/>
    <row r="240" ht="23.1" customHeight="1"/>
    <row r="241" ht="23.1" customHeight="1"/>
    <row r="242" ht="23.1" customHeight="1"/>
    <row r="243" ht="23.1" customHeight="1"/>
    <row r="244" ht="23.1" customHeight="1"/>
    <row r="245" ht="23.1" customHeight="1"/>
    <row r="246" ht="23.1" customHeight="1"/>
    <row r="247" ht="23.1" customHeight="1"/>
    <row r="248" ht="23.1" customHeight="1"/>
    <row r="249" ht="23.1" customHeight="1"/>
    <row r="250" ht="23.1" customHeight="1"/>
    <row r="251" ht="23.1" customHeight="1"/>
    <row r="252" ht="23.1" customHeight="1"/>
    <row r="253" ht="23.1" customHeight="1"/>
    <row r="254" ht="23.1" customHeight="1"/>
    <row r="255" ht="23.1" customHeight="1"/>
    <row r="256" ht="23.1" customHeight="1"/>
    <row r="257" ht="23.1" customHeight="1"/>
    <row r="258" ht="23.1" customHeight="1"/>
    <row r="259" ht="23.1" customHeight="1"/>
    <row r="260" ht="23.1" customHeight="1"/>
    <row r="261" ht="23.1" customHeight="1"/>
    <row r="262" ht="23.1" customHeight="1"/>
    <row r="263" ht="23.1" customHeight="1"/>
    <row r="264" ht="23.1" customHeight="1"/>
    <row r="265" ht="23.1" customHeight="1"/>
    <row r="266" ht="23.1" customHeight="1"/>
    <row r="267" ht="23.1" customHeight="1"/>
    <row r="268" ht="23.1" customHeight="1"/>
    <row r="269" ht="23.1" customHeight="1"/>
    <row r="270" ht="23.1" customHeight="1"/>
    <row r="271" ht="23.1" customHeight="1"/>
    <row r="272" ht="23.1" customHeight="1"/>
    <row r="273" ht="23.1" customHeight="1"/>
    <row r="274" ht="23.1" customHeight="1"/>
    <row r="275" ht="23.1" customHeight="1"/>
    <row r="276" ht="23.1" customHeight="1"/>
    <row r="277" ht="23.1" customHeight="1"/>
    <row r="278" ht="23.1" customHeight="1"/>
    <row r="279" ht="23.1" customHeight="1"/>
    <row r="280" ht="23.1" customHeight="1"/>
    <row r="281" ht="23.1" customHeight="1"/>
    <row r="282" ht="23.1" customHeight="1"/>
    <row r="283" ht="23.1" customHeight="1"/>
    <row r="284" ht="23.1" customHeight="1"/>
    <row r="285" ht="23.1" customHeight="1"/>
    <row r="286" ht="23.1" customHeight="1"/>
    <row r="287" ht="23.1" customHeight="1"/>
    <row r="288" ht="23.1" customHeight="1"/>
    <row r="289" ht="23.1" customHeight="1"/>
    <row r="290" ht="23.1" customHeight="1"/>
    <row r="291" ht="23.1" customHeight="1"/>
    <row r="292" ht="23.1" customHeight="1"/>
    <row r="293" ht="23.1" customHeight="1"/>
    <row r="294" ht="23.1" customHeight="1"/>
    <row r="295" ht="23.1" customHeight="1"/>
    <row r="296" ht="23.1" customHeight="1"/>
    <row r="297" ht="23.1" customHeight="1"/>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3.1" customHeight="1"/>
    <row r="385" ht="23.1" customHeight="1"/>
    <row r="386" ht="23.1" customHeight="1"/>
    <row r="387" ht="23.1" customHeight="1"/>
    <row r="388" ht="23.1" customHeight="1"/>
    <row r="389" ht="23.1" customHeight="1"/>
    <row r="390" ht="23.1" customHeight="1"/>
    <row r="391" ht="23.1" customHeight="1"/>
    <row r="392" ht="23.1" customHeight="1"/>
    <row r="393" ht="23.1" customHeight="1"/>
    <row r="394" ht="23.1" customHeight="1"/>
    <row r="395" ht="23.1" customHeight="1"/>
    <row r="396" ht="23.1" customHeight="1"/>
    <row r="397" ht="23.1" customHeight="1"/>
    <row r="398" ht="23.1" customHeight="1"/>
    <row r="399" ht="23.1" customHeight="1"/>
    <row r="400" ht="23.1" customHeight="1"/>
    <row r="401" ht="23.1" customHeight="1"/>
    <row r="402" ht="23.1" customHeight="1"/>
    <row r="403" ht="23.1" customHeight="1"/>
    <row r="404" ht="23.1" customHeight="1"/>
    <row r="405" ht="23.1" customHeight="1"/>
    <row r="406" ht="23.1" customHeight="1"/>
    <row r="407" ht="23.1" customHeight="1"/>
    <row r="408" ht="23.1" customHeight="1"/>
    <row r="409" ht="23.1" customHeight="1"/>
    <row r="410" ht="23.1" customHeight="1"/>
    <row r="411" ht="23.1" customHeight="1"/>
    <row r="412" ht="23.1" customHeight="1"/>
    <row r="413" ht="23.1" customHeight="1"/>
    <row r="414" ht="23.1" customHeight="1"/>
    <row r="415" ht="23.1" customHeight="1"/>
    <row r="416" ht="23.1" customHeight="1"/>
    <row r="417" ht="23.1" customHeight="1"/>
    <row r="418" ht="23.1" customHeight="1"/>
    <row r="419" ht="23.1" customHeight="1"/>
    <row r="420" ht="23.1" customHeight="1"/>
    <row r="421" ht="23.1" customHeight="1"/>
    <row r="422" ht="23.1" customHeight="1"/>
    <row r="423" ht="23.1" customHeight="1"/>
    <row r="424" ht="23.1" customHeight="1"/>
    <row r="425" ht="23.1" customHeight="1"/>
    <row r="426" ht="23.1" customHeight="1"/>
    <row r="427" ht="23.1" customHeight="1"/>
    <row r="428" ht="23.1" customHeight="1"/>
    <row r="429" ht="23.1" customHeight="1"/>
    <row r="430" ht="23.1" customHeight="1"/>
    <row r="431" ht="23.1" customHeight="1"/>
    <row r="432" ht="23.1" customHeight="1"/>
    <row r="433" ht="23.1" customHeight="1"/>
    <row r="434" ht="23.1" customHeight="1"/>
    <row r="435" ht="23.1" customHeight="1"/>
    <row r="436" ht="23.1" customHeight="1"/>
    <row r="437" ht="23.1" customHeight="1"/>
    <row r="438" ht="23.1" customHeight="1"/>
    <row r="439" ht="23.1" customHeight="1"/>
    <row r="440" ht="23.1" customHeight="1"/>
    <row r="441" ht="23.1" customHeight="1"/>
    <row r="442" ht="23.1" customHeight="1"/>
    <row r="443" ht="23.1" customHeight="1"/>
    <row r="444" ht="23.1" customHeight="1"/>
    <row r="445" ht="23.1" customHeight="1"/>
    <row r="446" ht="23.1" customHeight="1"/>
    <row r="447" ht="23.1" customHeight="1"/>
    <row r="448" ht="23.1" customHeight="1"/>
    <row r="449" ht="23.1" customHeight="1"/>
    <row r="450" ht="23.1" customHeight="1"/>
    <row r="451" ht="23.1" customHeight="1"/>
    <row r="452" ht="23.1" customHeight="1"/>
    <row r="453" ht="23.1" customHeight="1"/>
    <row r="454" ht="23.1" customHeight="1"/>
    <row r="455" ht="23.1" customHeight="1"/>
    <row r="456" ht="23.1" customHeight="1"/>
    <row r="457" ht="23.1" customHeight="1"/>
    <row r="458" ht="23.1" customHeight="1"/>
    <row r="459" ht="23.1" customHeight="1"/>
    <row r="460" ht="23.1" customHeight="1"/>
    <row r="461" ht="23.1" customHeight="1"/>
    <row r="462" ht="23.1" customHeight="1"/>
    <row r="463" ht="23.1" customHeight="1"/>
    <row r="464" ht="23.1" customHeight="1"/>
    <row r="465" ht="23.1" customHeight="1"/>
    <row r="466" ht="23.1" customHeight="1"/>
    <row r="467" ht="23.1" customHeight="1"/>
    <row r="468" ht="23.1" customHeight="1"/>
    <row r="469" ht="23.1" customHeight="1"/>
    <row r="470" ht="23.1" customHeight="1"/>
    <row r="471" ht="23.1" customHeight="1"/>
    <row r="472" ht="23.1" customHeight="1"/>
    <row r="473" ht="23.1" customHeight="1"/>
    <row r="474" ht="23.1" customHeight="1"/>
    <row r="475" ht="23.1" customHeight="1"/>
    <row r="476" ht="23.1" customHeight="1"/>
    <row r="477" ht="23.1" customHeight="1"/>
    <row r="478" ht="23.1" customHeight="1"/>
    <row r="479" ht="23.1" customHeight="1"/>
    <row r="480" ht="23.1" customHeight="1"/>
    <row r="481" ht="23.1" customHeight="1"/>
    <row r="482" ht="23.1" customHeight="1"/>
    <row r="483" ht="23.1" customHeight="1"/>
    <row r="484" ht="23.1" customHeight="1"/>
    <row r="485" ht="23.1" customHeight="1"/>
    <row r="486" ht="23.1" customHeight="1"/>
    <row r="487" ht="23.1" customHeight="1"/>
    <row r="488" ht="23.1" customHeight="1"/>
    <row r="489" ht="23.1" customHeight="1"/>
    <row r="490" ht="23.1" customHeight="1"/>
    <row r="491" ht="23.1" customHeight="1"/>
    <row r="492" ht="23.1" customHeight="1"/>
    <row r="493" ht="23.1" customHeight="1"/>
    <row r="494" ht="23.1" customHeight="1"/>
    <row r="495" ht="23.1" customHeight="1"/>
    <row r="496" ht="23.1" customHeight="1"/>
    <row r="497" ht="23.1" customHeight="1"/>
    <row r="498" ht="23.1" customHeight="1"/>
    <row r="499" ht="23.1" customHeight="1"/>
    <row r="500" ht="23.1" customHeight="1"/>
    <row r="501" ht="23.1" customHeight="1"/>
    <row r="502" ht="23.1" customHeight="1"/>
    <row r="503" ht="23.1" customHeight="1"/>
    <row r="504" ht="23.1" customHeight="1"/>
    <row r="505" ht="23.1" customHeight="1"/>
    <row r="506" ht="23.1" customHeight="1"/>
    <row r="507" ht="23.1" customHeight="1"/>
    <row r="508" ht="23.1" customHeight="1"/>
    <row r="509" ht="23.1" customHeight="1"/>
    <row r="510" ht="23.1" customHeight="1"/>
    <row r="511" ht="23.1" customHeight="1"/>
    <row r="512" ht="23.1" customHeight="1"/>
    <row r="513" ht="23.1" customHeight="1"/>
    <row r="514" ht="23.1" customHeight="1"/>
    <row r="515" ht="23.1" customHeight="1"/>
    <row r="516" ht="23.1" customHeight="1"/>
    <row r="517" ht="23.1" customHeight="1"/>
    <row r="518" ht="23.1" customHeight="1"/>
    <row r="519" ht="23.1" customHeight="1"/>
    <row r="520" ht="23.1" customHeight="1"/>
    <row r="521" ht="23.1" customHeight="1"/>
    <row r="522" ht="23.1" customHeight="1"/>
    <row r="523" ht="23.1" customHeight="1"/>
    <row r="524" ht="23.1" customHeight="1"/>
    <row r="525" ht="23.1" customHeight="1"/>
    <row r="526" ht="23.1" customHeight="1"/>
    <row r="527" ht="23.1" customHeight="1"/>
    <row r="528" ht="23.1" customHeight="1"/>
    <row r="529" ht="23.1" customHeight="1"/>
    <row r="530" ht="23.1" customHeight="1"/>
    <row r="531" ht="23.1" customHeight="1"/>
    <row r="532" ht="23.1" customHeight="1"/>
    <row r="533" ht="23.1" customHeight="1"/>
    <row r="534" ht="23.1" customHeight="1"/>
    <row r="535" ht="23.1" customHeight="1"/>
    <row r="536" ht="23.1" customHeight="1"/>
    <row r="537" ht="23.1" customHeight="1"/>
    <row r="538" ht="23.1" customHeight="1"/>
    <row r="539" ht="23.1" customHeight="1"/>
    <row r="540" ht="23.1" customHeight="1"/>
    <row r="541" ht="23.1" customHeight="1"/>
    <row r="542" ht="23.1" customHeight="1"/>
    <row r="543" ht="23.1" customHeight="1"/>
    <row r="544" ht="23.1" customHeight="1"/>
    <row r="545" ht="23.1" customHeight="1"/>
    <row r="546" ht="23.1" customHeight="1"/>
    <row r="547" ht="23.1" customHeight="1"/>
    <row r="548" ht="23.1" customHeight="1"/>
    <row r="549" ht="23.1" customHeight="1"/>
    <row r="550" ht="23.1" customHeight="1"/>
    <row r="551" ht="23.1" customHeight="1"/>
    <row r="552" ht="23.1" customHeight="1"/>
    <row r="553" ht="23.1" customHeight="1"/>
    <row r="554" ht="23.1" customHeight="1"/>
    <row r="555" ht="23.1" customHeight="1"/>
    <row r="556" ht="23.1" customHeight="1"/>
    <row r="557" ht="23.1" customHeight="1"/>
    <row r="558" ht="23.1" customHeight="1"/>
    <row r="559" ht="23.1" customHeight="1"/>
    <row r="560" ht="23.1" customHeight="1"/>
    <row r="561" ht="23.1" customHeight="1"/>
    <row r="562" ht="23.1" customHeight="1"/>
    <row r="563" ht="23.1" customHeight="1"/>
    <row r="564" ht="23.1" customHeight="1"/>
    <row r="565" ht="23.1" customHeight="1"/>
    <row r="566" ht="23.1" customHeight="1"/>
    <row r="567" ht="23.1" customHeight="1"/>
    <row r="568" ht="23.1" customHeight="1"/>
    <row r="569" ht="23.1" customHeight="1"/>
    <row r="570" ht="23.1" customHeight="1"/>
    <row r="571" ht="23.1" customHeight="1"/>
    <row r="572" ht="23.1" customHeight="1"/>
    <row r="573" ht="23.1" customHeight="1"/>
    <row r="574" ht="23.1" customHeight="1"/>
    <row r="575" ht="23.1" customHeight="1"/>
    <row r="576" ht="23.1" customHeight="1"/>
    <row r="577" ht="23.1" customHeight="1"/>
    <row r="578" ht="23.1" customHeight="1"/>
    <row r="579" ht="23.1" customHeight="1"/>
    <row r="580" ht="23.1" customHeight="1"/>
    <row r="581" ht="23.1" customHeight="1"/>
    <row r="582" ht="23.1" customHeight="1"/>
    <row r="583" ht="23.1" customHeight="1"/>
    <row r="584" ht="23.1" customHeight="1"/>
    <row r="585" ht="23.1" customHeight="1"/>
    <row r="586" ht="23.1" customHeight="1"/>
    <row r="587" ht="23.1" customHeight="1"/>
    <row r="588" ht="23.1" customHeight="1"/>
    <row r="589" ht="23.1" customHeight="1"/>
    <row r="590" ht="23.1" customHeight="1"/>
    <row r="591" ht="23.1" customHeight="1"/>
    <row r="592" ht="23.1" customHeight="1"/>
    <row r="593" ht="23.1" customHeight="1"/>
    <row r="594" ht="23.1" customHeight="1"/>
    <row r="595" ht="23.1" customHeight="1"/>
    <row r="596" ht="23.1" customHeight="1"/>
    <row r="597" ht="23.1" customHeight="1"/>
    <row r="598" ht="23.1" customHeight="1"/>
    <row r="599" ht="23.1" customHeight="1"/>
    <row r="600" ht="23.1" customHeight="1"/>
    <row r="601" ht="23.1" customHeight="1"/>
    <row r="602" ht="23.1" customHeight="1"/>
    <row r="603" ht="23.1" customHeight="1"/>
    <row r="604" ht="23.1" customHeight="1"/>
    <row r="605" ht="23.1" customHeight="1"/>
    <row r="606" ht="23.1" customHeight="1"/>
    <row r="607" ht="23.1" customHeight="1"/>
    <row r="608" ht="23.1" customHeight="1"/>
    <row r="609" ht="23.1" customHeight="1"/>
    <row r="610" ht="23.1" customHeight="1"/>
    <row r="611" ht="23.1" customHeight="1"/>
    <row r="612" ht="23.1" customHeight="1"/>
    <row r="613" ht="23.1" customHeight="1"/>
    <row r="614" ht="23.1" customHeight="1"/>
    <row r="615" ht="23.1" customHeight="1"/>
    <row r="616" ht="23.1" customHeight="1"/>
    <row r="617" ht="23.1" customHeight="1"/>
    <row r="618" ht="23.1" customHeight="1"/>
    <row r="619" ht="23.1" customHeight="1"/>
    <row r="620" ht="23.1" customHeight="1"/>
    <row r="621" ht="23.1" customHeight="1"/>
    <row r="622" ht="23.1" customHeight="1"/>
    <row r="623" ht="23.1" customHeight="1"/>
    <row r="624" ht="23.1" customHeight="1"/>
    <row r="625" ht="23.1" customHeight="1"/>
    <row r="626" ht="23.1" customHeight="1"/>
    <row r="627" ht="23.1" customHeight="1"/>
    <row r="628" ht="23.1" customHeight="1"/>
    <row r="629" ht="23.1" customHeight="1"/>
    <row r="630" ht="23.1" customHeight="1"/>
    <row r="631" ht="23.1" customHeight="1"/>
    <row r="632" ht="23.1" customHeight="1"/>
    <row r="633" ht="23.1" customHeight="1"/>
    <row r="634" ht="23.1" customHeight="1"/>
    <row r="635" ht="23.1" customHeight="1"/>
    <row r="636" ht="23.1" customHeight="1"/>
    <row r="637" ht="23.1" customHeight="1"/>
    <row r="638" ht="23.1" customHeight="1"/>
    <row r="639" ht="23.1" customHeight="1"/>
    <row r="640" ht="23.1" customHeight="1"/>
    <row r="641" ht="23.1" customHeight="1"/>
    <row r="642" ht="23.1" customHeight="1"/>
    <row r="643" ht="23.1" customHeight="1"/>
    <row r="644" ht="23.1" customHeight="1"/>
    <row r="645" ht="23.1" customHeight="1"/>
    <row r="646" ht="23.1" customHeight="1"/>
    <row r="647" ht="23.1" customHeight="1"/>
    <row r="648" ht="23.1" customHeight="1"/>
    <row r="649" ht="23.1" customHeight="1"/>
    <row r="650" ht="23.1" customHeight="1"/>
    <row r="651" ht="23.1" customHeight="1"/>
    <row r="652" ht="23.1" customHeight="1"/>
    <row r="653" ht="23.1" customHeight="1"/>
    <row r="654" ht="23.1" customHeight="1"/>
    <row r="655" ht="23.1" customHeight="1"/>
    <row r="656" ht="23.1" customHeight="1"/>
    <row r="657" ht="23.1" customHeight="1"/>
    <row r="658" ht="23.1" customHeight="1"/>
    <row r="659" ht="23.1" customHeight="1"/>
    <row r="660" ht="23.1" customHeight="1"/>
    <row r="661" ht="23.1" customHeight="1"/>
    <row r="662" ht="23.1" customHeight="1"/>
    <row r="663" ht="23.1" customHeight="1"/>
    <row r="664" ht="23.1" customHeight="1"/>
    <row r="665" ht="23.1" customHeight="1"/>
    <row r="666" ht="23.1" customHeight="1"/>
    <row r="667" ht="23.1" customHeight="1"/>
    <row r="668" ht="23.1" customHeight="1"/>
    <row r="669" ht="23.1" customHeight="1"/>
    <row r="670" ht="23.1" customHeight="1"/>
    <row r="671" ht="23.1" customHeight="1"/>
    <row r="672" ht="23.1" customHeight="1"/>
    <row r="673" ht="23.1" customHeight="1"/>
    <row r="674" ht="23.1" customHeight="1"/>
    <row r="675" ht="23.1" customHeight="1"/>
    <row r="676" ht="23.1" customHeight="1"/>
    <row r="677" ht="23.1" customHeight="1"/>
    <row r="678" ht="23.1" customHeight="1"/>
    <row r="679" ht="23.1" customHeight="1"/>
    <row r="680" ht="23.1" customHeight="1"/>
    <row r="681" ht="23.1" customHeight="1"/>
    <row r="682" ht="23.1" customHeight="1"/>
    <row r="683" ht="23.1" customHeight="1"/>
    <row r="684" ht="23.1" customHeight="1"/>
    <row r="685" ht="23.1" customHeight="1"/>
    <row r="686" ht="23.1" customHeight="1"/>
    <row r="687" ht="23.1" customHeight="1"/>
    <row r="688" ht="23.1" customHeight="1"/>
    <row r="689" ht="23.1" customHeight="1"/>
    <row r="690" ht="23.1" customHeight="1"/>
    <row r="691" ht="23.1" customHeight="1"/>
    <row r="692" ht="23.1" customHeight="1"/>
    <row r="693" ht="23.1" customHeight="1"/>
    <row r="694" ht="23.1" customHeight="1"/>
    <row r="695" ht="23.1" customHeight="1"/>
    <row r="696" ht="23.1" customHeight="1"/>
    <row r="697" ht="23.1" customHeight="1"/>
    <row r="698" ht="23.1" customHeight="1"/>
    <row r="699" ht="23.1" customHeight="1"/>
    <row r="700" ht="23.1" customHeight="1"/>
    <row r="701" ht="23.1" customHeight="1"/>
    <row r="702" ht="23.1" customHeight="1"/>
    <row r="703" ht="23.1" customHeight="1"/>
    <row r="704" ht="23.1" customHeight="1"/>
    <row r="705" ht="23.1" customHeight="1"/>
    <row r="706" ht="23.1" customHeight="1"/>
    <row r="707" ht="23.1" customHeight="1"/>
    <row r="708" ht="23.1" customHeight="1"/>
    <row r="709" ht="23.1" customHeight="1"/>
    <row r="710" ht="23.25" customHeight="1"/>
    <row r="711" ht="23.25" customHeight="1"/>
    <row r="712" ht="23.25" customHeight="1"/>
    <row r="713" ht="23.25" customHeight="1"/>
  </sheetData>
  <sheetProtection formatCells="0" formatColumns="0" formatRows="0"/>
  <mergeCells count="7">
    <mergeCell ref="A1:AF1"/>
    <mergeCell ref="A2:J2"/>
    <mergeCell ref="AE2:AF2"/>
    <mergeCell ref="G3:AF3"/>
    <mergeCell ref="D3:D4"/>
    <mergeCell ref="E3:E4"/>
    <mergeCell ref="F3:F4"/>
  </mergeCells>
  <printOptions horizontalCentered="1"/>
  <pageMargins left="0.393055555555556" right="0.393055555555556" top="0.984027777777778" bottom="0.984027777777778" header="0.471527777777778" footer="0.471527777777778"/>
  <pageSetup paperSize="9" scale="57" fitToHeight="0" orientation="landscape" horizontalDpi="600" verticalDpi="600"/>
  <headerFooter alignWithMargins="0" scaleWithDoc="0">
    <oddFooter>&amp;C第 &amp;P 页，共 &amp;N 页</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38"/>
  <sheetViews>
    <sheetView showGridLines="0" showZeros="0" workbookViewId="0">
      <selection activeCell="A1" sqref="A1:Z1"/>
    </sheetView>
  </sheetViews>
  <sheetFormatPr defaultColWidth="6.875" defaultRowHeight="11.25"/>
  <cols>
    <col min="1" max="1" width="4.25" style="166" customWidth="1"/>
    <col min="2" max="3" width="4" style="166" customWidth="1"/>
    <col min="4" max="4" width="10.75" style="166" customWidth="1"/>
    <col min="5" max="5" width="21.125" style="166" customWidth="1"/>
    <col min="6" max="6" width="7.875" style="166" customWidth="1"/>
    <col min="7" max="12" width="7.125" style="166" customWidth="1"/>
    <col min="13" max="13" width="7.625" style="166" customWidth="1"/>
    <col min="14" max="26" width="6.125" style="166" customWidth="1"/>
    <col min="27" max="256" width="6.875" style="166" customWidth="1"/>
    <col min="257" max="16384" width="6.875" style="166"/>
  </cols>
  <sheetData>
    <row r="1" ht="27.75" customHeight="1" spans="1:27">
      <c r="A1" s="167" t="s">
        <v>2879</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228"/>
    </row>
    <row r="2" ht="18.75" customHeight="1" spans="1:27">
      <c r="A2" s="168"/>
      <c r="B2" s="168"/>
      <c r="C2" s="168"/>
      <c r="D2" s="168"/>
      <c r="E2" s="168"/>
      <c r="F2" s="168"/>
      <c r="G2" s="168"/>
      <c r="H2" s="168"/>
      <c r="I2" s="168"/>
      <c r="J2" s="168"/>
      <c r="N2" s="300"/>
      <c r="O2" s="300"/>
      <c r="P2" s="300"/>
      <c r="Q2" s="300"/>
      <c r="R2" s="186"/>
      <c r="S2" s="186"/>
      <c r="T2" s="186"/>
      <c r="U2" s="186"/>
      <c r="V2" s="301"/>
      <c r="W2" s="301"/>
      <c r="X2" s="301"/>
      <c r="Y2" s="302" t="s">
        <v>1</v>
      </c>
      <c r="Z2" s="302"/>
      <c r="AA2" s="303"/>
    </row>
    <row r="3" ht="18.75" customHeight="1" spans="1:27">
      <c r="A3" s="213" t="s">
        <v>2285</v>
      </c>
      <c r="B3" s="195"/>
      <c r="C3" s="276"/>
      <c r="D3" s="175" t="s">
        <v>2086</v>
      </c>
      <c r="E3" s="174" t="s">
        <v>2870</v>
      </c>
      <c r="F3" s="174" t="s">
        <v>1950</v>
      </c>
      <c r="G3" s="174"/>
      <c r="H3" s="174"/>
      <c r="I3" s="174"/>
      <c r="J3" s="174"/>
      <c r="K3" s="174"/>
      <c r="L3" s="174"/>
      <c r="M3" s="174"/>
      <c r="N3" s="195" t="s">
        <v>2818</v>
      </c>
      <c r="O3" s="195"/>
      <c r="P3" s="195"/>
      <c r="Q3" s="195"/>
      <c r="R3" s="195"/>
      <c r="S3" s="195"/>
      <c r="T3" s="195"/>
      <c r="U3" s="195"/>
      <c r="V3" s="195"/>
      <c r="W3" s="195"/>
      <c r="X3" s="195"/>
      <c r="Y3" s="195"/>
      <c r="Z3" s="195"/>
      <c r="AA3" s="229"/>
    </row>
    <row r="4" ht="41.25" customHeight="1" spans="1:27">
      <c r="A4" s="175" t="s">
        <v>1893</v>
      </c>
      <c r="B4" s="174" t="s">
        <v>1894</v>
      </c>
      <c r="C4" s="174" t="s">
        <v>2287</v>
      </c>
      <c r="D4" s="175"/>
      <c r="E4" s="174"/>
      <c r="F4" s="174" t="s">
        <v>17</v>
      </c>
      <c r="G4" s="174" t="s">
        <v>2862</v>
      </c>
      <c r="H4" s="174" t="s">
        <v>2863</v>
      </c>
      <c r="I4" s="174" t="s">
        <v>2864</v>
      </c>
      <c r="J4" s="174" t="s">
        <v>2865</v>
      </c>
      <c r="K4" s="174" t="s">
        <v>2866</v>
      </c>
      <c r="L4" s="174" t="s">
        <v>2867</v>
      </c>
      <c r="M4" s="174" t="s">
        <v>2878</v>
      </c>
      <c r="N4" s="174" t="s">
        <v>17</v>
      </c>
      <c r="O4" s="174" t="s">
        <v>89</v>
      </c>
      <c r="P4" s="174" t="s">
        <v>90</v>
      </c>
      <c r="Q4" s="174" t="s">
        <v>2880</v>
      </c>
      <c r="R4" s="174" t="s">
        <v>2881</v>
      </c>
      <c r="S4" s="174" t="s">
        <v>91</v>
      </c>
      <c r="T4" s="174" t="s">
        <v>2882</v>
      </c>
      <c r="U4" s="174" t="s">
        <v>2883</v>
      </c>
      <c r="V4" s="174" t="s">
        <v>2884</v>
      </c>
      <c r="W4" s="174" t="s">
        <v>2885</v>
      </c>
      <c r="X4" s="174" t="s">
        <v>2886</v>
      </c>
      <c r="Y4" s="174" t="s">
        <v>2887</v>
      </c>
      <c r="Z4" s="174" t="s">
        <v>2888</v>
      </c>
      <c r="AA4" s="229"/>
    </row>
    <row r="5" s="165" customFormat="1" ht="23.1" customHeight="1" spans="1:27">
      <c r="A5" s="179"/>
      <c r="B5" s="180"/>
      <c r="C5" s="180"/>
      <c r="D5" s="180"/>
      <c r="E5" s="199" t="s">
        <v>17</v>
      </c>
      <c r="F5" s="183">
        <v>8004</v>
      </c>
      <c r="G5" s="183">
        <v>10</v>
      </c>
      <c r="H5" s="183">
        <v>0</v>
      </c>
      <c r="I5" s="183">
        <v>0</v>
      </c>
      <c r="J5" s="183">
        <v>26</v>
      </c>
      <c r="K5" s="183">
        <v>110</v>
      </c>
      <c r="L5" s="183">
        <v>6</v>
      </c>
      <c r="M5" s="183">
        <v>7088</v>
      </c>
      <c r="N5" s="183">
        <v>0</v>
      </c>
      <c r="O5" s="183">
        <v>0</v>
      </c>
      <c r="P5" s="183">
        <v>0</v>
      </c>
      <c r="Q5" s="183">
        <v>0</v>
      </c>
      <c r="R5" s="183">
        <v>0</v>
      </c>
      <c r="S5" s="183">
        <v>0</v>
      </c>
      <c r="T5" s="183">
        <v>0</v>
      </c>
      <c r="U5" s="183">
        <v>0</v>
      </c>
      <c r="V5" s="183">
        <v>0</v>
      </c>
      <c r="W5" s="183">
        <v>0</v>
      </c>
      <c r="X5" s="183">
        <v>0</v>
      </c>
      <c r="Y5" s="183">
        <v>0</v>
      </c>
      <c r="Z5" s="183">
        <v>0</v>
      </c>
      <c r="AA5" s="229"/>
    </row>
    <row r="6" ht="23.1" customHeight="1" spans="1:27">
      <c r="A6" s="179"/>
      <c r="B6" s="180"/>
      <c r="C6" s="180"/>
      <c r="D6" s="180" t="s">
        <v>2369</v>
      </c>
      <c r="E6" s="199" t="s">
        <v>113</v>
      </c>
      <c r="F6" s="183">
        <v>240</v>
      </c>
      <c r="G6" s="183">
        <v>10</v>
      </c>
      <c r="H6" s="183">
        <v>0</v>
      </c>
      <c r="I6" s="183">
        <v>0</v>
      </c>
      <c r="J6" s="183">
        <v>26</v>
      </c>
      <c r="K6" s="183">
        <v>110</v>
      </c>
      <c r="L6" s="183">
        <v>0</v>
      </c>
      <c r="M6" s="183">
        <v>94</v>
      </c>
      <c r="N6" s="183">
        <v>0</v>
      </c>
      <c r="O6" s="183">
        <v>0</v>
      </c>
      <c r="P6" s="183">
        <v>0</v>
      </c>
      <c r="Q6" s="183">
        <v>0</v>
      </c>
      <c r="R6" s="183">
        <v>0</v>
      </c>
      <c r="S6" s="183">
        <v>0</v>
      </c>
      <c r="T6" s="183">
        <v>0</v>
      </c>
      <c r="U6" s="183">
        <v>0</v>
      </c>
      <c r="V6" s="183">
        <v>0</v>
      </c>
      <c r="W6" s="183">
        <v>0</v>
      </c>
      <c r="X6" s="183">
        <v>0</v>
      </c>
      <c r="Y6" s="183">
        <v>0</v>
      </c>
      <c r="Z6" s="183">
        <v>0</v>
      </c>
      <c r="AA6" s="228"/>
    </row>
    <row r="7" ht="23.1" customHeight="1" spans="1:27">
      <c r="A7" s="179"/>
      <c r="B7" s="180"/>
      <c r="C7" s="180"/>
      <c r="D7" s="180" t="s">
        <v>2476</v>
      </c>
      <c r="E7" s="199" t="s">
        <v>2477</v>
      </c>
      <c r="F7" s="183">
        <v>240</v>
      </c>
      <c r="G7" s="183">
        <v>10</v>
      </c>
      <c r="H7" s="183">
        <v>0</v>
      </c>
      <c r="I7" s="183">
        <v>0</v>
      </c>
      <c r="J7" s="183">
        <v>26</v>
      </c>
      <c r="K7" s="183">
        <v>110</v>
      </c>
      <c r="L7" s="183">
        <v>0</v>
      </c>
      <c r="M7" s="183">
        <v>94</v>
      </c>
      <c r="N7" s="183">
        <v>0</v>
      </c>
      <c r="O7" s="183">
        <v>0</v>
      </c>
      <c r="P7" s="183">
        <v>0</v>
      </c>
      <c r="Q7" s="183">
        <v>0</v>
      </c>
      <c r="R7" s="183">
        <v>0</v>
      </c>
      <c r="S7" s="183">
        <v>0</v>
      </c>
      <c r="T7" s="183">
        <v>0</v>
      </c>
      <c r="U7" s="183">
        <v>0</v>
      </c>
      <c r="V7" s="183">
        <v>0</v>
      </c>
      <c r="W7" s="183">
        <v>0</v>
      </c>
      <c r="X7" s="183">
        <v>0</v>
      </c>
      <c r="Y7" s="183">
        <v>0</v>
      </c>
      <c r="Z7" s="183">
        <v>0</v>
      </c>
      <c r="AA7" s="228"/>
    </row>
    <row r="8" ht="23.1" customHeight="1" spans="1:27">
      <c r="A8" s="179"/>
      <c r="B8" s="180"/>
      <c r="C8" s="180"/>
      <c r="D8" s="180" t="s">
        <v>2601</v>
      </c>
      <c r="E8" s="199" t="s">
        <v>125</v>
      </c>
      <c r="F8" s="183">
        <v>69</v>
      </c>
      <c r="G8" s="183">
        <v>0</v>
      </c>
      <c r="H8" s="183">
        <v>0</v>
      </c>
      <c r="I8" s="183">
        <v>0</v>
      </c>
      <c r="J8" s="183">
        <v>0</v>
      </c>
      <c r="K8" s="183">
        <v>0</v>
      </c>
      <c r="L8" s="183">
        <v>0</v>
      </c>
      <c r="M8" s="183">
        <v>69</v>
      </c>
      <c r="N8" s="183">
        <v>0</v>
      </c>
      <c r="O8" s="183">
        <v>0</v>
      </c>
      <c r="P8" s="183">
        <v>0</v>
      </c>
      <c r="Q8" s="183">
        <v>0</v>
      </c>
      <c r="R8" s="183">
        <v>0</v>
      </c>
      <c r="S8" s="183">
        <v>0</v>
      </c>
      <c r="T8" s="183">
        <v>0</v>
      </c>
      <c r="U8" s="183">
        <v>0</v>
      </c>
      <c r="V8" s="183">
        <v>0</v>
      </c>
      <c r="W8" s="183">
        <v>0</v>
      </c>
      <c r="X8" s="183">
        <v>0</v>
      </c>
      <c r="Y8" s="183">
        <v>0</v>
      </c>
      <c r="Z8" s="183">
        <v>0</v>
      </c>
      <c r="AA8" s="228"/>
    </row>
    <row r="9" ht="23.1" customHeight="1" spans="1:27">
      <c r="A9" s="179"/>
      <c r="B9" s="180"/>
      <c r="C9" s="180"/>
      <c r="D9" s="180" t="s">
        <v>2618</v>
      </c>
      <c r="E9" s="199" t="s">
        <v>2619</v>
      </c>
      <c r="F9" s="183">
        <v>69</v>
      </c>
      <c r="G9" s="183">
        <v>0</v>
      </c>
      <c r="H9" s="183">
        <v>0</v>
      </c>
      <c r="I9" s="183">
        <v>0</v>
      </c>
      <c r="J9" s="183">
        <v>0</v>
      </c>
      <c r="K9" s="183">
        <v>0</v>
      </c>
      <c r="L9" s="183">
        <v>0</v>
      </c>
      <c r="M9" s="183">
        <v>69</v>
      </c>
      <c r="N9" s="183">
        <v>0</v>
      </c>
      <c r="O9" s="183">
        <v>0</v>
      </c>
      <c r="P9" s="183">
        <v>0</v>
      </c>
      <c r="Q9" s="183">
        <v>0</v>
      </c>
      <c r="R9" s="183">
        <v>0</v>
      </c>
      <c r="S9" s="183">
        <v>0</v>
      </c>
      <c r="T9" s="183">
        <v>0</v>
      </c>
      <c r="U9" s="183">
        <v>0</v>
      </c>
      <c r="V9" s="183">
        <v>0</v>
      </c>
      <c r="W9" s="183">
        <v>0</v>
      </c>
      <c r="X9" s="183">
        <v>0</v>
      </c>
      <c r="Y9" s="183">
        <v>0</v>
      </c>
      <c r="Z9" s="183">
        <v>0</v>
      </c>
      <c r="AA9" s="228"/>
    </row>
    <row r="10" ht="23.1" customHeight="1" spans="1:27">
      <c r="A10" s="179"/>
      <c r="B10" s="180"/>
      <c r="C10" s="180"/>
      <c r="D10" s="180" t="s">
        <v>2626</v>
      </c>
      <c r="E10" s="199" t="s">
        <v>997</v>
      </c>
      <c r="F10" s="183">
        <v>3</v>
      </c>
      <c r="G10" s="183">
        <v>0</v>
      </c>
      <c r="H10" s="183">
        <v>0</v>
      </c>
      <c r="I10" s="183">
        <v>0</v>
      </c>
      <c r="J10" s="183">
        <v>0</v>
      </c>
      <c r="K10" s="183">
        <v>0</v>
      </c>
      <c r="L10" s="183">
        <v>0</v>
      </c>
      <c r="M10" s="183">
        <v>3</v>
      </c>
      <c r="N10" s="183">
        <v>0</v>
      </c>
      <c r="O10" s="183">
        <v>0</v>
      </c>
      <c r="P10" s="183">
        <v>0</v>
      </c>
      <c r="Q10" s="183">
        <v>0</v>
      </c>
      <c r="R10" s="183">
        <v>0</v>
      </c>
      <c r="S10" s="183">
        <v>0</v>
      </c>
      <c r="T10" s="183">
        <v>0</v>
      </c>
      <c r="U10" s="183">
        <v>0</v>
      </c>
      <c r="V10" s="183">
        <v>0</v>
      </c>
      <c r="W10" s="183">
        <v>0</v>
      </c>
      <c r="X10" s="183">
        <v>0</v>
      </c>
      <c r="Y10" s="183">
        <v>0</v>
      </c>
      <c r="Z10" s="183">
        <v>0</v>
      </c>
      <c r="AA10" s="228"/>
    </row>
    <row r="11" ht="23.1" customHeight="1" spans="1:27">
      <c r="A11" s="179"/>
      <c r="B11" s="180"/>
      <c r="C11" s="180"/>
      <c r="D11" s="180" t="s">
        <v>2627</v>
      </c>
      <c r="E11" s="199" t="s">
        <v>2628</v>
      </c>
      <c r="F11" s="183">
        <v>3</v>
      </c>
      <c r="G11" s="183">
        <v>0</v>
      </c>
      <c r="H11" s="183">
        <v>0</v>
      </c>
      <c r="I11" s="183">
        <v>0</v>
      </c>
      <c r="J11" s="183">
        <v>0</v>
      </c>
      <c r="K11" s="183">
        <v>0</v>
      </c>
      <c r="L11" s="183">
        <v>0</v>
      </c>
      <c r="M11" s="183">
        <v>3</v>
      </c>
      <c r="N11" s="183">
        <v>0</v>
      </c>
      <c r="O11" s="183">
        <v>0</v>
      </c>
      <c r="P11" s="183">
        <v>0</v>
      </c>
      <c r="Q11" s="183">
        <v>0</v>
      </c>
      <c r="R11" s="183">
        <v>0</v>
      </c>
      <c r="S11" s="183">
        <v>0</v>
      </c>
      <c r="T11" s="183">
        <v>0</v>
      </c>
      <c r="U11" s="183">
        <v>0</v>
      </c>
      <c r="V11" s="183">
        <v>0</v>
      </c>
      <c r="W11" s="183">
        <v>0</v>
      </c>
      <c r="X11" s="183">
        <v>0</v>
      </c>
      <c r="Y11" s="183">
        <v>0</v>
      </c>
      <c r="Z11" s="183">
        <v>0</v>
      </c>
      <c r="AA11" s="228"/>
    </row>
    <row r="12" ht="23.1" customHeight="1" spans="1:27">
      <c r="A12" s="179"/>
      <c r="B12" s="180"/>
      <c r="C12" s="180"/>
      <c r="D12" s="180" t="s">
        <v>1933</v>
      </c>
      <c r="E12" s="199" t="s">
        <v>1125</v>
      </c>
      <c r="F12" s="183">
        <v>2</v>
      </c>
      <c r="G12" s="183">
        <v>0</v>
      </c>
      <c r="H12" s="183">
        <v>0</v>
      </c>
      <c r="I12" s="183">
        <v>0</v>
      </c>
      <c r="J12" s="183">
        <v>0</v>
      </c>
      <c r="K12" s="183">
        <v>0</v>
      </c>
      <c r="L12" s="183">
        <v>0</v>
      </c>
      <c r="M12" s="183">
        <v>2</v>
      </c>
      <c r="N12" s="183">
        <v>0</v>
      </c>
      <c r="O12" s="183">
        <v>0</v>
      </c>
      <c r="P12" s="183">
        <v>0</v>
      </c>
      <c r="Q12" s="183">
        <v>0</v>
      </c>
      <c r="R12" s="183">
        <v>0</v>
      </c>
      <c r="S12" s="183">
        <v>0</v>
      </c>
      <c r="T12" s="183">
        <v>0</v>
      </c>
      <c r="U12" s="183">
        <v>0</v>
      </c>
      <c r="V12" s="183">
        <v>0</v>
      </c>
      <c r="W12" s="183">
        <v>0</v>
      </c>
      <c r="X12" s="183">
        <v>0</v>
      </c>
      <c r="Y12" s="183">
        <v>0</v>
      </c>
      <c r="Z12" s="183">
        <v>0</v>
      </c>
      <c r="AA12" s="228"/>
    </row>
    <row r="13" ht="23.1" customHeight="1" spans="1:26">
      <c r="A13" s="179"/>
      <c r="B13" s="180"/>
      <c r="C13" s="180"/>
      <c r="D13" s="180" t="s">
        <v>2710</v>
      </c>
      <c r="E13" s="199" t="s">
        <v>2711</v>
      </c>
      <c r="F13" s="183">
        <v>2</v>
      </c>
      <c r="G13" s="183">
        <v>0</v>
      </c>
      <c r="H13" s="183">
        <v>0</v>
      </c>
      <c r="I13" s="183">
        <v>0</v>
      </c>
      <c r="J13" s="183">
        <v>0</v>
      </c>
      <c r="K13" s="183">
        <v>0</v>
      </c>
      <c r="L13" s="183">
        <v>0</v>
      </c>
      <c r="M13" s="183">
        <v>2</v>
      </c>
      <c r="N13" s="183">
        <v>0</v>
      </c>
      <c r="O13" s="183">
        <v>0</v>
      </c>
      <c r="P13" s="183">
        <v>0</v>
      </c>
      <c r="Q13" s="183">
        <v>0</v>
      </c>
      <c r="R13" s="183">
        <v>0</v>
      </c>
      <c r="S13" s="183">
        <v>0</v>
      </c>
      <c r="T13" s="183">
        <v>0</v>
      </c>
      <c r="U13" s="183">
        <v>0</v>
      </c>
      <c r="V13" s="183">
        <v>0</v>
      </c>
      <c r="W13" s="183">
        <v>0</v>
      </c>
      <c r="X13" s="183">
        <v>0</v>
      </c>
      <c r="Y13" s="183">
        <v>0</v>
      </c>
      <c r="Z13" s="183">
        <v>0</v>
      </c>
    </row>
    <row r="14" ht="23.1" customHeight="1" spans="1:26">
      <c r="A14" s="179"/>
      <c r="B14" s="180"/>
      <c r="C14" s="180"/>
      <c r="D14" s="180" t="s">
        <v>1938</v>
      </c>
      <c r="E14" s="199" t="s">
        <v>1147</v>
      </c>
      <c r="F14" s="183">
        <v>4720</v>
      </c>
      <c r="G14" s="183">
        <v>0</v>
      </c>
      <c r="H14" s="183">
        <v>0</v>
      </c>
      <c r="I14" s="183">
        <v>0</v>
      </c>
      <c r="J14" s="183">
        <v>0</v>
      </c>
      <c r="K14" s="183">
        <v>0</v>
      </c>
      <c r="L14" s="183">
        <v>0</v>
      </c>
      <c r="M14" s="183">
        <v>4720</v>
      </c>
      <c r="N14" s="183">
        <v>0</v>
      </c>
      <c r="O14" s="183">
        <v>0</v>
      </c>
      <c r="P14" s="183">
        <v>0</v>
      </c>
      <c r="Q14" s="183">
        <v>0</v>
      </c>
      <c r="R14" s="183">
        <v>0</v>
      </c>
      <c r="S14" s="183">
        <v>0</v>
      </c>
      <c r="T14" s="183">
        <v>0</v>
      </c>
      <c r="U14" s="183">
        <v>0</v>
      </c>
      <c r="V14" s="183">
        <v>0</v>
      </c>
      <c r="W14" s="183">
        <v>0</v>
      </c>
      <c r="X14" s="183">
        <v>0</v>
      </c>
      <c r="Y14" s="183">
        <v>0</v>
      </c>
      <c r="Z14" s="183">
        <v>0</v>
      </c>
    </row>
    <row r="15" ht="23.1" customHeight="1" spans="1:26">
      <c r="A15" s="179"/>
      <c r="B15" s="180"/>
      <c r="C15" s="180"/>
      <c r="D15" s="180" t="s">
        <v>2716</v>
      </c>
      <c r="E15" s="199" t="s">
        <v>2717</v>
      </c>
      <c r="F15" s="183">
        <v>4720</v>
      </c>
      <c r="G15" s="183">
        <v>0</v>
      </c>
      <c r="H15" s="183">
        <v>0</v>
      </c>
      <c r="I15" s="183">
        <v>0</v>
      </c>
      <c r="J15" s="183">
        <v>0</v>
      </c>
      <c r="K15" s="183">
        <v>0</v>
      </c>
      <c r="L15" s="183">
        <v>0</v>
      </c>
      <c r="M15" s="183">
        <v>4720</v>
      </c>
      <c r="N15" s="183">
        <v>0</v>
      </c>
      <c r="O15" s="183">
        <v>0</v>
      </c>
      <c r="P15" s="183">
        <v>0</v>
      </c>
      <c r="Q15" s="183">
        <v>0</v>
      </c>
      <c r="R15" s="183">
        <v>0</v>
      </c>
      <c r="S15" s="183">
        <v>0</v>
      </c>
      <c r="T15" s="183">
        <v>0</v>
      </c>
      <c r="U15" s="183">
        <v>0</v>
      </c>
      <c r="V15" s="183">
        <v>0</v>
      </c>
      <c r="W15" s="183">
        <v>0</v>
      </c>
      <c r="X15" s="183">
        <v>0</v>
      </c>
      <c r="Y15" s="183">
        <v>0</v>
      </c>
      <c r="Z15" s="183">
        <v>0</v>
      </c>
    </row>
    <row r="16" ht="23.1" customHeight="1" spans="1:26">
      <c r="A16" s="179"/>
      <c r="B16" s="180"/>
      <c r="C16" s="180"/>
      <c r="D16" s="180" t="s">
        <v>2738</v>
      </c>
      <c r="E16" s="199" t="s">
        <v>1182</v>
      </c>
      <c r="F16" s="183">
        <v>200</v>
      </c>
      <c r="G16" s="183">
        <v>0</v>
      </c>
      <c r="H16" s="183">
        <v>0</v>
      </c>
      <c r="I16" s="183">
        <v>0</v>
      </c>
      <c r="J16" s="183">
        <v>0</v>
      </c>
      <c r="K16" s="183">
        <v>0</v>
      </c>
      <c r="L16" s="183">
        <v>0</v>
      </c>
      <c r="M16" s="183">
        <v>200</v>
      </c>
      <c r="N16" s="183">
        <v>0</v>
      </c>
      <c r="O16" s="183">
        <v>0</v>
      </c>
      <c r="P16" s="183">
        <v>0</v>
      </c>
      <c r="Q16" s="183">
        <v>0</v>
      </c>
      <c r="R16" s="183">
        <v>0</v>
      </c>
      <c r="S16" s="183">
        <v>0</v>
      </c>
      <c r="T16" s="183">
        <v>0</v>
      </c>
      <c r="U16" s="183">
        <v>0</v>
      </c>
      <c r="V16" s="183">
        <v>0</v>
      </c>
      <c r="W16" s="183">
        <v>0</v>
      </c>
      <c r="X16" s="183">
        <v>0</v>
      </c>
      <c r="Y16" s="183">
        <v>0</v>
      </c>
      <c r="Z16" s="183">
        <v>0</v>
      </c>
    </row>
    <row r="17" ht="23.1" customHeight="1" spans="1:26">
      <c r="A17" s="179"/>
      <c r="B17" s="180"/>
      <c r="C17" s="180"/>
      <c r="D17" s="180" t="s">
        <v>2739</v>
      </c>
      <c r="E17" s="199" t="s">
        <v>2740</v>
      </c>
      <c r="F17" s="183">
        <v>200</v>
      </c>
      <c r="G17" s="183">
        <v>0</v>
      </c>
      <c r="H17" s="183">
        <v>0</v>
      </c>
      <c r="I17" s="183">
        <v>0</v>
      </c>
      <c r="J17" s="183">
        <v>0</v>
      </c>
      <c r="K17" s="183">
        <v>0</v>
      </c>
      <c r="L17" s="183">
        <v>0</v>
      </c>
      <c r="M17" s="183">
        <v>200</v>
      </c>
      <c r="N17" s="183">
        <v>0</v>
      </c>
      <c r="O17" s="183">
        <v>0</v>
      </c>
      <c r="P17" s="183">
        <v>0</v>
      </c>
      <c r="Q17" s="183">
        <v>0</v>
      </c>
      <c r="R17" s="183">
        <v>0</v>
      </c>
      <c r="S17" s="183">
        <v>0</v>
      </c>
      <c r="T17" s="183">
        <v>0</v>
      </c>
      <c r="U17" s="183">
        <v>0</v>
      </c>
      <c r="V17" s="183">
        <v>0</v>
      </c>
      <c r="W17" s="183">
        <v>0</v>
      </c>
      <c r="X17" s="183">
        <v>0</v>
      </c>
      <c r="Y17" s="183">
        <v>0</v>
      </c>
      <c r="Z17" s="183">
        <v>0</v>
      </c>
    </row>
    <row r="18" ht="23.1" customHeight="1" spans="1:26">
      <c r="A18" s="179"/>
      <c r="B18" s="180"/>
      <c r="C18" s="180"/>
      <c r="D18" s="180" t="s">
        <v>2741</v>
      </c>
      <c r="E18" s="199" t="s">
        <v>2742</v>
      </c>
      <c r="F18" s="183">
        <v>2770</v>
      </c>
      <c r="G18" s="183">
        <v>0</v>
      </c>
      <c r="H18" s="183">
        <v>0</v>
      </c>
      <c r="I18" s="183">
        <v>0</v>
      </c>
      <c r="J18" s="183">
        <v>0</v>
      </c>
      <c r="K18" s="183">
        <v>0</v>
      </c>
      <c r="L18" s="183">
        <v>6</v>
      </c>
      <c r="M18" s="183">
        <v>2000</v>
      </c>
      <c r="N18" s="183">
        <v>0</v>
      </c>
      <c r="O18" s="183">
        <v>0</v>
      </c>
      <c r="P18" s="183">
        <v>0</v>
      </c>
      <c r="Q18" s="183">
        <v>0</v>
      </c>
      <c r="R18" s="183">
        <v>0</v>
      </c>
      <c r="S18" s="183">
        <v>0</v>
      </c>
      <c r="T18" s="183">
        <v>0</v>
      </c>
      <c r="U18" s="183">
        <v>0</v>
      </c>
      <c r="V18" s="183">
        <v>0</v>
      </c>
      <c r="W18" s="183">
        <v>0</v>
      </c>
      <c r="X18" s="183">
        <v>0</v>
      </c>
      <c r="Y18" s="183">
        <v>0</v>
      </c>
      <c r="Z18" s="183">
        <v>0</v>
      </c>
    </row>
    <row r="19" ht="23.1" customHeight="1" spans="1:26">
      <c r="A19" s="179"/>
      <c r="B19" s="180"/>
      <c r="C19" s="180"/>
      <c r="D19" s="180" t="s">
        <v>2745</v>
      </c>
      <c r="E19" s="199" t="s">
        <v>2746</v>
      </c>
      <c r="F19" s="183">
        <v>464</v>
      </c>
      <c r="G19" s="183">
        <v>0</v>
      </c>
      <c r="H19" s="183">
        <v>0</v>
      </c>
      <c r="I19" s="183">
        <v>0</v>
      </c>
      <c r="J19" s="183">
        <v>0</v>
      </c>
      <c r="K19" s="183">
        <v>0</v>
      </c>
      <c r="L19" s="183">
        <v>0</v>
      </c>
      <c r="M19" s="183">
        <v>0</v>
      </c>
      <c r="N19" s="183">
        <v>0</v>
      </c>
      <c r="O19" s="183">
        <v>0</v>
      </c>
      <c r="P19" s="183">
        <v>0</v>
      </c>
      <c r="Q19" s="183">
        <v>0</v>
      </c>
      <c r="R19" s="183">
        <v>0</v>
      </c>
      <c r="S19" s="183">
        <v>0</v>
      </c>
      <c r="T19" s="183">
        <v>0</v>
      </c>
      <c r="U19" s="183">
        <v>0</v>
      </c>
      <c r="V19" s="183">
        <v>0</v>
      </c>
      <c r="W19" s="183">
        <v>0</v>
      </c>
      <c r="X19" s="183">
        <v>0</v>
      </c>
      <c r="Y19" s="183">
        <v>0</v>
      </c>
      <c r="Z19" s="183">
        <v>0</v>
      </c>
    </row>
    <row r="20" ht="23.1" customHeight="1" spans="1:26">
      <c r="A20" s="179"/>
      <c r="B20" s="180"/>
      <c r="C20" s="180"/>
      <c r="D20" s="180" t="s">
        <v>2753</v>
      </c>
      <c r="E20" s="199" t="s">
        <v>2754</v>
      </c>
      <c r="F20" s="183">
        <v>2300</v>
      </c>
      <c r="G20" s="183">
        <v>0</v>
      </c>
      <c r="H20" s="183">
        <v>0</v>
      </c>
      <c r="I20" s="183">
        <v>0</v>
      </c>
      <c r="J20" s="183">
        <v>0</v>
      </c>
      <c r="K20" s="183">
        <v>0</v>
      </c>
      <c r="L20" s="183">
        <v>0</v>
      </c>
      <c r="M20" s="183">
        <v>2000</v>
      </c>
      <c r="N20" s="183">
        <v>0</v>
      </c>
      <c r="O20" s="183">
        <v>0</v>
      </c>
      <c r="P20" s="183">
        <v>0</v>
      </c>
      <c r="Q20" s="183">
        <v>0</v>
      </c>
      <c r="R20" s="183">
        <v>0</v>
      </c>
      <c r="S20" s="183">
        <v>0</v>
      </c>
      <c r="T20" s="183">
        <v>0</v>
      </c>
      <c r="U20" s="183">
        <v>0</v>
      </c>
      <c r="V20" s="183">
        <v>0</v>
      </c>
      <c r="W20" s="183">
        <v>0</v>
      </c>
      <c r="X20" s="183">
        <v>0</v>
      </c>
      <c r="Y20" s="183">
        <v>0</v>
      </c>
      <c r="Z20" s="183">
        <v>0</v>
      </c>
    </row>
    <row r="21" ht="23.1" customHeight="1" spans="1:26">
      <c r="A21" s="179"/>
      <c r="B21" s="180"/>
      <c r="C21" s="180"/>
      <c r="D21" s="180" t="s">
        <v>2755</v>
      </c>
      <c r="E21" s="199" t="s">
        <v>2756</v>
      </c>
      <c r="F21" s="183">
        <v>6</v>
      </c>
      <c r="G21" s="183">
        <v>0</v>
      </c>
      <c r="H21" s="183">
        <v>0</v>
      </c>
      <c r="I21" s="183">
        <v>0</v>
      </c>
      <c r="J21" s="183">
        <v>0</v>
      </c>
      <c r="K21" s="183">
        <v>0</v>
      </c>
      <c r="L21" s="183">
        <v>6</v>
      </c>
      <c r="M21" s="183">
        <v>0</v>
      </c>
      <c r="N21" s="183">
        <v>0</v>
      </c>
      <c r="O21" s="183">
        <v>0</v>
      </c>
      <c r="P21" s="183">
        <v>0</v>
      </c>
      <c r="Q21" s="183">
        <v>0</v>
      </c>
      <c r="R21" s="183">
        <v>0</v>
      </c>
      <c r="S21" s="183">
        <v>0</v>
      </c>
      <c r="T21" s="183">
        <v>0</v>
      </c>
      <c r="U21" s="183">
        <v>0</v>
      </c>
      <c r="V21" s="183">
        <v>0</v>
      </c>
      <c r="W21" s="183">
        <v>0</v>
      </c>
      <c r="X21" s="183">
        <v>0</v>
      </c>
      <c r="Y21" s="183">
        <v>0</v>
      </c>
      <c r="Z21" s="183">
        <v>0</v>
      </c>
    </row>
    <row r="22" ht="22.5" customHeight="1" spans="1:27">
      <c r="A22" s="228"/>
      <c r="B22" s="228"/>
      <c r="C22" s="228"/>
      <c r="D22" s="228"/>
      <c r="E22" s="228"/>
      <c r="F22" s="228"/>
      <c r="G22" s="228"/>
      <c r="H22" s="228"/>
      <c r="I22" s="228"/>
      <c r="J22" s="228"/>
      <c r="K22" s="228"/>
      <c r="L22" s="228"/>
      <c r="N22" s="228"/>
      <c r="O22" s="228"/>
      <c r="P22" s="228"/>
      <c r="Q22" s="228"/>
      <c r="R22" s="228"/>
      <c r="S22" s="228"/>
      <c r="T22" s="228"/>
      <c r="U22" s="228"/>
      <c r="V22" s="228"/>
      <c r="W22" s="228"/>
      <c r="X22" s="228"/>
      <c r="Y22" s="228"/>
      <c r="Z22" s="228"/>
      <c r="AA22" s="228"/>
    </row>
    <row r="23" ht="22.5" customHeight="1" spans="1:27">
      <c r="A23" s="228"/>
      <c r="B23" s="228"/>
      <c r="C23" s="228"/>
      <c r="D23" s="228"/>
      <c r="E23" s="228"/>
      <c r="F23" s="228"/>
      <c r="G23" s="228"/>
      <c r="H23" s="228"/>
      <c r="I23" s="228"/>
      <c r="J23" s="228"/>
      <c r="K23" s="228"/>
      <c r="L23" s="228"/>
      <c r="N23" s="228"/>
      <c r="O23" s="228"/>
      <c r="P23" s="228"/>
      <c r="Q23" s="228"/>
      <c r="R23" s="228"/>
      <c r="S23" s="228"/>
      <c r="T23" s="228"/>
      <c r="U23" s="228"/>
      <c r="V23" s="228"/>
      <c r="W23" s="228"/>
      <c r="X23" s="228"/>
      <c r="Y23" s="228"/>
      <c r="Z23" s="228"/>
      <c r="AA23" s="228"/>
    </row>
    <row r="24" ht="23.1" customHeight="1"/>
    <row r="25" ht="23.1" customHeight="1"/>
    <row r="26" ht="23.1" customHeight="1"/>
    <row r="27" ht="23.1" customHeight="1"/>
    <row r="28" ht="23.1" customHeight="1"/>
    <row r="29" ht="23.1" customHeight="1"/>
    <row r="30" ht="23.1" customHeight="1"/>
    <row r="31" ht="23.1" customHeight="1"/>
    <row r="32" ht="23.1" customHeight="1"/>
    <row r="33" ht="23.1" customHeight="1"/>
    <row r="34" ht="23.1" customHeight="1"/>
    <row r="35" ht="23.1" customHeight="1"/>
    <row r="36" ht="23.1" customHeight="1"/>
    <row r="37" ht="22.5" customHeight="1"/>
    <row r="38" ht="22.5" customHeight="1"/>
  </sheetData>
  <sheetProtection formatCells="0" formatColumns="0" formatRows="0"/>
  <mergeCells count="6">
    <mergeCell ref="A1:Z1"/>
    <mergeCell ref="A2:J2"/>
    <mergeCell ref="Y2:Z2"/>
    <mergeCell ref="F3:M3"/>
    <mergeCell ref="D3:D4"/>
    <mergeCell ref="E3:E4"/>
  </mergeCells>
  <printOptions horizontalCentered="1"/>
  <pageMargins left="0.393055555555556" right="0.393055555555556" top="0.984027777777778" bottom="0.984027777777778" header="0.471527777777778" footer="0.471527777777778"/>
  <pageSetup paperSize="9" scale="71" orientation="landscape" horizontalDpi="600" verticalDpi="600"/>
  <headerFooter alignWithMargins="0" scaleWithDoc="0">
    <oddFooter>&amp;C第 &amp;P 页，共 &amp;N 页</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L47"/>
  <sheetViews>
    <sheetView showGridLines="0" showZeros="0" workbookViewId="0">
      <selection activeCell="A1" sqref="A1:AA1"/>
    </sheetView>
  </sheetViews>
  <sheetFormatPr defaultColWidth="6.875" defaultRowHeight="11.25"/>
  <cols>
    <col min="1" max="1" width="4.25" style="166" customWidth="1"/>
    <col min="2" max="3" width="3.75" style="166" customWidth="1"/>
    <col min="4" max="4" width="10.375" style="166" customWidth="1"/>
    <col min="5" max="5" width="23.375" style="166" customWidth="1"/>
    <col min="6" max="6" width="9.25" style="166" customWidth="1"/>
    <col min="7" max="12" width="7.625" style="166" customWidth="1"/>
    <col min="13" max="21" width="5.75" style="166" customWidth="1"/>
    <col min="22" max="22" width="7.625" style="166" customWidth="1"/>
    <col min="23" max="23" width="6.875" style="166" customWidth="1"/>
    <col min="24" max="26" width="5.25" style="166" customWidth="1"/>
    <col min="27" max="256" width="6.875" style="166" customWidth="1"/>
    <col min="257" max="16384" width="6.875" style="166"/>
  </cols>
  <sheetData>
    <row r="1" ht="27.75" customHeight="1" spans="1:38">
      <c r="A1" s="167" t="s">
        <v>2889</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228"/>
      <c r="AC1" s="228"/>
      <c r="AD1" s="228"/>
      <c r="AE1" s="228"/>
      <c r="AF1" s="228"/>
      <c r="AG1" s="228"/>
      <c r="AH1" s="228"/>
      <c r="AI1" s="228"/>
      <c r="AJ1" s="228"/>
      <c r="AK1" s="228"/>
      <c r="AL1" s="228"/>
    </row>
    <row r="2" ht="19.5" customHeight="1" spans="1:38">
      <c r="A2" s="168"/>
      <c r="B2" s="168"/>
      <c r="C2" s="168"/>
      <c r="D2" s="168"/>
      <c r="E2" s="168"/>
      <c r="F2" s="168"/>
      <c r="G2" s="168"/>
      <c r="H2" s="296"/>
      <c r="I2" s="217"/>
      <c r="J2" s="217"/>
      <c r="K2" s="217"/>
      <c r="L2" s="217"/>
      <c r="M2" s="217"/>
      <c r="N2" s="217"/>
      <c r="O2" s="217"/>
      <c r="P2" s="217"/>
      <c r="Q2" s="185"/>
      <c r="R2" s="299"/>
      <c r="S2" s="185"/>
      <c r="T2" s="185"/>
      <c r="U2" s="185"/>
      <c r="V2" s="185"/>
      <c r="W2" s="185"/>
      <c r="Y2" s="185"/>
      <c r="Z2" s="185"/>
      <c r="AA2" s="278" t="s">
        <v>1</v>
      </c>
      <c r="AB2" s="228"/>
      <c r="AC2" s="228"/>
      <c r="AD2" s="228"/>
      <c r="AE2" s="228"/>
      <c r="AF2" s="228"/>
      <c r="AG2" s="228"/>
      <c r="AH2" s="228"/>
      <c r="AI2" s="228"/>
      <c r="AJ2" s="228"/>
      <c r="AK2" s="228"/>
      <c r="AL2" s="228"/>
    </row>
    <row r="3" ht="19.5" customHeight="1" spans="1:38">
      <c r="A3" s="214" t="s">
        <v>2285</v>
      </c>
      <c r="B3" s="214"/>
      <c r="C3" s="213"/>
      <c r="D3" s="169" t="s">
        <v>2086</v>
      </c>
      <c r="E3" s="169" t="s">
        <v>2870</v>
      </c>
      <c r="F3" s="213" t="s">
        <v>2819</v>
      </c>
      <c r="G3" s="213"/>
      <c r="H3" s="213"/>
      <c r="I3" s="195"/>
      <c r="J3" s="195"/>
      <c r="K3" s="195"/>
      <c r="L3" s="195"/>
      <c r="M3" s="195"/>
      <c r="N3" s="195"/>
      <c r="O3" s="195"/>
      <c r="P3" s="195"/>
      <c r="Q3" s="195"/>
      <c r="R3" s="195"/>
      <c r="S3" s="195"/>
      <c r="T3" s="195"/>
      <c r="U3" s="195"/>
      <c r="V3" s="195"/>
      <c r="W3" s="174" t="s">
        <v>1960</v>
      </c>
      <c r="X3" s="174" t="s">
        <v>2820</v>
      </c>
      <c r="Y3" s="174" t="s">
        <v>1943</v>
      </c>
      <c r="Z3" s="174" t="s">
        <v>1957</v>
      </c>
      <c r="AA3" s="174" t="s">
        <v>1872</v>
      </c>
      <c r="AB3" s="229"/>
      <c r="AC3" s="229"/>
      <c r="AD3" s="229"/>
      <c r="AE3" s="229"/>
      <c r="AF3" s="229"/>
      <c r="AG3" s="229"/>
      <c r="AH3" s="229"/>
      <c r="AI3" s="229"/>
      <c r="AJ3" s="229"/>
      <c r="AK3" s="229"/>
      <c r="AL3" s="229"/>
    </row>
    <row r="4" ht="45.75" customHeight="1" spans="1:38">
      <c r="A4" s="174" t="s">
        <v>1893</v>
      </c>
      <c r="B4" s="175" t="s">
        <v>1894</v>
      </c>
      <c r="C4" s="175" t="s">
        <v>2287</v>
      </c>
      <c r="D4" s="175"/>
      <c r="E4" s="175"/>
      <c r="F4" s="174" t="s">
        <v>17</v>
      </c>
      <c r="G4" s="175" t="s">
        <v>89</v>
      </c>
      <c r="H4" s="175" t="s">
        <v>90</v>
      </c>
      <c r="I4" s="175" t="s">
        <v>2880</v>
      </c>
      <c r="J4" s="175" t="s">
        <v>2881</v>
      </c>
      <c r="K4" s="174" t="s">
        <v>91</v>
      </c>
      <c r="L4" s="174" t="s">
        <v>2890</v>
      </c>
      <c r="M4" s="174" t="s">
        <v>2883</v>
      </c>
      <c r="N4" s="174" t="s">
        <v>2891</v>
      </c>
      <c r="O4" s="174" t="s">
        <v>2892</v>
      </c>
      <c r="P4" s="174" t="s">
        <v>2893</v>
      </c>
      <c r="Q4" s="174" t="s">
        <v>2894</v>
      </c>
      <c r="R4" s="174" t="s">
        <v>2884</v>
      </c>
      <c r="S4" s="174" t="s">
        <v>2885</v>
      </c>
      <c r="T4" s="174" t="s">
        <v>2886</v>
      </c>
      <c r="U4" s="174" t="s">
        <v>2887</v>
      </c>
      <c r="V4" s="174" t="s">
        <v>2895</v>
      </c>
      <c r="W4" s="174"/>
      <c r="X4" s="174"/>
      <c r="Y4" s="174"/>
      <c r="Z4" s="174"/>
      <c r="AA4" s="174"/>
      <c r="AB4" s="229"/>
      <c r="AC4" s="229"/>
      <c r="AD4" s="229"/>
      <c r="AE4" s="229"/>
      <c r="AF4" s="229"/>
      <c r="AG4" s="229"/>
      <c r="AH4" s="229"/>
      <c r="AI4" s="229"/>
      <c r="AJ4" s="229"/>
      <c r="AK4" s="229"/>
      <c r="AL4" s="229"/>
    </row>
    <row r="5" s="165" customFormat="1" ht="23.1" customHeight="1" spans="1:38">
      <c r="A5" s="179"/>
      <c r="B5" s="179"/>
      <c r="C5" s="180"/>
      <c r="D5" s="297"/>
      <c r="E5" s="298" t="s">
        <v>17</v>
      </c>
      <c r="F5" s="184">
        <v>48080</v>
      </c>
      <c r="G5" s="184">
        <v>22850</v>
      </c>
      <c r="H5" s="184">
        <v>300</v>
      </c>
      <c r="I5" s="184">
        <v>0</v>
      </c>
      <c r="J5" s="184">
        <v>5250</v>
      </c>
      <c r="K5" s="184">
        <v>14380</v>
      </c>
      <c r="L5" s="184">
        <v>100</v>
      </c>
      <c r="M5" s="184">
        <v>0</v>
      </c>
      <c r="N5" s="184">
        <v>0</v>
      </c>
      <c r="O5" s="184">
        <v>0</v>
      </c>
      <c r="P5" s="184">
        <v>0</v>
      </c>
      <c r="Q5" s="184">
        <v>0</v>
      </c>
      <c r="R5" s="184">
        <v>0</v>
      </c>
      <c r="S5" s="184">
        <v>0</v>
      </c>
      <c r="T5" s="184">
        <v>0</v>
      </c>
      <c r="U5" s="184">
        <v>0</v>
      </c>
      <c r="V5" s="188">
        <v>5200</v>
      </c>
      <c r="W5" s="183">
        <v>5300</v>
      </c>
      <c r="X5" s="184">
        <v>0</v>
      </c>
      <c r="Y5" s="184">
        <v>0</v>
      </c>
      <c r="Z5" s="184">
        <v>0</v>
      </c>
      <c r="AA5" s="184">
        <v>60</v>
      </c>
      <c r="AB5" s="229"/>
      <c r="AC5" s="229"/>
      <c r="AD5" s="229"/>
      <c r="AE5" s="229"/>
      <c r="AF5" s="229"/>
      <c r="AG5" s="229"/>
      <c r="AH5" s="229"/>
      <c r="AI5" s="229"/>
      <c r="AJ5" s="229"/>
      <c r="AK5" s="229"/>
      <c r="AL5" s="229"/>
    </row>
    <row r="6" ht="23.1" customHeight="1" spans="1:38">
      <c r="A6" s="179"/>
      <c r="B6" s="179"/>
      <c r="C6" s="180"/>
      <c r="D6" s="297" t="s">
        <v>2328</v>
      </c>
      <c r="E6" s="298" t="s">
        <v>479</v>
      </c>
      <c r="F6" s="184">
        <v>15200</v>
      </c>
      <c r="G6" s="184">
        <v>7200</v>
      </c>
      <c r="H6" s="184">
        <v>0</v>
      </c>
      <c r="I6" s="184">
        <v>0</v>
      </c>
      <c r="J6" s="184">
        <v>0</v>
      </c>
      <c r="K6" s="184">
        <v>8000</v>
      </c>
      <c r="L6" s="184">
        <v>0</v>
      </c>
      <c r="M6" s="184">
        <v>0</v>
      </c>
      <c r="N6" s="184">
        <v>0</v>
      </c>
      <c r="O6" s="184">
        <v>0</v>
      </c>
      <c r="P6" s="184">
        <v>0</v>
      </c>
      <c r="Q6" s="184">
        <v>0</v>
      </c>
      <c r="R6" s="184">
        <v>0</v>
      </c>
      <c r="S6" s="184">
        <v>0</v>
      </c>
      <c r="T6" s="184">
        <v>0</v>
      </c>
      <c r="U6" s="184">
        <v>0</v>
      </c>
      <c r="V6" s="188">
        <v>0</v>
      </c>
      <c r="W6" s="183">
        <v>0</v>
      </c>
      <c r="X6" s="184">
        <v>0</v>
      </c>
      <c r="Y6" s="184">
        <v>0</v>
      </c>
      <c r="Z6" s="184">
        <v>0</v>
      </c>
      <c r="AA6" s="184">
        <v>0</v>
      </c>
      <c r="AB6" s="228"/>
      <c r="AC6" s="228"/>
      <c r="AD6" s="228"/>
      <c r="AE6" s="228"/>
      <c r="AF6" s="228"/>
      <c r="AG6" s="228"/>
      <c r="AH6" s="228"/>
      <c r="AI6" s="228"/>
      <c r="AJ6" s="228"/>
      <c r="AK6" s="228"/>
      <c r="AL6" s="228"/>
    </row>
    <row r="7" ht="23.1" customHeight="1" spans="1:38">
      <c r="A7" s="179"/>
      <c r="B7" s="179"/>
      <c r="C7" s="180"/>
      <c r="D7" s="297" t="s">
        <v>2337</v>
      </c>
      <c r="E7" s="298" t="s">
        <v>2338</v>
      </c>
      <c r="F7" s="184">
        <v>15200</v>
      </c>
      <c r="G7" s="184">
        <v>7200</v>
      </c>
      <c r="H7" s="184">
        <v>0</v>
      </c>
      <c r="I7" s="184">
        <v>0</v>
      </c>
      <c r="J7" s="184">
        <v>0</v>
      </c>
      <c r="K7" s="184">
        <v>8000</v>
      </c>
      <c r="L7" s="184">
        <v>0</v>
      </c>
      <c r="M7" s="184">
        <v>0</v>
      </c>
      <c r="N7" s="184">
        <v>0</v>
      </c>
      <c r="O7" s="184">
        <v>0</v>
      </c>
      <c r="P7" s="184">
        <v>0</v>
      </c>
      <c r="Q7" s="184">
        <v>0</v>
      </c>
      <c r="R7" s="184">
        <v>0</v>
      </c>
      <c r="S7" s="184">
        <v>0</v>
      </c>
      <c r="T7" s="184">
        <v>0</v>
      </c>
      <c r="U7" s="184">
        <v>0</v>
      </c>
      <c r="V7" s="188">
        <v>0</v>
      </c>
      <c r="W7" s="183">
        <v>0</v>
      </c>
      <c r="X7" s="184">
        <v>0</v>
      </c>
      <c r="Y7" s="184">
        <v>0</v>
      </c>
      <c r="Z7" s="184">
        <v>0</v>
      </c>
      <c r="AA7" s="184">
        <v>0</v>
      </c>
      <c r="AB7" s="228"/>
      <c r="AC7" s="228"/>
      <c r="AD7" s="228"/>
      <c r="AE7" s="228"/>
      <c r="AF7" s="228"/>
      <c r="AG7" s="228"/>
      <c r="AH7" s="228"/>
      <c r="AI7" s="228"/>
      <c r="AJ7" s="228"/>
      <c r="AK7" s="228"/>
      <c r="AL7" s="228"/>
    </row>
    <row r="8" ht="23.1" customHeight="1" spans="1:38">
      <c r="A8" s="179"/>
      <c r="B8" s="179"/>
      <c r="C8" s="180"/>
      <c r="D8" s="297" t="s">
        <v>1922</v>
      </c>
      <c r="E8" s="298" t="s">
        <v>145</v>
      </c>
      <c r="F8" s="184">
        <v>16380</v>
      </c>
      <c r="G8" s="184">
        <v>10000</v>
      </c>
      <c r="H8" s="184">
        <v>0</v>
      </c>
      <c r="I8" s="184">
        <v>0</v>
      </c>
      <c r="J8" s="184">
        <v>0</v>
      </c>
      <c r="K8" s="184">
        <v>6380</v>
      </c>
      <c r="L8" s="184">
        <v>0</v>
      </c>
      <c r="M8" s="184">
        <v>0</v>
      </c>
      <c r="N8" s="184">
        <v>0</v>
      </c>
      <c r="O8" s="184">
        <v>0</v>
      </c>
      <c r="P8" s="184">
        <v>0</v>
      </c>
      <c r="Q8" s="184">
        <v>0</v>
      </c>
      <c r="R8" s="184">
        <v>0</v>
      </c>
      <c r="S8" s="184">
        <v>0</v>
      </c>
      <c r="T8" s="184">
        <v>0</v>
      </c>
      <c r="U8" s="184">
        <v>0</v>
      </c>
      <c r="V8" s="188">
        <v>0</v>
      </c>
      <c r="W8" s="183">
        <v>0</v>
      </c>
      <c r="X8" s="184">
        <v>0</v>
      </c>
      <c r="Y8" s="184">
        <v>0</v>
      </c>
      <c r="Z8" s="184">
        <v>0</v>
      </c>
      <c r="AA8" s="184">
        <v>0</v>
      </c>
      <c r="AB8" s="228"/>
      <c r="AC8" s="228"/>
      <c r="AD8" s="228"/>
      <c r="AE8" s="228"/>
      <c r="AF8" s="228"/>
      <c r="AG8" s="228"/>
      <c r="AH8" s="228"/>
      <c r="AI8" s="228"/>
      <c r="AJ8" s="228"/>
      <c r="AK8" s="228"/>
      <c r="AL8" s="228"/>
    </row>
    <row r="9" ht="23.1" customHeight="1" spans="1:38">
      <c r="A9" s="179"/>
      <c r="B9" s="179"/>
      <c r="C9" s="180"/>
      <c r="D9" s="297" t="s">
        <v>2694</v>
      </c>
      <c r="E9" s="298" t="s">
        <v>2695</v>
      </c>
      <c r="F9" s="184">
        <v>16380</v>
      </c>
      <c r="G9" s="184">
        <v>10000</v>
      </c>
      <c r="H9" s="184">
        <v>0</v>
      </c>
      <c r="I9" s="184">
        <v>0</v>
      </c>
      <c r="J9" s="184">
        <v>0</v>
      </c>
      <c r="K9" s="184">
        <v>6380</v>
      </c>
      <c r="L9" s="184">
        <v>0</v>
      </c>
      <c r="M9" s="184">
        <v>0</v>
      </c>
      <c r="N9" s="184">
        <v>0</v>
      </c>
      <c r="O9" s="184">
        <v>0</v>
      </c>
      <c r="P9" s="184">
        <v>0</v>
      </c>
      <c r="Q9" s="184">
        <v>0</v>
      </c>
      <c r="R9" s="184">
        <v>0</v>
      </c>
      <c r="S9" s="184">
        <v>0</v>
      </c>
      <c r="T9" s="184">
        <v>0</v>
      </c>
      <c r="U9" s="184">
        <v>0</v>
      </c>
      <c r="V9" s="188">
        <v>0</v>
      </c>
      <c r="W9" s="183">
        <v>0</v>
      </c>
      <c r="X9" s="184">
        <v>0</v>
      </c>
      <c r="Y9" s="184">
        <v>0</v>
      </c>
      <c r="Z9" s="184">
        <v>0</v>
      </c>
      <c r="AA9" s="184">
        <v>0</v>
      </c>
      <c r="AB9" s="228"/>
      <c r="AC9" s="228"/>
      <c r="AD9" s="228"/>
      <c r="AE9" s="228"/>
      <c r="AF9" s="228"/>
      <c r="AG9" s="228"/>
      <c r="AH9" s="228"/>
      <c r="AI9" s="228"/>
      <c r="AJ9" s="228"/>
      <c r="AK9" s="228"/>
      <c r="AL9" s="228"/>
    </row>
    <row r="10" ht="23.1" customHeight="1" spans="1:38">
      <c r="A10" s="179"/>
      <c r="B10" s="179"/>
      <c r="C10" s="180"/>
      <c r="D10" s="297" t="s">
        <v>2738</v>
      </c>
      <c r="E10" s="298" t="s">
        <v>1182</v>
      </c>
      <c r="F10" s="184">
        <v>300</v>
      </c>
      <c r="G10" s="184">
        <v>0</v>
      </c>
      <c r="H10" s="184">
        <v>300</v>
      </c>
      <c r="I10" s="184">
        <v>0</v>
      </c>
      <c r="J10" s="184">
        <v>0</v>
      </c>
      <c r="K10" s="184">
        <v>0</v>
      </c>
      <c r="L10" s="184">
        <v>0</v>
      </c>
      <c r="M10" s="184">
        <v>0</v>
      </c>
      <c r="N10" s="184">
        <v>0</v>
      </c>
      <c r="O10" s="184">
        <v>0</v>
      </c>
      <c r="P10" s="184">
        <v>0</v>
      </c>
      <c r="Q10" s="184">
        <v>0</v>
      </c>
      <c r="R10" s="184">
        <v>0</v>
      </c>
      <c r="S10" s="184">
        <v>0</v>
      </c>
      <c r="T10" s="184">
        <v>0</v>
      </c>
      <c r="U10" s="184">
        <v>0</v>
      </c>
      <c r="V10" s="188">
        <v>0</v>
      </c>
      <c r="W10" s="183">
        <v>0</v>
      </c>
      <c r="X10" s="184">
        <v>0</v>
      </c>
      <c r="Y10" s="184">
        <v>0</v>
      </c>
      <c r="Z10" s="184">
        <v>0</v>
      </c>
      <c r="AA10" s="184">
        <v>60</v>
      </c>
      <c r="AB10" s="228"/>
      <c r="AC10" s="228"/>
      <c r="AD10" s="228"/>
      <c r="AE10" s="228"/>
      <c r="AF10" s="228"/>
      <c r="AG10" s="228"/>
      <c r="AH10" s="228"/>
      <c r="AI10" s="228"/>
      <c r="AJ10" s="228"/>
      <c r="AK10" s="228"/>
      <c r="AL10" s="228"/>
    </row>
    <row r="11" ht="23.1" customHeight="1" spans="1:38">
      <c r="A11" s="179"/>
      <c r="B11" s="179"/>
      <c r="C11" s="180"/>
      <c r="D11" s="297" t="s">
        <v>2739</v>
      </c>
      <c r="E11" s="298" t="s">
        <v>2740</v>
      </c>
      <c r="F11" s="184">
        <v>300</v>
      </c>
      <c r="G11" s="184">
        <v>0</v>
      </c>
      <c r="H11" s="184">
        <v>300</v>
      </c>
      <c r="I11" s="184">
        <v>0</v>
      </c>
      <c r="J11" s="184">
        <v>0</v>
      </c>
      <c r="K11" s="184">
        <v>0</v>
      </c>
      <c r="L11" s="184">
        <v>0</v>
      </c>
      <c r="M11" s="184">
        <v>0</v>
      </c>
      <c r="N11" s="184">
        <v>0</v>
      </c>
      <c r="O11" s="184">
        <v>0</v>
      </c>
      <c r="P11" s="184">
        <v>0</v>
      </c>
      <c r="Q11" s="184">
        <v>0</v>
      </c>
      <c r="R11" s="184">
        <v>0</v>
      </c>
      <c r="S11" s="184">
        <v>0</v>
      </c>
      <c r="T11" s="184">
        <v>0</v>
      </c>
      <c r="U11" s="184">
        <v>0</v>
      </c>
      <c r="V11" s="188">
        <v>0</v>
      </c>
      <c r="W11" s="183">
        <v>0</v>
      </c>
      <c r="X11" s="184">
        <v>0</v>
      </c>
      <c r="Y11" s="184">
        <v>0</v>
      </c>
      <c r="Z11" s="184">
        <v>0</v>
      </c>
      <c r="AA11" s="184">
        <v>60</v>
      </c>
      <c r="AB11" s="228"/>
      <c r="AC11" s="228"/>
      <c r="AD11" s="228"/>
      <c r="AE11" s="228"/>
      <c r="AF11" s="228"/>
      <c r="AG11" s="228"/>
      <c r="AH11" s="228"/>
      <c r="AI11" s="228"/>
      <c r="AJ11" s="228"/>
      <c r="AK11" s="228"/>
      <c r="AL11" s="228"/>
    </row>
    <row r="12" ht="23.1" customHeight="1" spans="1:38">
      <c r="A12" s="179"/>
      <c r="B12" s="179"/>
      <c r="C12" s="180"/>
      <c r="D12" s="297" t="s">
        <v>2741</v>
      </c>
      <c r="E12" s="298" t="s">
        <v>2742</v>
      </c>
      <c r="F12" s="184">
        <v>11700</v>
      </c>
      <c r="G12" s="184">
        <v>5650</v>
      </c>
      <c r="H12" s="184">
        <v>0</v>
      </c>
      <c r="I12" s="184">
        <v>0</v>
      </c>
      <c r="J12" s="184">
        <v>5250</v>
      </c>
      <c r="K12" s="184">
        <v>0</v>
      </c>
      <c r="L12" s="184">
        <v>100</v>
      </c>
      <c r="M12" s="184">
        <v>0</v>
      </c>
      <c r="N12" s="184">
        <v>0</v>
      </c>
      <c r="O12" s="184">
        <v>0</v>
      </c>
      <c r="P12" s="184">
        <v>0</v>
      </c>
      <c r="Q12" s="184">
        <v>0</v>
      </c>
      <c r="R12" s="184">
        <v>0</v>
      </c>
      <c r="S12" s="184">
        <v>0</v>
      </c>
      <c r="T12" s="184">
        <v>0</v>
      </c>
      <c r="U12" s="184">
        <v>0</v>
      </c>
      <c r="V12" s="188">
        <v>700</v>
      </c>
      <c r="W12" s="183">
        <v>5300</v>
      </c>
      <c r="X12" s="184">
        <v>0</v>
      </c>
      <c r="Y12" s="184">
        <v>0</v>
      </c>
      <c r="Z12" s="184">
        <v>0</v>
      </c>
      <c r="AA12" s="184">
        <v>0</v>
      </c>
      <c r="AB12" s="228"/>
      <c r="AC12" s="228"/>
      <c r="AD12" s="228"/>
      <c r="AE12" s="228"/>
      <c r="AF12" s="228"/>
      <c r="AG12" s="228"/>
      <c r="AH12" s="228"/>
      <c r="AI12" s="228"/>
      <c r="AJ12" s="228"/>
      <c r="AK12" s="228"/>
      <c r="AL12" s="228"/>
    </row>
    <row r="13" ht="23.1" customHeight="1" spans="1:27">
      <c r="A13" s="179"/>
      <c r="B13" s="179"/>
      <c r="C13" s="180"/>
      <c r="D13" s="297" t="s">
        <v>2745</v>
      </c>
      <c r="E13" s="298" t="s">
        <v>2746</v>
      </c>
      <c r="F13" s="184">
        <v>350</v>
      </c>
      <c r="G13" s="184">
        <v>0</v>
      </c>
      <c r="H13" s="184">
        <v>0</v>
      </c>
      <c r="I13" s="184">
        <v>0</v>
      </c>
      <c r="J13" s="184">
        <v>350</v>
      </c>
      <c r="K13" s="184">
        <v>0</v>
      </c>
      <c r="L13" s="184">
        <v>0</v>
      </c>
      <c r="M13" s="184">
        <v>0</v>
      </c>
      <c r="N13" s="184">
        <v>0</v>
      </c>
      <c r="O13" s="184">
        <v>0</v>
      </c>
      <c r="P13" s="184">
        <v>0</v>
      </c>
      <c r="Q13" s="184">
        <v>0</v>
      </c>
      <c r="R13" s="184">
        <v>0</v>
      </c>
      <c r="S13" s="184">
        <v>0</v>
      </c>
      <c r="T13" s="184">
        <v>0</v>
      </c>
      <c r="U13" s="184">
        <v>0</v>
      </c>
      <c r="V13" s="188">
        <v>0</v>
      </c>
      <c r="W13" s="183">
        <v>0</v>
      </c>
      <c r="X13" s="184">
        <v>0</v>
      </c>
      <c r="Y13" s="184">
        <v>0</v>
      </c>
      <c r="Z13" s="184">
        <v>0</v>
      </c>
      <c r="AA13" s="184">
        <v>0</v>
      </c>
    </row>
    <row r="14" ht="23.1" customHeight="1" spans="1:27">
      <c r="A14" s="179"/>
      <c r="B14" s="179"/>
      <c r="C14" s="180"/>
      <c r="D14" s="297" t="s">
        <v>2749</v>
      </c>
      <c r="E14" s="298" t="s">
        <v>2750</v>
      </c>
      <c r="F14" s="184">
        <v>700</v>
      </c>
      <c r="G14" s="184">
        <v>0</v>
      </c>
      <c r="H14" s="184">
        <v>0</v>
      </c>
      <c r="I14" s="184">
        <v>0</v>
      </c>
      <c r="J14" s="184">
        <v>0</v>
      </c>
      <c r="K14" s="184">
        <v>0</v>
      </c>
      <c r="L14" s="184">
        <v>0</v>
      </c>
      <c r="M14" s="184">
        <v>0</v>
      </c>
      <c r="N14" s="184">
        <v>0</v>
      </c>
      <c r="O14" s="184">
        <v>0</v>
      </c>
      <c r="P14" s="184">
        <v>0</v>
      </c>
      <c r="Q14" s="184">
        <v>0</v>
      </c>
      <c r="R14" s="184">
        <v>0</v>
      </c>
      <c r="S14" s="184">
        <v>0</v>
      </c>
      <c r="T14" s="184">
        <v>0</v>
      </c>
      <c r="U14" s="184">
        <v>0</v>
      </c>
      <c r="V14" s="188">
        <v>700</v>
      </c>
      <c r="W14" s="183">
        <v>0</v>
      </c>
      <c r="X14" s="184">
        <v>0</v>
      </c>
      <c r="Y14" s="184">
        <v>0</v>
      </c>
      <c r="Z14" s="184">
        <v>0</v>
      </c>
      <c r="AA14" s="184">
        <v>0</v>
      </c>
    </row>
    <row r="15" ht="23.1" customHeight="1" spans="1:27">
      <c r="A15" s="179"/>
      <c r="B15" s="179"/>
      <c r="C15" s="180"/>
      <c r="D15" s="297" t="s">
        <v>2751</v>
      </c>
      <c r="E15" s="298" t="s">
        <v>2752</v>
      </c>
      <c r="F15" s="184">
        <v>4900</v>
      </c>
      <c r="G15" s="184">
        <v>0</v>
      </c>
      <c r="H15" s="184">
        <v>0</v>
      </c>
      <c r="I15" s="184">
        <v>0</v>
      </c>
      <c r="J15" s="184">
        <v>4900</v>
      </c>
      <c r="K15" s="184">
        <v>0</v>
      </c>
      <c r="L15" s="184">
        <v>0</v>
      </c>
      <c r="M15" s="184">
        <v>0</v>
      </c>
      <c r="N15" s="184">
        <v>0</v>
      </c>
      <c r="O15" s="184">
        <v>0</v>
      </c>
      <c r="P15" s="184">
        <v>0</v>
      </c>
      <c r="Q15" s="184">
        <v>0</v>
      </c>
      <c r="R15" s="184">
        <v>0</v>
      </c>
      <c r="S15" s="184">
        <v>0</v>
      </c>
      <c r="T15" s="184">
        <v>0</v>
      </c>
      <c r="U15" s="184">
        <v>0</v>
      </c>
      <c r="V15" s="188">
        <v>0</v>
      </c>
      <c r="W15" s="183">
        <v>0</v>
      </c>
      <c r="X15" s="184">
        <v>0</v>
      </c>
      <c r="Y15" s="184">
        <v>0</v>
      </c>
      <c r="Z15" s="184">
        <v>0</v>
      </c>
      <c r="AA15" s="184">
        <v>0</v>
      </c>
    </row>
    <row r="16" ht="23.1" customHeight="1" spans="1:27">
      <c r="A16" s="179"/>
      <c r="B16" s="179"/>
      <c r="C16" s="180"/>
      <c r="D16" s="297" t="s">
        <v>2755</v>
      </c>
      <c r="E16" s="298" t="s">
        <v>2756</v>
      </c>
      <c r="F16" s="184">
        <v>0</v>
      </c>
      <c r="G16" s="184">
        <v>0</v>
      </c>
      <c r="H16" s="184">
        <v>0</v>
      </c>
      <c r="I16" s="184">
        <v>0</v>
      </c>
      <c r="J16" s="184">
        <v>0</v>
      </c>
      <c r="K16" s="184">
        <v>0</v>
      </c>
      <c r="L16" s="184">
        <v>0</v>
      </c>
      <c r="M16" s="184">
        <v>0</v>
      </c>
      <c r="N16" s="184">
        <v>0</v>
      </c>
      <c r="O16" s="184">
        <v>0</v>
      </c>
      <c r="P16" s="184">
        <v>0</v>
      </c>
      <c r="Q16" s="184">
        <v>0</v>
      </c>
      <c r="R16" s="184">
        <v>0</v>
      </c>
      <c r="S16" s="184">
        <v>0</v>
      </c>
      <c r="T16" s="184">
        <v>0</v>
      </c>
      <c r="U16" s="184">
        <v>0</v>
      </c>
      <c r="V16" s="188">
        <v>0</v>
      </c>
      <c r="W16" s="183">
        <v>5300</v>
      </c>
      <c r="X16" s="184">
        <v>0</v>
      </c>
      <c r="Y16" s="184">
        <v>0</v>
      </c>
      <c r="Z16" s="184">
        <v>0</v>
      </c>
      <c r="AA16" s="184">
        <v>0</v>
      </c>
    </row>
    <row r="17" ht="23.1" customHeight="1" spans="1:27">
      <c r="A17" s="179"/>
      <c r="B17" s="179"/>
      <c r="C17" s="180"/>
      <c r="D17" s="297" t="s">
        <v>2757</v>
      </c>
      <c r="E17" s="298" t="s">
        <v>2758</v>
      </c>
      <c r="F17" s="184">
        <v>100</v>
      </c>
      <c r="G17" s="184">
        <v>0</v>
      </c>
      <c r="H17" s="184">
        <v>0</v>
      </c>
      <c r="I17" s="184">
        <v>0</v>
      </c>
      <c r="J17" s="184">
        <v>0</v>
      </c>
      <c r="K17" s="184">
        <v>0</v>
      </c>
      <c r="L17" s="184">
        <v>100</v>
      </c>
      <c r="M17" s="184">
        <v>0</v>
      </c>
      <c r="N17" s="184">
        <v>0</v>
      </c>
      <c r="O17" s="184">
        <v>0</v>
      </c>
      <c r="P17" s="184">
        <v>0</v>
      </c>
      <c r="Q17" s="184">
        <v>0</v>
      </c>
      <c r="R17" s="184">
        <v>0</v>
      </c>
      <c r="S17" s="184">
        <v>0</v>
      </c>
      <c r="T17" s="184">
        <v>0</v>
      </c>
      <c r="U17" s="184">
        <v>0</v>
      </c>
      <c r="V17" s="188">
        <v>0</v>
      </c>
      <c r="W17" s="183">
        <v>0</v>
      </c>
      <c r="X17" s="184">
        <v>0</v>
      </c>
      <c r="Y17" s="184">
        <v>0</v>
      </c>
      <c r="Z17" s="184">
        <v>0</v>
      </c>
      <c r="AA17" s="184">
        <v>0</v>
      </c>
    </row>
    <row r="18" ht="23.1" customHeight="1" spans="1:27">
      <c r="A18" s="179"/>
      <c r="B18" s="179"/>
      <c r="C18" s="180"/>
      <c r="D18" s="297" t="s">
        <v>2761</v>
      </c>
      <c r="E18" s="298" t="s">
        <v>2762</v>
      </c>
      <c r="F18" s="184">
        <v>5650</v>
      </c>
      <c r="G18" s="184">
        <v>5650</v>
      </c>
      <c r="H18" s="184">
        <v>0</v>
      </c>
      <c r="I18" s="184">
        <v>0</v>
      </c>
      <c r="J18" s="184">
        <v>0</v>
      </c>
      <c r="K18" s="184">
        <v>0</v>
      </c>
      <c r="L18" s="184">
        <v>0</v>
      </c>
      <c r="M18" s="184">
        <v>0</v>
      </c>
      <c r="N18" s="184">
        <v>0</v>
      </c>
      <c r="O18" s="184">
        <v>0</v>
      </c>
      <c r="P18" s="184">
        <v>0</v>
      </c>
      <c r="Q18" s="184">
        <v>0</v>
      </c>
      <c r="R18" s="184">
        <v>0</v>
      </c>
      <c r="S18" s="184">
        <v>0</v>
      </c>
      <c r="T18" s="184">
        <v>0</v>
      </c>
      <c r="U18" s="184">
        <v>0</v>
      </c>
      <c r="V18" s="188">
        <v>0</v>
      </c>
      <c r="W18" s="183">
        <v>0</v>
      </c>
      <c r="X18" s="184">
        <v>0</v>
      </c>
      <c r="Y18" s="184">
        <v>0</v>
      </c>
      <c r="Z18" s="184">
        <v>0</v>
      </c>
      <c r="AA18" s="184">
        <v>0</v>
      </c>
    </row>
    <row r="19" ht="23.1" customHeight="1" spans="1:27">
      <c r="A19" s="179"/>
      <c r="B19" s="179"/>
      <c r="C19" s="180"/>
      <c r="D19" s="297" t="s">
        <v>2763</v>
      </c>
      <c r="E19" s="298" t="s">
        <v>2764</v>
      </c>
      <c r="F19" s="184">
        <v>4500</v>
      </c>
      <c r="G19" s="184">
        <v>0</v>
      </c>
      <c r="H19" s="184">
        <v>0</v>
      </c>
      <c r="I19" s="184">
        <v>0</v>
      </c>
      <c r="J19" s="184">
        <v>0</v>
      </c>
      <c r="K19" s="184">
        <v>0</v>
      </c>
      <c r="L19" s="184">
        <v>0</v>
      </c>
      <c r="M19" s="184">
        <v>0</v>
      </c>
      <c r="N19" s="184">
        <v>0</v>
      </c>
      <c r="O19" s="184">
        <v>0</v>
      </c>
      <c r="P19" s="184">
        <v>0</v>
      </c>
      <c r="Q19" s="184">
        <v>0</v>
      </c>
      <c r="R19" s="184">
        <v>0</v>
      </c>
      <c r="S19" s="184">
        <v>0</v>
      </c>
      <c r="T19" s="184">
        <v>0</v>
      </c>
      <c r="U19" s="184">
        <v>0</v>
      </c>
      <c r="V19" s="188">
        <v>4500</v>
      </c>
      <c r="W19" s="183">
        <v>0</v>
      </c>
      <c r="X19" s="184">
        <v>0</v>
      </c>
      <c r="Y19" s="184">
        <v>0</v>
      </c>
      <c r="Z19" s="184">
        <v>0</v>
      </c>
      <c r="AA19" s="184">
        <v>0</v>
      </c>
    </row>
    <row r="20" ht="23.1" customHeight="1" spans="1:27">
      <c r="A20" s="179"/>
      <c r="B20" s="179"/>
      <c r="C20" s="180"/>
      <c r="D20" s="297" t="s">
        <v>2769</v>
      </c>
      <c r="E20" s="298" t="s">
        <v>2770</v>
      </c>
      <c r="F20" s="184">
        <v>600</v>
      </c>
      <c r="G20" s="184">
        <v>0</v>
      </c>
      <c r="H20" s="184">
        <v>0</v>
      </c>
      <c r="I20" s="184">
        <v>0</v>
      </c>
      <c r="J20" s="184">
        <v>0</v>
      </c>
      <c r="K20" s="184">
        <v>0</v>
      </c>
      <c r="L20" s="184">
        <v>0</v>
      </c>
      <c r="M20" s="184">
        <v>0</v>
      </c>
      <c r="N20" s="184">
        <v>0</v>
      </c>
      <c r="O20" s="184">
        <v>0</v>
      </c>
      <c r="P20" s="184">
        <v>0</v>
      </c>
      <c r="Q20" s="184">
        <v>0</v>
      </c>
      <c r="R20" s="184">
        <v>0</v>
      </c>
      <c r="S20" s="184">
        <v>0</v>
      </c>
      <c r="T20" s="184">
        <v>0</v>
      </c>
      <c r="U20" s="184">
        <v>0</v>
      </c>
      <c r="V20" s="188">
        <v>600</v>
      </c>
      <c r="W20" s="183">
        <v>0</v>
      </c>
      <c r="X20" s="184">
        <v>0</v>
      </c>
      <c r="Y20" s="184">
        <v>0</v>
      </c>
      <c r="Z20" s="184">
        <v>0</v>
      </c>
      <c r="AA20" s="184">
        <v>0</v>
      </c>
    </row>
    <row r="21" ht="23.1" customHeight="1" spans="1:27">
      <c r="A21" s="179"/>
      <c r="B21" s="179"/>
      <c r="C21" s="180"/>
      <c r="D21" s="297" t="s">
        <v>2773</v>
      </c>
      <c r="E21" s="298" t="s">
        <v>2774</v>
      </c>
      <c r="F21" s="184">
        <v>500</v>
      </c>
      <c r="G21" s="184">
        <v>0</v>
      </c>
      <c r="H21" s="184">
        <v>0</v>
      </c>
      <c r="I21" s="184">
        <v>0</v>
      </c>
      <c r="J21" s="184">
        <v>0</v>
      </c>
      <c r="K21" s="184">
        <v>0</v>
      </c>
      <c r="L21" s="184">
        <v>0</v>
      </c>
      <c r="M21" s="184">
        <v>0</v>
      </c>
      <c r="N21" s="184">
        <v>0</v>
      </c>
      <c r="O21" s="184">
        <v>0</v>
      </c>
      <c r="P21" s="184">
        <v>0</v>
      </c>
      <c r="Q21" s="184">
        <v>0</v>
      </c>
      <c r="R21" s="184">
        <v>0</v>
      </c>
      <c r="S21" s="184">
        <v>0</v>
      </c>
      <c r="T21" s="184">
        <v>0</v>
      </c>
      <c r="U21" s="184">
        <v>0</v>
      </c>
      <c r="V21" s="188">
        <v>500</v>
      </c>
      <c r="W21" s="183">
        <v>0</v>
      </c>
      <c r="X21" s="184">
        <v>0</v>
      </c>
      <c r="Y21" s="184">
        <v>0</v>
      </c>
      <c r="Z21" s="184">
        <v>0</v>
      </c>
      <c r="AA21" s="184">
        <v>0</v>
      </c>
    </row>
    <row r="22" ht="23.1" customHeight="1" spans="1:27">
      <c r="A22" s="179"/>
      <c r="B22" s="179"/>
      <c r="C22" s="180"/>
      <c r="D22" s="297" t="s">
        <v>2775</v>
      </c>
      <c r="E22" s="298" t="s">
        <v>2776</v>
      </c>
      <c r="F22" s="184">
        <v>600</v>
      </c>
      <c r="G22" s="184">
        <v>0</v>
      </c>
      <c r="H22" s="184">
        <v>0</v>
      </c>
      <c r="I22" s="184">
        <v>0</v>
      </c>
      <c r="J22" s="184">
        <v>0</v>
      </c>
      <c r="K22" s="184">
        <v>0</v>
      </c>
      <c r="L22" s="184">
        <v>0</v>
      </c>
      <c r="M22" s="184">
        <v>0</v>
      </c>
      <c r="N22" s="184">
        <v>0</v>
      </c>
      <c r="O22" s="184">
        <v>0</v>
      </c>
      <c r="P22" s="184">
        <v>0</v>
      </c>
      <c r="Q22" s="184">
        <v>0</v>
      </c>
      <c r="R22" s="184">
        <v>0</v>
      </c>
      <c r="S22" s="184">
        <v>0</v>
      </c>
      <c r="T22" s="184">
        <v>0</v>
      </c>
      <c r="U22" s="184">
        <v>0</v>
      </c>
      <c r="V22" s="188">
        <v>600</v>
      </c>
      <c r="W22" s="183">
        <v>0</v>
      </c>
      <c r="X22" s="184">
        <v>0</v>
      </c>
      <c r="Y22" s="184">
        <v>0</v>
      </c>
      <c r="Z22" s="184">
        <v>0</v>
      </c>
      <c r="AA22" s="184">
        <v>0</v>
      </c>
    </row>
    <row r="23" ht="23.1" customHeight="1" spans="1:27">
      <c r="A23" s="179"/>
      <c r="B23" s="179"/>
      <c r="C23" s="180"/>
      <c r="D23" s="297" t="s">
        <v>2777</v>
      </c>
      <c r="E23" s="298" t="s">
        <v>2778</v>
      </c>
      <c r="F23" s="184">
        <v>700</v>
      </c>
      <c r="G23" s="184">
        <v>0</v>
      </c>
      <c r="H23" s="184">
        <v>0</v>
      </c>
      <c r="I23" s="184">
        <v>0</v>
      </c>
      <c r="J23" s="184">
        <v>0</v>
      </c>
      <c r="K23" s="184">
        <v>0</v>
      </c>
      <c r="L23" s="184">
        <v>0</v>
      </c>
      <c r="M23" s="184">
        <v>0</v>
      </c>
      <c r="N23" s="184">
        <v>0</v>
      </c>
      <c r="O23" s="184">
        <v>0</v>
      </c>
      <c r="P23" s="184">
        <v>0</v>
      </c>
      <c r="Q23" s="184">
        <v>0</v>
      </c>
      <c r="R23" s="184">
        <v>0</v>
      </c>
      <c r="S23" s="184">
        <v>0</v>
      </c>
      <c r="T23" s="184">
        <v>0</v>
      </c>
      <c r="U23" s="184">
        <v>0</v>
      </c>
      <c r="V23" s="188">
        <v>700</v>
      </c>
      <c r="W23" s="183">
        <v>0</v>
      </c>
      <c r="X23" s="184">
        <v>0</v>
      </c>
      <c r="Y23" s="184">
        <v>0</v>
      </c>
      <c r="Z23" s="184">
        <v>0</v>
      </c>
      <c r="AA23" s="184">
        <v>0</v>
      </c>
    </row>
    <row r="24" ht="23.1" customHeight="1" spans="1:27">
      <c r="A24" s="179"/>
      <c r="B24" s="179"/>
      <c r="C24" s="180"/>
      <c r="D24" s="297" t="s">
        <v>2779</v>
      </c>
      <c r="E24" s="298" t="s">
        <v>2780</v>
      </c>
      <c r="F24" s="184">
        <v>1000</v>
      </c>
      <c r="G24" s="184">
        <v>0</v>
      </c>
      <c r="H24" s="184">
        <v>0</v>
      </c>
      <c r="I24" s="184">
        <v>0</v>
      </c>
      <c r="J24" s="184">
        <v>0</v>
      </c>
      <c r="K24" s="184">
        <v>0</v>
      </c>
      <c r="L24" s="184">
        <v>0</v>
      </c>
      <c r="M24" s="184">
        <v>0</v>
      </c>
      <c r="N24" s="184">
        <v>0</v>
      </c>
      <c r="O24" s="184">
        <v>0</v>
      </c>
      <c r="P24" s="184">
        <v>0</v>
      </c>
      <c r="Q24" s="184">
        <v>0</v>
      </c>
      <c r="R24" s="184">
        <v>0</v>
      </c>
      <c r="S24" s="184">
        <v>0</v>
      </c>
      <c r="T24" s="184">
        <v>0</v>
      </c>
      <c r="U24" s="184">
        <v>0</v>
      </c>
      <c r="V24" s="188">
        <v>1000</v>
      </c>
      <c r="W24" s="183">
        <v>0</v>
      </c>
      <c r="X24" s="184">
        <v>0</v>
      </c>
      <c r="Y24" s="184">
        <v>0</v>
      </c>
      <c r="Z24" s="184">
        <v>0</v>
      </c>
      <c r="AA24" s="184">
        <v>0</v>
      </c>
    </row>
    <row r="25" ht="23.1" customHeight="1" spans="1:27">
      <c r="A25" s="179"/>
      <c r="B25" s="179"/>
      <c r="C25" s="180"/>
      <c r="D25" s="297" t="s">
        <v>2781</v>
      </c>
      <c r="E25" s="298" t="s">
        <v>2782</v>
      </c>
      <c r="F25" s="184">
        <v>600</v>
      </c>
      <c r="G25" s="184">
        <v>0</v>
      </c>
      <c r="H25" s="184">
        <v>0</v>
      </c>
      <c r="I25" s="184">
        <v>0</v>
      </c>
      <c r="J25" s="184">
        <v>0</v>
      </c>
      <c r="K25" s="184">
        <v>0</v>
      </c>
      <c r="L25" s="184">
        <v>0</v>
      </c>
      <c r="M25" s="184">
        <v>0</v>
      </c>
      <c r="N25" s="184">
        <v>0</v>
      </c>
      <c r="O25" s="184">
        <v>0</v>
      </c>
      <c r="P25" s="184">
        <v>0</v>
      </c>
      <c r="Q25" s="184">
        <v>0</v>
      </c>
      <c r="R25" s="184">
        <v>0</v>
      </c>
      <c r="S25" s="184">
        <v>0</v>
      </c>
      <c r="T25" s="184">
        <v>0</v>
      </c>
      <c r="U25" s="184">
        <v>0</v>
      </c>
      <c r="V25" s="188">
        <v>600</v>
      </c>
      <c r="W25" s="183">
        <v>0</v>
      </c>
      <c r="X25" s="184">
        <v>0</v>
      </c>
      <c r="Y25" s="184">
        <v>0</v>
      </c>
      <c r="Z25" s="184">
        <v>0</v>
      </c>
      <c r="AA25" s="184">
        <v>0</v>
      </c>
    </row>
    <row r="26" ht="23.1" customHeight="1" spans="1:27">
      <c r="A26" s="179"/>
      <c r="B26" s="179"/>
      <c r="C26" s="180"/>
      <c r="D26" s="297" t="s">
        <v>2789</v>
      </c>
      <c r="E26" s="298" t="s">
        <v>2790</v>
      </c>
      <c r="F26" s="184">
        <v>500</v>
      </c>
      <c r="G26" s="184">
        <v>0</v>
      </c>
      <c r="H26" s="184">
        <v>0</v>
      </c>
      <c r="I26" s="184">
        <v>0</v>
      </c>
      <c r="J26" s="184">
        <v>0</v>
      </c>
      <c r="K26" s="184">
        <v>0</v>
      </c>
      <c r="L26" s="184">
        <v>0</v>
      </c>
      <c r="M26" s="184">
        <v>0</v>
      </c>
      <c r="N26" s="184">
        <v>0</v>
      </c>
      <c r="O26" s="184">
        <v>0</v>
      </c>
      <c r="P26" s="184">
        <v>0</v>
      </c>
      <c r="Q26" s="184">
        <v>0</v>
      </c>
      <c r="R26" s="184">
        <v>0</v>
      </c>
      <c r="S26" s="184">
        <v>0</v>
      </c>
      <c r="T26" s="184">
        <v>0</v>
      </c>
      <c r="U26" s="184">
        <v>0</v>
      </c>
      <c r="V26" s="188">
        <v>500</v>
      </c>
      <c r="W26" s="183">
        <v>0</v>
      </c>
      <c r="X26" s="184">
        <v>0</v>
      </c>
      <c r="Y26" s="184">
        <v>0</v>
      </c>
      <c r="Z26" s="184">
        <v>0</v>
      </c>
      <c r="AA26" s="184">
        <v>0</v>
      </c>
    </row>
    <row r="27" ht="23.25" customHeight="1" spans="1:38">
      <c r="A27" s="228"/>
      <c r="B27" s="228"/>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row>
    <row r="28" ht="23.25" customHeight="1" spans="1:38">
      <c r="A28" s="228"/>
      <c r="B28" s="228"/>
      <c r="C28" s="228"/>
      <c r="D28" s="228"/>
      <c r="E28" s="228"/>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row>
    <row r="29" ht="23.1" customHeight="1"/>
    <row r="30" ht="23.1" customHeight="1"/>
    <row r="31" ht="23.1" customHeight="1"/>
    <row r="32" ht="23.1" customHeight="1"/>
    <row r="33" ht="23.1" customHeight="1"/>
    <row r="34" ht="23.1" customHeight="1"/>
    <row r="35" ht="23.1" customHeight="1"/>
    <row r="36" ht="23.1" customHeight="1"/>
    <row r="37" ht="23.1" customHeight="1"/>
    <row r="38" ht="23.1" customHeight="1"/>
    <row r="39" ht="23.1" customHeight="1"/>
    <row r="40" ht="23.1" customHeight="1"/>
    <row r="41" ht="23.1" customHeight="1"/>
    <row r="42" ht="23.1" customHeight="1"/>
    <row r="43" ht="23.1" customHeight="1"/>
    <row r="44" ht="23.1" customHeight="1"/>
    <row r="45" ht="23.1" customHeight="1"/>
    <row r="46" ht="23.25" customHeight="1"/>
    <row r="47" ht="23.25" customHeight="1"/>
  </sheetData>
  <sheetProtection formatCells="0" formatColumns="0" formatRows="0"/>
  <mergeCells count="9">
    <mergeCell ref="A1:AA1"/>
    <mergeCell ref="A2:G2"/>
    <mergeCell ref="D3:D4"/>
    <mergeCell ref="E3:E4"/>
    <mergeCell ref="W3:W4"/>
    <mergeCell ref="X3:X4"/>
    <mergeCell ref="Y3:Y4"/>
    <mergeCell ref="Z3:Z4"/>
    <mergeCell ref="AA3:AA4"/>
  </mergeCells>
  <printOptions horizontalCentered="1"/>
  <pageMargins left="0.393055555555556" right="0.393055555555556" top="0.984027777777778" bottom="0.984027777777778" header="0.471527777777778" footer="0.471527777777778"/>
  <pageSetup paperSize="9" scale="68" fitToHeight="0" orientation="landscape" horizontalDpi="600" verticalDpi="600"/>
  <headerFooter alignWithMargins="0" scaleWithDoc="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71"/>
  <sheetViews>
    <sheetView showZeros="0" workbookViewId="0">
      <selection activeCell="A1" sqref="A1:P1"/>
    </sheetView>
  </sheetViews>
  <sheetFormatPr defaultColWidth="5.5" defaultRowHeight="14.25"/>
  <cols>
    <col min="1" max="1" width="17.125" style="436" customWidth="1"/>
    <col min="2" max="2" width="8.875" style="437" customWidth="1"/>
    <col min="3" max="4" width="8.875" style="435" customWidth="1"/>
    <col min="5" max="5" width="8.875" style="437" customWidth="1"/>
    <col min="6" max="7" width="8.875" style="435" customWidth="1"/>
    <col min="8" max="8" width="8.875" style="437" customWidth="1"/>
    <col min="9" max="10" width="8.875" style="435" customWidth="1"/>
    <col min="11" max="11" width="8.875" style="437" customWidth="1"/>
    <col min="12" max="13" width="8.875" style="435" customWidth="1"/>
    <col min="14" max="14" width="8.875" style="437" customWidth="1"/>
    <col min="15" max="16" width="8.875" style="435" customWidth="1"/>
    <col min="17" max="17" width="10.4" style="435" customWidth="1"/>
    <col min="18" max="18" width="12.2" style="435" customWidth="1"/>
    <col min="19" max="20" width="18.5" style="435" customWidth="1"/>
    <col min="21" max="21" width="11" style="435" customWidth="1"/>
    <col min="22" max="22" width="16.1" style="435" customWidth="1"/>
    <col min="23" max="24" width="8.2" style="435" customWidth="1"/>
    <col min="25" max="25" width="8" style="435" customWidth="1"/>
    <col min="26" max="26" width="8.4" style="435" customWidth="1"/>
    <col min="27" max="27" width="10.4" style="435" customWidth="1"/>
    <col min="28" max="28" width="10.9" style="435" customWidth="1"/>
    <col min="29" max="256" width="5.5" style="435"/>
    <col min="257" max="16384" width="5.5" style="438"/>
  </cols>
  <sheetData>
    <row r="1" ht="25.5" spans="1:16">
      <c r="A1" s="439" t="s">
        <v>18</v>
      </c>
      <c r="B1" s="440"/>
      <c r="C1" s="440"/>
      <c r="D1" s="440"/>
      <c r="E1" s="440"/>
      <c r="F1" s="440"/>
      <c r="G1" s="440"/>
      <c r="H1" s="440"/>
      <c r="I1" s="440"/>
      <c r="J1" s="440"/>
      <c r="K1" s="440"/>
      <c r="L1" s="440"/>
      <c r="M1" s="440"/>
      <c r="N1" s="440"/>
      <c r="O1" s="440"/>
      <c r="P1" s="440"/>
    </row>
    <row r="2" spans="1:16">
      <c r="A2" s="441"/>
      <c r="B2" s="441"/>
      <c r="C2" s="442"/>
      <c r="D2" s="442"/>
      <c r="E2" s="442"/>
      <c r="F2" s="442"/>
      <c r="G2" s="442"/>
      <c r="H2" s="442"/>
      <c r="I2" s="442"/>
      <c r="J2" s="442"/>
      <c r="O2" s="455" t="s">
        <v>1</v>
      </c>
      <c r="P2" s="455"/>
    </row>
    <row r="3" spans="1:16">
      <c r="A3" s="443" t="s">
        <v>19</v>
      </c>
      <c r="B3" s="444" t="s">
        <v>20</v>
      </c>
      <c r="C3" s="444"/>
      <c r="D3" s="444"/>
      <c r="E3" s="444" t="s">
        <v>21</v>
      </c>
      <c r="F3" s="444"/>
      <c r="G3" s="444"/>
      <c r="H3" s="444" t="s">
        <v>22</v>
      </c>
      <c r="I3" s="444"/>
      <c r="J3" s="444"/>
      <c r="K3" s="444" t="s">
        <v>23</v>
      </c>
      <c r="L3" s="444"/>
      <c r="M3" s="444"/>
      <c r="N3" s="444" t="s">
        <v>24</v>
      </c>
      <c r="O3" s="444"/>
      <c r="P3" s="444"/>
    </row>
    <row r="4" s="435" customFormat="1" ht="27" outlineLevel="1" spans="1:16">
      <c r="A4" s="443"/>
      <c r="B4" s="445" t="s">
        <v>25</v>
      </c>
      <c r="C4" s="254" t="s">
        <v>26</v>
      </c>
      <c r="D4" s="254" t="s">
        <v>27</v>
      </c>
      <c r="E4" s="445" t="s">
        <v>25</v>
      </c>
      <c r="F4" s="254" t="s">
        <v>26</v>
      </c>
      <c r="G4" s="254" t="s">
        <v>27</v>
      </c>
      <c r="H4" s="445" t="s">
        <v>25</v>
      </c>
      <c r="I4" s="254" t="s">
        <v>26</v>
      </c>
      <c r="J4" s="254" t="s">
        <v>27</v>
      </c>
      <c r="K4" s="445" t="s">
        <v>25</v>
      </c>
      <c r="L4" s="254" t="s">
        <v>26</v>
      </c>
      <c r="M4" s="254" t="s">
        <v>27</v>
      </c>
      <c r="N4" s="445" t="s">
        <v>25</v>
      </c>
      <c r="O4" s="254" t="s">
        <v>26</v>
      </c>
      <c r="P4" s="254" t="s">
        <v>27</v>
      </c>
    </row>
    <row r="5" s="435" customFormat="1" ht="13.5" outlineLevel="1" spans="1:21">
      <c r="A5" s="446" t="s">
        <v>28</v>
      </c>
      <c r="B5" s="447">
        <f t="shared" ref="B5:F5" si="0">B6+B8+B9+B10</f>
        <v>90448</v>
      </c>
      <c r="C5" s="447">
        <f t="shared" si="0"/>
        <v>104016</v>
      </c>
      <c r="D5" s="448">
        <f t="shared" ref="D5:D9" si="1">ROUND((C5-B5)/B5,3)</f>
        <v>0.15</v>
      </c>
      <c r="E5" s="447">
        <f t="shared" si="0"/>
        <v>46500</v>
      </c>
      <c r="F5" s="447">
        <f t="shared" si="0"/>
        <v>53475</v>
      </c>
      <c r="G5" s="448">
        <f t="shared" ref="G5:G9" si="2">ROUND((F5-E5)/E5,3)</f>
        <v>0.15</v>
      </c>
      <c r="H5" s="447">
        <f t="shared" ref="H5:L5" si="3">H6+H8+H9+H10</f>
        <v>11181</v>
      </c>
      <c r="I5" s="447">
        <f t="shared" si="3"/>
        <v>12858</v>
      </c>
      <c r="J5" s="448">
        <f t="shared" ref="J5:J7" si="4">ROUND((I5-H5)/H5,3)</f>
        <v>0.15</v>
      </c>
      <c r="K5" s="447">
        <f t="shared" si="3"/>
        <v>9830</v>
      </c>
      <c r="L5" s="447">
        <f t="shared" si="3"/>
        <v>11305</v>
      </c>
      <c r="M5" s="448">
        <f t="shared" ref="M5:M7" si="5">ROUND((L5-K5)/K5,3)</f>
        <v>0.15</v>
      </c>
      <c r="N5" s="447">
        <f>N6+N8+N9+N10</f>
        <v>22937</v>
      </c>
      <c r="O5" s="447">
        <f>O6+O8+O9+O10</f>
        <v>26378</v>
      </c>
      <c r="P5" s="448">
        <f t="shared" ref="P5:P7" si="6">ROUND((O5-N5)/N5,3)</f>
        <v>0.15</v>
      </c>
      <c r="Q5" s="457"/>
      <c r="R5" s="457"/>
      <c r="S5" s="457"/>
      <c r="T5" s="457"/>
      <c r="U5" s="457"/>
    </row>
    <row r="6" outlineLevel="2" spans="1:21">
      <c r="A6" s="449" t="s">
        <v>29</v>
      </c>
      <c r="B6" s="450">
        <f t="shared" ref="B6:B10" si="7">E6+H6+K6+N6</f>
        <v>80149</v>
      </c>
      <c r="C6" s="450">
        <f t="shared" ref="C6:C10" si="8">F6+I6+L6+O6</f>
        <v>92171</v>
      </c>
      <c r="D6" s="448">
        <f t="shared" si="1"/>
        <v>0.15</v>
      </c>
      <c r="E6" s="450">
        <f>ROUND(N6/0.2625*0.5,0)</f>
        <v>40074</v>
      </c>
      <c r="F6" s="450">
        <f>ROUND(O6/0.2625*0.5,0)</f>
        <v>46086</v>
      </c>
      <c r="G6" s="448">
        <f t="shared" si="2"/>
        <v>0.15</v>
      </c>
      <c r="H6" s="450">
        <f>ROUND(N6/0.2625*0.125,0)</f>
        <v>10019</v>
      </c>
      <c r="I6" s="450">
        <f>ROUND(O6/0.2625*0.125,0)</f>
        <v>11521</v>
      </c>
      <c r="J6" s="448">
        <f t="shared" si="4"/>
        <v>0.15</v>
      </c>
      <c r="K6" s="450">
        <f>ROUND(N6/0.2625*0.1125,0)</f>
        <v>9017</v>
      </c>
      <c r="L6" s="450">
        <f>ROUND(O6/0.2625*0.1125,0)</f>
        <v>10369</v>
      </c>
      <c r="M6" s="448">
        <f t="shared" si="5"/>
        <v>0.15</v>
      </c>
      <c r="N6" s="454">
        <v>21039</v>
      </c>
      <c r="O6" s="456">
        <f t="shared" ref="O6:O10" si="9">ROUND(N6*1.15,0)</f>
        <v>24195</v>
      </c>
      <c r="P6" s="448">
        <f t="shared" si="6"/>
        <v>0.15</v>
      </c>
      <c r="Q6" s="457"/>
      <c r="R6" s="457"/>
      <c r="S6" s="457"/>
      <c r="T6" s="457"/>
      <c r="U6" s="457"/>
    </row>
    <row r="7" outlineLevel="2" spans="1:21">
      <c r="A7" s="449" t="s">
        <v>30</v>
      </c>
      <c r="B7" s="450">
        <f t="shared" si="7"/>
        <v>54430</v>
      </c>
      <c r="C7" s="450">
        <f t="shared" si="8"/>
        <v>62594</v>
      </c>
      <c r="D7" s="448">
        <f t="shared" si="1"/>
        <v>0.15</v>
      </c>
      <c r="E7" s="450">
        <f>ROUND(N7/0.2625*0.5,0)</f>
        <v>27215</v>
      </c>
      <c r="F7" s="450">
        <f>ROUND(O7/0.2625*0.5,0)</f>
        <v>31297</v>
      </c>
      <c r="G7" s="448">
        <f t="shared" si="2"/>
        <v>0.15</v>
      </c>
      <c r="H7" s="450">
        <f>ROUND(N7/0.2625*0.125,0)</f>
        <v>6804</v>
      </c>
      <c r="I7" s="450">
        <f>ROUND(O7/0.2625*0.125,0)</f>
        <v>7824</v>
      </c>
      <c r="J7" s="448">
        <f t="shared" si="4"/>
        <v>0.15</v>
      </c>
      <c r="K7" s="450">
        <f>ROUND(N7/0.2625*0.1125,0)</f>
        <v>6123</v>
      </c>
      <c r="L7" s="450">
        <f>ROUND(O7/0.2625*0.1125,0)</f>
        <v>7042</v>
      </c>
      <c r="M7" s="448">
        <f t="shared" si="5"/>
        <v>0.15</v>
      </c>
      <c r="N7" s="454">
        <v>14288</v>
      </c>
      <c r="O7" s="456">
        <f t="shared" si="9"/>
        <v>16431</v>
      </c>
      <c r="P7" s="448">
        <f t="shared" si="6"/>
        <v>0.15</v>
      </c>
      <c r="Q7" s="457"/>
      <c r="R7" s="457"/>
      <c r="S7" s="457"/>
      <c r="T7" s="457"/>
      <c r="U7" s="457"/>
    </row>
    <row r="8" outlineLevel="2" spans="1:21">
      <c r="A8" s="449" t="s">
        <v>31</v>
      </c>
      <c r="B8" s="450">
        <f t="shared" si="7"/>
        <v>616</v>
      </c>
      <c r="C8" s="450">
        <f t="shared" si="8"/>
        <v>706</v>
      </c>
      <c r="D8" s="448">
        <f t="shared" si="1"/>
        <v>0.146</v>
      </c>
      <c r="E8" s="450">
        <v>616</v>
      </c>
      <c r="F8" s="450">
        <v>706</v>
      </c>
      <c r="G8" s="448">
        <f t="shared" si="2"/>
        <v>0.146</v>
      </c>
      <c r="H8" s="450"/>
      <c r="I8" s="450"/>
      <c r="J8" s="448"/>
      <c r="K8" s="450">
        <f>ROUND(N8/0.525*0.225,0)</f>
        <v>0</v>
      </c>
      <c r="L8" s="450">
        <f>ROUND(O8/0.525*0.225,0)</f>
        <v>0</v>
      </c>
      <c r="M8" s="448"/>
      <c r="N8" s="454"/>
      <c r="O8" s="456">
        <f t="shared" si="9"/>
        <v>0</v>
      </c>
      <c r="P8" s="448"/>
      <c r="Q8" s="457"/>
      <c r="R8" s="457"/>
      <c r="S8" s="457"/>
      <c r="T8" s="457"/>
      <c r="U8" s="457"/>
    </row>
    <row r="9" outlineLevel="2" spans="1:21">
      <c r="A9" s="449" t="s">
        <v>32</v>
      </c>
      <c r="B9" s="450">
        <f t="shared" si="7"/>
        <v>9683</v>
      </c>
      <c r="C9" s="450">
        <f t="shared" si="8"/>
        <v>11139</v>
      </c>
      <c r="D9" s="448">
        <f t="shared" si="1"/>
        <v>0.15</v>
      </c>
      <c r="E9" s="450">
        <f>ROUND(N9/0.196*0.6,0)</f>
        <v>5810</v>
      </c>
      <c r="F9" s="450">
        <f>ROUND(O9/0.196*0.6,0)</f>
        <v>6683</v>
      </c>
      <c r="G9" s="448">
        <f t="shared" si="2"/>
        <v>0.15</v>
      </c>
      <c r="H9" s="450">
        <f>ROUND(N9/0.196*0.12,0)</f>
        <v>1162</v>
      </c>
      <c r="I9" s="450">
        <f>ROUND(O9/0.196*0.12,0)</f>
        <v>1337</v>
      </c>
      <c r="J9" s="448">
        <f t="shared" ref="J9:J13" si="10">ROUND((I9-H9)/H9,3)</f>
        <v>0.151</v>
      </c>
      <c r="K9" s="450">
        <f>ROUND(N9/0.525*0.225,0)</f>
        <v>813</v>
      </c>
      <c r="L9" s="450">
        <f>ROUND(O9/0.525*0.225,0)</f>
        <v>936</v>
      </c>
      <c r="M9" s="448">
        <f t="shared" ref="M9:M13" si="11">ROUND((L9-K9)/K9,3)</f>
        <v>0.151</v>
      </c>
      <c r="N9" s="454">
        <v>1898</v>
      </c>
      <c r="O9" s="456">
        <f t="shared" si="9"/>
        <v>2183</v>
      </c>
      <c r="P9" s="448">
        <f t="shared" ref="P9:P13" si="12">ROUND((O9-N9)/N9,3)</f>
        <v>0.15</v>
      </c>
      <c r="Q9" s="457"/>
      <c r="R9" s="457"/>
      <c r="S9" s="457"/>
      <c r="T9" s="457"/>
      <c r="U9" s="457"/>
    </row>
    <row r="10" outlineLevel="2" spans="1:21">
      <c r="A10" s="449" t="s">
        <v>33</v>
      </c>
      <c r="B10" s="450">
        <f t="shared" si="7"/>
        <v>0</v>
      </c>
      <c r="C10" s="450">
        <f t="shared" si="8"/>
        <v>0</v>
      </c>
      <c r="D10" s="448"/>
      <c r="E10" s="450"/>
      <c r="F10" s="450"/>
      <c r="G10" s="448"/>
      <c r="H10" s="450">
        <f>ROUND(N10/0.196*0.12,0)</f>
        <v>0</v>
      </c>
      <c r="I10" s="450">
        <f>ROUND(O10/0.196*0.12,0)</f>
        <v>0</v>
      </c>
      <c r="J10" s="448"/>
      <c r="K10" s="450">
        <f>ROUND(N10/0.196*0.084,0)</f>
        <v>0</v>
      </c>
      <c r="L10" s="450">
        <f>ROUND(O10/0.196*0.084,0)</f>
        <v>0</v>
      </c>
      <c r="M10" s="448"/>
      <c r="N10" s="454"/>
      <c r="O10" s="456">
        <f t="shared" si="9"/>
        <v>0</v>
      </c>
      <c r="P10" s="448"/>
      <c r="Q10" s="457"/>
      <c r="R10" s="457"/>
      <c r="S10" s="457"/>
      <c r="T10" s="457"/>
      <c r="U10" s="457"/>
    </row>
    <row r="11" s="435" customFormat="1" ht="13.5" outlineLevel="1" spans="1:21">
      <c r="A11" s="451" t="s">
        <v>34</v>
      </c>
      <c r="B11" s="447">
        <f t="shared" ref="B11:F11" si="13">B12+B14+B15+B16</f>
        <v>31369</v>
      </c>
      <c r="C11" s="447">
        <f t="shared" si="13"/>
        <v>36075</v>
      </c>
      <c r="D11" s="448">
        <f t="shared" ref="D11:D13" si="14">ROUND((C11-B11)/B11,3)</f>
        <v>0.15</v>
      </c>
      <c r="E11" s="447">
        <f t="shared" si="13"/>
        <v>15908</v>
      </c>
      <c r="F11" s="447">
        <f t="shared" si="13"/>
        <v>18294</v>
      </c>
      <c r="G11" s="448">
        <f t="shared" ref="G11:G13" si="15">ROUND((F11-E11)/E11,3)</f>
        <v>0.15</v>
      </c>
      <c r="H11" s="452">
        <f t="shared" ref="H11:L11" si="16">H12+H14+H15+H16</f>
        <v>3910</v>
      </c>
      <c r="I11" s="452">
        <f t="shared" si="16"/>
        <v>4497</v>
      </c>
      <c r="J11" s="448">
        <f t="shared" si="10"/>
        <v>0.15</v>
      </c>
      <c r="K11" s="447">
        <f t="shared" si="16"/>
        <v>3465</v>
      </c>
      <c r="L11" s="447">
        <f t="shared" si="16"/>
        <v>3985</v>
      </c>
      <c r="M11" s="448">
        <f t="shared" si="11"/>
        <v>0.15</v>
      </c>
      <c r="N11" s="447">
        <f>N12+N14+N15+N16</f>
        <v>8086</v>
      </c>
      <c r="O11" s="447">
        <f>O12+O14+O15+O16</f>
        <v>9299</v>
      </c>
      <c r="P11" s="448">
        <f t="shared" si="12"/>
        <v>0.15</v>
      </c>
      <c r="Q11" s="457"/>
      <c r="R11" s="457"/>
      <c r="S11" s="457"/>
      <c r="T11" s="457"/>
      <c r="U11" s="457"/>
    </row>
    <row r="12" outlineLevel="2" spans="1:21">
      <c r="A12" s="449" t="s">
        <v>29</v>
      </c>
      <c r="B12" s="450">
        <f t="shared" ref="B12:B16" si="17">E12+H12+K12+N12</f>
        <v>29139</v>
      </c>
      <c r="C12" s="450">
        <f t="shared" ref="C12:C16" si="18">F12+I12+L12+O12</f>
        <v>33509</v>
      </c>
      <c r="D12" s="448">
        <f t="shared" si="14"/>
        <v>0.15</v>
      </c>
      <c r="E12" s="450">
        <f>ROUND(N12/0.2625*0.5,0)</f>
        <v>14570</v>
      </c>
      <c r="F12" s="450">
        <f>ROUND(O12/0.2625*0.5,0)</f>
        <v>16754</v>
      </c>
      <c r="G12" s="448">
        <f t="shared" si="15"/>
        <v>0.15</v>
      </c>
      <c r="H12" s="450">
        <f>ROUND(N12/0.2625*0.125,0)</f>
        <v>3642</v>
      </c>
      <c r="I12" s="450">
        <f>ROUND(O12/0.2625*0.125,0)</f>
        <v>4189</v>
      </c>
      <c r="J12" s="448">
        <f t="shared" si="10"/>
        <v>0.15</v>
      </c>
      <c r="K12" s="450">
        <f>ROUND(N12/0.2625*0.1125,0)</f>
        <v>3278</v>
      </c>
      <c r="L12" s="450">
        <f>ROUND(O12/0.2625*0.1125,0)</f>
        <v>3770</v>
      </c>
      <c r="M12" s="448">
        <f t="shared" si="11"/>
        <v>0.15</v>
      </c>
      <c r="N12" s="454">
        <v>7649</v>
      </c>
      <c r="O12" s="456">
        <f t="shared" ref="O12:O16" si="19">ROUND(N12*1.15,0)</f>
        <v>8796</v>
      </c>
      <c r="P12" s="448">
        <f t="shared" si="12"/>
        <v>0.15</v>
      </c>
      <c r="Q12" s="457"/>
      <c r="R12" s="457"/>
      <c r="S12" s="457"/>
      <c r="T12" s="457"/>
      <c r="U12" s="457"/>
    </row>
    <row r="13" outlineLevel="2" spans="1:21">
      <c r="A13" s="449" t="s">
        <v>30</v>
      </c>
      <c r="B13" s="450">
        <f t="shared" si="17"/>
        <v>19901</v>
      </c>
      <c r="C13" s="450">
        <f t="shared" si="18"/>
        <v>22888</v>
      </c>
      <c r="D13" s="448">
        <f t="shared" si="14"/>
        <v>0.15</v>
      </c>
      <c r="E13" s="450">
        <f>ROUND(N13/0.2625*0.5,0)</f>
        <v>9950</v>
      </c>
      <c r="F13" s="450">
        <f>ROUND(O13/0.2625*0.5,0)</f>
        <v>11444</v>
      </c>
      <c r="G13" s="448">
        <f t="shared" si="15"/>
        <v>0.15</v>
      </c>
      <c r="H13" s="450">
        <f>ROUND(N13/0.2625*0.125,0)</f>
        <v>2488</v>
      </c>
      <c r="I13" s="450">
        <f>ROUND(O13/0.2625*0.125,0)</f>
        <v>2861</v>
      </c>
      <c r="J13" s="448">
        <f t="shared" si="10"/>
        <v>0.15</v>
      </c>
      <c r="K13" s="450">
        <f>ROUND(N13/0.2625*0.1125,0)</f>
        <v>2239</v>
      </c>
      <c r="L13" s="450">
        <f>ROUND(O13/0.2625*0.1125,0)</f>
        <v>2575</v>
      </c>
      <c r="M13" s="448">
        <f t="shared" si="11"/>
        <v>0.15</v>
      </c>
      <c r="N13" s="454">
        <v>5224</v>
      </c>
      <c r="O13" s="456">
        <f t="shared" si="19"/>
        <v>6008</v>
      </c>
      <c r="P13" s="448">
        <f t="shared" si="12"/>
        <v>0.15</v>
      </c>
      <c r="Q13" s="457"/>
      <c r="R13" s="457"/>
      <c r="S13" s="457"/>
      <c r="T13" s="457"/>
      <c r="U13" s="457"/>
    </row>
    <row r="14" outlineLevel="2" spans="1:21">
      <c r="A14" s="453" t="s">
        <v>31</v>
      </c>
      <c r="B14" s="450">
        <f t="shared" si="17"/>
        <v>0</v>
      </c>
      <c r="C14" s="450">
        <f t="shared" si="18"/>
        <v>0</v>
      </c>
      <c r="D14" s="448"/>
      <c r="E14" s="450"/>
      <c r="F14" s="450"/>
      <c r="G14" s="448"/>
      <c r="H14" s="450"/>
      <c r="I14" s="450"/>
      <c r="J14" s="448"/>
      <c r="K14" s="450"/>
      <c r="L14" s="450"/>
      <c r="M14" s="448"/>
      <c r="N14" s="454"/>
      <c r="O14" s="456">
        <f t="shared" si="19"/>
        <v>0</v>
      </c>
      <c r="P14" s="448"/>
      <c r="Q14" s="457"/>
      <c r="R14" s="457"/>
      <c r="S14" s="457"/>
      <c r="T14" s="457"/>
      <c r="U14" s="457"/>
    </row>
    <row r="15" outlineLevel="2" spans="1:21">
      <c r="A15" s="453" t="s">
        <v>32</v>
      </c>
      <c r="B15" s="450">
        <f t="shared" si="17"/>
        <v>2230</v>
      </c>
      <c r="C15" s="450">
        <f t="shared" si="18"/>
        <v>2566</v>
      </c>
      <c r="D15" s="448">
        <f t="shared" ref="D15:D32" si="20">ROUND((C15-B15)/B15,3)</f>
        <v>0.151</v>
      </c>
      <c r="E15" s="450">
        <f t="shared" ref="E15:E20" si="21">ROUND(N15/0.196*0.6,0)</f>
        <v>1338</v>
      </c>
      <c r="F15" s="450">
        <f t="shared" ref="F15:F20" si="22">ROUND(O15/0.196*0.6,0)</f>
        <v>1540</v>
      </c>
      <c r="G15" s="448">
        <f t="shared" ref="G15:G20" si="23">ROUND((F15-E15)/E15,3)</f>
        <v>0.151</v>
      </c>
      <c r="H15" s="450">
        <f t="shared" ref="H15:H20" si="24">ROUND(N15/0.196*0.12,0)</f>
        <v>268</v>
      </c>
      <c r="I15" s="450">
        <f t="shared" ref="I15:I20" si="25">ROUND(O15/0.196*0.12,0)</f>
        <v>308</v>
      </c>
      <c r="J15" s="448">
        <f t="shared" ref="J15:J21" si="26">ROUND((I15-H15)/H15,3)</f>
        <v>0.149</v>
      </c>
      <c r="K15" s="450">
        <f t="shared" ref="K15:K20" si="27">ROUND(N15/0.196*0.084,0)</f>
        <v>187</v>
      </c>
      <c r="L15" s="450">
        <f>ROUND(O15/0.196*0.084,0)-1</f>
        <v>215</v>
      </c>
      <c r="M15" s="448">
        <f t="shared" ref="M15:M26" si="28">ROUND((L15-K15)/K15,3)</f>
        <v>0.15</v>
      </c>
      <c r="N15" s="454">
        <v>437</v>
      </c>
      <c r="O15" s="456">
        <f t="shared" si="19"/>
        <v>503</v>
      </c>
      <c r="P15" s="448">
        <f t="shared" ref="P15:P32" si="29">ROUND((O15-N15)/N15,3)</f>
        <v>0.151</v>
      </c>
      <c r="Q15" s="457"/>
      <c r="R15" s="457"/>
      <c r="S15" s="457"/>
      <c r="T15" s="457"/>
      <c r="U15" s="457"/>
    </row>
    <row r="16" outlineLevel="2" spans="1:21">
      <c r="A16" s="453" t="s">
        <v>33</v>
      </c>
      <c r="B16" s="450">
        <f t="shared" si="17"/>
        <v>0</v>
      </c>
      <c r="C16" s="450">
        <f t="shared" si="18"/>
        <v>0</v>
      </c>
      <c r="D16" s="448"/>
      <c r="E16" s="450">
        <f t="shared" si="21"/>
        <v>0</v>
      </c>
      <c r="F16" s="450">
        <f t="shared" si="22"/>
        <v>0</v>
      </c>
      <c r="G16" s="448"/>
      <c r="H16" s="450">
        <f t="shared" si="24"/>
        <v>0</v>
      </c>
      <c r="I16" s="450">
        <f t="shared" si="25"/>
        <v>0</v>
      </c>
      <c r="J16" s="448"/>
      <c r="K16" s="450">
        <f t="shared" si="27"/>
        <v>0</v>
      </c>
      <c r="L16" s="450">
        <f t="shared" ref="L16:L20" si="30">ROUND(O16/0.196*0.084,0)</f>
        <v>0</v>
      </c>
      <c r="M16" s="448"/>
      <c r="N16" s="454"/>
      <c r="O16" s="456">
        <f t="shared" si="19"/>
        <v>0</v>
      </c>
      <c r="P16" s="448"/>
      <c r="Q16" s="457"/>
      <c r="R16" s="457"/>
      <c r="S16" s="457"/>
      <c r="T16" s="457"/>
      <c r="U16" s="457"/>
    </row>
    <row r="17" s="435" customFormat="1" ht="13.5" outlineLevel="1" spans="1:21">
      <c r="A17" s="451" t="s">
        <v>35</v>
      </c>
      <c r="B17" s="454">
        <f>B18+B19+B20+B21+B22+B23+B24+B25+B26+B27+B28</f>
        <v>66918.3809523809</v>
      </c>
      <c r="C17" s="454">
        <f>C18+C19+C20+C21+C22+C23+C24+C25+C26+C27+C28</f>
        <v>76955.0476190476</v>
      </c>
      <c r="D17" s="448">
        <f t="shared" si="20"/>
        <v>0.15</v>
      </c>
      <c r="E17" s="454">
        <f t="shared" ref="E17:I17" si="31">SUBTOTAL(9,E18:E28)</f>
        <v>22115.380952381</v>
      </c>
      <c r="F17" s="454">
        <f t="shared" si="31"/>
        <v>25432.0476190476</v>
      </c>
      <c r="G17" s="448">
        <f t="shared" si="23"/>
        <v>0.15</v>
      </c>
      <c r="H17" s="454">
        <f t="shared" si="31"/>
        <v>6408</v>
      </c>
      <c r="I17" s="454">
        <f t="shared" si="31"/>
        <v>7369</v>
      </c>
      <c r="J17" s="448">
        <f t="shared" si="26"/>
        <v>0.15</v>
      </c>
      <c r="K17" s="454">
        <f t="shared" ref="K17:O17" si="32">SUBTOTAL(9,K18:K28)</f>
        <v>10902</v>
      </c>
      <c r="L17" s="454">
        <f t="shared" si="32"/>
        <v>12537</v>
      </c>
      <c r="M17" s="448">
        <f t="shared" si="28"/>
        <v>0.15</v>
      </c>
      <c r="N17" s="454">
        <f t="shared" si="32"/>
        <v>27493</v>
      </c>
      <c r="O17" s="454">
        <f t="shared" si="32"/>
        <v>31617</v>
      </c>
      <c r="P17" s="448">
        <f t="shared" si="29"/>
        <v>0.15</v>
      </c>
      <c r="Q17" s="457"/>
      <c r="R17" s="457"/>
      <c r="S17" s="457"/>
      <c r="T17" s="457"/>
      <c r="U17" s="457"/>
    </row>
    <row r="18" outlineLevel="2" spans="1:21">
      <c r="A18" s="132" t="s">
        <v>36</v>
      </c>
      <c r="B18" s="450">
        <f t="shared" ref="B18:B28" si="33">E18+H18+K18+N18</f>
        <v>1424.38095238095</v>
      </c>
      <c r="C18" s="450">
        <f t="shared" ref="C18:C28" si="34">F18+I18+L18+O18</f>
        <v>1638.04761904762</v>
      </c>
      <c r="D18" s="448">
        <f t="shared" si="20"/>
        <v>0.15</v>
      </c>
      <c r="E18" s="450">
        <f>N18/0.2625*0.5</f>
        <v>712.380952380952</v>
      </c>
      <c r="F18" s="450">
        <f>O18/0.2625*0.5</f>
        <v>819.047619047619</v>
      </c>
      <c r="G18" s="448">
        <f t="shared" si="23"/>
        <v>0.15</v>
      </c>
      <c r="H18" s="450">
        <f>ROUND(N18/0.2625*0.125,0)</f>
        <v>178</v>
      </c>
      <c r="I18" s="450">
        <f>ROUND(O18/0.2625*0.125,0)</f>
        <v>205</v>
      </c>
      <c r="J18" s="448">
        <f t="shared" si="26"/>
        <v>0.152</v>
      </c>
      <c r="K18" s="450">
        <f>ROUND(N18/0.2625*0.1125,0)</f>
        <v>160</v>
      </c>
      <c r="L18" s="450">
        <f>ROUND(O18/0.2625*0.1125,0)</f>
        <v>184</v>
      </c>
      <c r="M18" s="448">
        <f t="shared" si="28"/>
        <v>0.15</v>
      </c>
      <c r="N18" s="454">
        <v>374</v>
      </c>
      <c r="O18" s="456">
        <f t="shared" ref="O18:O20" si="35">ROUND(N18*1.15,0)</f>
        <v>430</v>
      </c>
      <c r="P18" s="448">
        <f t="shared" si="29"/>
        <v>0.15</v>
      </c>
      <c r="Q18" s="457"/>
      <c r="R18" s="457"/>
      <c r="S18" s="457"/>
      <c r="T18" s="457"/>
      <c r="U18" s="457"/>
    </row>
    <row r="19" outlineLevel="2" spans="1:21">
      <c r="A19" s="453" t="s">
        <v>37</v>
      </c>
      <c r="B19" s="450">
        <f t="shared" si="33"/>
        <v>22139</v>
      </c>
      <c r="C19" s="450">
        <f t="shared" si="34"/>
        <v>25460</v>
      </c>
      <c r="D19" s="448">
        <f t="shared" si="20"/>
        <v>0.15</v>
      </c>
      <c r="E19" s="450">
        <f t="shared" si="21"/>
        <v>13283</v>
      </c>
      <c r="F19" s="450">
        <f t="shared" si="22"/>
        <v>15276</v>
      </c>
      <c r="G19" s="448">
        <f t="shared" si="23"/>
        <v>0.15</v>
      </c>
      <c r="H19" s="450">
        <f t="shared" si="24"/>
        <v>2657</v>
      </c>
      <c r="I19" s="450">
        <f t="shared" si="25"/>
        <v>3055</v>
      </c>
      <c r="J19" s="448">
        <f t="shared" si="26"/>
        <v>0.15</v>
      </c>
      <c r="K19" s="450">
        <f t="shared" si="27"/>
        <v>1860</v>
      </c>
      <c r="L19" s="450">
        <f t="shared" si="30"/>
        <v>2139</v>
      </c>
      <c r="M19" s="448">
        <f t="shared" si="28"/>
        <v>0.15</v>
      </c>
      <c r="N19" s="454">
        <v>4339</v>
      </c>
      <c r="O19" s="456">
        <f t="shared" si="35"/>
        <v>4990</v>
      </c>
      <c r="P19" s="448">
        <f t="shared" si="29"/>
        <v>0.15</v>
      </c>
      <c r="Q19" s="457"/>
      <c r="R19" s="457"/>
      <c r="S19" s="457"/>
      <c r="T19" s="457"/>
      <c r="U19" s="457"/>
    </row>
    <row r="20" outlineLevel="2" spans="1:21">
      <c r="A20" s="453" t="s">
        <v>38</v>
      </c>
      <c r="B20" s="450">
        <f t="shared" si="33"/>
        <v>12883</v>
      </c>
      <c r="C20" s="450">
        <f t="shared" si="34"/>
        <v>14817</v>
      </c>
      <c r="D20" s="448">
        <f t="shared" si="20"/>
        <v>0.15</v>
      </c>
      <c r="E20" s="450">
        <f t="shared" si="21"/>
        <v>7730</v>
      </c>
      <c r="F20" s="450">
        <f t="shared" si="22"/>
        <v>8890</v>
      </c>
      <c r="G20" s="448">
        <f t="shared" si="23"/>
        <v>0.15</v>
      </c>
      <c r="H20" s="450">
        <f t="shared" si="24"/>
        <v>1546</v>
      </c>
      <c r="I20" s="450">
        <f t="shared" si="25"/>
        <v>1778</v>
      </c>
      <c r="J20" s="448">
        <f t="shared" si="26"/>
        <v>0.15</v>
      </c>
      <c r="K20" s="450">
        <f t="shared" si="27"/>
        <v>1082</v>
      </c>
      <c r="L20" s="450">
        <f t="shared" si="30"/>
        <v>1245</v>
      </c>
      <c r="M20" s="448">
        <f t="shared" si="28"/>
        <v>0.151</v>
      </c>
      <c r="N20" s="454">
        <v>2525</v>
      </c>
      <c r="O20" s="456">
        <f t="shared" si="35"/>
        <v>2904</v>
      </c>
      <c r="P20" s="448">
        <f t="shared" si="29"/>
        <v>0.15</v>
      </c>
      <c r="Q20" s="457"/>
      <c r="R20" s="457"/>
      <c r="S20" s="457"/>
      <c r="T20" s="457"/>
      <c r="U20" s="457"/>
    </row>
    <row r="21" outlineLevel="2" spans="1:21">
      <c r="A21" s="453" t="s">
        <v>39</v>
      </c>
      <c r="B21" s="450">
        <f t="shared" si="33"/>
        <v>21</v>
      </c>
      <c r="C21" s="450">
        <f t="shared" si="34"/>
        <v>25</v>
      </c>
      <c r="D21" s="448">
        <f t="shared" si="20"/>
        <v>0.19</v>
      </c>
      <c r="E21" s="450"/>
      <c r="F21" s="450"/>
      <c r="G21" s="448"/>
      <c r="H21" s="450">
        <f>ROUND(N21/0.525*0.25,0)</f>
        <v>5</v>
      </c>
      <c r="I21" s="450">
        <f>ROUND(O21/0.525*0.25,0)+1</f>
        <v>7</v>
      </c>
      <c r="J21" s="448">
        <f t="shared" si="26"/>
        <v>0.4</v>
      </c>
      <c r="K21" s="450">
        <f>ROUND(N21/0.525*0.225,0)</f>
        <v>5</v>
      </c>
      <c r="L21" s="450">
        <f>ROUND(O21/0.525*0.225,0)+1</f>
        <v>6</v>
      </c>
      <c r="M21" s="448">
        <f t="shared" si="28"/>
        <v>0.2</v>
      </c>
      <c r="N21" s="454">
        <v>11</v>
      </c>
      <c r="O21" s="456">
        <v>12</v>
      </c>
      <c r="P21" s="448">
        <f t="shared" si="29"/>
        <v>0.091</v>
      </c>
      <c r="Q21" s="457"/>
      <c r="R21" s="457"/>
      <c r="S21" s="457"/>
      <c r="T21" s="457"/>
      <c r="U21" s="457"/>
    </row>
    <row r="22" outlineLevel="2" spans="1:21">
      <c r="A22" s="453" t="s">
        <v>40</v>
      </c>
      <c r="B22" s="450">
        <f t="shared" si="33"/>
        <v>6129</v>
      </c>
      <c r="C22" s="450">
        <f t="shared" si="34"/>
        <v>7049</v>
      </c>
      <c r="D22" s="448">
        <f t="shared" si="20"/>
        <v>0.15</v>
      </c>
      <c r="E22" s="450">
        <f t="shared" ref="E22:E26" si="36">ROUND(N22/0.7*0,0)</f>
        <v>0</v>
      </c>
      <c r="F22" s="450">
        <f t="shared" ref="F22:F26" si="37">ROUND(O22/0.7*0,0)</f>
        <v>0</v>
      </c>
      <c r="G22" s="448"/>
      <c r="H22" s="450"/>
      <c r="I22" s="450"/>
      <c r="J22" s="448"/>
      <c r="K22" s="450">
        <f t="shared" ref="K22:K26" si="38">ROUND(N22/0.7*0.3,0)</f>
        <v>1839</v>
      </c>
      <c r="L22" s="450">
        <f t="shared" ref="L22:L26" si="39">ROUND(O22/0.7*0.3,0)</f>
        <v>2115</v>
      </c>
      <c r="M22" s="448">
        <f t="shared" si="28"/>
        <v>0.15</v>
      </c>
      <c r="N22" s="454">
        <v>4290</v>
      </c>
      <c r="O22" s="456">
        <f t="shared" ref="O22:O28" si="40">ROUND(N22*1.15,0)</f>
        <v>4934</v>
      </c>
      <c r="P22" s="448">
        <f t="shared" si="29"/>
        <v>0.15</v>
      </c>
      <c r="Q22" s="457"/>
      <c r="R22" s="457"/>
      <c r="S22" s="457"/>
      <c r="T22" s="457"/>
      <c r="U22" s="457"/>
    </row>
    <row r="23" outlineLevel="2" spans="1:21">
      <c r="A23" s="453" t="s">
        <v>41</v>
      </c>
      <c r="B23" s="450">
        <f t="shared" si="33"/>
        <v>1924</v>
      </c>
      <c r="C23" s="450">
        <f t="shared" si="34"/>
        <v>2213</v>
      </c>
      <c r="D23" s="448">
        <f t="shared" si="20"/>
        <v>0.15</v>
      </c>
      <c r="E23" s="450">
        <f t="shared" si="36"/>
        <v>0</v>
      </c>
      <c r="F23" s="450">
        <f t="shared" si="37"/>
        <v>0</v>
      </c>
      <c r="G23" s="448"/>
      <c r="H23" s="450"/>
      <c r="I23" s="450"/>
      <c r="J23" s="448"/>
      <c r="K23" s="450">
        <f t="shared" si="38"/>
        <v>577</v>
      </c>
      <c r="L23" s="450">
        <f t="shared" si="39"/>
        <v>664</v>
      </c>
      <c r="M23" s="448">
        <f t="shared" si="28"/>
        <v>0.151</v>
      </c>
      <c r="N23" s="454">
        <v>1347</v>
      </c>
      <c r="O23" s="456">
        <f t="shared" si="40"/>
        <v>1549</v>
      </c>
      <c r="P23" s="448">
        <f t="shared" si="29"/>
        <v>0.15</v>
      </c>
      <c r="Q23" s="457"/>
      <c r="R23" s="457"/>
      <c r="S23" s="457"/>
      <c r="T23" s="457"/>
      <c r="U23" s="457"/>
    </row>
    <row r="24" outlineLevel="2" spans="1:21">
      <c r="A24" s="453" t="s">
        <v>42</v>
      </c>
      <c r="B24" s="450">
        <f t="shared" si="33"/>
        <v>6413</v>
      </c>
      <c r="C24" s="450">
        <f t="shared" si="34"/>
        <v>7373</v>
      </c>
      <c r="D24" s="448">
        <f t="shared" si="20"/>
        <v>0.15</v>
      </c>
      <c r="E24" s="450">
        <f t="shared" si="36"/>
        <v>0</v>
      </c>
      <c r="F24" s="450">
        <f t="shared" si="37"/>
        <v>0</v>
      </c>
      <c r="G24" s="448"/>
      <c r="H24" s="450">
        <f>ROUND(N24/0.49*0.3,0)</f>
        <v>1924</v>
      </c>
      <c r="I24" s="450">
        <f>ROUND(O24/0.49*0.3,0)</f>
        <v>2212</v>
      </c>
      <c r="J24" s="448">
        <f t="shared" ref="J24:J32" si="41">ROUND((I24-H24)/H24,3)</f>
        <v>0.15</v>
      </c>
      <c r="K24" s="450">
        <f>ROUND(N24/0.49*0.21,0)</f>
        <v>1347</v>
      </c>
      <c r="L24" s="450">
        <f>ROUND(O24/0.49*0.21,0)</f>
        <v>1548</v>
      </c>
      <c r="M24" s="448">
        <f t="shared" si="28"/>
        <v>0.149</v>
      </c>
      <c r="N24" s="454">
        <v>3142</v>
      </c>
      <c r="O24" s="456">
        <f t="shared" si="40"/>
        <v>3613</v>
      </c>
      <c r="P24" s="448">
        <f t="shared" si="29"/>
        <v>0.15</v>
      </c>
      <c r="Q24" s="457"/>
      <c r="R24" s="457"/>
      <c r="S24" s="457"/>
      <c r="T24" s="457"/>
      <c r="U24" s="457"/>
    </row>
    <row r="25" outlineLevel="2" spans="1:21">
      <c r="A25" s="453" t="s">
        <v>43</v>
      </c>
      <c r="B25" s="450">
        <f t="shared" si="33"/>
        <v>13033</v>
      </c>
      <c r="C25" s="450">
        <f t="shared" si="34"/>
        <v>14987</v>
      </c>
      <c r="D25" s="448">
        <f t="shared" si="20"/>
        <v>0.15</v>
      </c>
      <c r="E25" s="450">
        <f t="shared" si="36"/>
        <v>0</v>
      </c>
      <c r="F25" s="450">
        <f t="shared" si="37"/>
        <v>0</v>
      </c>
      <c r="G25" s="448"/>
      <c r="H25" s="450">
        <f>ROUND(N25/0.7*0,0)</f>
        <v>0</v>
      </c>
      <c r="I25" s="450">
        <f>ROUND(O25/0.7*0,0)</f>
        <v>0</v>
      </c>
      <c r="J25" s="448"/>
      <c r="K25" s="450">
        <f t="shared" si="38"/>
        <v>3910</v>
      </c>
      <c r="L25" s="450">
        <f t="shared" si="39"/>
        <v>4496</v>
      </c>
      <c r="M25" s="448">
        <f t="shared" si="28"/>
        <v>0.15</v>
      </c>
      <c r="N25" s="454">
        <v>9123</v>
      </c>
      <c r="O25" s="456">
        <f t="shared" si="40"/>
        <v>10491</v>
      </c>
      <c r="P25" s="448">
        <f t="shared" si="29"/>
        <v>0.15</v>
      </c>
      <c r="Q25" s="457"/>
      <c r="R25" s="457"/>
      <c r="S25" s="457"/>
      <c r="T25" s="457"/>
      <c r="U25" s="457"/>
    </row>
    <row r="26" outlineLevel="2" spans="1:21">
      <c r="A26" s="453" t="s">
        <v>44</v>
      </c>
      <c r="B26" s="450">
        <f t="shared" si="33"/>
        <v>114</v>
      </c>
      <c r="C26" s="450">
        <f t="shared" si="34"/>
        <v>131</v>
      </c>
      <c r="D26" s="448">
        <f t="shared" si="20"/>
        <v>0.149</v>
      </c>
      <c r="E26" s="450">
        <f t="shared" si="36"/>
        <v>0</v>
      </c>
      <c r="F26" s="450">
        <f t="shared" si="37"/>
        <v>0</v>
      </c>
      <c r="G26" s="448"/>
      <c r="H26" s="450">
        <f>ROUND(N26/0.7*0,0)</f>
        <v>0</v>
      </c>
      <c r="I26" s="450">
        <f>ROUND(O26/0.7*0,0)</f>
        <v>0</v>
      </c>
      <c r="J26" s="448"/>
      <c r="K26" s="450">
        <f t="shared" si="38"/>
        <v>34</v>
      </c>
      <c r="L26" s="450">
        <f t="shared" si="39"/>
        <v>39</v>
      </c>
      <c r="M26" s="448">
        <f t="shared" si="28"/>
        <v>0.147</v>
      </c>
      <c r="N26" s="454">
        <v>80</v>
      </c>
      <c r="O26" s="456">
        <f t="shared" si="40"/>
        <v>92</v>
      </c>
      <c r="P26" s="448">
        <f t="shared" si="29"/>
        <v>0.15</v>
      </c>
      <c r="Q26" s="457"/>
      <c r="R26" s="457"/>
      <c r="S26" s="457"/>
      <c r="T26" s="457"/>
      <c r="U26" s="457"/>
    </row>
    <row r="27" outlineLevel="2" spans="1:21">
      <c r="A27" s="453" t="s">
        <v>45</v>
      </c>
      <c r="B27" s="450">
        <f t="shared" si="33"/>
        <v>2057</v>
      </c>
      <c r="C27" s="450">
        <f t="shared" si="34"/>
        <v>2366</v>
      </c>
      <c r="D27" s="448">
        <f t="shared" si="20"/>
        <v>0.15</v>
      </c>
      <c r="E27" s="450">
        <f>ROUND(N27/1*0,0)</f>
        <v>0</v>
      </c>
      <c r="F27" s="450">
        <f>ROUND(O27/1*0,0)</f>
        <v>0</v>
      </c>
      <c r="G27" s="448"/>
      <c r="H27" s="450">
        <f>ROUND(N27/1*0,0)</f>
        <v>0</v>
      </c>
      <c r="I27" s="450">
        <f>ROUND(O27/1*0,0)</f>
        <v>0</v>
      </c>
      <c r="J27" s="448"/>
      <c r="K27" s="450">
        <f>ROUND(N27/1*0,0)</f>
        <v>0</v>
      </c>
      <c r="L27" s="450">
        <f>ROUND(O27/1*0,0)</f>
        <v>0</v>
      </c>
      <c r="M27" s="448"/>
      <c r="N27" s="454">
        <v>2057</v>
      </c>
      <c r="O27" s="456">
        <f t="shared" si="40"/>
        <v>2366</v>
      </c>
      <c r="P27" s="448">
        <f t="shared" si="29"/>
        <v>0.15</v>
      </c>
      <c r="Q27" s="457"/>
      <c r="R27" s="457"/>
      <c r="S27" s="457"/>
      <c r="T27" s="457"/>
      <c r="U27" s="457"/>
    </row>
    <row r="28" outlineLevel="2" spans="1:21">
      <c r="A28" s="453" t="s">
        <v>46</v>
      </c>
      <c r="B28" s="450">
        <f t="shared" si="33"/>
        <v>781</v>
      </c>
      <c r="C28" s="450">
        <f t="shared" si="34"/>
        <v>896</v>
      </c>
      <c r="D28" s="448">
        <f t="shared" si="20"/>
        <v>0.147</v>
      </c>
      <c r="E28" s="450">
        <f>ROUND(N28/0.2625*0.5,0)</f>
        <v>390</v>
      </c>
      <c r="F28" s="450">
        <f>ROUND(O28/0.2625*0.5,0)-3</f>
        <v>447</v>
      </c>
      <c r="G28" s="448">
        <f t="shared" ref="G28:G32" si="42">ROUND((F28-E28)/E28,3)</f>
        <v>0.146</v>
      </c>
      <c r="H28" s="450">
        <f>ROUND(N28/0.2625*0.125,0)</f>
        <v>98</v>
      </c>
      <c r="I28" s="450">
        <f>ROUND(O28/0.2625*0.125,0)</f>
        <v>112</v>
      </c>
      <c r="J28" s="448">
        <f t="shared" si="41"/>
        <v>0.143</v>
      </c>
      <c r="K28" s="450">
        <f>ROUND(N28/0.2625*0.1125,0)</f>
        <v>88</v>
      </c>
      <c r="L28" s="450">
        <f>ROUND(O28/0.2625*0.1125,0)</f>
        <v>101</v>
      </c>
      <c r="M28" s="448">
        <f t="shared" ref="M28:M32" si="43">ROUND((L28-K28)/K28,3)</f>
        <v>0.148</v>
      </c>
      <c r="N28" s="454">
        <v>205</v>
      </c>
      <c r="O28" s="456">
        <f t="shared" si="40"/>
        <v>236</v>
      </c>
      <c r="P28" s="448">
        <f t="shared" si="29"/>
        <v>0.151</v>
      </c>
      <c r="Q28" s="457"/>
      <c r="R28" s="457"/>
      <c r="S28" s="457"/>
      <c r="T28" s="457"/>
      <c r="U28" s="457"/>
    </row>
    <row r="29" s="435" customFormat="1" ht="13.5" outlineLevel="1" spans="1:21">
      <c r="A29" s="451" t="s">
        <v>47</v>
      </c>
      <c r="B29" s="454">
        <f t="shared" ref="B29:F29" si="44">SUBTOTAL(9,B30:B39)</f>
        <v>24281</v>
      </c>
      <c r="C29" s="454">
        <f t="shared" si="44"/>
        <v>27923</v>
      </c>
      <c r="D29" s="448">
        <f t="shared" si="20"/>
        <v>0.15</v>
      </c>
      <c r="E29" s="454">
        <f t="shared" si="44"/>
        <v>9512</v>
      </c>
      <c r="F29" s="454">
        <f t="shared" si="44"/>
        <v>10939</v>
      </c>
      <c r="G29" s="448">
        <f t="shared" si="42"/>
        <v>0.15</v>
      </c>
      <c r="H29" s="454">
        <f t="shared" ref="H29:L29" si="45">SUBTOTAL(9,H30:H39)</f>
        <v>2079</v>
      </c>
      <c r="I29" s="454">
        <f t="shared" si="45"/>
        <v>2391</v>
      </c>
      <c r="J29" s="448">
        <f t="shared" si="41"/>
        <v>0.15</v>
      </c>
      <c r="K29" s="454">
        <f t="shared" si="45"/>
        <v>3807</v>
      </c>
      <c r="L29" s="454">
        <f t="shared" si="45"/>
        <v>4378</v>
      </c>
      <c r="M29" s="448">
        <f t="shared" si="43"/>
        <v>0.15</v>
      </c>
      <c r="N29" s="454">
        <f>SUBTOTAL(9,N30:N39)</f>
        <v>8883</v>
      </c>
      <c r="O29" s="454">
        <f>SUBTOTAL(9,O30:O39)</f>
        <v>10215</v>
      </c>
      <c r="P29" s="448">
        <f t="shared" si="29"/>
        <v>0.15</v>
      </c>
      <c r="Q29" s="457"/>
      <c r="R29" s="457"/>
      <c r="S29" s="457"/>
      <c r="T29" s="457"/>
      <c r="U29" s="457"/>
    </row>
    <row r="30" outlineLevel="2" spans="1:21">
      <c r="A30" s="132" t="s">
        <v>36</v>
      </c>
      <c r="B30" s="450">
        <f t="shared" ref="B30:B39" si="46">E30+H30+K30+N30</f>
        <v>99</v>
      </c>
      <c r="C30" s="450">
        <f t="shared" ref="C30:C39" si="47">F30+I30+L30+O30</f>
        <v>113</v>
      </c>
      <c r="D30" s="448">
        <f t="shared" si="20"/>
        <v>0.141</v>
      </c>
      <c r="E30" s="450">
        <f>ROUND(N30/0.2625*0.5,0)</f>
        <v>50</v>
      </c>
      <c r="F30" s="450">
        <f>ROUND(O30/0.2625*0.5,0)+3</f>
        <v>58</v>
      </c>
      <c r="G30" s="448">
        <f t="shared" si="42"/>
        <v>0.16</v>
      </c>
      <c r="H30" s="450">
        <f>ROUND(N30/0.2625*0.125,0)</f>
        <v>12</v>
      </c>
      <c r="I30" s="450">
        <f>ROUND(O30/0.2625*0.125,0)-1</f>
        <v>13</v>
      </c>
      <c r="J30" s="448">
        <f t="shared" si="41"/>
        <v>0.083</v>
      </c>
      <c r="K30" s="450">
        <f>ROUND(N30/0.2625*0.1125,0)</f>
        <v>11</v>
      </c>
      <c r="L30" s="450">
        <f>ROUND(O30/0.2625*0.1125,0)+1</f>
        <v>13</v>
      </c>
      <c r="M30" s="448">
        <f t="shared" si="43"/>
        <v>0.182</v>
      </c>
      <c r="N30" s="454">
        <v>26</v>
      </c>
      <c r="O30" s="456">
        <v>29</v>
      </c>
      <c r="P30" s="448">
        <f t="shared" si="29"/>
        <v>0.115</v>
      </c>
      <c r="Q30" s="457"/>
      <c r="R30" s="457"/>
      <c r="S30" s="457"/>
      <c r="T30" s="457"/>
      <c r="U30" s="457"/>
    </row>
    <row r="31" outlineLevel="2" spans="1:21">
      <c r="A31" s="453" t="s">
        <v>37</v>
      </c>
      <c r="B31" s="450">
        <f t="shared" si="46"/>
        <v>342</v>
      </c>
      <c r="C31" s="450">
        <f t="shared" si="47"/>
        <v>393</v>
      </c>
      <c r="D31" s="448">
        <f t="shared" si="20"/>
        <v>0.149</v>
      </c>
      <c r="E31" s="450">
        <f>ROUND(N31/0.196*0.6,0)</f>
        <v>205</v>
      </c>
      <c r="F31" s="450">
        <f>ROUND(O31/0.196*0.6,0)</f>
        <v>236</v>
      </c>
      <c r="G31" s="448">
        <f t="shared" si="42"/>
        <v>0.151</v>
      </c>
      <c r="H31" s="450">
        <f>ROUND(N31/0.196*0.12,0)</f>
        <v>41</v>
      </c>
      <c r="I31" s="450">
        <f>ROUND(O31/0.196*0.12,0)</f>
        <v>47</v>
      </c>
      <c r="J31" s="448">
        <f t="shared" si="41"/>
        <v>0.146</v>
      </c>
      <c r="K31" s="450">
        <f>ROUND(N31/0.196*0.084,0)</f>
        <v>29</v>
      </c>
      <c r="L31" s="450">
        <f>ROUND(O31/0.196*0.084,0)</f>
        <v>33</v>
      </c>
      <c r="M31" s="448">
        <f t="shared" si="43"/>
        <v>0.138</v>
      </c>
      <c r="N31" s="454">
        <v>67</v>
      </c>
      <c r="O31" s="456">
        <f t="shared" ref="O31:O39" si="48">ROUND(N31*1.15,0)</f>
        <v>77</v>
      </c>
      <c r="P31" s="448">
        <f t="shared" si="29"/>
        <v>0.149</v>
      </c>
      <c r="Q31" s="457"/>
      <c r="R31" s="457"/>
      <c r="S31" s="457"/>
      <c r="T31" s="457"/>
      <c r="U31" s="457"/>
    </row>
    <row r="32" outlineLevel="2" spans="1:21">
      <c r="A32" s="453" t="s">
        <v>38</v>
      </c>
      <c r="B32" s="450">
        <f t="shared" si="46"/>
        <v>13203</v>
      </c>
      <c r="C32" s="450">
        <f t="shared" si="47"/>
        <v>15183</v>
      </c>
      <c r="D32" s="448">
        <f t="shared" si="20"/>
        <v>0.15</v>
      </c>
      <c r="E32" s="450">
        <f>ROUND(N32/0.196*0.6,0)</f>
        <v>7922</v>
      </c>
      <c r="F32" s="450">
        <f>ROUND(O32/0.196*0.6,0)</f>
        <v>9110</v>
      </c>
      <c r="G32" s="448">
        <f t="shared" si="42"/>
        <v>0.15</v>
      </c>
      <c r="H32" s="450">
        <f>ROUND(N32/0.196*0.12,0)</f>
        <v>1584</v>
      </c>
      <c r="I32" s="450">
        <f>ROUND(O32/0.196*0.12,0)</f>
        <v>1822</v>
      </c>
      <c r="J32" s="448">
        <f t="shared" si="41"/>
        <v>0.15</v>
      </c>
      <c r="K32" s="450">
        <f>ROUND(N32/0.196*0.084,0)</f>
        <v>1109</v>
      </c>
      <c r="L32" s="450">
        <f>ROUND(O32/0.196*0.084,0)</f>
        <v>1275</v>
      </c>
      <c r="M32" s="448">
        <f t="shared" si="43"/>
        <v>0.15</v>
      </c>
      <c r="N32" s="454">
        <v>2588</v>
      </c>
      <c r="O32" s="456">
        <f t="shared" si="48"/>
        <v>2976</v>
      </c>
      <c r="P32" s="448">
        <f t="shared" si="29"/>
        <v>0.15</v>
      </c>
      <c r="Q32" s="457"/>
      <c r="R32" s="457"/>
      <c r="S32" s="457"/>
      <c r="T32" s="457"/>
      <c r="U32" s="457"/>
    </row>
    <row r="33" outlineLevel="2" spans="1:21">
      <c r="A33" s="453" t="s">
        <v>39</v>
      </c>
      <c r="B33" s="450">
        <f t="shared" si="46"/>
        <v>0</v>
      </c>
      <c r="C33" s="450">
        <f t="shared" si="47"/>
        <v>0</v>
      </c>
      <c r="D33" s="448"/>
      <c r="E33" s="450">
        <f>ROUND(N33/0.525*0,0)</f>
        <v>0</v>
      </c>
      <c r="F33" s="450">
        <f>ROUND(O33/0.525*0,0)</f>
        <v>0</v>
      </c>
      <c r="G33" s="448"/>
      <c r="H33" s="450">
        <f>ROUND(N33/0.525*0.25,0)</f>
        <v>0</v>
      </c>
      <c r="I33" s="450">
        <f>ROUND(O33/0.525*0.25,0)</f>
        <v>0</v>
      </c>
      <c r="J33" s="448"/>
      <c r="K33" s="450">
        <f>ROUND(N33/0.525*0.225,0)</f>
        <v>0</v>
      </c>
      <c r="L33" s="450">
        <f>ROUND(O33/0.525*0.225,0)</f>
        <v>0</v>
      </c>
      <c r="M33" s="448"/>
      <c r="N33" s="454"/>
      <c r="O33" s="456">
        <f t="shared" si="48"/>
        <v>0</v>
      </c>
      <c r="P33" s="448"/>
      <c r="Q33" s="457"/>
      <c r="R33" s="457"/>
      <c r="S33" s="457"/>
      <c r="T33" s="457"/>
      <c r="U33" s="457"/>
    </row>
    <row r="34" outlineLevel="2" spans="1:21">
      <c r="A34" s="453" t="s">
        <v>40</v>
      </c>
      <c r="B34" s="450">
        <f t="shared" si="46"/>
        <v>1150</v>
      </c>
      <c r="C34" s="450">
        <f t="shared" si="47"/>
        <v>1323</v>
      </c>
      <c r="D34" s="448">
        <f t="shared" ref="D34:D65" si="49">ROUND((C34-B34)/B34,3)</f>
        <v>0.15</v>
      </c>
      <c r="E34" s="450">
        <f t="shared" ref="E34:E38" si="50">ROUND(N34/0.7*0,0)</f>
        <v>0</v>
      </c>
      <c r="F34" s="450">
        <f t="shared" ref="F34:F38" si="51">ROUND(O34/0.7*0,0)</f>
        <v>0</v>
      </c>
      <c r="G34" s="448"/>
      <c r="H34" s="450">
        <f t="shared" ref="H34:H38" si="52">ROUND(N34/0.7*0,0)</f>
        <v>0</v>
      </c>
      <c r="I34" s="450">
        <f t="shared" ref="I34:I38" si="53">ROUND(O34/0.7*0,0)</f>
        <v>0</v>
      </c>
      <c r="J34" s="448"/>
      <c r="K34" s="450">
        <f t="shared" ref="K34:K38" si="54">ROUND(N34/0.7*0.3,0)</f>
        <v>345</v>
      </c>
      <c r="L34" s="450">
        <f t="shared" ref="L34:L38" si="55">ROUND(O34/0.7*0.3,0)</f>
        <v>397</v>
      </c>
      <c r="M34" s="448">
        <f t="shared" ref="M34:M40" si="56">ROUND((L34-K34)/K34,3)</f>
        <v>0.151</v>
      </c>
      <c r="N34" s="454">
        <v>805</v>
      </c>
      <c r="O34" s="456">
        <f t="shared" si="48"/>
        <v>926</v>
      </c>
      <c r="P34" s="448">
        <f t="shared" ref="P34:P49" si="57">ROUND((O34-N34)/N34,3)</f>
        <v>0.15</v>
      </c>
      <c r="Q34" s="457"/>
      <c r="R34" s="457"/>
      <c r="S34" s="457"/>
      <c r="T34" s="457"/>
      <c r="U34" s="457"/>
    </row>
    <row r="35" outlineLevel="2" spans="1:21">
      <c r="A35" s="453" t="s">
        <v>41</v>
      </c>
      <c r="B35" s="450">
        <f t="shared" si="46"/>
        <v>339</v>
      </c>
      <c r="C35" s="450">
        <f t="shared" si="47"/>
        <v>390</v>
      </c>
      <c r="D35" s="448">
        <f t="shared" si="49"/>
        <v>0.15</v>
      </c>
      <c r="E35" s="450">
        <f t="shared" si="50"/>
        <v>0</v>
      </c>
      <c r="F35" s="450">
        <f t="shared" si="51"/>
        <v>0</v>
      </c>
      <c r="G35" s="448"/>
      <c r="H35" s="450">
        <f t="shared" si="52"/>
        <v>0</v>
      </c>
      <c r="I35" s="450">
        <f t="shared" si="53"/>
        <v>0</v>
      </c>
      <c r="J35" s="448"/>
      <c r="K35" s="450">
        <f t="shared" si="54"/>
        <v>102</v>
      </c>
      <c r="L35" s="450">
        <f t="shared" si="55"/>
        <v>117</v>
      </c>
      <c r="M35" s="448">
        <f t="shared" si="56"/>
        <v>0.147</v>
      </c>
      <c r="N35" s="454">
        <v>237</v>
      </c>
      <c r="O35" s="456">
        <f t="shared" si="48"/>
        <v>273</v>
      </c>
      <c r="P35" s="448">
        <f t="shared" si="57"/>
        <v>0.152</v>
      </c>
      <c r="Q35" s="457"/>
      <c r="R35" s="457"/>
      <c r="S35" s="457"/>
      <c r="T35" s="457"/>
      <c r="U35" s="457"/>
    </row>
    <row r="36" outlineLevel="2" spans="1:21">
      <c r="A36" s="453" t="s">
        <v>42</v>
      </c>
      <c r="B36" s="450">
        <f t="shared" si="46"/>
        <v>361</v>
      </c>
      <c r="C36" s="450">
        <f t="shared" si="47"/>
        <v>416</v>
      </c>
      <c r="D36" s="448">
        <f t="shared" si="49"/>
        <v>0.152</v>
      </c>
      <c r="E36" s="450">
        <f t="shared" si="50"/>
        <v>0</v>
      </c>
      <c r="F36" s="450">
        <f t="shared" si="51"/>
        <v>0</v>
      </c>
      <c r="G36" s="448"/>
      <c r="H36" s="450">
        <f>ROUND(N36/0.49*0.3,0)</f>
        <v>108</v>
      </c>
      <c r="I36" s="450">
        <f>ROUND(O36/0.49*0.3,0)</f>
        <v>125</v>
      </c>
      <c r="J36" s="448">
        <f t="shared" ref="J36:J40" si="58">ROUND((I36-H36)/H36,3)</f>
        <v>0.157</v>
      </c>
      <c r="K36" s="450">
        <f>ROUND(N36/0.49*0.21,0)</f>
        <v>76</v>
      </c>
      <c r="L36" s="450">
        <f>ROUND(O36/0.49*0.21,0)</f>
        <v>87</v>
      </c>
      <c r="M36" s="448">
        <f t="shared" si="56"/>
        <v>0.145</v>
      </c>
      <c r="N36" s="454">
        <v>177</v>
      </c>
      <c r="O36" s="456">
        <f t="shared" si="48"/>
        <v>204</v>
      </c>
      <c r="P36" s="448">
        <f t="shared" si="57"/>
        <v>0.153</v>
      </c>
      <c r="Q36" s="457"/>
      <c r="R36" s="457"/>
      <c r="S36" s="457"/>
      <c r="T36" s="457"/>
      <c r="U36" s="457"/>
    </row>
    <row r="37" outlineLevel="2" spans="1:21">
      <c r="A37" s="453" t="s">
        <v>43</v>
      </c>
      <c r="B37" s="450">
        <f t="shared" si="46"/>
        <v>440</v>
      </c>
      <c r="C37" s="450">
        <f t="shared" si="47"/>
        <v>506</v>
      </c>
      <c r="D37" s="448">
        <f t="shared" si="49"/>
        <v>0.15</v>
      </c>
      <c r="E37" s="450">
        <f t="shared" si="50"/>
        <v>0</v>
      </c>
      <c r="F37" s="450">
        <f t="shared" si="51"/>
        <v>0</v>
      </c>
      <c r="G37" s="448"/>
      <c r="H37" s="450">
        <f t="shared" si="52"/>
        <v>0</v>
      </c>
      <c r="I37" s="450">
        <f t="shared" si="53"/>
        <v>0</v>
      </c>
      <c r="J37" s="448"/>
      <c r="K37" s="450">
        <f t="shared" si="54"/>
        <v>132</v>
      </c>
      <c r="L37" s="450">
        <f t="shared" si="55"/>
        <v>152</v>
      </c>
      <c r="M37" s="448">
        <f t="shared" si="56"/>
        <v>0.152</v>
      </c>
      <c r="N37" s="454">
        <v>308</v>
      </c>
      <c r="O37" s="456">
        <f t="shared" si="48"/>
        <v>354</v>
      </c>
      <c r="P37" s="448">
        <f t="shared" si="57"/>
        <v>0.149</v>
      </c>
      <c r="Q37" s="457"/>
      <c r="R37" s="457"/>
      <c r="S37" s="457"/>
      <c r="T37" s="457"/>
      <c r="U37" s="457"/>
    </row>
    <row r="38" outlineLevel="2" spans="1:21">
      <c r="A38" s="453" t="s">
        <v>44</v>
      </c>
      <c r="B38" s="450">
        <f t="shared" si="46"/>
        <v>5677</v>
      </c>
      <c r="C38" s="450">
        <f t="shared" si="47"/>
        <v>6529</v>
      </c>
      <c r="D38" s="448">
        <f t="shared" si="49"/>
        <v>0.15</v>
      </c>
      <c r="E38" s="450">
        <f t="shared" si="50"/>
        <v>0</v>
      </c>
      <c r="F38" s="450">
        <f t="shared" si="51"/>
        <v>0</v>
      </c>
      <c r="G38" s="448"/>
      <c r="H38" s="450">
        <f t="shared" si="52"/>
        <v>0</v>
      </c>
      <c r="I38" s="450">
        <f t="shared" si="53"/>
        <v>0</v>
      </c>
      <c r="J38" s="448"/>
      <c r="K38" s="450">
        <f t="shared" si="54"/>
        <v>1703</v>
      </c>
      <c r="L38" s="450">
        <f t="shared" si="55"/>
        <v>1959</v>
      </c>
      <c r="M38" s="448">
        <f t="shared" si="56"/>
        <v>0.15</v>
      </c>
      <c r="N38" s="454">
        <v>3974</v>
      </c>
      <c r="O38" s="456">
        <f t="shared" si="48"/>
        <v>4570</v>
      </c>
      <c r="P38" s="448">
        <f t="shared" si="57"/>
        <v>0.15</v>
      </c>
      <c r="Q38" s="457"/>
      <c r="R38" s="457"/>
      <c r="S38" s="457"/>
      <c r="T38" s="457"/>
      <c r="U38" s="457"/>
    </row>
    <row r="39" outlineLevel="2" spans="1:21">
      <c r="A39" s="453" t="s">
        <v>48</v>
      </c>
      <c r="B39" s="450">
        <f t="shared" si="46"/>
        <v>2670</v>
      </c>
      <c r="C39" s="450">
        <f t="shared" si="47"/>
        <v>3070</v>
      </c>
      <c r="D39" s="448">
        <f t="shared" si="49"/>
        <v>0.15</v>
      </c>
      <c r="E39" s="450">
        <f>ROUND(N39/0.2625*0.5,0)</f>
        <v>1335</v>
      </c>
      <c r="F39" s="450">
        <f>ROUND(O39/0.2625*0.5,0)</f>
        <v>1535</v>
      </c>
      <c r="G39" s="448">
        <f>ROUND((F39-E39)/E39,3)</f>
        <v>0.15</v>
      </c>
      <c r="H39" s="450">
        <f>ROUND(N39/0.2625*0.125,0)</f>
        <v>334</v>
      </c>
      <c r="I39" s="450">
        <f>ROUND(O39/0.2625*0.125,0)</f>
        <v>384</v>
      </c>
      <c r="J39" s="448">
        <f t="shared" si="58"/>
        <v>0.15</v>
      </c>
      <c r="K39" s="450">
        <f>ROUND(N39/0.2625*0.1125,0)</f>
        <v>300</v>
      </c>
      <c r="L39" s="450">
        <f>ROUND(O39/0.2625*0.1125,0)</f>
        <v>345</v>
      </c>
      <c r="M39" s="448">
        <f t="shared" si="56"/>
        <v>0.15</v>
      </c>
      <c r="N39" s="454">
        <v>701</v>
      </c>
      <c r="O39" s="456">
        <f t="shared" si="48"/>
        <v>806</v>
      </c>
      <c r="P39" s="448">
        <f t="shared" si="57"/>
        <v>0.15</v>
      </c>
      <c r="Q39" s="457"/>
      <c r="R39" s="457"/>
      <c r="S39" s="457"/>
      <c r="T39" s="457"/>
      <c r="U39" s="457"/>
    </row>
    <row r="40" s="435" customFormat="1" ht="13.5" outlineLevel="1" spans="1:16">
      <c r="A40" s="451" t="s">
        <v>49</v>
      </c>
      <c r="B40" s="454">
        <f t="shared" ref="B40:F40" si="59">B5+B11+B17+B29</f>
        <v>213016.380952381</v>
      </c>
      <c r="C40" s="454">
        <f t="shared" si="59"/>
        <v>244969.047619048</v>
      </c>
      <c r="D40" s="448">
        <f t="shared" si="49"/>
        <v>0.15</v>
      </c>
      <c r="E40" s="454">
        <f t="shared" si="59"/>
        <v>94035.3809523809</v>
      </c>
      <c r="F40" s="454">
        <f t="shared" si="59"/>
        <v>108140.047619048</v>
      </c>
      <c r="G40" s="448">
        <f>ROUND((F40-E40)/E40,3)</f>
        <v>0.15</v>
      </c>
      <c r="H40" s="454">
        <f t="shared" ref="H40:L40" si="60">H5+H11+H17+H29</f>
        <v>23578</v>
      </c>
      <c r="I40" s="454">
        <f t="shared" si="60"/>
        <v>27115</v>
      </c>
      <c r="J40" s="448">
        <f t="shared" si="58"/>
        <v>0.15</v>
      </c>
      <c r="K40" s="454">
        <f t="shared" si="60"/>
        <v>28004</v>
      </c>
      <c r="L40" s="454">
        <f t="shared" si="60"/>
        <v>32205</v>
      </c>
      <c r="M40" s="448">
        <f t="shared" si="56"/>
        <v>0.15</v>
      </c>
      <c r="N40" s="454">
        <f>N5+N11+N17+N29</f>
        <v>67399</v>
      </c>
      <c r="O40" s="454">
        <f>O5+O11+O17+O29</f>
        <v>77509</v>
      </c>
      <c r="P40" s="448">
        <f t="shared" si="57"/>
        <v>0.15</v>
      </c>
    </row>
    <row r="41" s="435" customFormat="1" ht="13.5" outlineLevel="1" spans="1:16">
      <c r="A41" s="451" t="s">
        <v>50</v>
      </c>
      <c r="B41" s="450">
        <f t="shared" ref="B41:B65" si="61">E41+H41+K41+N41</f>
        <v>49000</v>
      </c>
      <c r="C41" s="450">
        <f t="shared" ref="C41:C65" si="62">F41+I41+L41+O41</f>
        <v>48500</v>
      </c>
      <c r="D41" s="448">
        <f t="shared" si="49"/>
        <v>-0.01</v>
      </c>
      <c r="E41" s="454">
        <f t="shared" ref="E41:I41" si="63">SUBTOTAL(9,E42:E46)</f>
        <v>0</v>
      </c>
      <c r="F41" s="454">
        <f t="shared" si="63"/>
        <v>0</v>
      </c>
      <c r="G41" s="448"/>
      <c r="H41" s="454">
        <f t="shared" si="63"/>
        <v>0</v>
      </c>
      <c r="I41" s="454">
        <f t="shared" si="63"/>
        <v>0</v>
      </c>
      <c r="J41" s="448"/>
      <c r="K41" s="454">
        <f t="shared" ref="K41:O41" si="64">SUBTOTAL(9,K42:K46)</f>
        <v>0</v>
      </c>
      <c r="L41" s="454">
        <f t="shared" si="64"/>
        <v>0</v>
      </c>
      <c r="M41" s="448"/>
      <c r="N41" s="454">
        <f t="shared" si="64"/>
        <v>49000</v>
      </c>
      <c r="O41" s="454">
        <f t="shared" si="64"/>
        <v>48500</v>
      </c>
      <c r="P41" s="448">
        <f t="shared" si="57"/>
        <v>-0.01</v>
      </c>
    </row>
    <row r="42" outlineLevel="2" spans="1:16">
      <c r="A42" s="453" t="s">
        <v>51</v>
      </c>
      <c r="B42" s="450">
        <f t="shared" si="61"/>
        <v>191</v>
      </c>
      <c r="C42" s="450">
        <f t="shared" si="62"/>
        <v>534</v>
      </c>
      <c r="D42" s="448">
        <f t="shared" si="49"/>
        <v>1.796</v>
      </c>
      <c r="E42" s="454"/>
      <c r="F42" s="454"/>
      <c r="G42" s="448"/>
      <c r="H42" s="454"/>
      <c r="I42" s="454"/>
      <c r="J42" s="448"/>
      <c r="K42" s="454"/>
      <c r="L42" s="454"/>
      <c r="M42" s="448"/>
      <c r="N42" s="454">
        <v>191</v>
      </c>
      <c r="O42" s="456">
        <v>534</v>
      </c>
      <c r="P42" s="448">
        <f t="shared" si="57"/>
        <v>1.796</v>
      </c>
    </row>
    <row r="43" outlineLevel="2" spans="1:16">
      <c r="A43" s="453" t="s">
        <v>52</v>
      </c>
      <c r="B43" s="450">
        <f t="shared" si="61"/>
        <v>3889</v>
      </c>
      <c r="C43" s="450">
        <f t="shared" si="62"/>
        <v>2053</v>
      </c>
      <c r="D43" s="448">
        <f t="shared" si="49"/>
        <v>-0.472</v>
      </c>
      <c r="E43" s="454"/>
      <c r="F43" s="454"/>
      <c r="G43" s="448"/>
      <c r="H43" s="454"/>
      <c r="I43" s="454"/>
      <c r="J43" s="448"/>
      <c r="K43" s="454"/>
      <c r="L43" s="454"/>
      <c r="M43" s="448"/>
      <c r="N43" s="454">
        <v>3889</v>
      </c>
      <c r="O43" s="456">
        <v>2053</v>
      </c>
      <c r="P43" s="448">
        <f t="shared" si="57"/>
        <v>-0.472</v>
      </c>
    </row>
    <row r="44" outlineLevel="2" spans="1:16">
      <c r="A44" s="453" t="s">
        <v>53</v>
      </c>
      <c r="B44" s="450">
        <f t="shared" si="61"/>
        <v>5342</v>
      </c>
      <c r="C44" s="450">
        <f t="shared" si="62"/>
        <v>1134</v>
      </c>
      <c r="D44" s="448">
        <f t="shared" si="49"/>
        <v>-0.788</v>
      </c>
      <c r="E44" s="454"/>
      <c r="F44" s="454"/>
      <c r="G44" s="448"/>
      <c r="H44" s="454"/>
      <c r="I44" s="454"/>
      <c r="J44" s="448"/>
      <c r="K44" s="454"/>
      <c r="L44" s="454"/>
      <c r="M44" s="448"/>
      <c r="N44" s="454">
        <v>5342</v>
      </c>
      <c r="O44" s="456">
        <v>1134</v>
      </c>
      <c r="P44" s="448">
        <f t="shared" si="57"/>
        <v>-0.788</v>
      </c>
    </row>
    <row r="45" outlineLevel="2" spans="1:16">
      <c r="A45" s="453" t="s">
        <v>54</v>
      </c>
      <c r="B45" s="450">
        <f t="shared" si="61"/>
        <v>29571</v>
      </c>
      <c r="C45" s="450">
        <f t="shared" si="62"/>
        <v>18006</v>
      </c>
      <c r="D45" s="448">
        <f t="shared" si="49"/>
        <v>-0.391</v>
      </c>
      <c r="E45" s="454"/>
      <c r="F45" s="454"/>
      <c r="G45" s="448"/>
      <c r="H45" s="454"/>
      <c r="I45" s="454"/>
      <c r="J45" s="448"/>
      <c r="K45" s="454"/>
      <c r="L45" s="454"/>
      <c r="M45" s="448"/>
      <c r="N45" s="454">
        <v>29571</v>
      </c>
      <c r="O45" s="456">
        <v>18006</v>
      </c>
      <c r="P45" s="448">
        <f t="shared" si="57"/>
        <v>-0.391</v>
      </c>
    </row>
    <row r="46" outlineLevel="2" spans="1:16">
      <c r="A46" s="453" t="s">
        <v>55</v>
      </c>
      <c r="B46" s="450">
        <f t="shared" si="61"/>
        <v>10007</v>
      </c>
      <c r="C46" s="450">
        <f t="shared" si="62"/>
        <v>26773</v>
      </c>
      <c r="D46" s="448">
        <f t="shared" si="49"/>
        <v>1.675</v>
      </c>
      <c r="E46" s="454"/>
      <c r="F46" s="454"/>
      <c r="G46" s="448"/>
      <c r="H46" s="454"/>
      <c r="I46" s="454"/>
      <c r="J46" s="448"/>
      <c r="K46" s="454"/>
      <c r="L46" s="454"/>
      <c r="M46" s="448"/>
      <c r="N46" s="454">
        <v>10007</v>
      </c>
      <c r="O46" s="456">
        <v>26773</v>
      </c>
      <c r="P46" s="448">
        <f t="shared" si="57"/>
        <v>1.675</v>
      </c>
    </row>
    <row r="47" s="435" customFormat="1" ht="13.5" spans="1:16">
      <c r="A47" s="451" t="s">
        <v>56</v>
      </c>
      <c r="B47" s="450">
        <f t="shared" si="61"/>
        <v>262016.380952381</v>
      </c>
      <c r="C47" s="450">
        <f t="shared" si="62"/>
        <v>293469.047619048</v>
      </c>
      <c r="D47" s="448">
        <f t="shared" si="49"/>
        <v>0.12</v>
      </c>
      <c r="E47" s="454">
        <f>E48+E50+E51+E52+E53</f>
        <v>94035.3809523809</v>
      </c>
      <c r="F47" s="454">
        <f>F48+F50+F51+F52+F53</f>
        <v>108140.047619048</v>
      </c>
      <c r="G47" s="448">
        <f t="shared" ref="G47:G53" si="65">ROUND((F47-E47)/E47,3)</f>
        <v>0.15</v>
      </c>
      <c r="H47" s="454">
        <f t="shared" ref="H47:L47" si="66">H48+H50+H51+H52+H53+H54+H55+H56+H57+H58+H59+H60+H61+H62+H63+H64+H65</f>
        <v>23578</v>
      </c>
      <c r="I47" s="454">
        <f t="shared" si="66"/>
        <v>27115</v>
      </c>
      <c r="J47" s="448">
        <f t="shared" ref="J47:J49" si="67">ROUND((I47-H47)/H47,3)</f>
        <v>0.15</v>
      </c>
      <c r="K47" s="454">
        <f t="shared" si="66"/>
        <v>28004</v>
      </c>
      <c r="L47" s="454">
        <f t="shared" si="66"/>
        <v>32205</v>
      </c>
      <c r="M47" s="448">
        <f t="shared" ref="M47:M49" si="68">ROUND((L47-K47)/K47,3)</f>
        <v>0.15</v>
      </c>
      <c r="N47" s="454">
        <f>N48+N50+N51+N52+N53+N54+N55+N56+N57+N58+N59+N60+N61+N62+N63+N64+N65</f>
        <v>116399</v>
      </c>
      <c r="O47" s="454">
        <f>O48+O50+O51+O52+O53+O54+O55+O56+O57+O58+O59+O60+O61+O62+O63+O64+O65</f>
        <v>126009</v>
      </c>
      <c r="P47" s="448">
        <f t="shared" si="57"/>
        <v>0.083</v>
      </c>
    </row>
    <row r="48" outlineLevel="2" spans="1:16">
      <c r="A48" s="453" t="s">
        <v>29</v>
      </c>
      <c r="B48" s="450">
        <f t="shared" si="61"/>
        <v>112739</v>
      </c>
      <c r="C48" s="450">
        <f t="shared" si="62"/>
        <v>129646</v>
      </c>
      <c r="D48" s="448">
        <f t="shared" si="49"/>
        <v>0.15</v>
      </c>
      <c r="E48" s="454">
        <f t="shared" ref="E48:I48" si="69">E6+E12+E28+E39</f>
        <v>56369</v>
      </c>
      <c r="F48" s="454">
        <f t="shared" si="69"/>
        <v>64822</v>
      </c>
      <c r="G48" s="448">
        <f t="shared" si="65"/>
        <v>0.15</v>
      </c>
      <c r="H48" s="454">
        <f t="shared" si="69"/>
        <v>14093</v>
      </c>
      <c r="I48" s="454">
        <f t="shared" si="69"/>
        <v>16206</v>
      </c>
      <c r="J48" s="448">
        <f t="shared" si="67"/>
        <v>0.15</v>
      </c>
      <c r="K48" s="454">
        <f t="shared" ref="K48:O48" si="70">K6+K12+K28+K39</f>
        <v>12683</v>
      </c>
      <c r="L48" s="454">
        <f t="shared" si="70"/>
        <v>14585</v>
      </c>
      <c r="M48" s="448">
        <f t="shared" si="68"/>
        <v>0.15</v>
      </c>
      <c r="N48" s="454">
        <f t="shared" si="70"/>
        <v>29594</v>
      </c>
      <c r="O48" s="454">
        <f t="shared" si="70"/>
        <v>34033</v>
      </c>
      <c r="P48" s="448">
        <f t="shared" si="57"/>
        <v>0.15</v>
      </c>
    </row>
    <row r="49" outlineLevel="2" spans="1:16">
      <c r="A49" s="453" t="s">
        <v>30</v>
      </c>
      <c r="B49" s="450">
        <f t="shared" si="61"/>
        <v>77782</v>
      </c>
      <c r="C49" s="450">
        <f t="shared" si="62"/>
        <v>89448</v>
      </c>
      <c r="D49" s="448">
        <f t="shared" si="49"/>
        <v>0.15</v>
      </c>
      <c r="E49" s="454">
        <f t="shared" ref="E49:I49" si="71">E7+E13+E28+E39</f>
        <v>38890</v>
      </c>
      <c r="F49" s="454">
        <f t="shared" si="71"/>
        <v>44723</v>
      </c>
      <c r="G49" s="448">
        <f t="shared" si="65"/>
        <v>0.15</v>
      </c>
      <c r="H49" s="454">
        <f t="shared" si="71"/>
        <v>9724</v>
      </c>
      <c r="I49" s="454">
        <f t="shared" si="71"/>
        <v>11181</v>
      </c>
      <c r="J49" s="448">
        <f t="shared" si="67"/>
        <v>0.15</v>
      </c>
      <c r="K49" s="454">
        <f t="shared" ref="K49:O49" si="72">K7+K13+K28+K39</f>
        <v>8750</v>
      </c>
      <c r="L49" s="454">
        <f t="shared" si="72"/>
        <v>10063</v>
      </c>
      <c r="M49" s="448">
        <f t="shared" si="68"/>
        <v>0.15</v>
      </c>
      <c r="N49" s="454">
        <f t="shared" si="72"/>
        <v>20418</v>
      </c>
      <c r="O49" s="454">
        <f t="shared" si="72"/>
        <v>23481</v>
      </c>
      <c r="P49" s="448">
        <f t="shared" si="57"/>
        <v>0.15</v>
      </c>
    </row>
    <row r="50" outlineLevel="2" spans="1:16">
      <c r="A50" s="453" t="s">
        <v>57</v>
      </c>
      <c r="B50" s="450">
        <f t="shared" si="61"/>
        <v>616</v>
      </c>
      <c r="C50" s="450">
        <f t="shared" si="62"/>
        <v>706</v>
      </c>
      <c r="D50" s="448">
        <f t="shared" si="49"/>
        <v>0.146</v>
      </c>
      <c r="E50" s="454">
        <f>E8</f>
        <v>616</v>
      </c>
      <c r="F50" s="454">
        <f>F8</f>
        <v>706</v>
      </c>
      <c r="G50" s="448">
        <f t="shared" si="65"/>
        <v>0.146</v>
      </c>
      <c r="H50" s="454"/>
      <c r="I50" s="454"/>
      <c r="J50" s="448"/>
      <c r="K50" s="454"/>
      <c r="L50" s="454"/>
      <c r="M50" s="448"/>
      <c r="N50" s="454"/>
      <c r="O50" s="454"/>
      <c r="P50" s="448"/>
    </row>
    <row r="51" outlineLevel="2" spans="1:16">
      <c r="A51" s="453" t="s">
        <v>58</v>
      </c>
      <c r="B51" s="450">
        <f t="shared" si="61"/>
        <v>1523.38095238095</v>
      </c>
      <c r="C51" s="450">
        <f t="shared" si="62"/>
        <v>1751.04761904762</v>
      </c>
      <c r="D51" s="448">
        <f t="shared" si="49"/>
        <v>0.149</v>
      </c>
      <c r="E51" s="454">
        <f t="shared" ref="E51:I51" si="73">E18+E30</f>
        <v>762.380952380952</v>
      </c>
      <c r="F51" s="454">
        <f t="shared" si="73"/>
        <v>877.047619047619</v>
      </c>
      <c r="G51" s="448">
        <f t="shared" si="65"/>
        <v>0.15</v>
      </c>
      <c r="H51" s="454">
        <f t="shared" si="73"/>
        <v>190</v>
      </c>
      <c r="I51" s="454">
        <f t="shared" si="73"/>
        <v>218</v>
      </c>
      <c r="J51" s="448">
        <f t="shared" ref="J51:J54" si="74">ROUND((I51-H51)/H51,3)</f>
        <v>0.147</v>
      </c>
      <c r="K51" s="454">
        <f t="shared" ref="K51:O51" si="75">K18+K30</f>
        <v>171</v>
      </c>
      <c r="L51" s="454">
        <f t="shared" si="75"/>
        <v>197</v>
      </c>
      <c r="M51" s="448">
        <f t="shared" ref="M51:M59" si="76">ROUND((L51-K51)/K51,3)</f>
        <v>0.152</v>
      </c>
      <c r="N51" s="454">
        <f t="shared" si="75"/>
        <v>400</v>
      </c>
      <c r="O51" s="454">
        <f t="shared" si="75"/>
        <v>459</v>
      </c>
      <c r="P51" s="448">
        <f t="shared" ref="P51:P65" si="77">ROUND((O51-N51)/N51,3)</f>
        <v>0.148</v>
      </c>
    </row>
    <row r="52" outlineLevel="2" spans="1:16">
      <c r="A52" s="453" t="s">
        <v>59</v>
      </c>
      <c r="B52" s="450">
        <f t="shared" si="61"/>
        <v>34394</v>
      </c>
      <c r="C52" s="450">
        <f t="shared" si="62"/>
        <v>39558</v>
      </c>
      <c r="D52" s="448">
        <f t="shared" si="49"/>
        <v>0.15</v>
      </c>
      <c r="E52" s="454">
        <f t="shared" ref="E52:I52" si="78">E9+E15+E19+E31</f>
        <v>20636</v>
      </c>
      <c r="F52" s="454">
        <f t="shared" si="78"/>
        <v>23735</v>
      </c>
      <c r="G52" s="448">
        <f t="shared" si="65"/>
        <v>0.15</v>
      </c>
      <c r="H52" s="454">
        <f t="shared" si="78"/>
        <v>4128</v>
      </c>
      <c r="I52" s="454">
        <f t="shared" si="78"/>
        <v>4747</v>
      </c>
      <c r="J52" s="448">
        <f t="shared" si="74"/>
        <v>0.15</v>
      </c>
      <c r="K52" s="454">
        <f t="shared" ref="K52:O52" si="79">K9+K15+K19+K31</f>
        <v>2889</v>
      </c>
      <c r="L52" s="454">
        <f t="shared" si="79"/>
        <v>3323</v>
      </c>
      <c r="M52" s="448">
        <f t="shared" si="76"/>
        <v>0.15</v>
      </c>
      <c r="N52" s="454">
        <f t="shared" si="79"/>
        <v>6741</v>
      </c>
      <c r="O52" s="454">
        <f t="shared" si="79"/>
        <v>7753</v>
      </c>
      <c r="P52" s="448">
        <f t="shared" si="77"/>
        <v>0.15</v>
      </c>
    </row>
    <row r="53" outlineLevel="2" spans="1:16">
      <c r="A53" s="453" t="s">
        <v>60</v>
      </c>
      <c r="B53" s="450">
        <f t="shared" si="61"/>
        <v>26086</v>
      </c>
      <c r="C53" s="450">
        <f t="shared" si="62"/>
        <v>30000</v>
      </c>
      <c r="D53" s="448">
        <f t="shared" si="49"/>
        <v>0.15</v>
      </c>
      <c r="E53" s="454">
        <f t="shared" ref="E53:I53" si="80">E10+E16+E20+E32</f>
        <v>15652</v>
      </c>
      <c r="F53" s="454">
        <f t="shared" si="80"/>
        <v>18000</v>
      </c>
      <c r="G53" s="448">
        <f t="shared" si="65"/>
        <v>0.15</v>
      </c>
      <c r="H53" s="454">
        <f t="shared" si="80"/>
        <v>3130</v>
      </c>
      <c r="I53" s="454">
        <f t="shared" si="80"/>
        <v>3600</v>
      </c>
      <c r="J53" s="448">
        <f t="shared" si="74"/>
        <v>0.15</v>
      </c>
      <c r="K53" s="454">
        <f t="shared" ref="K53:O53" si="81">K10+K16+K20+K32</f>
        <v>2191</v>
      </c>
      <c r="L53" s="454">
        <f t="shared" si="81"/>
        <v>2520</v>
      </c>
      <c r="M53" s="448">
        <f t="shared" si="76"/>
        <v>0.15</v>
      </c>
      <c r="N53" s="454">
        <f t="shared" si="81"/>
        <v>5113</v>
      </c>
      <c r="O53" s="454">
        <f t="shared" si="81"/>
        <v>5880</v>
      </c>
      <c r="P53" s="448">
        <f t="shared" si="77"/>
        <v>0.15</v>
      </c>
    </row>
    <row r="54" outlineLevel="2" spans="1:16">
      <c r="A54" s="453" t="s">
        <v>61</v>
      </c>
      <c r="B54" s="450">
        <f t="shared" si="61"/>
        <v>21</v>
      </c>
      <c r="C54" s="450">
        <f t="shared" si="62"/>
        <v>25</v>
      </c>
      <c r="D54" s="448">
        <f t="shared" si="49"/>
        <v>0.19</v>
      </c>
      <c r="E54" s="454">
        <f t="shared" ref="E54:I54" si="82">E21+E33</f>
        <v>0</v>
      </c>
      <c r="F54" s="454">
        <f t="shared" si="82"/>
        <v>0</v>
      </c>
      <c r="G54" s="448"/>
      <c r="H54" s="454">
        <f t="shared" si="82"/>
        <v>5</v>
      </c>
      <c r="I54" s="454">
        <f t="shared" si="82"/>
        <v>7</v>
      </c>
      <c r="J54" s="448">
        <f t="shared" si="74"/>
        <v>0.4</v>
      </c>
      <c r="K54" s="454">
        <f t="shared" ref="K54:O54" si="83">K21+K33</f>
        <v>5</v>
      </c>
      <c r="L54" s="454">
        <f t="shared" si="83"/>
        <v>6</v>
      </c>
      <c r="M54" s="448">
        <f t="shared" si="76"/>
        <v>0.2</v>
      </c>
      <c r="N54" s="454">
        <f t="shared" si="83"/>
        <v>11</v>
      </c>
      <c r="O54" s="454">
        <f t="shared" si="83"/>
        <v>12</v>
      </c>
      <c r="P54" s="448">
        <f t="shared" si="77"/>
        <v>0.091</v>
      </c>
    </row>
    <row r="55" outlineLevel="2" spans="1:16">
      <c r="A55" s="453" t="s">
        <v>62</v>
      </c>
      <c r="B55" s="450">
        <f t="shared" si="61"/>
        <v>7279</v>
      </c>
      <c r="C55" s="450">
        <f t="shared" si="62"/>
        <v>8372</v>
      </c>
      <c r="D55" s="448">
        <f t="shared" si="49"/>
        <v>0.15</v>
      </c>
      <c r="E55" s="454">
        <f t="shared" ref="E55:I55" si="84">E22+E34</f>
        <v>0</v>
      </c>
      <c r="F55" s="454">
        <f t="shared" si="84"/>
        <v>0</v>
      </c>
      <c r="G55" s="448"/>
      <c r="H55" s="454">
        <f t="shared" si="84"/>
        <v>0</v>
      </c>
      <c r="I55" s="454">
        <f t="shared" si="84"/>
        <v>0</v>
      </c>
      <c r="J55" s="448"/>
      <c r="K55" s="454">
        <f t="shared" ref="K55:O55" si="85">K22+K34</f>
        <v>2184</v>
      </c>
      <c r="L55" s="454">
        <f t="shared" si="85"/>
        <v>2512</v>
      </c>
      <c r="M55" s="448">
        <f t="shared" si="76"/>
        <v>0.15</v>
      </c>
      <c r="N55" s="454">
        <f t="shared" si="85"/>
        <v>5095</v>
      </c>
      <c r="O55" s="454">
        <f t="shared" si="85"/>
        <v>5860</v>
      </c>
      <c r="P55" s="448">
        <f t="shared" si="77"/>
        <v>0.15</v>
      </c>
    </row>
    <row r="56" outlineLevel="2" spans="1:16">
      <c r="A56" s="453" t="s">
        <v>63</v>
      </c>
      <c r="B56" s="450">
        <f t="shared" si="61"/>
        <v>2263</v>
      </c>
      <c r="C56" s="450">
        <f t="shared" si="62"/>
        <v>2603</v>
      </c>
      <c r="D56" s="448">
        <f t="shared" si="49"/>
        <v>0.15</v>
      </c>
      <c r="E56" s="454">
        <f t="shared" ref="E56:I56" si="86">E23+E35</f>
        <v>0</v>
      </c>
      <c r="F56" s="454">
        <f t="shared" si="86"/>
        <v>0</v>
      </c>
      <c r="G56" s="448"/>
      <c r="H56" s="454">
        <f t="shared" si="86"/>
        <v>0</v>
      </c>
      <c r="I56" s="454">
        <f t="shared" si="86"/>
        <v>0</v>
      </c>
      <c r="J56" s="448"/>
      <c r="K56" s="454">
        <f t="shared" ref="K56:O56" si="87">K23+K35</f>
        <v>679</v>
      </c>
      <c r="L56" s="454">
        <f t="shared" si="87"/>
        <v>781</v>
      </c>
      <c r="M56" s="448">
        <f t="shared" si="76"/>
        <v>0.15</v>
      </c>
      <c r="N56" s="454">
        <f t="shared" si="87"/>
        <v>1584</v>
      </c>
      <c r="O56" s="454">
        <f t="shared" si="87"/>
        <v>1822</v>
      </c>
      <c r="P56" s="448">
        <f t="shared" si="77"/>
        <v>0.15</v>
      </c>
    </row>
    <row r="57" outlineLevel="2" spans="1:16">
      <c r="A57" s="453" t="s">
        <v>64</v>
      </c>
      <c r="B57" s="450">
        <f t="shared" si="61"/>
        <v>6774</v>
      </c>
      <c r="C57" s="450">
        <f t="shared" si="62"/>
        <v>7789</v>
      </c>
      <c r="D57" s="448">
        <f t="shared" si="49"/>
        <v>0.15</v>
      </c>
      <c r="E57" s="454">
        <f t="shared" ref="E57:I57" si="88">E24+E36</f>
        <v>0</v>
      </c>
      <c r="F57" s="454">
        <f t="shared" si="88"/>
        <v>0</v>
      </c>
      <c r="G57" s="448"/>
      <c r="H57" s="454">
        <f t="shared" si="88"/>
        <v>2032</v>
      </c>
      <c r="I57" s="454">
        <f t="shared" si="88"/>
        <v>2337</v>
      </c>
      <c r="J57" s="448">
        <f>ROUND((I57-H57)/H57,3)</f>
        <v>0.15</v>
      </c>
      <c r="K57" s="454">
        <f t="shared" ref="K57:O57" si="89">K24+K36</f>
        <v>1423</v>
      </c>
      <c r="L57" s="454">
        <f t="shared" si="89"/>
        <v>1635</v>
      </c>
      <c r="M57" s="448">
        <f t="shared" si="76"/>
        <v>0.149</v>
      </c>
      <c r="N57" s="454">
        <f t="shared" si="89"/>
        <v>3319</v>
      </c>
      <c r="O57" s="454">
        <f t="shared" si="89"/>
        <v>3817</v>
      </c>
      <c r="P57" s="448">
        <f t="shared" si="77"/>
        <v>0.15</v>
      </c>
    </row>
    <row r="58" outlineLevel="2" spans="1:16">
      <c r="A58" s="453" t="s">
        <v>65</v>
      </c>
      <c r="B58" s="450">
        <f t="shared" si="61"/>
        <v>13473</v>
      </c>
      <c r="C58" s="450">
        <f t="shared" si="62"/>
        <v>15493</v>
      </c>
      <c r="D58" s="448">
        <f t="shared" si="49"/>
        <v>0.15</v>
      </c>
      <c r="E58" s="454">
        <f t="shared" ref="E58:I58" si="90">E25+E37</f>
        <v>0</v>
      </c>
      <c r="F58" s="454">
        <f t="shared" si="90"/>
        <v>0</v>
      </c>
      <c r="G58" s="448"/>
      <c r="H58" s="454">
        <f t="shared" si="90"/>
        <v>0</v>
      </c>
      <c r="I58" s="454">
        <f t="shared" si="90"/>
        <v>0</v>
      </c>
      <c r="J58" s="448"/>
      <c r="K58" s="454">
        <f t="shared" ref="K58:O58" si="91">K25+K37</f>
        <v>4042</v>
      </c>
      <c r="L58" s="454">
        <f t="shared" si="91"/>
        <v>4648</v>
      </c>
      <c r="M58" s="448">
        <f t="shared" si="76"/>
        <v>0.15</v>
      </c>
      <c r="N58" s="454">
        <f t="shared" si="91"/>
        <v>9431</v>
      </c>
      <c r="O58" s="454">
        <f t="shared" si="91"/>
        <v>10845</v>
      </c>
      <c r="P58" s="448">
        <f t="shared" si="77"/>
        <v>0.15</v>
      </c>
    </row>
    <row r="59" outlineLevel="2" spans="1:16">
      <c r="A59" s="453" t="s">
        <v>66</v>
      </c>
      <c r="B59" s="450">
        <f t="shared" si="61"/>
        <v>5791</v>
      </c>
      <c r="C59" s="450">
        <f t="shared" si="62"/>
        <v>6660</v>
      </c>
      <c r="D59" s="448">
        <f t="shared" si="49"/>
        <v>0.15</v>
      </c>
      <c r="E59" s="454">
        <f t="shared" ref="E59:I59" si="92">E26+E38</f>
        <v>0</v>
      </c>
      <c r="F59" s="454">
        <f t="shared" si="92"/>
        <v>0</v>
      </c>
      <c r="G59" s="448"/>
      <c r="H59" s="454">
        <f t="shared" si="92"/>
        <v>0</v>
      </c>
      <c r="I59" s="454">
        <f t="shared" si="92"/>
        <v>0</v>
      </c>
      <c r="J59" s="448"/>
      <c r="K59" s="454">
        <f t="shared" ref="K59:O59" si="93">K26+K38</f>
        <v>1737</v>
      </c>
      <c r="L59" s="454">
        <f t="shared" si="93"/>
        <v>1998</v>
      </c>
      <c r="M59" s="448">
        <f t="shared" si="76"/>
        <v>0.15</v>
      </c>
      <c r="N59" s="454">
        <f t="shared" si="93"/>
        <v>4054</v>
      </c>
      <c r="O59" s="454">
        <f t="shared" si="93"/>
        <v>4662</v>
      </c>
      <c r="P59" s="448">
        <f t="shared" si="77"/>
        <v>0.15</v>
      </c>
    </row>
    <row r="60" outlineLevel="2" spans="1:16">
      <c r="A60" s="453" t="s">
        <v>67</v>
      </c>
      <c r="B60" s="450">
        <f t="shared" si="61"/>
        <v>2057</v>
      </c>
      <c r="C60" s="450">
        <f t="shared" si="62"/>
        <v>2366</v>
      </c>
      <c r="D60" s="448">
        <f t="shared" si="49"/>
        <v>0.15</v>
      </c>
      <c r="E60" s="454">
        <f t="shared" ref="E60:I60" si="94">E27</f>
        <v>0</v>
      </c>
      <c r="F60" s="454">
        <f t="shared" si="94"/>
        <v>0</v>
      </c>
      <c r="G60" s="448"/>
      <c r="H60" s="454">
        <f t="shared" si="94"/>
        <v>0</v>
      </c>
      <c r="I60" s="454">
        <f t="shared" si="94"/>
        <v>0</v>
      </c>
      <c r="J60" s="448"/>
      <c r="K60" s="454">
        <f t="shared" ref="K60:O60" si="95">K27</f>
        <v>0</v>
      </c>
      <c r="L60" s="454">
        <f t="shared" si="95"/>
        <v>0</v>
      </c>
      <c r="M60" s="448"/>
      <c r="N60" s="454">
        <f t="shared" si="95"/>
        <v>2057</v>
      </c>
      <c r="O60" s="454">
        <f t="shared" si="95"/>
        <v>2366</v>
      </c>
      <c r="P60" s="448">
        <f t="shared" si="77"/>
        <v>0.15</v>
      </c>
    </row>
    <row r="61" outlineLevel="2" spans="1:16">
      <c r="A61" s="453" t="s">
        <v>68</v>
      </c>
      <c r="B61" s="450">
        <f t="shared" si="61"/>
        <v>191</v>
      </c>
      <c r="C61" s="450">
        <f t="shared" si="62"/>
        <v>534</v>
      </c>
      <c r="D61" s="448">
        <f t="shared" si="49"/>
        <v>1.796</v>
      </c>
      <c r="E61" s="454">
        <f t="shared" ref="E61:I61" si="96">E42</f>
        <v>0</v>
      </c>
      <c r="F61" s="454">
        <f t="shared" si="96"/>
        <v>0</v>
      </c>
      <c r="G61" s="448"/>
      <c r="H61" s="454">
        <f t="shared" si="96"/>
        <v>0</v>
      </c>
      <c r="I61" s="454">
        <f t="shared" si="96"/>
        <v>0</v>
      </c>
      <c r="J61" s="448"/>
      <c r="K61" s="454">
        <f t="shared" ref="K61:O61" si="97">K42</f>
        <v>0</v>
      </c>
      <c r="L61" s="454">
        <f t="shared" si="97"/>
        <v>0</v>
      </c>
      <c r="M61" s="448"/>
      <c r="N61" s="454">
        <f t="shared" si="97"/>
        <v>191</v>
      </c>
      <c r="O61" s="454">
        <f t="shared" si="97"/>
        <v>534</v>
      </c>
      <c r="P61" s="448">
        <f t="shared" si="77"/>
        <v>1.796</v>
      </c>
    </row>
    <row r="62" outlineLevel="2" spans="1:16">
      <c r="A62" s="453" t="s">
        <v>69</v>
      </c>
      <c r="B62" s="450">
        <f t="shared" si="61"/>
        <v>3889</v>
      </c>
      <c r="C62" s="450">
        <f t="shared" si="62"/>
        <v>2053</v>
      </c>
      <c r="D62" s="448">
        <f t="shared" si="49"/>
        <v>-0.472</v>
      </c>
      <c r="E62" s="454">
        <f t="shared" ref="E62:I62" si="98">E43</f>
        <v>0</v>
      </c>
      <c r="F62" s="454">
        <f t="shared" si="98"/>
        <v>0</v>
      </c>
      <c r="G62" s="448"/>
      <c r="H62" s="454">
        <f t="shared" si="98"/>
        <v>0</v>
      </c>
      <c r="I62" s="454">
        <f t="shared" si="98"/>
        <v>0</v>
      </c>
      <c r="J62" s="448"/>
      <c r="K62" s="454">
        <f t="shared" ref="K62:O62" si="99">K43</f>
        <v>0</v>
      </c>
      <c r="L62" s="454">
        <f t="shared" si="99"/>
        <v>0</v>
      </c>
      <c r="M62" s="448"/>
      <c r="N62" s="454">
        <f t="shared" si="99"/>
        <v>3889</v>
      </c>
      <c r="O62" s="454">
        <f t="shared" si="99"/>
        <v>2053</v>
      </c>
      <c r="P62" s="448">
        <f t="shared" si="77"/>
        <v>-0.472</v>
      </c>
    </row>
    <row r="63" outlineLevel="2" spans="1:16">
      <c r="A63" s="453" t="s">
        <v>70</v>
      </c>
      <c r="B63" s="450">
        <f t="shared" si="61"/>
        <v>5342</v>
      </c>
      <c r="C63" s="450">
        <f t="shared" si="62"/>
        <v>1134</v>
      </c>
      <c r="D63" s="448">
        <f t="shared" si="49"/>
        <v>-0.788</v>
      </c>
      <c r="E63" s="454">
        <f t="shared" ref="E63:I63" si="100">E44</f>
        <v>0</v>
      </c>
      <c r="F63" s="454">
        <f t="shared" si="100"/>
        <v>0</v>
      </c>
      <c r="G63" s="448"/>
      <c r="H63" s="454">
        <f t="shared" si="100"/>
        <v>0</v>
      </c>
      <c r="I63" s="454">
        <f t="shared" si="100"/>
        <v>0</v>
      </c>
      <c r="J63" s="448"/>
      <c r="K63" s="454">
        <f t="shared" ref="K63:O63" si="101">K44</f>
        <v>0</v>
      </c>
      <c r="L63" s="454">
        <f t="shared" si="101"/>
        <v>0</v>
      </c>
      <c r="M63" s="448"/>
      <c r="N63" s="454">
        <f t="shared" si="101"/>
        <v>5342</v>
      </c>
      <c r="O63" s="454">
        <f t="shared" si="101"/>
        <v>1134</v>
      </c>
      <c r="P63" s="448">
        <f t="shared" si="77"/>
        <v>-0.788</v>
      </c>
    </row>
    <row r="64" outlineLevel="2" spans="1:16">
      <c r="A64" s="453" t="s">
        <v>71</v>
      </c>
      <c r="B64" s="450">
        <f t="shared" si="61"/>
        <v>29571</v>
      </c>
      <c r="C64" s="450">
        <f t="shared" si="62"/>
        <v>18006</v>
      </c>
      <c r="D64" s="448">
        <f t="shared" si="49"/>
        <v>-0.391</v>
      </c>
      <c r="E64" s="454">
        <f t="shared" ref="E64:I64" si="102">E45</f>
        <v>0</v>
      </c>
      <c r="F64" s="454">
        <f t="shared" si="102"/>
        <v>0</v>
      </c>
      <c r="G64" s="448"/>
      <c r="H64" s="454">
        <f t="shared" si="102"/>
        <v>0</v>
      </c>
      <c r="I64" s="454">
        <f t="shared" si="102"/>
        <v>0</v>
      </c>
      <c r="J64" s="448"/>
      <c r="K64" s="454">
        <f t="shared" ref="K64:O64" si="103">K45</f>
        <v>0</v>
      </c>
      <c r="L64" s="454">
        <f t="shared" si="103"/>
        <v>0</v>
      </c>
      <c r="M64" s="448"/>
      <c r="N64" s="454">
        <f t="shared" si="103"/>
        <v>29571</v>
      </c>
      <c r="O64" s="454">
        <f t="shared" si="103"/>
        <v>18006</v>
      </c>
      <c r="P64" s="448">
        <f t="shared" si="77"/>
        <v>-0.391</v>
      </c>
    </row>
    <row r="65" outlineLevel="2" spans="1:16">
      <c r="A65" s="453" t="s">
        <v>72</v>
      </c>
      <c r="B65" s="450">
        <f t="shared" si="61"/>
        <v>10007</v>
      </c>
      <c r="C65" s="450">
        <f t="shared" si="62"/>
        <v>26773</v>
      </c>
      <c r="D65" s="448">
        <f t="shared" si="49"/>
        <v>1.675</v>
      </c>
      <c r="E65" s="454">
        <f t="shared" ref="E65:I65" si="104">E46</f>
        <v>0</v>
      </c>
      <c r="F65" s="454">
        <f t="shared" si="104"/>
        <v>0</v>
      </c>
      <c r="G65" s="448"/>
      <c r="H65" s="454">
        <f t="shared" si="104"/>
        <v>0</v>
      </c>
      <c r="I65" s="454">
        <f t="shared" si="104"/>
        <v>0</v>
      </c>
      <c r="J65" s="448"/>
      <c r="K65" s="454">
        <f t="shared" ref="K65:O65" si="105">K46</f>
        <v>0</v>
      </c>
      <c r="L65" s="454">
        <f t="shared" si="105"/>
        <v>0</v>
      </c>
      <c r="M65" s="448"/>
      <c r="N65" s="454">
        <f t="shared" si="105"/>
        <v>10007</v>
      </c>
      <c r="O65" s="454">
        <f t="shared" si="105"/>
        <v>26773</v>
      </c>
      <c r="P65" s="448">
        <f t="shared" si="77"/>
        <v>1.675</v>
      </c>
    </row>
    <row r="66" spans="1:16">
      <c r="A66" s="458"/>
      <c r="B66" s="458"/>
      <c r="C66" s="458"/>
      <c r="D66" s="458"/>
      <c r="E66" s="458"/>
      <c r="F66" s="458"/>
      <c r="G66" s="458"/>
      <c r="H66" s="458"/>
      <c r="I66" s="458"/>
      <c r="J66" s="458"/>
      <c r="K66" s="460"/>
      <c r="L66" s="459"/>
      <c r="M66" s="459"/>
      <c r="N66" s="460"/>
      <c r="O66" s="459"/>
      <c r="P66" s="459"/>
    </row>
    <row r="71" spans="1:1">
      <c r="A71" s="459"/>
    </row>
  </sheetData>
  <sheetProtection formatCells="0" formatColumns="0" formatRows="0" insertRows="0" insertColumns="0" insertHyperlinks="0" deleteColumns="0" deleteRows="0" sort="0" autoFilter="0" pivotTables="0"/>
  <mergeCells count="10">
    <mergeCell ref="A1:P1"/>
    <mergeCell ref="A2:B2"/>
    <mergeCell ref="O2:P2"/>
    <mergeCell ref="B3:D3"/>
    <mergeCell ref="E3:G3"/>
    <mergeCell ref="H3:J3"/>
    <mergeCell ref="K3:M3"/>
    <mergeCell ref="N3:P3"/>
    <mergeCell ref="A66:J66"/>
    <mergeCell ref="A3:A4"/>
  </mergeCells>
  <printOptions horizontalCentered="1"/>
  <pageMargins left="0.393055555555556" right="0.393055555555556" top="0.904166666666667" bottom="0.904166666666667" header="0.471527777777778" footer="0.471527777777778"/>
  <pageSetup paperSize="9" scale="86" fitToHeight="0" orientation="landscape" horizontalDpi="600" verticalDpi="600"/>
  <headerFooter alignWithMargins="0">
    <oddFooter>&amp;C第 &amp;P 页，共 &amp;N 页</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296"/>
  <sheetViews>
    <sheetView showGridLines="0" showZeros="0" workbookViewId="0">
      <selection activeCell="A1" sqref="A1:T1"/>
    </sheetView>
  </sheetViews>
  <sheetFormatPr defaultColWidth="6.875" defaultRowHeight="22.5" customHeight="1"/>
  <cols>
    <col min="1" max="1" width="4.875" style="290" customWidth="1"/>
    <col min="2" max="2" width="5.25" style="290" customWidth="1"/>
    <col min="3" max="3" width="5.5" style="290" customWidth="1"/>
    <col min="4" max="4" width="10.875" style="290" customWidth="1"/>
    <col min="5" max="5" width="26.125" style="290" customWidth="1"/>
    <col min="6" max="6" width="9.625" style="290" customWidth="1"/>
    <col min="7" max="20" width="7.625" style="290" customWidth="1"/>
    <col min="21" max="16384" width="6.875" style="290" customWidth="1"/>
  </cols>
  <sheetData>
    <row r="1" customHeight="1" spans="1:21">
      <c r="A1" s="291" t="s">
        <v>2896</v>
      </c>
      <c r="B1" s="291"/>
      <c r="C1" s="291"/>
      <c r="D1" s="291"/>
      <c r="E1" s="291"/>
      <c r="F1" s="291"/>
      <c r="G1" s="291"/>
      <c r="H1" s="291"/>
      <c r="I1" s="291"/>
      <c r="J1" s="291"/>
      <c r="K1" s="291"/>
      <c r="L1" s="291"/>
      <c r="M1" s="291"/>
      <c r="N1" s="291"/>
      <c r="O1" s="291"/>
      <c r="P1" s="291"/>
      <c r="Q1" s="291"/>
      <c r="R1" s="291"/>
      <c r="S1" s="291"/>
      <c r="T1" s="291"/>
      <c r="U1" s="293"/>
    </row>
    <row r="2" customHeight="1" spans="10:21">
      <c r="J2" s="292"/>
      <c r="K2" s="292"/>
      <c r="L2" s="292"/>
      <c r="M2" s="292"/>
      <c r="N2" s="292"/>
      <c r="O2" s="292"/>
      <c r="P2" s="292"/>
      <c r="Q2" s="292"/>
      <c r="R2" s="292"/>
      <c r="S2" s="292"/>
      <c r="T2" s="294" t="s">
        <v>1</v>
      </c>
      <c r="U2" s="293"/>
    </row>
    <row r="3" customHeight="1" spans="1:21">
      <c r="A3" s="177" t="s">
        <v>2285</v>
      </c>
      <c r="B3" s="177"/>
      <c r="C3" s="177"/>
      <c r="D3" s="175" t="s">
        <v>2086</v>
      </c>
      <c r="E3" s="177" t="s">
        <v>2286</v>
      </c>
      <c r="F3" s="174" t="s">
        <v>2813</v>
      </c>
      <c r="G3" s="174" t="s">
        <v>1896</v>
      </c>
      <c r="H3" s="219" t="s">
        <v>1906</v>
      </c>
      <c r="I3" s="174" t="s">
        <v>2897</v>
      </c>
      <c r="J3" s="174" t="s">
        <v>2898</v>
      </c>
      <c r="K3" s="174" t="s">
        <v>1934</v>
      </c>
      <c r="L3" s="174" t="s">
        <v>1939</v>
      </c>
      <c r="M3" s="174" t="s">
        <v>1943</v>
      </c>
      <c r="N3" s="174" t="s">
        <v>2899</v>
      </c>
      <c r="O3" s="174" t="s">
        <v>1950</v>
      </c>
      <c r="P3" s="174" t="s">
        <v>1957</v>
      </c>
      <c r="Q3" s="174" t="s">
        <v>1960</v>
      </c>
      <c r="R3" s="174" t="s">
        <v>1877</v>
      </c>
      <c r="S3" s="174" t="s">
        <v>1972</v>
      </c>
      <c r="T3" s="174" t="s">
        <v>1872</v>
      </c>
      <c r="U3" s="295"/>
    </row>
    <row r="4" customHeight="1" spans="1:21">
      <c r="A4" s="174" t="s">
        <v>1893</v>
      </c>
      <c r="B4" s="175" t="s">
        <v>1894</v>
      </c>
      <c r="C4" s="174" t="s">
        <v>2287</v>
      </c>
      <c r="D4" s="175"/>
      <c r="E4" s="177"/>
      <c r="F4" s="174"/>
      <c r="G4" s="174"/>
      <c r="H4" s="219"/>
      <c r="I4" s="174"/>
      <c r="J4" s="174"/>
      <c r="K4" s="174"/>
      <c r="L4" s="174"/>
      <c r="M4" s="174"/>
      <c r="N4" s="174"/>
      <c r="O4" s="174"/>
      <c r="P4" s="174"/>
      <c r="Q4" s="174"/>
      <c r="R4" s="174"/>
      <c r="S4" s="174"/>
      <c r="T4" s="174"/>
      <c r="U4" s="295"/>
    </row>
    <row r="5" customHeight="1" spans="1:21">
      <c r="A5" s="174"/>
      <c r="B5" s="175"/>
      <c r="C5" s="174"/>
      <c r="D5" s="175"/>
      <c r="E5" s="177"/>
      <c r="F5" s="174"/>
      <c r="G5" s="174"/>
      <c r="H5" s="219"/>
      <c r="I5" s="174"/>
      <c r="J5" s="174"/>
      <c r="K5" s="174"/>
      <c r="L5" s="174"/>
      <c r="M5" s="174"/>
      <c r="N5" s="174"/>
      <c r="O5" s="174"/>
      <c r="P5" s="174"/>
      <c r="Q5" s="174"/>
      <c r="R5" s="174"/>
      <c r="S5" s="174"/>
      <c r="T5" s="174"/>
      <c r="U5" s="295"/>
    </row>
    <row r="6" customHeight="1" spans="1:21">
      <c r="A6" s="174" t="s">
        <v>2900</v>
      </c>
      <c r="B6" s="175" t="s">
        <v>2900</v>
      </c>
      <c r="C6" s="174" t="s">
        <v>2900</v>
      </c>
      <c r="D6" s="175" t="s">
        <v>2900</v>
      </c>
      <c r="E6" s="174" t="s">
        <v>2900</v>
      </c>
      <c r="F6" s="174">
        <v>1</v>
      </c>
      <c r="G6" s="174">
        <v>2</v>
      </c>
      <c r="H6" s="174">
        <v>3</v>
      </c>
      <c r="I6" s="174">
        <v>4</v>
      </c>
      <c r="J6" s="174">
        <v>5</v>
      </c>
      <c r="K6" s="174">
        <v>6</v>
      </c>
      <c r="L6" s="174">
        <v>7</v>
      </c>
      <c r="M6" s="174">
        <v>8</v>
      </c>
      <c r="N6" s="174">
        <v>9</v>
      </c>
      <c r="O6" s="174">
        <v>10</v>
      </c>
      <c r="P6" s="174">
        <v>11</v>
      </c>
      <c r="Q6" s="174">
        <v>12</v>
      </c>
      <c r="R6" s="174">
        <v>13</v>
      </c>
      <c r="S6" s="174">
        <v>14</v>
      </c>
      <c r="T6" s="174">
        <v>15</v>
      </c>
      <c r="U6" s="295"/>
    </row>
    <row r="7" s="289" customFormat="1" customHeight="1" spans="1:21">
      <c r="A7" s="180"/>
      <c r="B7" s="180"/>
      <c r="C7" s="180"/>
      <c r="D7" s="199"/>
      <c r="E7" s="280" t="s">
        <v>17</v>
      </c>
      <c r="F7" s="183">
        <v>194999.999999999</v>
      </c>
      <c r="G7" s="183">
        <v>29660.26</v>
      </c>
      <c r="H7" s="183">
        <v>41558.22</v>
      </c>
      <c r="I7" s="183">
        <v>16500</v>
      </c>
      <c r="J7" s="183">
        <v>0</v>
      </c>
      <c r="K7" s="183">
        <v>51122.6399999999</v>
      </c>
      <c r="L7" s="183">
        <v>31580</v>
      </c>
      <c r="M7" s="183">
        <v>0</v>
      </c>
      <c r="N7" s="183">
        <v>0</v>
      </c>
      <c r="O7" s="183">
        <v>10968.88</v>
      </c>
      <c r="P7" s="183">
        <v>0</v>
      </c>
      <c r="Q7" s="183">
        <v>5300</v>
      </c>
      <c r="R7" s="183">
        <v>4250</v>
      </c>
      <c r="S7" s="183">
        <v>4000</v>
      </c>
      <c r="T7" s="183">
        <v>60</v>
      </c>
      <c r="U7" s="295">
        <f>G8+G28+G36+G38+G40</f>
        <v>2987.77</v>
      </c>
    </row>
    <row r="8" customHeight="1" spans="1:21">
      <c r="A8" s="180"/>
      <c r="B8" s="180"/>
      <c r="C8" s="180"/>
      <c r="D8" s="199" t="s">
        <v>2289</v>
      </c>
      <c r="E8" s="280" t="s">
        <v>354</v>
      </c>
      <c r="F8" s="183">
        <v>3358.78</v>
      </c>
      <c r="G8" s="183">
        <v>969.929999999999</v>
      </c>
      <c r="H8" s="183">
        <v>610.63</v>
      </c>
      <c r="I8" s="183">
        <v>0</v>
      </c>
      <c r="J8" s="183">
        <v>0</v>
      </c>
      <c r="K8" s="183">
        <v>1707.59</v>
      </c>
      <c r="L8" s="183">
        <v>0</v>
      </c>
      <c r="M8" s="183">
        <v>0</v>
      </c>
      <c r="N8" s="183">
        <v>0</v>
      </c>
      <c r="O8" s="183">
        <v>70.63</v>
      </c>
      <c r="P8" s="183">
        <v>0</v>
      </c>
      <c r="Q8" s="183">
        <v>0</v>
      </c>
      <c r="R8" s="183">
        <v>0</v>
      </c>
      <c r="S8" s="183">
        <v>0</v>
      </c>
      <c r="T8" s="183">
        <v>0</v>
      </c>
      <c r="U8" s="293"/>
    </row>
    <row r="9" customHeight="1" spans="1:21">
      <c r="A9" s="180"/>
      <c r="B9" s="180"/>
      <c r="C9" s="180"/>
      <c r="D9" s="199" t="s">
        <v>2290</v>
      </c>
      <c r="E9" s="280" t="s">
        <v>2291</v>
      </c>
      <c r="F9" s="183">
        <v>677.77</v>
      </c>
      <c r="G9" s="183">
        <v>422.96</v>
      </c>
      <c r="H9" s="183">
        <v>222.49</v>
      </c>
      <c r="I9" s="183">
        <v>0</v>
      </c>
      <c r="J9" s="183">
        <v>0</v>
      </c>
      <c r="K9" s="183">
        <v>0</v>
      </c>
      <c r="L9" s="183">
        <v>0</v>
      </c>
      <c r="M9" s="183">
        <v>0</v>
      </c>
      <c r="N9" s="183">
        <v>0</v>
      </c>
      <c r="O9" s="183">
        <v>32.32</v>
      </c>
      <c r="P9" s="183">
        <v>0</v>
      </c>
      <c r="Q9" s="183">
        <v>0</v>
      </c>
      <c r="R9" s="183">
        <v>0</v>
      </c>
      <c r="S9" s="183">
        <v>0</v>
      </c>
      <c r="T9" s="183">
        <v>0</v>
      </c>
      <c r="U9" s="293"/>
    </row>
    <row r="10" customHeight="1" spans="1:21">
      <c r="A10" s="180"/>
      <c r="B10" s="180"/>
      <c r="C10" s="180"/>
      <c r="D10" s="199" t="s">
        <v>2292</v>
      </c>
      <c r="E10" s="280" t="s">
        <v>2293</v>
      </c>
      <c r="F10" s="183">
        <v>133.49</v>
      </c>
      <c r="G10" s="183">
        <v>0</v>
      </c>
      <c r="H10" s="183">
        <v>0</v>
      </c>
      <c r="I10" s="183">
        <v>0</v>
      </c>
      <c r="J10" s="183">
        <v>0</v>
      </c>
      <c r="K10" s="183">
        <v>132.98</v>
      </c>
      <c r="L10" s="183">
        <v>0</v>
      </c>
      <c r="M10" s="183">
        <v>0</v>
      </c>
      <c r="N10" s="183">
        <v>0</v>
      </c>
      <c r="O10" s="183">
        <v>0.51</v>
      </c>
      <c r="P10" s="183">
        <v>0</v>
      </c>
      <c r="Q10" s="183">
        <v>0</v>
      </c>
      <c r="R10" s="183">
        <v>0</v>
      </c>
      <c r="S10" s="183">
        <v>0</v>
      </c>
      <c r="T10" s="183">
        <v>0</v>
      </c>
      <c r="U10" s="293"/>
    </row>
    <row r="11" customHeight="1" spans="1:20">
      <c r="A11" s="180"/>
      <c r="B11" s="180"/>
      <c r="C11" s="180"/>
      <c r="D11" s="199" t="s">
        <v>2294</v>
      </c>
      <c r="E11" s="280" t="s">
        <v>2295</v>
      </c>
      <c r="F11" s="183">
        <v>889.23</v>
      </c>
      <c r="G11" s="183">
        <v>0</v>
      </c>
      <c r="H11" s="183">
        <v>0</v>
      </c>
      <c r="I11" s="183">
        <v>0</v>
      </c>
      <c r="J11" s="183">
        <v>0</v>
      </c>
      <c r="K11" s="183">
        <v>888.22</v>
      </c>
      <c r="L11" s="183">
        <v>0</v>
      </c>
      <c r="M11" s="183">
        <v>0</v>
      </c>
      <c r="N11" s="183">
        <v>0</v>
      </c>
      <c r="O11" s="183">
        <v>1.01</v>
      </c>
      <c r="P11" s="183">
        <v>0</v>
      </c>
      <c r="Q11" s="183">
        <v>0</v>
      </c>
      <c r="R11" s="183">
        <v>0</v>
      </c>
      <c r="S11" s="183">
        <v>0</v>
      </c>
      <c r="T11" s="183">
        <v>0</v>
      </c>
    </row>
    <row r="12" customHeight="1" spans="1:20">
      <c r="A12" s="180"/>
      <c r="B12" s="180"/>
      <c r="C12" s="180"/>
      <c r="D12" s="199" t="s">
        <v>2296</v>
      </c>
      <c r="E12" s="280" t="s">
        <v>2297</v>
      </c>
      <c r="F12" s="183">
        <v>231.29</v>
      </c>
      <c r="G12" s="183">
        <v>152.48</v>
      </c>
      <c r="H12" s="183">
        <v>71.49</v>
      </c>
      <c r="I12" s="183">
        <v>0</v>
      </c>
      <c r="J12" s="183">
        <v>0</v>
      </c>
      <c r="K12" s="183">
        <v>0</v>
      </c>
      <c r="L12" s="183">
        <v>0</v>
      </c>
      <c r="M12" s="183">
        <v>0</v>
      </c>
      <c r="N12" s="183">
        <v>0</v>
      </c>
      <c r="O12" s="183">
        <v>7.32</v>
      </c>
      <c r="P12" s="183">
        <v>0</v>
      </c>
      <c r="Q12" s="183">
        <v>0</v>
      </c>
      <c r="R12" s="183">
        <v>0</v>
      </c>
      <c r="S12" s="183">
        <v>0</v>
      </c>
      <c r="T12" s="183">
        <v>0</v>
      </c>
    </row>
    <row r="13" customHeight="1" spans="1:20">
      <c r="A13" s="180"/>
      <c r="B13" s="180"/>
      <c r="C13" s="180"/>
      <c r="D13" s="199" t="s">
        <v>2298</v>
      </c>
      <c r="E13" s="280" t="s">
        <v>2299</v>
      </c>
      <c r="F13" s="183">
        <v>96.53</v>
      </c>
      <c r="G13" s="183">
        <v>68.18</v>
      </c>
      <c r="H13" s="183">
        <v>27.38</v>
      </c>
      <c r="I13" s="183">
        <v>0</v>
      </c>
      <c r="J13" s="183">
        <v>0</v>
      </c>
      <c r="K13" s="183">
        <v>0</v>
      </c>
      <c r="L13" s="183">
        <v>0</v>
      </c>
      <c r="M13" s="183">
        <v>0</v>
      </c>
      <c r="N13" s="183">
        <v>0</v>
      </c>
      <c r="O13" s="183">
        <v>0.97</v>
      </c>
      <c r="P13" s="183">
        <v>0</v>
      </c>
      <c r="Q13" s="183">
        <v>0</v>
      </c>
      <c r="R13" s="183">
        <v>0</v>
      </c>
      <c r="S13" s="183">
        <v>0</v>
      </c>
      <c r="T13" s="183">
        <v>0</v>
      </c>
    </row>
    <row r="14" customHeight="1" spans="1:20">
      <c r="A14" s="180"/>
      <c r="B14" s="180"/>
      <c r="C14" s="180"/>
      <c r="D14" s="199" t="s">
        <v>2300</v>
      </c>
      <c r="E14" s="280" t="s">
        <v>2301</v>
      </c>
      <c r="F14" s="183">
        <v>83.8299999999999</v>
      </c>
      <c r="G14" s="183">
        <v>0</v>
      </c>
      <c r="H14" s="183">
        <v>0</v>
      </c>
      <c r="I14" s="183">
        <v>0</v>
      </c>
      <c r="J14" s="183">
        <v>0</v>
      </c>
      <c r="K14" s="183">
        <v>80.13</v>
      </c>
      <c r="L14" s="183">
        <v>0</v>
      </c>
      <c r="M14" s="183">
        <v>0</v>
      </c>
      <c r="N14" s="183">
        <v>0</v>
      </c>
      <c r="O14" s="183">
        <v>3.7</v>
      </c>
      <c r="P14" s="183">
        <v>0</v>
      </c>
      <c r="Q14" s="183">
        <v>0</v>
      </c>
      <c r="R14" s="183">
        <v>0</v>
      </c>
      <c r="S14" s="183">
        <v>0</v>
      </c>
      <c r="T14" s="183">
        <v>0</v>
      </c>
    </row>
    <row r="15" customHeight="1" spans="1:20">
      <c r="A15" s="180"/>
      <c r="B15" s="180"/>
      <c r="C15" s="180"/>
      <c r="D15" s="199" t="s">
        <v>2302</v>
      </c>
      <c r="E15" s="280" t="s">
        <v>2901</v>
      </c>
      <c r="F15" s="183">
        <v>179.42</v>
      </c>
      <c r="G15" s="183">
        <v>0</v>
      </c>
      <c r="H15" s="183">
        <v>0</v>
      </c>
      <c r="I15" s="183">
        <v>0</v>
      </c>
      <c r="J15" s="183">
        <v>0</v>
      </c>
      <c r="K15" s="183">
        <v>172.05</v>
      </c>
      <c r="L15" s="183">
        <v>0</v>
      </c>
      <c r="M15" s="183">
        <v>0</v>
      </c>
      <c r="N15" s="183">
        <v>0</v>
      </c>
      <c r="O15" s="183">
        <v>7.37</v>
      </c>
      <c r="P15" s="183">
        <v>0</v>
      </c>
      <c r="Q15" s="183">
        <v>0</v>
      </c>
      <c r="R15" s="183">
        <v>0</v>
      </c>
      <c r="S15" s="183">
        <v>0</v>
      </c>
      <c r="T15" s="183">
        <v>0</v>
      </c>
    </row>
    <row r="16" customHeight="1" spans="1:20">
      <c r="A16" s="180"/>
      <c r="B16" s="180"/>
      <c r="C16" s="180"/>
      <c r="D16" s="199" t="s">
        <v>2304</v>
      </c>
      <c r="E16" s="280" t="s">
        <v>2305</v>
      </c>
      <c r="F16" s="183">
        <v>73.91</v>
      </c>
      <c r="G16" s="183">
        <v>0</v>
      </c>
      <c r="H16" s="183">
        <v>0</v>
      </c>
      <c r="I16" s="183">
        <v>0</v>
      </c>
      <c r="J16" s="183">
        <v>0</v>
      </c>
      <c r="K16" s="183">
        <v>73.91</v>
      </c>
      <c r="L16" s="183">
        <v>0</v>
      </c>
      <c r="M16" s="183">
        <v>0</v>
      </c>
      <c r="N16" s="183">
        <v>0</v>
      </c>
      <c r="O16" s="183">
        <v>0</v>
      </c>
      <c r="P16" s="183">
        <v>0</v>
      </c>
      <c r="Q16" s="183">
        <v>0</v>
      </c>
      <c r="R16" s="183">
        <v>0</v>
      </c>
      <c r="S16" s="183">
        <v>0</v>
      </c>
      <c r="T16" s="183">
        <v>0</v>
      </c>
    </row>
    <row r="17" customHeight="1" spans="1:20">
      <c r="A17" s="180"/>
      <c r="B17" s="180"/>
      <c r="C17" s="180"/>
      <c r="D17" s="199" t="s">
        <v>2306</v>
      </c>
      <c r="E17" s="280" t="s">
        <v>2307</v>
      </c>
      <c r="F17" s="183">
        <v>76.63</v>
      </c>
      <c r="G17" s="183">
        <v>36.64</v>
      </c>
      <c r="H17" s="183">
        <v>39.99</v>
      </c>
      <c r="I17" s="183">
        <v>0</v>
      </c>
      <c r="J17" s="183">
        <v>0</v>
      </c>
      <c r="K17" s="183">
        <v>0</v>
      </c>
      <c r="L17" s="183">
        <v>0</v>
      </c>
      <c r="M17" s="183">
        <v>0</v>
      </c>
      <c r="N17" s="183">
        <v>0</v>
      </c>
      <c r="O17" s="183">
        <v>0</v>
      </c>
      <c r="P17" s="183">
        <v>0</v>
      </c>
      <c r="Q17" s="183">
        <v>0</v>
      </c>
      <c r="R17" s="183">
        <v>0</v>
      </c>
      <c r="S17" s="183">
        <v>0</v>
      </c>
      <c r="T17" s="183">
        <v>0</v>
      </c>
    </row>
    <row r="18" customHeight="1" spans="1:20">
      <c r="A18" s="180"/>
      <c r="B18" s="180"/>
      <c r="C18" s="180"/>
      <c r="D18" s="199" t="s">
        <v>2308</v>
      </c>
      <c r="E18" s="280" t="s">
        <v>2309</v>
      </c>
      <c r="F18" s="183">
        <v>98.99</v>
      </c>
      <c r="G18" s="183">
        <v>0</v>
      </c>
      <c r="H18" s="183">
        <v>0</v>
      </c>
      <c r="I18" s="183">
        <v>0</v>
      </c>
      <c r="J18" s="183">
        <v>0</v>
      </c>
      <c r="K18" s="183">
        <v>98.99</v>
      </c>
      <c r="L18" s="183">
        <v>0</v>
      </c>
      <c r="M18" s="183">
        <v>0</v>
      </c>
      <c r="N18" s="183">
        <v>0</v>
      </c>
      <c r="O18" s="183">
        <v>0</v>
      </c>
      <c r="P18" s="183">
        <v>0</v>
      </c>
      <c r="Q18" s="183">
        <v>0</v>
      </c>
      <c r="R18" s="183">
        <v>0</v>
      </c>
      <c r="S18" s="183">
        <v>0</v>
      </c>
      <c r="T18" s="183">
        <v>0</v>
      </c>
    </row>
    <row r="19" customHeight="1" spans="1:20">
      <c r="A19" s="180"/>
      <c r="B19" s="180"/>
      <c r="C19" s="180"/>
      <c r="D19" s="199" t="s">
        <v>2310</v>
      </c>
      <c r="E19" s="280" t="s">
        <v>2311</v>
      </c>
      <c r="F19" s="183">
        <v>5</v>
      </c>
      <c r="G19" s="183">
        <v>0</v>
      </c>
      <c r="H19" s="183">
        <v>5</v>
      </c>
      <c r="I19" s="183">
        <v>0</v>
      </c>
      <c r="J19" s="183">
        <v>0</v>
      </c>
      <c r="K19" s="183">
        <v>0</v>
      </c>
      <c r="L19" s="183">
        <v>0</v>
      </c>
      <c r="M19" s="183">
        <v>0</v>
      </c>
      <c r="N19" s="183">
        <v>0</v>
      </c>
      <c r="O19" s="183">
        <v>0</v>
      </c>
      <c r="P19" s="183">
        <v>0</v>
      </c>
      <c r="Q19" s="183">
        <v>0</v>
      </c>
      <c r="R19" s="183">
        <v>0</v>
      </c>
      <c r="S19" s="183">
        <v>0</v>
      </c>
      <c r="T19" s="183">
        <v>0</v>
      </c>
    </row>
    <row r="20" customHeight="1" spans="1:20">
      <c r="A20" s="180"/>
      <c r="B20" s="180"/>
      <c r="C20" s="180"/>
      <c r="D20" s="199" t="s">
        <v>2312</v>
      </c>
      <c r="E20" s="280" t="s">
        <v>2313</v>
      </c>
      <c r="F20" s="183">
        <v>192.29</v>
      </c>
      <c r="G20" s="183">
        <v>94.64</v>
      </c>
      <c r="H20" s="183">
        <v>97.65</v>
      </c>
      <c r="I20" s="183">
        <v>0</v>
      </c>
      <c r="J20" s="183">
        <v>0</v>
      </c>
      <c r="K20" s="183">
        <v>0</v>
      </c>
      <c r="L20" s="183">
        <v>0</v>
      </c>
      <c r="M20" s="183">
        <v>0</v>
      </c>
      <c r="N20" s="183">
        <v>0</v>
      </c>
      <c r="O20" s="183">
        <v>0</v>
      </c>
      <c r="P20" s="183">
        <v>0</v>
      </c>
      <c r="Q20" s="183">
        <v>0</v>
      </c>
      <c r="R20" s="183">
        <v>0</v>
      </c>
      <c r="S20" s="183">
        <v>0</v>
      </c>
      <c r="T20" s="183">
        <v>0</v>
      </c>
    </row>
    <row r="21" customHeight="1" spans="1:20">
      <c r="A21" s="180"/>
      <c r="B21" s="180"/>
      <c r="C21" s="180"/>
      <c r="D21" s="199" t="s">
        <v>2314</v>
      </c>
      <c r="E21" s="280" t="s">
        <v>2315</v>
      </c>
      <c r="F21" s="183">
        <v>170.27</v>
      </c>
      <c r="G21" s="183">
        <v>90.46</v>
      </c>
      <c r="H21" s="183">
        <v>69.58</v>
      </c>
      <c r="I21" s="183">
        <v>0</v>
      </c>
      <c r="J21" s="183">
        <v>0</v>
      </c>
      <c r="K21" s="183">
        <v>0</v>
      </c>
      <c r="L21" s="183">
        <v>0</v>
      </c>
      <c r="M21" s="183">
        <v>0</v>
      </c>
      <c r="N21" s="183">
        <v>0</v>
      </c>
      <c r="O21" s="183">
        <v>10.23</v>
      </c>
      <c r="P21" s="183">
        <v>0</v>
      </c>
      <c r="Q21" s="183">
        <v>0</v>
      </c>
      <c r="R21" s="183">
        <v>0</v>
      </c>
      <c r="S21" s="183">
        <v>0</v>
      </c>
      <c r="T21" s="183">
        <v>0</v>
      </c>
    </row>
    <row r="22" customHeight="1" spans="1:20">
      <c r="A22" s="180"/>
      <c r="B22" s="180"/>
      <c r="C22" s="180"/>
      <c r="D22" s="199" t="s">
        <v>2316</v>
      </c>
      <c r="E22" s="280" t="s">
        <v>2317</v>
      </c>
      <c r="F22" s="183">
        <v>62.01</v>
      </c>
      <c r="G22" s="183">
        <v>0</v>
      </c>
      <c r="H22" s="183">
        <v>0</v>
      </c>
      <c r="I22" s="183">
        <v>0</v>
      </c>
      <c r="J22" s="183">
        <v>0</v>
      </c>
      <c r="K22" s="183">
        <v>62.01</v>
      </c>
      <c r="L22" s="183">
        <v>0</v>
      </c>
      <c r="M22" s="183">
        <v>0</v>
      </c>
      <c r="N22" s="183">
        <v>0</v>
      </c>
      <c r="O22" s="183">
        <v>0</v>
      </c>
      <c r="P22" s="183">
        <v>0</v>
      </c>
      <c r="Q22" s="183">
        <v>0</v>
      </c>
      <c r="R22" s="183">
        <v>0</v>
      </c>
      <c r="S22" s="183">
        <v>0</v>
      </c>
      <c r="T22" s="183">
        <v>0</v>
      </c>
    </row>
    <row r="23" customHeight="1" spans="1:20">
      <c r="A23" s="180"/>
      <c r="B23" s="180"/>
      <c r="C23" s="180"/>
      <c r="D23" s="199" t="s">
        <v>2318</v>
      </c>
      <c r="E23" s="280" t="s">
        <v>2319</v>
      </c>
      <c r="F23" s="183">
        <v>103.97</v>
      </c>
      <c r="G23" s="183">
        <v>62.01</v>
      </c>
      <c r="H23" s="183">
        <v>34.76</v>
      </c>
      <c r="I23" s="183">
        <v>0</v>
      </c>
      <c r="J23" s="183">
        <v>0</v>
      </c>
      <c r="K23" s="183">
        <v>0</v>
      </c>
      <c r="L23" s="183">
        <v>0</v>
      </c>
      <c r="M23" s="183">
        <v>0</v>
      </c>
      <c r="N23" s="183">
        <v>0</v>
      </c>
      <c r="O23" s="183">
        <v>7.2</v>
      </c>
      <c r="P23" s="183">
        <v>0</v>
      </c>
      <c r="Q23" s="183">
        <v>0</v>
      </c>
      <c r="R23" s="183">
        <v>0</v>
      </c>
      <c r="S23" s="183">
        <v>0</v>
      </c>
      <c r="T23" s="183">
        <v>0</v>
      </c>
    </row>
    <row r="24" customHeight="1" spans="1:20">
      <c r="A24" s="180"/>
      <c r="B24" s="180"/>
      <c r="C24" s="180"/>
      <c r="D24" s="199" t="s">
        <v>2320</v>
      </c>
      <c r="E24" s="280" t="s">
        <v>2321</v>
      </c>
      <c r="F24" s="183">
        <v>66.85</v>
      </c>
      <c r="G24" s="183">
        <v>42.56</v>
      </c>
      <c r="H24" s="183">
        <v>24.29</v>
      </c>
      <c r="I24" s="183">
        <v>0</v>
      </c>
      <c r="J24" s="183">
        <v>0</v>
      </c>
      <c r="K24" s="183">
        <v>0</v>
      </c>
      <c r="L24" s="183">
        <v>0</v>
      </c>
      <c r="M24" s="183">
        <v>0</v>
      </c>
      <c r="N24" s="183">
        <v>0</v>
      </c>
      <c r="O24" s="183">
        <v>0</v>
      </c>
      <c r="P24" s="183">
        <v>0</v>
      </c>
      <c r="Q24" s="183">
        <v>0</v>
      </c>
      <c r="R24" s="183">
        <v>0</v>
      </c>
      <c r="S24" s="183">
        <v>0</v>
      </c>
      <c r="T24" s="183">
        <v>0</v>
      </c>
    </row>
    <row r="25" customHeight="1" spans="1:20">
      <c r="A25" s="180"/>
      <c r="B25" s="180"/>
      <c r="C25" s="180"/>
      <c r="D25" s="199" t="s">
        <v>2322</v>
      </c>
      <c r="E25" s="280" t="s">
        <v>2902</v>
      </c>
      <c r="F25" s="183">
        <v>122.93</v>
      </c>
      <c r="G25" s="183">
        <v>0</v>
      </c>
      <c r="H25" s="183">
        <v>0</v>
      </c>
      <c r="I25" s="183">
        <v>0</v>
      </c>
      <c r="J25" s="183">
        <v>0</v>
      </c>
      <c r="K25" s="183">
        <v>122.93</v>
      </c>
      <c r="L25" s="183">
        <v>0</v>
      </c>
      <c r="M25" s="183">
        <v>0</v>
      </c>
      <c r="N25" s="183">
        <v>0</v>
      </c>
      <c r="O25" s="183">
        <v>0</v>
      </c>
      <c r="P25" s="183">
        <v>0</v>
      </c>
      <c r="Q25" s="183">
        <v>0</v>
      </c>
      <c r="R25" s="183">
        <v>0</v>
      </c>
      <c r="S25" s="183">
        <v>0</v>
      </c>
      <c r="T25" s="183">
        <v>0</v>
      </c>
    </row>
    <row r="26" customHeight="1" spans="1:20">
      <c r="A26" s="180"/>
      <c r="B26" s="180"/>
      <c r="C26" s="180"/>
      <c r="D26" s="199" t="s">
        <v>2324</v>
      </c>
      <c r="E26" s="280" t="s">
        <v>2325</v>
      </c>
      <c r="F26" s="183">
        <v>76.37</v>
      </c>
      <c r="G26" s="183">
        <v>0</v>
      </c>
      <c r="H26" s="183">
        <v>0</v>
      </c>
      <c r="I26" s="183">
        <v>0</v>
      </c>
      <c r="J26" s="183">
        <v>0</v>
      </c>
      <c r="K26" s="183">
        <v>76.37</v>
      </c>
      <c r="L26" s="183">
        <v>0</v>
      </c>
      <c r="M26" s="183">
        <v>0</v>
      </c>
      <c r="N26" s="183">
        <v>0</v>
      </c>
      <c r="O26" s="183">
        <v>0</v>
      </c>
      <c r="P26" s="183">
        <v>0</v>
      </c>
      <c r="Q26" s="183">
        <v>0</v>
      </c>
      <c r="R26" s="183">
        <v>0</v>
      </c>
      <c r="S26" s="183">
        <v>0</v>
      </c>
      <c r="T26" s="183">
        <v>0</v>
      </c>
    </row>
    <row r="27" customHeight="1" spans="1:20">
      <c r="A27" s="180"/>
      <c r="B27" s="180"/>
      <c r="C27" s="180"/>
      <c r="D27" s="199" t="s">
        <v>2326</v>
      </c>
      <c r="E27" s="280" t="s">
        <v>2327</v>
      </c>
      <c r="F27" s="183">
        <v>18</v>
      </c>
      <c r="G27" s="183">
        <v>0</v>
      </c>
      <c r="H27" s="183">
        <v>18</v>
      </c>
      <c r="I27" s="183">
        <v>0</v>
      </c>
      <c r="J27" s="183">
        <v>0</v>
      </c>
      <c r="K27" s="183">
        <v>0</v>
      </c>
      <c r="L27" s="183">
        <v>0</v>
      </c>
      <c r="M27" s="183">
        <v>0</v>
      </c>
      <c r="N27" s="183">
        <v>0</v>
      </c>
      <c r="O27" s="183">
        <v>0</v>
      </c>
      <c r="P27" s="183">
        <v>0</v>
      </c>
      <c r="Q27" s="183">
        <v>0</v>
      </c>
      <c r="R27" s="183">
        <v>0</v>
      </c>
      <c r="S27" s="183">
        <v>0</v>
      </c>
      <c r="T27" s="183">
        <v>0</v>
      </c>
    </row>
    <row r="28" customHeight="1" spans="1:20">
      <c r="A28" s="180"/>
      <c r="B28" s="180"/>
      <c r="C28" s="180"/>
      <c r="D28" s="199" t="s">
        <v>2328</v>
      </c>
      <c r="E28" s="280" t="s">
        <v>479</v>
      </c>
      <c r="F28" s="183">
        <v>16916.6</v>
      </c>
      <c r="G28" s="183">
        <v>657.549999999999</v>
      </c>
      <c r="H28" s="183">
        <v>853.71</v>
      </c>
      <c r="I28" s="183">
        <v>0</v>
      </c>
      <c r="J28" s="183">
        <v>0</v>
      </c>
      <c r="K28" s="183">
        <v>184.78</v>
      </c>
      <c r="L28" s="183">
        <v>15200</v>
      </c>
      <c r="M28" s="183">
        <v>0</v>
      </c>
      <c r="N28" s="183">
        <v>0</v>
      </c>
      <c r="O28" s="183">
        <v>20.56</v>
      </c>
      <c r="P28" s="183">
        <v>0</v>
      </c>
      <c r="Q28" s="183">
        <v>0</v>
      </c>
      <c r="R28" s="183">
        <v>0</v>
      </c>
      <c r="S28" s="183">
        <v>0</v>
      </c>
      <c r="T28" s="183">
        <v>0</v>
      </c>
    </row>
    <row r="29" customHeight="1" spans="1:20">
      <c r="A29" s="180"/>
      <c r="B29" s="180"/>
      <c r="C29" s="180"/>
      <c r="D29" s="199" t="s">
        <v>2329</v>
      </c>
      <c r="E29" s="280" t="s">
        <v>2330</v>
      </c>
      <c r="F29" s="183">
        <v>826.949999999999</v>
      </c>
      <c r="G29" s="183">
        <v>510.15</v>
      </c>
      <c r="H29" s="183">
        <v>296.24</v>
      </c>
      <c r="I29" s="183">
        <v>0</v>
      </c>
      <c r="J29" s="183">
        <v>0</v>
      </c>
      <c r="K29" s="183">
        <v>0</v>
      </c>
      <c r="L29" s="183">
        <v>0</v>
      </c>
      <c r="M29" s="183">
        <v>0</v>
      </c>
      <c r="N29" s="183">
        <v>0</v>
      </c>
      <c r="O29" s="183">
        <v>20.56</v>
      </c>
      <c r="P29" s="183">
        <v>0</v>
      </c>
      <c r="Q29" s="183">
        <v>0</v>
      </c>
      <c r="R29" s="183">
        <v>0</v>
      </c>
      <c r="S29" s="183">
        <v>0</v>
      </c>
      <c r="T29" s="183">
        <v>0</v>
      </c>
    </row>
    <row r="30" customHeight="1" spans="1:20">
      <c r="A30" s="180"/>
      <c r="B30" s="180"/>
      <c r="C30" s="180"/>
      <c r="D30" s="199" t="s">
        <v>2331</v>
      </c>
      <c r="E30" s="280" t="s">
        <v>2332</v>
      </c>
      <c r="F30" s="183">
        <v>78.27</v>
      </c>
      <c r="G30" s="183">
        <v>0</v>
      </c>
      <c r="H30" s="183">
        <v>0</v>
      </c>
      <c r="I30" s="183">
        <v>0</v>
      </c>
      <c r="J30" s="183">
        <v>0</v>
      </c>
      <c r="K30" s="183">
        <v>78.27</v>
      </c>
      <c r="L30" s="183">
        <v>0</v>
      </c>
      <c r="M30" s="183">
        <v>0</v>
      </c>
      <c r="N30" s="183">
        <v>0</v>
      </c>
      <c r="O30" s="183">
        <v>0</v>
      </c>
      <c r="P30" s="183">
        <v>0</v>
      </c>
      <c r="Q30" s="183">
        <v>0</v>
      </c>
      <c r="R30" s="183">
        <v>0</v>
      </c>
      <c r="S30" s="183">
        <v>0</v>
      </c>
      <c r="T30" s="183">
        <v>0</v>
      </c>
    </row>
    <row r="31" customHeight="1" spans="1:20">
      <c r="A31" s="180"/>
      <c r="B31" s="180"/>
      <c r="C31" s="180"/>
      <c r="D31" s="199" t="s">
        <v>2333</v>
      </c>
      <c r="E31" s="280" t="s">
        <v>2334</v>
      </c>
      <c r="F31" s="183">
        <v>577.89</v>
      </c>
      <c r="G31" s="183">
        <v>48.65</v>
      </c>
      <c r="H31" s="183">
        <v>529.24</v>
      </c>
      <c r="I31" s="183">
        <v>0</v>
      </c>
      <c r="J31" s="183">
        <v>0</v>
      </c>
      <c r="K31" s="183">
        <v>0</v>
      </c>
      <c r="L31" s="183">
        <v>0</v>
      </c>
      <c r="M31" s="183">
        <v>0</v>
      </c>
      <c r="N31" s="183">
        <v>0</v>
      </c>
      <c r="O31" s="183">
        <v>0</v>
      </c>
      <c r="P31" s="183">
        <v>0</v>
      </c>
      <c r="Q31" s="183">
        <v>0</v>
      </c>
      <c r="R31" s="183">
        <v>0</v>
      </c>
      <c r="S31" s="183">
        <v>0</v>
      </c>
      <c r="T31" s="183">
        <v>0</v>
      </c>
    </row>
    <row r="32" customHeight="1" spans="1:20">
      <c r="A32" s="180"/>
      <c r="B32" s="180"/>
      <c r="C32" s="180"/>
      <c r="D32" s="199" t="s">
        <v>2335</v>
      </c>
      <c r="E32" s="280" t="s">
        <v>2336</v>
      </c>
      <c r="F32" s="183">
        <v>85.19</v>
      </c>
      <c r="G32" s="183">
        <v>68.64</v>
      </c>
      <c r="H32" s="183">
        <v>16.55</v>
      </c>
      <c r="I32" s="183">
        <v>0</v>
      </c>
      <c r="J32" s="183">
        <v>0</v>
      </c>
      <c r="K32" s="183">
        <v>0</v>
      </c>
      <c r="L32" s="183">
        <v>0</v>
      </c>
      <c r="M32" s="183">
        <v>0</v>
      </c>
      <c r="N32" s="183">
        <v>0</v>
      </c>
      <c r="O32" s="183">
        <v>0</v>
      </c>
      <c r="P32" s="183">
        <v>0</v>
      </c>
      <c r="Q32" s="183">
        <v>0</v>
      </c>
      <c r="R32" s="183">
        <v>0</v>
      </c>
      <c r="S32" s="183">
        <v>0</v>
      </c>
      <c r="T32" s="183">
        <v>0</v>
      </c>
    </row>
    <row r="33" customHeight="1" spans="1:20">
      <c r="A33" s="180"/>
      <c r="B33" s="180"/>
      <c r="C33" s="180"/>
      <c r="D33" s="199" t="s">
        <v>2337</v>
      </c>
      <c r="E33" s="280" t="s">
        <v>2903</v>
      </c>
      <c r="F33" s="183">
        <v>15239.61</v>
      </c>
      <c r="G33" s="183">
        <v>0</v>
      </c>
      <c r="H33" s="183">
        <v>0</v>
      </c>
      <c r="I33" s="183">
        <v>0</v>
      </c>
      <c r="J33" s="183">
        <v>0</v>
      </c>
      <c r="K33" s="183">
        <v>39.61</v>
      </c>
      <c r="L33" s="183">
        <v>15200</v>
      </c>
      <c r="M33" s="183">
        <v>0</v>
      </c>
      <c r="N33" s="183">
        <v>0</v>
      </c>
      <c r="O33" s="183">
        <v>0</v>
      </c>
      <c r="P33" s="183">
        <v>0</v>
      </c>
      <c r="Q33" s="183">
        <v>0</v>
      </c>
      <c r="R33" s="183">
        <v>0</v>
      </c>
      <c r="S33" s="183">
        <v>0</v>
      </c>
      <c r="T33" s="183">
        <v>0</v>
      </c>
    </row>
    <row r="34" customHeight="1" spans="1:20">
      <c r="A34" s="180"/>
      <c r="B34" s="180"/>
      <c r="C34" s="180"/>
      <c r="D34" s="199" t="s">
        <v>2339</v>
      </c>
      <c r="E34" s="280" t="s">
        <v>2904</v>
      </c>
      <c r="F34" s="183">
        <v>41.79</v>
      </c>
      <c r="G34" s="183">
        <v>30.11</v>
      </c>
      <c r="H34" s="183">
        <v>11.68</v>
      </c>
      <c r="I34" s="183">
        <v>0</v>
      </c>
      <c r="J34" s="183">
        <v>0</v>
      </c>
      <c r="K34" s="183">
        <v>0</v>
      </c>
      <c r="L34" s="183">
        <v>0</v>
      </c>
      <c r="M34" s="183">
        <v>0</v>
      </c>
      <c r="N34" s="183">
        <v>0</v>
      </c>
      <c r="O34" s="183">
        <v>0</v>
      </c>
      <c r="P34" s="183">
        <v>0</v>
      </c>
      <c r="Q34" s="183">
        <v>0</v>
      </c>
      <c r="R34" s="183">
        <v>0</v>
      </c>
      <c r="S34" s="183">
        <v>0</v>
      </c>
      <c r="T34" s="183">
        <v>0</v>
      </c>
    </row>
    <row r="35" customHeight="1" spans="1:20">
      <c r="A35" s="180"/>
      <c r="B35" s="180"/>
      <c r="C35" s="180"/>
      <c r="D35" s="199" t="s">
        <v>2341</v>
      </c>
      <c r="E35" s="280" t="s">
        <v>2905</v>
      </c>
      <c r="F35" s="183">
        <v>66.9</v>
      </c>
      <c r="G35" s="183">
        <v>0</v>
      </c>
      <c r="H35" s="183">
        <v>0</v>
      </c>
      <c r="I35" s="183">
        <v>0</v>
      </c>
      <c r="J35" s="183">
        <v>0</v>
      </c>
      <c r="K35" s="183">
        <v>66.9</v>
      </c>
      <c r="L35" s="183">
        <v>0</v>
      </c>
      <c r="M35" s="183">
        <v>0</v>
      </c>
      <c r="N35" s="183">
        <v>0</v>
      </c>
      <c r="O35" s="183">
        <v>0</v>
      </c>
      <c r="P35" s="183">
        <v>0</v>
      </c>
      <c r="Q35" s="183">
        <v>0</v>
      </c>
      <c r="R35" s="183">
        <v>0</v>
      </c>
      <c r="S35" s="183">
        <v>0</v>
      </c>
      <c r="T35" s="183">
        <v>0</v>
      </c>
    </row>
    <row r="36" customHeight="1" spans="1:20">
      <c r="A36" s="180"/>
      <c r="B36" s="180"/>
      <c r="C36" s="180"/>
      <c r="D36" s="199" t="s">
        <v>2343</v>
      </c>
      <c r="E36" s="280" t="s">
        <v>512</v>
      </c>
      <c r="F36" s="183">
        <v>840.83</v>
      </c>
      <c r="G36" s="183">
        <v>427.9</v>
      </c>
      <c r="H36" s="183">
        <v>362.04</v>
      </c>
      <c r="I36" s="183">
        <v>0</v>
      </c>
      <c r="J36" s="183">
        <v>0</v>
      </c>
      <c r="K36" s="183">
        <v>0</v>
      </c>
      <c r="L36" s="183">
        <v>0</v>
      </c>
      <c r="M36" s="183">
        <v>0</v>
      </c>
      <c r="N36" s="183">
        <v>0</v>
      </c>
      <c r="O36" s="183">
        <v>50.89</v>
      </c>
      <c r="P36" s="183">
        <v>0</v>
      </c>
      <c r="Q36" s="183">
        <v>0</v>
      </c>
      <c r="R36" s="183">
        <v>0</v>
      </c>
      <c r="S36" s="183">
        <v>0</v>
      </c>
      <c r="T36" s="183">
        <v>0</v>
      </c>
    </row>
    <row r="37" customHeight="1" spans="1:20">
      <c r="A37" s="180"/>
      <c r="B37" s="180"/>
      <c r="C37" s="180"/>
      <c r="D37" s="199" t="s">
        <v>2344</v>
      </c>
      <c r="E37" s="280" t="s">
        <v>2345</v>
      </c>
      <c r="F37" s="183">
        <v>840.83</v>
      </c>
      <c r="G37" s="183">
        <v>427.9</v>
      </c>
      <c r="H37" s="183">
        <v>362.04</v>
      </c>
      <c r="I37" s="183">
        <v>0</v>
      </c>
      <c r="J37" s="183">
        <v>0</v>
      </c>
      <c r="K37" s="183">
        <v>0</v>
      </c>
      <c r="L37" s="183">
        <v>0</v>
      </c>
      <c r="M37" s="183">
        <v>0</v>
      </c>
      <c r="N37" s="183">
        <v>0</v>
      </c>
      <c r="O37" s="183">
        <v>50.89</v>
      </c>
      <c r="P37" s="183">
        <v>0</v>
      </c>
      <c r="Q37" s="183">
        <v>0</v>
      </c>
      <c r="R37" s="183">
        <v>0</v>
      </c>
      <c r="S37" s="183">
        <v>0</v>
      </c>
      <c r="T37" s="183">
        <v>0</v>
      </c>
    </row>
    <row r="38" customHeight="1" spans="1:20">
      <c r="A38" s="180"/>
      <c r="B38" s="180"/>
      <c r="C38" s="180"/>
      <c r="D38" s="199" t="s">
        <v>2346</v>
      </c>
      <c r="E38" s="280" t="s">
        <v>2906</v>
      </c>
      <c r="F38" s="183">
        <v>612.3</v>
      </c>
      <c r="G38" s="183">
        <v>319.31</v>
      </c>
      <c r="H38" s="183">
        <v>268.48</v>
      </c>
      <c r="I38" s="183">
        <v>0</v>
      </c>
      <c r="J38" s="183">
        <v>0</v>
      </c>
      <c r="K38" s="183">
        <v>0</v>
      </c>
      <c r="L38" s="183">
        <v>0</v>
      </c>
      <c r="M38" s="183">
        <v>0</v>
      </c>
      <c r="N38" s="183">
        <v>0</v>
      </c>
      <c r="O38" s="183">
        <v>24.51</v>
      </c>
      <c r="P38" s="183">
        <v>0</v>
      </c>
      <c r="Q38" s="183">
        <v>0</v>
      </c>
      <c r="R38" s="183">
        <v>0</v>
      </c>
      <c r="S38" s="183">
        <v>0</v>
      </c>
      <c r="T38" s="183">
        <v>0</v>
      </c>
    </row>
    <row r="39" customHeight="1" spans="1:20">
      <c r="A39" s="180"/>
      <c r="B39" s="180"/>
      <c r="C39" s="180"/>
      <c r="D39" s="199" t="s">
        <v>2348</v>
      </c>
      <c r="E39" s="280" t="s">
        <v>2349</v>
      </c>
      <c r="F39" s="183">
        <v>612.3</v>
      </c>
      <c r="G39" s="183">
        <v>319.31</v>
      </c>
      <c r="H39" s="183">
        <v>268.48</v>
      </c>
      <c r="I39" s="183">
        <v>0</v>
      </c>
      <c r="J39" s="183">
        <v>0</v>
      </c>
      <c r="K39" s="183">
        <v>0</v>
      </c>
      <c r="L39" s="183">
        <v>0</v>
      </c>
      <c r="M39" s="183">
        <v>0</v>
      </c>
      <c r="N39" s="183">
        <v>0</v>
      </c>
      <c r="O39" s="183">
        <v>24.51</v>
      </c>
      <c r="P39" s="183">
        <v>0</v>
      </c>
      <c r="Q39" s="183">
        <v>0</v>
      </c>
      <c r="R39" s="183">
        <v>0</v>
      </c>
      <c r="S39" s="183">
        <v>0</v>
      </c>
      <c r="T39" s="183">
        <v>0</v>
      </c>
    </row>
    <row r="40" customHeight="1" spans="1:20">
      <c r="A40" s="180"/>
      <c r="B40" s="180"/>
      <c r="C40" s="180"/>
      <c r="D40" s="199" t="s">
        <v>2350</v>
      </c>
      <c r="E40" s="280" t="s">
        <v>556</v>
      </c>
      <c r="F40" s="183">
        <v>1128.5</v>
      </c>
      <c r="G40" s="183">
        <v>613.08</v>
      </c>
      <c r="H40" s="183">
        <v>485.77</v>
      </c>
      <c r="I40" s="183">
        <v>0</v>
      </c>
      <c r="J40" s="183">
        <v>0</v>
      </c>
      <c r="K40" s="183">
        <v>0</v>
      </c>
      <c r="L40" s="183">
        <v>0</v>
      </c>
      <c r="M40" s="183">
        <v>0</v>
      </c>
      <c r="N40" s="183">
        <v>0</v>
      </c>
      <c r="O40" s="183">
        <v>29.65</v>
      </c>
      <c r="P40" s="183">
        <v>0</v>
      </c>
      <c r="Q40" s="183">
        <v>0</v>
      </c>
      <c r="R40" s="183">
        <v>0</v>
      </c>
      <c r="S40" s="183">
        <v>0</v>
      </c>
      <c r="T40" s="183">
        <v>0</v>
      </c>
    </row>
    <row r="41" customHeight="1" spans="1:20">
      <c r="A41" s="180"/>
      <c r="B41" s="180"/>
      <c r="C41" s="180"/>
      <c r="D41" s="199" t="s">
        <v>2351</v>
      </c>
      <c r="E41" s="280" t="s">
        <v>2352</v>
      </c>
      <c r="F41" s="183">
        <v>1128.5</v>
      </c>
      <c r="G41" s="183">
        <v>613.08</v>
      </c>
      <c r="H41" s="183">
        <v>485.77</v>
      </c>
      <c r="I41" s="183">
        <v>0</v>
      </c>
      <c r="J41" s="183">
        <v>0</v>
      </c>
      <c r="K41" s="183">
        <v>0</v>
      </c>
      <c r="L41" s="183">
        <v>0</v>
      </c>
      <c r="M41" s="183">
        <v>0</v>
      </c>
      <c r="N41" s="183">
        <v>0</v>
      </c>
      <c r="O41" s="183">
        <v>29.65</v>
      </c>
      <c r="P41" s="183">
        <v>0</v>
      </c>
      <c r="Q41" s="183">
        <v>0</v>
      </c>
      <c r="R41" s="183">
        <v>0</v>
      </c>
      <c r="S41" s="183">
        <v>0</v>
      </c>
      <c r="T41" s="183">
        <v>0</v>
      </c>
    </row>
    <row r="42" customHeight="1" spans="1:20">
      <c r="A42" s="180"/>
      <c r="B42" s="180"/>
      <c r="C42" s="180"/>
      <c r="D42" s="199" t="s">
        <v>2353</v>
      </c>
      <c r="E42" s="280" t="s">
        <v>107</v>
      </c>
      <c r="F42" s="183">
        <v>525.26</v>
      </c>
      <c r="G42" s="183">
        <v>287.84</v>
      </c>
      <c r="H42" s="183">
        <v>226.78</v>
      </c>
      <c r="I42" s="183">
        <v>0</v>
      </c>
      <c r="J42" s="183">
        <v>0</v>
      </c>
      <c r="K42" s="183">
        <v>0</v>
      </c>
      <c r="L42" s="183">
        <v>0</v>
      </c>
      <c r="M42" s="183">
        <v>0</v>
      </c>
      <c r="N42" s="183">
        <v>0</v>
      </c>
      <c r="O42" s="183">
        <v>10.64</v>
      </c>
      <c r="P42" s="183">
        <v>0</v>
      </c>
      <c r="Q42" s="183">
        <v>0</v>
      </c>
      <c r="R42" s="183">
        <v>0</v>
      </c>
      <c r="S42" s="183">
        <v>0</v>
      </c>
      <c r="T42" s="183">
        <v>0</v>
      </c>
    </row>
    <row r="43" customHeight="1" spans="1:20">
      <c r="A43" s="180"/>
      <c r="B43" s="180"/>
      <c r="C43" s="180"/>
      <c r="D43" s="199" t="s">
        <v>2354</v>
      </c>
      <c r="E43" s="280" t="s">
        <v>2355</v>
      </c>
      <c r="F43" s="183">
        <v>525.26</v>
      </c>
      <c r="G43" s="183">
        <v>287.84</v>
      </c>
      <c r="H43" s="183">
        <v>226.78</v>
      </c>
      <c r="I43" s="183">
        <v>0</v>
      </c>
      <c r="J43" s="183">
        <v>0</v>
      </c>
      <c r="K43" s="183">
        <v>0</v>
      </c>
      <c r="L43" s="183">
        <v>0</v>
      </c>
      <c r="M43" s="183">
        <v>0</v>
      </c>
      <c r="N43" s="183">
        <v>0</v>
      </c>
      <c r="O43" s="183">
        <v>10.64</v>
      </c>
      <c r="P43" s="183">
        <v>0</v>
      </c>
      <c r="Q43" s="183">
        <v>0</v>
      </c>
      <c r="R43" s="183">
        <v>0</v>
      </c>
      <c r="S43" s="183">
        <v>0</v>
      </c>
      <c r="T43" s="183">
        <v>0</v>
      </c>
    </row>
    <row r="44" customHeight="1" spans="1:21">
      <c r="A44" s="180"/>
      <c r="B44" s="180"/>
      <c r="C44" s="180"/>
      <c r="D44" s="199" t="s">
        <v>2356</v>
      </c>
      <c r="E44" s="280" t="s">
        <v>109</v>
      </c>
      <c r="F44" s="183">
        <v>1819.05</v>
      </c>
      <c r="G44" s="183">
        <v>1267.91</v>
      </c>
      <c r="H44" s="183">
        <v>524.43</v>
      </c>
      <c r="I44" s="183">
        <v>0</v>
      </c>
      <c r="J44" s="183">
        <v>0</v>
      </c>
      <c r="K44" s="183">
        <v>0</v>
      </c>
      <c r="L44" s="183">
        <v>0</v>
      </c>
      <c r="M44" s="183">
        <v>0</v>
      </c>
      <c r="N44" s="183">
        <v>0</v>
      </c>
      <c r="O44" s="183">
        <v>26.71</v>
      </c>
      <c r="P44" s="183">
        <v>0</v>
      </c>
      <c r="Q44" s="183">
        <v>0</v>
      </c>
      <c r="R44" s="183">
        <v>0</v>
      </c>
      <c r="S44" s="183">
        <v>0</v>
      </c>
      <c r="T44" s="183">
        <v>0</v>
      </c>
      <c r="U44" s="290">
        <f>G44+G46+G48</f>
        <v>2964.82</v>
      </c>
    </row>
    <row r="45" customHeight="1" spans="1:20">
      <c r="A45" s="180"/>
      <c r="B45" s="180"/>
      <c r="C45" s="180"/>
      <c r="D45" s="199" t="s">
        <v>2357</v>
      </c>
      <c r="E45" s="280" t="s">
        <v>2358</v>
      </c>
      <c r="F45" s="183">
        <v>1819.05</v>
      </c>
      <c r="G45" s="183">
        <v>1267.91</v>
      </c>
      <c r="H45" s="183">
        <v>524.43</v>
      </c>
      <c r="I45" s="183">
        <v>0</v>
      </c>
      <c r="J45" s="183">
        <v>0</v>
      </c>
      <c r="K45" s="183">
        <v>0</v>
      </c>
      <c r="L45" s="183">
        <v>0</v>
      </c>
      <c r="M45" s="183">
        <v>0</v>
      </c>
      <c r="N45" s="183">
        <v>0</v>
      </c>
      <c r="O45" s="183">
        <v>26.71</v>
      </c>
      <c r="P45" s="183">
        <v>0</v>
      </c>
      <c r="Q45" s="183">
        <v>0</v>
      </c>
      <c r="R45" s="183">
        <v>0</v>
      </c>
      <c r="S45" s="183">
        <v>0</v>
      </c>
      <c r="T45" s="183">
        <v>0</v>
      </c>
    </row>
    <row r="46" customHeight="1" spans="1:20">
      <c r="A46" s="180"/>
      <c r="B46" s="180"/>
      <c r="C46" s="180"/>
      <c r="D46" s="199" t="s">
        <v>2359</v>
      </c>
      <c r="E46" s="280" t="s">
        <v>570</v>
      </c>
      <c r="F46" s="183">
        <v>3219.9</v>
      </c>
      <c r="G46" s="183">
        <v>1382.74</v>
      </c>
      <c r="H46" s="183">
        <v>1792.5</v>
      </c>
      <c r="I46" s="183">
        <v>0</v>
      </c>
      <c r="J46" s="183">
        <v>0</v>
      </c>
      <c r="K46" s="183">
        <v>0</v>
      </c>
      <c r="L46" s="183">
        <v>0</v>
      </c>
      <c r="M46" s="183">
        <v>0</v>
      </c>
      <c r="N46" s="183">
        <v>0</v>
      </c>
      <c r="O46" s="183">
        <v>44.66</v>
      </c>
      <c r="P46" s="183">
        <v>0</v>
      </c>
      <c r="Q46" s="183">
        <v>0</v>
      </c>
      <c r="R46" s="183">
        <v>0</v>
      </c>
      <c r="S46" s="183">
        <v>0</v>
      </c>
      <c r="T46" s="183">
        <v>0</v>
      </c>
    </row>
    <row r="47" customHeight="1" spans="1:20">
      <c r="A47" s="180"/>
      <c r="B47" s="180"/>
      <c r="C47" s="180"/>
      <c r="D47" s="199" t="s">
        <v>2360</v>
      </c>
      <c r="E47" s="280" t="s">
        <v>2907</v>
      </c>
      <c r="F47" s="183">
        <v>3219.9</v>
      </c>
      <c r="G47" s="183">
        <v>1382.74</v>
      </c>
      <c r="H47" s="183">
        <v>1792.5</v>
      </c>
      <c r="I47" s="183">
        <v>0</v>
      </c>
      <c r="J47" s="183">
        <v>0</v>
      </c>
      <c r="K47" s="183">
        <v>0</v>
      </c>
      <c r="L47" s="183">
        <v>0</v>
      </c>
      <c r="M47" s="183">
        <v>0</v>
      </c>
      <c r="N47" s="183">
        <v>0</v>
      </c>
      <c r="O47" s="183">
        <v>44.66</v>
      </c>
      <c r="P47" s="183">
        <v>0</v>
      </c>
      <c r="Q47" s="183">
        <v>0</v>
      </c>
      <c r="R47" s="183">
        <v>0</v>
      </c>
      <c r="S47" s="183">
        <v>0</v>
      </c>
      <c r="T47" s="183">
        <v>0</v>
      </c>
    </row>
    <row r="48" customHeight="1" spans="1:20">
      <c r="A48" s="180"/>
      <c r="B48" s="180"/>
      <c r="C48" s="180"/>
      <c r="D48" s="199" t="s">
        <v>2362</v>
      </c>
      <c r="E48" s="280" t="s">
        <v>575</v>
      </c>
      <c r="F48" s="183">
        <v>946.89</v>
      </c>
      <c r="G48" s="183">
        <v>314.17</v>
      </c>
      <c r="H48" s="183">
        <v>238.04</v>
      </c>
      <c r="I48" s="183">
        <v>0</v>
      </c>
      <c r="J48" s="183">
        <v>0</v>
      </c>
      <c r="K48" s="183">
        <v>378.48</v>
      </c>
      <c r="L48" s="183">
        <v>0</v>
      </c>
      <c r="M48" s="183">
        <v>0</v>
      </c>
      <c r="N48" s="183">
        <v>0</v>
      </c>
      <c r="O48" s="183">
        <v>16.2</v>
      </c>
      <c r="P48" s="183">
        <v>0</v>
      </c>
      <c r="Q48" s="183">
        <v>0</v>
      </c>
      <c r="R48" s="183">
        <v>0</v>
      </c>
      <c r="S48" s="183">
        <v>0</v>
      </c>
      <c r="T48" s="183">
        <v>0</v>
      </c>
    </row>
    <row r="49" customHeight="1" spans="1:20">
      <c r="A49" s="180"/>
      <c r="B49" s="180"/>
      <c r="C49" s="180"/>
      <c r="D49" s="199" t="s">
        <v>2363</v>
      </c>
      <c r="E49" s="280" t="s">
        <v>2364</v>
      </c>
      <c r="F49" s="183">
        <v>568.41</v>
      </c>
      <c r="G49" s="183">
        <v>314.17</v>
      </c>
      <c r="H49" s="183">
        <v>238.04</v>
      </c>
      <c r="I49" s="183">
        <v>0</v>
      </c>
      <c r="J49" s="183">
        <v>0</v>
      </c>
      <c r="K49" s="183">
        <v>0</v>
      </c>
      <c r="L49" s="183">
        <v>0</v>
      </c>
      <c r="M49" s="183">
        <v>0</v>
      </c>
      <c r="N49" s="183">
        <v>0</v>
      </c>
      <c r="O49" s="183">
        <v>16.2</v>
      </c>
      <c r="P49" s="183">
        <v>0</v>
      </c>
      <c r="Q49" s="183">
        <v>0</v>
      </c>
      <c r="R49" s="183">
        <v>0</v>
      </c>
      <c r="S49" s="183">
        <v>0</v>
      </c>
      <c r="T49" s="183">
        <v>0</v>
      </c>
    </row>
    <row r="50" customHeight="1" spans="1:20">
      <c r="A50" s="180"/>
      <c r="B50" s="180"/>
      <c r="C50" s="180"/>
      <c r="D50" s="199" t="s">
        <v>2365</v>
      </c>
      <c r="E50" s="280" t="s">
        <v>2366</v>
      </c>
      <c r="F50" s="183">
        <v>56.65</v>
      </c>
      <c r="G50" s="183">
        <v>0</v>
      </c>
      <c r="H50" s="183">
        <v>0</v>
      </c>
      <c r="I50" s="183">
        <v>0</v>
      </c>
      <c r="J50" s="183">
        <v>0</v>
      </c>
      <c r="K50" s="183">
        <v>56.65</v>
      </c>
      <c r="L50" s="183">
        <v>0</v>
      </c>
      <c r="M50" s="183">
        <v>0</v>
      </c>
      <c r="N50" s="183">
        <v>0</v>
      </c>
      <c r="O50" s="183">
        <v>0</v>
      </c>
      <c r="P50" s="183">
        <v>0</v>
      </c>
      <c r="Q50" s="183">
        <v>0</v>
      </c>
      <c r="R50" s="183">
        <v>0</v>
      </c>
      <c r="S50" s="183">
        <v>0</v>
      </c>
      <c r="T50" s="183">
        <v>0</v>
      </c>
    </row>
    <row r="51" customHeight="1" spans="1:20">
      <c r="A51" s="180"/>
      <c r="B51" s="180"/>
      <c r="C51" s="180"/>
      <c r="D51" s="199" t="s">
        <v>2367</v>
      </c>
      <c r="E51" s="280" t="s">
        <v>2368</v>
      </c>
      <c r="F51" s="183">
        <v>321.83</v>
      </c>
      <c r="G51" s="183">
        <v>0</v>
      </c>
      <c r="H51" s="183">
        <v>0</v>
      </c>
      <c r="I51" s="183">
        <v>0</v>
      </c>
      <c r="J51" s="183">
        <v>0</v>
      </c>
      <c r="K51" s="183">
        <v>321.83</v>
      </c>
      <c r="L51" s="183">
        <v>0</v>
      </c>
      <c r="M51" s="183">
        <v>0</v>
      </c>
      <c r="N51" s="183">
        <v>0</v>
      </c>
      <c r="O51" s="183">
        <v>0</v>
      </c>
      <c r="P51" s="183">
        <v>0</v>
      </c>
      <c r="Q51" s="183">
        <v>0</v>
      </c>
      <c r="R51" s="183">
        <v>0</v>
      </c>
      <c r="S51" s="183">
        <v>0</v>
      </c>
      <c r="T51" s="183">
        <v>0</v>
      </c>
    </row>
    <row r="52" customHeight="1" spans="1:21">
      <c r="A52" s="180"/>
      <c r="B52" s="180"/>
      <c r="C52" s="180"/>
      <c r="D52" s="199" t="s">
        <v>2369</v>
      </c>
      <c r="E52" s="280" t="s">
        <v>113</v>
      </c>
      <c r="F52" s="183">
        <v>37221.19</v>
      </c>
      <c r="G52" s="183">
        <v>993.719999999999</v>
      </c>
      <c r="H52" s="183">
        <v>279.91</v>
      </c>
      <c r="I52" s="183">
        <v>0</v>
      </c>
      <c r="J52" s="183">
        <v>0</v>
      </c>
      <c r="K52" s="183">
        <v>34314.32</v>
      </c>
      <c r="L52" s="183">
        <v>0</v>
      </c>
      <c r="M52" s="183">
        <v>0</v>
      </c>
      <c r="N52" s="183">
        <v>0</v>
      </c>
      <c r="O52" s="183">
        <v>1633.24</v>
      </c>
      <c r="P52" s="183">
        <v>0</v>
      </c>
      <c r="Q52" s="183">
        <v>0</v>
      </c>
      <c r="R52" s="183">
        <v>0</v>
      </c>
      <c r="S52" s="183">
        <v>0</v>
      </c>
      <c r="T52" s="183">
        <v>0</v>
      </c>
      <c r="U52" s="290">
        <f>G52</f>
        <v>993.719999999999</v>
      </c>
    </row>
    <row r="53" customHeight="1" spans="1:20">
      <c r="A53" s="180"/>
      <c r="B53" s="180"/>
      <c r="C53" s="180"/>
      <c r="D53" s="199" t="s">
        <v>2370</v>
      </c>
      <c r="E53" s="280" t="s">
        <v>2371</v>
      </c>
      <c r="F53" s="183">
        <v>1332.64</v>
      </c>
      <c r="G53" s="183">
        <v>993.719999999999</v>
      </c>
      <c r="H53" s="183">
        <v>279.91</v>
      </c>
      <c r="I53" s="183">
        <v>0</v>
      </c>
      <c r="J53" s="183">
        <v>0</v>
      </c>
      <c r="K53" s="183">
        <v>0</v>
      </c>
      <c r="L53" s="183">
        <v>0</v>
      </c>
      <c r="M53" s="183">
        <v>0</v>
      </c>
      <c r="N53" s="183">
        <v>0</v>
      </c>
      <c r="O53" s="183">
        <v>59.01</v>
      </c>
      <c r="P53" s="183">
        <v>0</v>
      </c>
      <c r="Q53" s="183">
        <v>0</v>
      </c>
      <c r="R53" s="183">
        <v>0</v>
      </c>
      <c r="S53" s="183">
        <v>0</v>
      </c>
      <c r="T53" s="183">
        <v>0</v>
      </c>
    </row>
    <row r="54" customHeight="1" spans="1:20">
      <c r="A54" s="180"/>
      <c r="B54" s="180"/>
      <c r="C54" s="180"/>
      <c r="D54" s="199" t="s">
        <v>2372</v>
      </c>
      <c r="E54" s="280" t="s">
        <v>2373</v>
      </c>
      <c r="F54" s="183">
        <v>33.83</v>
      </c>
      <c r="G54" s="183">
        <v>0</v>
      </c>
      <c r="H54" s="183">
        <v>0</v>
      </c>
      <c r="I54" s="183">
        <v>0</v>
      </c>
      <c r="J54" s="183">
        <v>0</v>
      </c>
      <c r="K54" s="183">
        <v>33.83</v>
      </c>
      <c r="L54" s="183">
        <v>0</v>
      </c>
      <c r="M54" s="183">
        <v>0</v>
      </c>
      <c r="N54" s="183">
        <v>0</v>
      </c>
      <c r="O54" s="183">
        <v>0</v>
      </c>
      <c r="P54" s="183">
        <v>0</v>
      </c>
      <c r="Q54" s="183">
        <v>0</v>
      </c>
      <c r="R54" s="183">
        <v>0</v>
      </c>
      <c r="S54" s="183">
        <v>0</v>
      </c>
      <c r="T54" s="183">
        <v>0</v>
      </c>
    </row>
    <row r="55" customHeight="1" spans="1:20">
      <c r="A55" s="180"/>
      <c r="B55" s="180"/>
      <c r="C55" s="180"/>
      <c r="D55" s="199" t="s">
        <v>2374</v>
      </c>
      <c r="E55" s="280" t="s">
        <v>2375</v>
      </c>
      <c r="F55" s="183">
        <v>210.38</v>
      </c>
      <c r="G55" s="183">
        <v>0</v>
      </c>
      <c r="H55" s="183">
        <v>0</v>
      </c>
      <c r="I55" s="183">
        <v>0</v>
      </c>
      <c r="J55" s="183">
        <v>0</v>
      </c>
      <c r="K55" s="183">
        <v>197.79</v>
      </c>
      <c r="L55" s="183">
        <v>0</v>
      </c>
      <c r="M55" s="183">
        <v>0</v>
      </c>
      <c r="N55" s="183">
        <v>0</v>
      </c>
      <c r="O55" s="183">
        <v>12.59</v>
      </c>
      <c r="P55" s="183">
        <v>0</v>
      </c>
      <c r="Q55" s="183">
        <v>0</v>
      </c>
      <c r="R55" s="183">
        <v>0</v>
      </c>
      <c r="S55" s="183">
        <v>0</v>
      </c>
      <c r="T55" s="183">
        <v>0</v>
      </c>
    </row>
    <row r="56" customHeight="1" spans="1:20">
      <c r="A56" s="180"/>
      <c r="B56" s="180"/>
      <c r="C56" s="180"/>
      <c r="D56" s="199" t="s">
        <v>2376</v>
      </c>
      <c r="E56" s="280" t="s">
        <v>2377</v>
      </c>
      <c r="F56" s="183">
        <v>332.38</v>
      </c>
      <c r="G56" s="183">
        <v>0</v>
      </c>
      <c r="H56" s="183">
        <v>0</v>
      </c>
      <c r="I56" s="183">
        <v>0</v>
      </c>
      <c r="J56" s="183">
        <v>0</v>
      </c>
      <c r="K56" s="183">
        <v>327.54</v>
      </c>
      <c r="L56" s="183">
        <v>0</v>
      </c>
      <c r="M56" s="183">
        <v>0</v>
      </c>
      <c r="N56" s="183">
        <v>0</v>
      </c>
      <c r="O56" s="183">
        <v>4.84</v>
      </c>
      <c r="P56" s="183">
        <v>0</v>
      </c>
      <c r="Q56" s="183">
        <v>0</v>
      </c>
      <c r="R56" s="183">
        <v>0</v>
      </c>
      <c r="S56" s="183">
        <v>0</v>
      </c>
      <c r="T56" s="183">
        <v>0</v>
      </c>
    </row>
    <row r="57" customHeight="1" spans="1:20">
      <c r="A57" s="180"/>
      <c r="B57" s="180"/>
      <c r="C57" s="180"/>
      <c r="D57" s="199" t="s">
        <v>2378</v>
      </c>
      <c r="E57" s="280" t="s">
        <v>2379</v>
      </c>
      <c r="F57" s="183">
        <v>173.09</v>
      </c>
      <c r="G57" s="183">
        <v>0</v>
      </c>
      <c r="H57" s="183">
        <v>0</v>
      </c>
      <c r="I57" s="183">
        <v>0</v>
      </c>
      <c r="J57" s="183">
        <v>0</v>
      </c>
      <c r="K57" s="183">
        <v>170.2</v>
      </c>
      <c r="L57" s="183">
        <v>0</v>
      </c>
      <c r="M57" s="183">
        <v>0</v>
      </c>
      <c r="N57" s="183">
        <v>0</v>
      </c>
      <c r="O57" s="183">
        <v>2.89</v>
      </c>
      <c r="P57" s="183">
        <v>0</v>
      </c>
      <c r="Q57" s="183">
        <v>0</v>
      </c>
      <c r="R57" s="183">
        <v>0</v>
      </c>
      <c r="S57" s="183">
        <v>0</v>
      </c>
      <c r="T57" s="183">
        <v>0</v>
      </c>
    </row>
    <row r="58" customHeight="1" spans="1:20">
      <c r="A58" s="180"/>
      <c r="B58" s="180"/>
      <c r="C58" s="180"/>
      <c r="D58" s="199" t="s">
        <v>2380</v>
      </c>
      <c r="E58" s="280" t="s">
        <v>2381</v>
      </c>
      <c r="F58" s="183">
        <v>458.33</v>
      </c>
      <c r="G58" s="183">
        <v>0</v>
      </c>
      <c r="H58" s="183">
        <v>0</v>
      </c>
      <c r="I58" s="183">
        <v>0</v>
      </c>
      <c r="J58" s="183">
        <v>0</v>
      </c>
      <c r="K58" s="183">
        <v>419.53</v>
      </c>
      <c r="L58" s="183">
        <v>0</v>
      </c>
      <c r="M58" s="183">
        <v>0</v>
      </c>
      <c r="N58" s="183">
        <v>0</v>
      </c>
      <c r="O58" s="183">
        <v>38.8</v>
      </c>
      <c r="P58" s="183">
        <v>0</v>
      </c>
      <c r="Q58" s="183">
        <v>0</v>
      </c>
      <c r="R58" s="183">
        <v>0</v>
      </c>
      <c r="S58" s="183">
        <v>0</v>
      </c>
      <c r="T58" s="183">
        <v>0</v>
      </c>
    </row>
    <row r="59" customHeight="1" spans="1:20">
      <c r="A59" s="180"/>
      <c r="B59" s="180"/>
      <c r="C59" s="180"/>
      <c r="D59" s="199" t="s">
        <v>2382</v>
      </c>
      <c r="E59" s="280" t="s">
        <v>2383</v>
      </c>
      <c r="F59" s="183">
        <v>2743.54</v>
      </c>
      <c r="G59" s="183">
        <v>0</v>
      </c>
      <c r="H59" s="183">
        <v>0</v>
      </c>
      <c r="I59" s="183">
        <v>0</v>
      </c>
      <c r="J59" s="183">
        <v>0</v>
      </c>
      <c r="K59" s="183">
        <v>2709.5</v>
      </c>
      <c r="L59" s="183">
        <v>0</v>
      </c>
      <c r="M59" s="183">
        <v>0</v>
      </c>
      <c r="N59" s="183">
        <v>0</v>
      </c>
      <c r="O59" s="183">
        <v>34.04</v>
      </c>
      <c r="P59" s="183">
        <v>0</v>
      </c>
      <c r="Q59" s="183">
        <v>0</v>
      </c>
      <c r="R59" s="183">
        <v>0</v>
      </c>
      <c r="S59" s="183">
        <v>0</v>
      </c>
      <c r="T59" s="183">
        <v>0</v>
      </c>
    </row>
    <row r="60" customHeight="1" spans="1:20">
      <c r="A60" s="180"/>
      <c r="B60" s="180"/>
      <c r="C60" s="180"/>
      <c r="D60" s="199" t="s">
        <v>2384</v>
      </c>
      <c r="E60" s="280" t="s">
        <v>2385</v>
      </c>
      <c r="F60" s="183">
        <v>427.04</v>
      </c>
      <c r="G60" s="183">
        <v>0</v>
      </c>
      <c r="H60" s="183">
        <v>0</v>
      </c>
      <c r="I60" s="183">
        <v>0</v>
      </c>
      <c r="J60" s="183">
        <v>0</v>
      </c>
      <c r="K60" s="183">
        <v>407.65</v>
      </c>
      <c r="L60" s="183">
        <v>0</v>
      </c>
      <c r="M60" s="183">
        <v>0</v>
      </c>
      <c r="N60" s="183">
        <v>0</v>
      </c>
      <c r="O60" s="183">
        <v>19.39</v>
      </c>
      <c r="P60" s="183">
        <v>0</v>
      </c>
      <c r="Q60" s="183">
        <v>0</v>
      </c>
      <c r="R60" s="183">
        <v>0</v>
      </c>
      <c r="S60" s="183">
        <v>0</v>
      </c>
      <c r="T60" s="183">
        <v>0</v>
      </c>
    </row>
    <row r="61" customHeight="1" spans="1:20">
      <c r="A61" s="180"/>
      <c r="B61" s="180"/>
      <c r="C61" s="180"/>
      <c r="D61" s="199" t="s">
        <v>2386</v>
      </c>
      <c r="E61" s="280" t="s">
        <v>2387</v>
      </c>
      <c r="F61" s="183">
        <v>2607.89</v>
      </c>
      <c r="G61" s="183">
        <v>0</v>
      </c>
      <c r="H61" s="183">
        <v>0</v>
      </c>
      <c r="I61" s="183">
        <v>0</v>
      </c>
      <c r="J61" s="183">
        <v>0</v>
      </c>
      <c r="K61" s="183">
        <v>2520.17</v>
      </c>
      <c r="L61" s="183">
        <v>0</v>
      </c>
      <c r="M61" s="183">
        <v>0</v>
      </c>
      <c r="N61" s="183">
        <v>0</v>
      </c>
      <c r="O61" s="183">
        <v>87.72</v>
      </c>
      <c r="P61" s="183">
        <v>0</v>
      </c>
      <c r="Q61" s="183">
        <v>0</v>
      </c>
      <c r="R61" s="183">
        <v>0</v>
      </c>
      <c r="S61" s="183">
        <v>0</v>
      </c>
      <c r="T61" s="183">
        <v>0</v>
      </c>
    </row>
    <row r="62" customHeight="1" spans="1:20">
      <c r="A62" s="180"/>
      <c r="B62" s="180"/>
      <c r="C62" s="180"/>
      <c r="D62" s="199" t="s">
        <v>2388</v>
      </c>
      <c r="E62" s="280" t="s">
        <v>2389</v>
      </c>
      <c r="F62" s="183">
        <v>312.6</v>
      </c>
      <c r="G62" s="183">
        <v>0</v>
      </c>
      <c r="H62" s="183">
        <v>0</v>
      </c>
      <c r="I62" s="183">
        <v>0</v>
      </c>
      <c r="J62" s="183">
        <v>0</v>
      </c>
      <c r="K62" s="183">
        <v>289.27</v>
      </c>
      <c r="L62" s="183">
        <v>0</v>
      </c>
      <c r="M62" s="183">
        <v>0</v>
      </c>
      <c r="N62" s="183">
        <v>0</v>
      </c>
      <c r="O62" s="183">
        <v>23.33</v>
      </c>
      <c r="P62" s="183">
        <v>0</v>
      </c>
      <c r="Q62" s="183">
        <v>0</v>
      </c>
      <c r="R62" s="183">
        <v>0</v>
      </c>
      <c r="S62" s="183">
        <v>0</v>
      </c>
      <c r="T62" s="183">
        <v>0</v>
      </c>
    </row>
    <row r="63" customHeight="1" spans="1:20">
      <c r="A63" s="180"/>
      <c r="B63" s="180"/>
      <c r="C63" s="180"/>
      <c r="D63" s="199" t="s">
        <v>2390</v>
      </c>
      <c r="E63" s="280" t="s">
        <v>2391</v>
      </c>
      <c r="F63" s="183">
        <v>2352.32</v>
      </c>
      <c r="G63" s="183">
        <v>0</v>
      </c>
      <c r="H63" s="183">
        <v>0</v>
      </c>
      <c r="I63" s="183">
        <v>0</v>
      </c>
      <c r="J63" s="183">
        <v>0</v>
      </c>
      <c r="K63" s="183">
        <v>2327.12</v>
      </c>
      <c r="L63" s="183">
        <v>0</v>
      </c>
      <c r="M63" s="183">
        <v>0</v>
      </c>
      <c r="N63" s="183">
        <v>0</v>
      </c>
      <c r="O63" s="183">
        <v>25.2</v>
      </c>
      <c r="P63" s="183">
        <v>0</v>
      </c>
      <c r="Q63" s="183">
        <v>0</v>
      </c>
      <c r="R63" s="183">
        <v>0</v>
      </c>
      <c r="S63" s="183">
        <v>0</v>
      </c>
      <c r="T63" s="183">
        <v>0</v>
      </c>
    </row>
    <row r="64" customHeight="1" spans="1:20">
      <c r="A64" s="180"/>
      <c r="B64" s="180"/>
      <c r="C64" s="180"/>
      <c r="D64" s="199" t="s">
        <v>2392</v>
      </c>
      <c r="E64" s="280" t="s">
        <v>2393</v>
      </c>
      <c r="F64" s="183">
        <v>485.33</v>
      </c>
      <c r="G64" s="183">
        <v>0</v>
      </c>
      <c r="H64" s="183">
        <v>0</v>
      </c>
      <c r="I64" s="183">
        <v>0</v>
      </c>
      <c r="J64" s="183">
        <v>0</v>
      </c>
      <c r="K64" s="183">
        <v>454.06</v>
      </c>
      <c r="L64" s="183">
        <v>0</v>
      </c>
      <c r="M64" s="183">
        <v>0</v>
      </c>
      <c r="N64" s="183">
        <v>0</v>
      </c>
      <c r="O64" s="183">
        <v>31.27</v>
      </c>
      <c r="P64" s="183">
        <v>0</v>
      </c>
      <c r="Q64" s="183">
        <v>0</v>
      </c>
      <c r="R64" s="183">
        <v>0</v>
      </c>
      <c r="S64" s="183">
        <v>0</v>
      </c>
      <c r="T64" s="183">
        <v>0</v>
      </c>
    </row>
    <row r="65" customHeight="1" spans="1:20">
      <c r="A65" s="180"/>
      <c r="B65" s="180"/>
      <c r="C65" s="180"/>
      <c r="D65" s="199" t="s">
        <v>2394</v>
      </c>
      <c r="E65" s="280" t="s">
        <v>2395</v>
      </c>
      <c r="F65" s="183">
        <v>380.11</v>
      </c>
      <c r="G65" s="183">
        <v>0</v>
      </c>
      <c r="H65" s="183">
        <v>0</v>
      </c>
      <c r="I65" s="183">
        <v>0</v>
      </c>
      <c r="J65" s="183">
        <v>0</v>
      </c>
      <c r="K65" s="183">
        <v>360.71</v>
      </c>
      <c r="L65" s="183">
        <v>0</v>
      </c>
      <c r="M65" s="183">
        <v>0</v>
      </c>
      <c r="N65" s="183">
        <v>0</v>
      </c>
      <c r="O65" s="183">
        <v>19.4</v>
      </c>
      <c r="P65" s="183">
        <v>0</v>
      </c>
      <c r="Q65" s="183">
        <v>0</v>
      </c>
      <c r="R65" s="183">
        <v>0</v>
      </c>
      <c r="S65" s="183">
        <v>0</v>
      </c>
      <c r="T65" s="183">
        <v>0</v>
      </c>
    </row>
    <row r="66" customHeight="1" spans="1:20">
      <c r="A66" s="180"/>
      <c r="B66" s="180"/>
      <c r="C66" s="180"/>
      <c r="D66" s="199" t="s">
        <v>2396</v>
      </c>
      <c r="E66" s="280" t="s">
        <v>2397</v>
      </c>
      <c r="F66" s="183">
        <v>1007.9</v>
      </c>
      <c r="G66" s="183">
        <v>0</v>
      </c>
      <c r="H66" s="183">
        <v>0</v>
      </c>
      <c r="I66" s="183">
        <v>0</v>
      </c>
      <c r="J66" s="183">
        <v>0</v>
      </c>
      <c r="K66" s="183">
        <v>981.49</v>
      </c>
      <c r="L66" s="183">
        <v>0</v>
      </c>
      <c r="M66" s="183">
        <v>0</v>
      </c>
      <c r="N66" s="183">
        <v>0</v>
      </c>
      <c r="O66" s="183">
        <v>26.41</v>
      </c>
      <c r="P66" s="183">
        <v>0</v>
      </c>
      <c r="Q66" s="183">
        <v>0</v>
      </c>
      <c r="R66" s="183">
        <v>0</v>
      </c>
      <c r="S66" s="183">
        <v>0</v>
      </c>
      <c r="T66" s="183">
        <v>0</v>
      </c>
    </row>
    <row r="67" customHeight="1" spans="1:20">
      <c r="A67" s="180"/>
      <c r="B67" s="180"/>
      <c r="C67" s="180"/>
      <c r="D67" s="199" t="s">
        <v>2398</v>
      </c>
      <c r="E67" s="280" t="s">
        <v>2399</v>
      </c>
      <c r="F67" s="183">
        <v>314.03</v>
      </c>
      <c r="G67" s="183">
        <v>0</v>
      </c>
      <c r="H67" s="183">
        <v>0</v>
      </c>
      <c r="I67" s="183">
        <v>0</v>
      </c>
      <c r="J67" s="183">
        <v>0</v>
      </c>
      <c r="K67" s="183">
        <v>265.18</v>
      </c>
      <c r="L67" s="183">
        <v>0</v>
      </c>
      <c r="M67" s="183">
        <v>0</v>
      </c>
      <c r="N67" s="183">
        <v>0</v>
      </c>
      <c r="O67" s="183">
        <v>48.85</v>
      </c>
      <c r="P67" s="183">
        <v>0</v>
      </c>
      <c r="Q67" s="183">
        <v>0</v>
      </c>
      <c r="R67" s="183">
        <v>0</v>
      </c>
      <c r="S67" s="183">
        <v>0</v>
      </c>
      <c r="T67" s="183">
        <v>0</v>
      </c>
    </row>
    <row r="68" customHeight="1" spans="1:20">
      <c r="A68" s="180"/>
      <c r="B68" s="180"/>
      <c r="C68" s="180"/>
      <c r="D68" s="199" t="s">
        <v>2400</v>
      </c>
      <c r="E68" s="280" t="s">
        <v>2401</v>
      </c>
      <c r="F68" s="183">
        <v>278.74</v>
      </c>
      <c r="G68" s="183">
        <v>0</v>
      </c>
      <c r="H68" s="183">
        <v>0</v>
      </c>
      <c r="I68" s="183">
        <v>0</v>
      </c>
      <c r="J68" s="183">
        <v>0</v>
      </c>
      <c r="K68" s="183">
        <v>253.92</v>
      </c>
      <c r="L68" s="183">
        <v>0</v>
      </c>
      <c r="M68" s="183">
        <v>0</v>
      </c>
      <c r="N68" s="183">
        <v>0</v>
      </c>
      <c r="O68" s="183">
        <v>24.82</v>
      </c>
      <c r="P68" s="183">
        <v>0</v>
      </c>
      <c r="Q68" s="183">
        <v>0</v>
      </c>
      <c r="R68" s="183">
        <v>0</v>
      </c>
      <c r="S68" s="183">
        <v>0</v>
      </c>
      <c r="T68" s="183">
        <v>0</v>
      </c>
    </row>
    <row r="69" customHeight="1" spans="1:20">
      <c r="A69" s="180"/>
      <c r="B69" s="180"/>
      <c r="C69" s="180"/>
      <c r="D69" s="199" t="s">
        <v>2402</v>
      </c>
      <c r="E69" s="280" t="s">
        <v>2403</v>
      </c>
      <c r="F69" s="183">
        <v>388.37</v>
      </c>
      <c r="G69" s="183">
        <v>0</v>
      </c>
      <c r="H69" s="183">
        <v>0</v>
      </c>
      <c r="I69" s="183">
        <v>0</v>
      </c>
      <c r="J69" s="183">
        <v>0</v>
      </c>
      <c r="K69" s="183">
        <v>381.57</v>
      </c>
      <c r="L69" s="183">
        <v>0</v>
      </c>
      <c r="M69" s="183">
        <v>0</v>
      </c>
      <c r="N69" s="183">
        <v>0</v>
      </c>
      <c r="O69" s="183">
        <v>6.8</v>
      </c>
      <c r="P69" s="183">
        <v>0</v>
      </c>
      <c r="Q69" s="183">
        <v>0</v>
      </c>
      <c r="R69" s="183">
        <v>0</v>
      </c>
      <c r="S69" s="183">
        <v>0</v>
      </c>
      <c r="T69" s="183">
        <v>0</v>
      </c>
    </row>
    <row r="70" customHeight="1" spans="1:20">
      <c r="A70" s="180"/>
      <c r="B70" s="180"/>
      <c r="C70" s="180"/>
      <c r="D70" s="199" t="s">
        <v>2404</v>
      </c>
      <c r="E70" s="280" t="s">
        <v>2405</v>
      </c>
      <c r="F70" s="183">
        <v>732.31</v>
      </c>
      <c r="G70" s="183">
        <v>0</v>
      </c>
      <c r="H70" s="183">
        <v>0</v>
      </c>
      <c r="I70" s="183">
        <v>0</v>
      </c>
      <c r="J70" s="183">
        <v>0</v>
      </c>
      <c r="K70" s="183">
        <v>684.05</v>
      </c>
      <c r="L70" s="183">
        <v>0</v>
      </c>
      <c r="M70" s="183">
        <v>0</v>
      </c>
      <c r="N70" s="183">
        <v>0</v>
      </c>
      <c r="O70" s="183">
        <v>48.26</v>
      </c>
      <c r="P70" s="183">
        <v>0</v>
      </c>
      <c r="Q70" s="183">
        <v>0</v>
      </c>
      <c r="R70" s="183">
        <v>0</v>
      </c>
      <c r="S70" s="183">
        <v>0</v>
      </c>
      <c r="T70" s="183">
        <v>0</v>
      </c>
    </row>
    <row r="71" customHeight="1" spans="1:20">
      <c r="A71" s="180"/>
      <c r="B71" s="180"/>
      <c r="C71" s="180"/>
      <c r="D71" s="199" t="s">
        <v>2406</v>
      </c>
      <c r="E71" s="280" t="s">
        <v>2407</v>
      </c>
      <c r="F71" s="183">
        <v>1615.76</v>
      </c>
      <c r="G71" s="183">
        <v>0</v>
      </c>
      <c r="H71" s="183">
        <v>0</v>
      </c>
      <c r="I71" s="183">
        <v>0</v>
      </c>
      <c r="J71" s="183">
        <v>0</v>
      </c>
      <c r="K71" s="183">
        <v>1549.42</v>
      </c>
      <c r="L71" s="183">
        <v>0</v>
      </c>
      <c r="M71" s="183">
        <v>0</v>
      </c>
      <c r="N71" s="183">
        <v>0</v>
      </c>
      <c r="O71" s="183">
        <v>66.34</v>
      </c>
      <c r="P71" s="183">
        <v>0</v>
      </c>
      <c r="Q71" s="183">
        <v>0</v>
      </c>
      <c r="R71" s="183">
        <v>0</v>
      </c>
      <c r="S71" s="183">
        <v>0</v>
      </c>
      <c r="T71" s="183">
        <v>0</v>
      </c>
    </row>
    <row r="72" customHeight="1" spans="1:20">
      <c r="A72" s="180"/>
      <c r="B72" s="180"/>
      <c r="C72" s="180"/>
      <c r="D72" s="199" t="s">
        <v>2408</v>
      </c>
      <c r="E72" s="280" t="s">
        <v>2409</v>
      </c>
      <c r="F72" s="183">
        <v>550.52</v>
      </c>
      <c r="G72" s="183">
        <v>0</v>
      </c>
      <c r="H72" s="183">
        <v>0</v>
      </c>
      <c r="I72" s="183">
        <v>0</v>
      </c>
      <c r="J72" s="183">
        <v>0</v>
      </c>
      <c r="K72" s="183">
        <v>539.77</v>
      </c>
      <c r="L72" s="183">
        <v>0</v>
      </c>
      <c r="M72" s="183">
        <v>0</v>
      </c>
      <c r="N72" s="183">
        <v>0</v>
      </c>
      <c r="O72" s="183">
        <v>10.75</v>
      </c>
      <c r="P72" s="183">
        <v>0</v>
      </c>
      <c r="Q72" s="183">
        <v>0</v>
      </c>
      <c r="R72" s="183">
        <v>0</v>
      </c>
      <c r="S72" s="183">
        <v>0</v>
      </c>
      <c r="T72" s="183">
        <v>0</v>
      </c>
    </row>
    <row r="73" customHeight="1" spans="1:20">
      <c r="A73" s="180"/>
      <c r="B73" s="180"/>
      <c r="C73" s="180"/>
      <c r="D73" s="199" t="s">
        <v>2410</v>
      </c>
      <c r="E73" s="280" t="s">
        <v>2411</v>
      </c>
      <c r="F73" s="183">
        <v>361.71</v>
      </c>
      <c r="G73" s="183">
        <v>0</v>
      </c>
      <c r="H73" s="183">
        <v>0</v>
      </c>
      <c r="I73" s="183">
        <v>0</v>
      </c>
      <c r="J73" s="183">
        <v>0</v>
      </c>
      <c r="K73" s="183">
        <v>340.21</v>
      </c>
      <c r="L73" s="183">
        <v>0</v>
      </c>
      <c r="M73" s="183">
        <v>0</v>
      </c>
      <c r="N73" s="183">
        <v>0</v>
      </c>
      <c r="O73" s="183">
        <v>21.5</v>
      </c>
      <c r="P73" s="183">
        <v>0</v>
      </c>
      <c r="Q73" s="183">
        <v>0</v>
      </c>
      <c r="R73" s="183">
        <v>0</v>
      </c>
      <c r="S73" s="183">
        <v>0</v>
      </c>
      <c r="T73" s="183">
        <v>0</v>
      </c>
    </row>
    <row r="74" customHeight="1" spans="1:20">
      <c r="A74" s="180"/>
      <c r="B74" s="180"/>
      <c r="C74" s="180"/>
      <c r="D74" s="199" t="s">
        <v>2412</v>
      </c>
      <c r="E74" s="280" t="s">
        <v>2413</v>
      </c>
      <c r="F74" s="183">
        <v>332.16</v>
      </c>
      <c r="G74" s="183">
        <v>0</v>
      </c>
      <c r="H74" s="183">
        <v>0</v>
      </c>
      <c r="I74" s="183">
        <v>0</v>
      </c>
      <c r="J74" s="183">
        <v>0</v>
      </c>
      <c r="K74" s="183">
        <v>301.13</v>
      </c>
      <c r="L74" s="183">
        <v>0</v>
      </c>
      <c r="M74" s="183">
        <v>0</v>
      </c>
      <c r="N74" s="183">
        <v>0</v>
      </c>
      <c r="O74" s="183">
        <v>31.03</v>
      </c>
      <c r="P74" s="183">
        <v>0</v>
      </c>
      <c r="Q74" s="183">
        <v>0</v>
      </c>
      <c r="R74" s="183">
        <v>0</v>
      </c>
      <c r="S74" s="183">
        <v>0</v>
      </c>
      <c r="T74" s="183">
        <v>0</v>
      </c>
    </row>
    <row r="75" customHeight="1" spans="1:20">
      <c r="A75" s="180"/>
      <c r="B75" s="180"/>
      <c r="C75" s="180"/>
      <c r="D75" s="199" t="s">
        <v>2414</v>
      </c>
      <c r="E75" s="280" t="s">
        <v>2415</v>
      </c>
      <c r="F75" s="183">
        <v>452.36</v>
      </c>
      <c r="G75" s="183">
        <v>0</v>
      </c>
      <c r="H75" s="183">
        <v>0</v>
      </c>
      <c r="I75" s="183">
        <v>0</v>
      </c>
      <c r="J75" s="183">
        <v>0</v>
      </c>
      <c r="K75" s="183">
        <v>436.93</v>
      </c>
      <c r="L75" s="183">
        <v>0</v>
      </c>
      <c r="M75" s="183">
        <v>0</v>
      </c>
      <c r="N75" s="183">
        <v>0</v>
      </c>
      <c r="O75" s="183">
        <v>15.43</v>
      </c>
      <c r="P75" s="183">
        <v>0</v>
      </c>
      <c r="Q75" s="183">
        <v>0</v>
      </c>
      <c r="R75" s="183">
        <v>0</v>
      </c>
      <c r="S75" s="183">
        <v>0</v>
      </c>
      <c r="T75" s="183">
        <v>0</v>
      </c>
    </row>
    <row r="76" customHeight="1" spans="1:20">
      <c r="A76" s="180"/>
      <c r="B76" s="180"/>
      <c r="C76" s="180"/>
      <c r="D76" s="199" t="s">
        <v>2416</v>
      </c>
      <c r="E76" s="280" t="s">
        <v>2417</v>
      </c>
      <c r="F76" s="183">
        <v>262.99</v>
      </c>
      <c r="G76" s="183">
        <v>0</v>
      </c>
      <c r="H76" s="183">
        <v>0</v>
      </c>
      <c r="I76" s="183">
        <v>0</v>
      </c>
      <c r="J76" s="183">
        <v>0</v>
      </c>
      <c r="K76" s="183">
        <v>249.29</v>
      </c>
      <c r="L76" s="183">
        <v>0</v>
      </c>
      <c r="M76" s="183">
        <v>0</v>
      </c>
      <c r="N76" s="183">
        <v>0</v>
      </c>
      <c r="O76" s="183">
        <v>13.7</v>
      </c>
      <c r="P76" s="183">
        <v>0</v>
      </c>
      <c r="Q76" s="183">
        <v>0</v>
      </c>
      <c r="R76" s="183">
        <v>0</v>
      </c>
      <c r="S76" s="183">
        <v>0</v>
      </c>
      <c r="T76" s="183">
        <v>0</v>
      </c>
    </row>
    <row r="77" customHeight="1" spans="1:20">
      <c r="A77" s="180"/>
      <c r="B77" s="180"/>
      <c r="C77" s="180"/>
      <c r="D77" s="199" t="s">
        <v>2418</v>
      </c>
      <c r="E77" s="280" t="s">
        <v>2419</v>
      </c>
      <c r="F77" s="183">
        <v>753.8</v>
      </c>
      <c r="G77" s="183">
        <v>0</v>
      </c>
      <c r="H77" s="183">
        <v>0</v>
      </c>
      <c r="I77" s="183">
        <v>0</v>
      </c>
      <c r="J77" s="183">
        <v>0</v>
      </c>
      <c r="K77" s="183">
        <v>731.18</v>
      </c>
      <c r="L77" s="183">
        <v>0</v>
      </c>
      <c r="M77" s="183">
        <v>0</v>
      </c>
      <c r="N77" s="183">
        <v>0</v>
      </c>
      <c r="O77" s="183">
        <v>22.62</v>
      </c>
      <c r="P77" s="183">
        <v>0</v>
      </c>
      <c r="Q77" s="183">
        <v>0</v>
      </c>
      <c r="R77" s="183">
        <v>0</v>
      </c>
      <c r="S77" s="183">
        <v>0</v>
      </c>
      <c r="T77" s="183">
        <v>0</v>
      </c>
    </row>
    <row r="78" customHeight="1" spans="1:20">
      <c r="A78" s="180"/>
      <c r="B78" s="180"/>
      <c r="C78" s="180"/>
      <c r="D78" s="199" t="s">
        <v>2420</v>
      </c>
      <c r="E78" s="280" t="s">
        <v>2421</v>
      </c>
      <c r="F78" s="183">
        <v>139.99</v>
      </c>
      <c r="G78" s="183">
        <v>0</v>
      </c>
      <c r="H78" s="183">
        <v>0</v>
      </c>
      <c r="I78" s="183">
        <v>0</v>
      </c>
      <c r="J78" s="183">
        <v>0</v>
      </c>
      <c r="K78" s="183">
        <v>138.98</v>
      </c>
      <c r="L78" s="183">
        <v>0</v>
      </c>
      <c r="M78" s="183">
        <v>0</v>
      </c>
      <c r="N78" s="183">
        <v>0</v>
      </c>
      <c r="O78" s="183">
        <v>1.01</v>
      </c>
      <c r="P78" s="183">
        <v>0</v>
      </c>
      <c r="Q78" s="183">
        <v>0</v>
      </c>
      <c r="R78" s="183">
        <v>0</v>
      </c>
      <c r="S78" s="183">
        <v>0</v>
      </c>
      <c r="T78" s="183">
        <v>0</v>
      </c>
    </row>
    <row r="79" customHeight="1" spans="1:20">
      <c r="A79" s="180"/>
      <c r="B79" s="180"/>
      <c r="C79" s="180"/>
      <c r="D79" s="199" t="s">
        <v>2422</v>
      </c>
      <c r="E79" s="280" t="s">
        <v>2423</v>
      </c>
      <c r="F79" s="183">
        <v>329.81</v>
      </c>
      <c r="G79" s="183">
        <v>0</v>
      </c>
      <c r="H79" s="183">
        <v>0</v>
      </c>
      <c r="I79" s="183">
        <v>0</v>
      </c>
      <c r="J79" s="183">
        <v>0</v>
      </c>
      <c r="K79" s="183">
        <v>302.02</v>
      </c>
      <c r="L79" s="183">
        <v>0</v>
      </c>
      <c r="M79" s="183">
        <v>0</v>
      </c>
      <c r="N79" s="183">
        <v>0</v>
      </c>
      <c r="O79" s="183">
        <v>27.79</v>
      </c>
      <c r="P79" s="183">
        <v>0</v>
      </c>
      <c r="Q79" s="183">
        <v>0</v>
      </c>
      <c r="R79" s="183">
        <v>0</v>
      </c>
      <c r="S79" s="183">
        <v>0</v>
      </c>
      <c r="T79" s="183">
        <v>0</v>
      </c>
    </row>
    <row r="80" customHeight="1" spans="1:20">
      <c r="A80" s="180"/>
      <c r="B80" s="180"/>
      <c r="C80" s="180"/>
      <c r="D80" s="199" t="s">
        <v>2424</v>
      </c>
      <c r="E80" s="280" t="s">
        <v>2425</v>
      </c>
      <c r="F80" s="183">
        <v>432.42</v>
      </c>
      <c r="G80" s="183">
        <v>0</v>
      </c>
      <c r="H80" s="183">
        <v>0</v>
      </c>
      <c r="I80" s="183">
        <v>0</v>
      </c>
      <c r="J80" s="183">
        <v>0</v>
      </c>
      <c r="K80" s="183">
        <v>428.55</v>
      </c>
      <c r="L80" s="183">
        <v>0</v>
      </c>
      <c r="M80" s="183">
        <v>0</v>
      </c>
      <c r="N80" s="183">
        <v>0</v>
      </c>
      <c r="O80" s="183">
        <v>3.87</v>
      </c>
      <c r="P80" s="183">
        <v>0</v>
      </c>
      <c r="Q80" s="183">
        <v>0</v>
      </c>
      <c r="R80" s="183">
        <v>0</v>
      </c>
      <c r="S80" s="183">
        <v>0</v>
      </c>
      <c r="T80" s="183">
        <v>0</v>
      </c>
    </row>
    <row r="81" customHeight="1" spans="1:20">
      <c r="A81" s="180"/>
      <c r="B81" s="180"/>
      <c r="C81" s="180"/>
      <c r="D81" s="199" t="s">
        <v>2426</v>
      </c>
      <c r="E81" s="280" t="s">
        <v>2427</v>
      </c>
      <c r="F81" s="183">
        <v>363.95</v>
      </c>
      <c r="G81" s="183">
        <v>0</v>
      </c>
      <c r="H81" s="183">
        <v>0</v>
      </c>
      <c r="I81" s="183">
        <v>0</v>
      </c>
      <c r="J81" s="183">
        <v>0</v>
      </c>
      <c r="K81" s="183">
        <v>323.31</v>
      </c>
      <c r="L81" s="183">
        <v>0</v>
      </c>
      <c r="M81" s="183">
        <v>0</v>
      </c>
      <c r="N81" s="183">
        <v>0</v>
      </c>
      <c r="O81" s="183">
        <v>40.64</v>
      </c>
      <c r="P81" s="183">
        <v>0</v>
      </c>
      <c r="Q81" s="183">
        <v>0</v>
      </c>
      <c r="R81" s="183">
        <v>0</v>
      </c>
      <c r="S81" s="183">
        <v>0</v>
      </c>
      <c r="T81" s="183">
        <v>0</v>
      </c>
    </row>
    <row r="82" customHeight="1" spans="1:20">
      <c r="A82" s="180"/>
      <c r="B82" s="180"/>
      <c r="C82" s="180"/>
      <c r="D82" s="199" t="s">
        <v>2428</v>
      </c>
      <c r="E82" s="280" t="s">
        <v>2429</v>
      </c>
      <c r="F82" s="183">
        <v>753.14</v>
      </c>
      <c r="G82" s="183">
        <v>0</v>
      </c>
      <c r="H82" s="183">
        <v>0</v>
      </c>
      <c r="I82" s="183">
        <v>0</v>
      </c>
      <c r="J82" s="183">
        <v>0</v>
      </c>
      <c r="K82" s="183">
        <v>704.94</v>
      </c>
      <c r="L82" s="183">
        <v>0</v>
      </c>
      <c r="M82" s="183">
        <v>0</v>
      </c>
      <c r="N82" s="183">
        <v>0</v>
      </c>
      <c r="O82" s="183">
        <v>48.2</v>
      </c>
      <c r="P82" s="183">
        <v>0</v>
      </c>
      <c r="Q82" s="183">
        <v>0</v>
      </c>
      <c r="R82" s="183">
        <v>0</v>
      </c>
      <c r="S82" s="183">
        <v>0</v>
      </c>
      <c r="T82" s="183">
        <v>0</v>
      </c>
    </row>
    <row r="83" customHeight="1" spans="1:20">
      <c r="A83" s="180"/>
      <c r="B83" s="180"/>
      <c r="C83" s="180"/>
      <c r="D83" s="199" t="s">
        <v>2430</v>
      </c>
      <c r="E83" s="280" t="s">
        <v>2431</v>
      </c>
      <c r="F83" s="183">
        <v>528.42</v>
      </c>
      <c r="G83" s="183">
        <v>0</v>
      </c>
      <c r="H83" s="183">
        <v>0</v>
      </c>
      <c r="I83" s="183">
        <v>0</v>
      </c>
      <c r="J83" s="183">
        <v>0</v>
      </c>
      <c r="K83" s="183">
        <v>474.36</v>
      </c>
      <c r="L83" s="183">
        <v>0</v>
      </c>
      <c r="M83" s="183">
        <v>0</v>
      </c>
      <c r="N83" s="183">
        <v>0</v>
      </c>
      <c r="O83" s="183">
        <v>54.06</v>
      </c>
      <c r="P83" s="183">
        <v>0</v>
      </c>
      <c r="Q83" s="183">
        <v>0</v>
      </c>
      <c r="R83" s="183">
        <v>0</v>
      </c>
      <c r="S83" s="183">
        <v>0</v>
      </c>
      <c r="T83" s="183">
        <v>0</v>
      </c>
    </row>
    <row r="84" customHeight="1" spans="1:20">
      <c r="A84" s="180"/>
      <c r="B84" s="180"/>
      <c r="C84" s="180"/>
      <c r="D84" s="199" t="s">
        <v>2432</v>
      </c>
      <c r="E84" s="280" t="s">
        <v>2433</v>
      </c>
      <c r="F84" s="183">
        <v>426.2</v>
      </c>
      <c r="G84" s="183">
        <v>0</v>
      </c>
      <c r="H84" s="183">
        <v>0</v>
      </c>
      <c r="I84" s="183">
        <v>0</v>
      </c>
      <c r="J84" s="183">
        <v>0</v>
      </c>
      <c r="K84" s="183">
        <v>408.7</v>
      </c>
      <c r="L84" s="183">
        <v>0</v>
      </c>
      <c r="M84" s="183">
        <v>0</v>
      </c>
      <c r="N84" s="183">
        <v>0</v>
      </c>
      <c r="O84" s="183">
        <v>17.5</v>
      </c>
      <c r="P84" s="183">
        <v>0</v>
      </c>
      <c r="Q84" s="183">
        <v>0</v>
      </c>
      <c r="R84" s="183">
        <v>0</v>
      </c>
      <c r="S84" s="183">
        <v>0</v>
      </c>
      <c r="T84" s="183">
        <v>0</v>
      </c>
    </row>
    <row r="85" customHeight="1" spans="1:20">
      <c r="A85" s="180"/>
      <c r="B85" s="180"/>
      <c r="C85" s="180"/>
      <c r="D85" s="199" t="s">
        <v>2434</v>
      </c>
      <c r="E85" s="280" t="s">
        <v>2435</v>
      </c>
      <c r="F85" s="183">
        <v>351.45</v>
      </c>
      <c r="G85" s="183">
        <v>0</v>
      </c>
      <c r="H85" s="183">
        <v>0</v>
      </c>
      <c r="I85" s="183">
        <v>0</v>
      </c>
      <c r="J85" s="183">
        <v>0</v>
      </c>
      <c r="K85" s="183">
        <v>313.89</v>
      </c>
      <c r="L85" s="183">
        <v>0</v>
      </c>
      <c r="M85" s="183">
        <v>0</v>
      </c>
      <c r="N85" s="183">
        <v>0</v>
      </c>
      <c r="O85" s="183">
        <v>37.56</v>
      </c>
      <c r="P85" s="183">
        <v>0</v>
      </c>
      <c r="Q85" s="183">
        <v>0</v>
      </c>
      <c r="R85" s="183">
        <v>0</v>
      </c>
      <c r="S85" s="183">
        <v>0</v>
      </c>
      <c r="T85" s="183">
        <v>0</v>
      </c>
    </row>
    <row r="86" customHeight="1" spans="1:20">
      <c r="A86" s="180"/>
      <c r="B86" s="180"/>
      <c r="C86" s="180"/>
      <c r="D86" s="199" t="s">
        <v>2436</v>
      </c>
      <c r="E86" s="280" t="s">
        <v>2437</v>
      </c>
      <c r="F86" s="183">
        <v>237.21</v>
      </c>
      <c r="G86" s="183">
        <v>0</v>
      </c>
      <c r="H86" s="183">
        <v>0</v>
      </c>
      <c r="I86" s="183">
        <v>0</v>
      </c>
      <c r="J86" s="183">
        <v>0</v>
      </c>
      <c r="K86" s="183">
        <v>196.63</v>
      </c>
      <c r="L86" s="183">
        <v>0</v>
      </c>
      <c r="M86" s="183">
        <v>0</v>
      </c>
      <c r="N86" s="183">
        <v>0</v>
      </c>
      <c r="O86" s="183">
        <v>40.58</v>
      </c>
      <c r="P86" s="183">
        <v>0</v>
      </c>
      <c r="Q86" s="183">
        <v>0</v>
      </c>
      <c r="R86" s="183">
        <v>0</v>
      </c>
      <c r="S86" s="183">
        <v>0</v>
      </c>
      <c r="T86" s="183">
        <v>0</v>
      </c>
    </row>
    <row r="87" customHeight="1" spans="1:20">
      <c r="A87" s="180"/>
      <c r="B87" s="180"/>
      <c r="C87" s="180"/>
      <c r="D87" s="199" t="s">
        <v>2438</v>
      </c>
      <c r="E87" s="280" t="s">
        <v>2439</v>
      </c>
      <c r="F87" s="183">
        <v>489.3</v>
      </c>
      <c r="G87" s="183">
        <v>0</v>
      </c>
      <c r="H87" s="183">
        <v>0</v>
      </c>
      <c r="I87" s="183">
        <v>0</v>
      </c>
      <c r="J87" s="183">
        <v>0</v>
      </c>
      <c r="K87" s="183">
        <v>457.47</v>
      </c>
      <c r="L87" s="183">
        <v>0</v>
      </c>
      <c r="M87" s="183">
        <v>0</v>
      </c>
      <c r="N87" s="183">
        <v>0</v>
      </c>
      <c r="O87" s="183">
        <v>31.83</v>
      </c>
      <c r="P87" s="183">
        <v>0</v>
      </c>
      <c r="Q87" s="183">
        <v>0</v>
      </c>
      <c r="R87" s="183">
        <v>0</v>
      </c>
      <c r="S87" s="183">
        <v>0</v>
      </c>
      <c r="T87" s="183">
        <v>0</v>
      </c>
    </row>
    <row r="88" customHeight="1" spans="1:20">
      <c r="A88" s="180"/>
      <c r="B88" s="180"/>
      <c r="C88" s="180"/>
      <c r="D88" s="199" t="s">
        <v>2440</v>
      </c>
      <c r="E88" s="280" t="s">
        <v>2441</v>
      </c>
      <c r="F88" s="183">
        <v>340.27</v>
      </c>
      <c r="G88" s="183">
        <v>0</v>
      </c>
      <c r="H88" s="183">
        <v>0</v>
      </c>
      <c r="I88" s="183">
        <v>0</v>
      </c>
      <c r="J88" s="183">
        <v>0</v>
      </c>
      <c r="K88" s="183">
        <v>328.57</v>
      </c>
      <c r="L88" s="183">
        <v>0</v>
      </c>
      <c r="M88" s="183">
        <v>0</v>
      </c>
      <c r="N88" s="183">
        <v>0</v>
      </c>
      <c r="O88" s="183">
        <v>11.7</v>
      </c>
      <c r="P88" s="183">
        <v>0</v>
      </c>
      <c r="Q88" s="183">
        <v>0</v>
      </c>
      <c r="R88" s="183">
        <v>0</v>
      </c>
      <c r="S88" s="183">
        <v>0</v>
      </c>
      <c r="T88" s="183">
        <v>0</v>
      </c>
    </row>
    <row r="89" customHeight="1" spans="1:20">
      <c r="A89" s="180"/>
      <c r="B89" s="180"/>
      <c r="C89" s="180"/>
      <c r="D89" s="199" t="s">
        <v>2442</v>
      </c>
      <c r="E89" s="280" t="s">
        <v>2443</v>
      </c>
      <c r="F89" s="183">
        <v>557.61</v>
      </c>
      <c r="G89" s="183">
        <v>0</v>
      </c>
      <c r="H89" s="183">
        <v>0</v>
      </c>
      <c r="I89" s="183">
        <v>0</v>
      </c>
      <c r="J89" s="183">
        <v>0</v>
      </c>
      <c r="K89" s="183">
        <v>479.32</v>
      </c>
      <c r="L89" s="183">
        <v>0</v>
      </c>
      <c r="M89" s="183">
        <v>0</v>
      </c>
      <c r="N89" s="183">
        <v>0</v>
      </c>
      <c r="O89" s="183">
        <v>78.29</v>
      </c>
      <c r="P89" s="183">
        <v>0</v>
      </c>
      <c r="Q89" s="183">
        <v>0</v>
      </c>
      <c r="R89" s="183">
        <v>0</v>
      </c>
      <c r="S89" s="183">
        <v>0</v>
      </c>
      <c r="T89" s="183">
        <v>0</v>
      </c>
    </row>
    <row r="90" customHeight="1" spans="1:20">
      <c r="A90" s="180"/>
      <c r="B90" s="180"/>
      <c r="C90" s="180"/>
      <c r="D90" s="199" t="s">
        <v>2444</v>
      </c>
      <c r="E90" s="280" t="s">
        <v>2445</v>
      </c>
      <c r="F90" s="183">
        <v>685.57</v>
      </c>
      <c r="G90" s="183">
        <v>0</v>
      </c>
      <c r="H90" s="183">
        <v>0</v>
      </c>
      <c r="I90" s="183">
        <v>0</v>
      </c>
      <c r="J90" s="183">
        <v>0</v>
      </c>
      <c r="K90" s="183">
        <v>666.46</v>
      </c>
      <c r="L90" s="183">
        <v>0</v>
      </c>
      <c r="M90" s="183">
        <v>0</v>
      </c>
      <c r="N90" s="183">
        <v>0</v>
      </c>
      <c r="O90" s="183">
        <v>19.11</v>
      </c>
      <c r="P90" s="183">
        <v>0</v>
      </c>
      <c r="Q90" s="183">
        <v>0</v>
      </c>
      <c r="R90" s="183">
        <v>0</v>
      </c>
      <c r="S90" s="183">
        <v>0</v>
      </c>
      <c r="T90" s="183">
        <v>0</v>
      </c>
    </row>
    <row r="91" customHeight="1" spans="1:20">
      <c r="A91" s="180"/>
      <c r="B91" s="180"/>
      <c r="C91" s="180"/>
      <c r="D91" s="199" t="s">
        <v>2446</v>
      </c>
      <c r="E91" s="280" t="s">
        <v>2447</v>
      </c>
      <c r="F91" s="183">
        <v>255.54</v>
      </c>
      <c r="G91" s="183">
        <v>0</v>
      </c>
      <c r="H91" s="183">
        <v>0</v>
      </c>
      <c r="I91" s="183">
        <v>0</v>
      </c>
      <c r="J91" s="183">
        <v>0</v>
      </c>
      <c r="K91" s="183">
        <v>246.71</v>
      </c>
      <c r="L91" s="183">
        <v>0</v>
      </c>
      <c r="M91" s="183">
        <v>0</v>
      </c>
      <c r="N91" s="183">
        <v>0</v>
      </c>
      <c r="O91" s="183">
        <v>8.83</v>
      </c>
      <c r="P91" s="183">
        <v>0</v>
      </c>
      <c r="Q91" s="183">
        <v>0</v>
      </c>
      <c r="R91" s="183">
        <v>0</v>
      </c>
      <c r="S91" s="183">
        <v>0</v>
      </c>
      <c r="T91" s="183">
        <v>0</v>
      </c>
    </row>
    <row r="92" customHeight="1" spans="1:20">
      <c r="A92" s="180"/>
      <c r="B92" s="180"/>
      <c r="C92" s="180"/>
      <c r="D92" s="199" t="s">
        <v>2448</v>
      </c>
      <c r="E92" s="280" t="s">
        <v>2449</v>
      </c>
      <c r="F92" s="183">
        <v>174.39</v>
      </c>
      <c r="G92" s="183">
        <v>0</v>
      </c>
      <c r="H92" s="183">
        <v>0</v>
      </c>
      <c r="I92" s="183">
        <v>0</v>
      </c>
      <c r="J92" s="183">
        <v>0</v>
      </c>
      <c r="K92" s="183">
        <v>157.1</v>
      </c>
      <c r="L92" s="183">
        <v>0</v>
      </c>
      <c r="M92" s="183">
        <v>0</v>
      </c>
      <c r="N92" s="183">
        <v>0</v>
      </c>
      <c r="O92" s="183">
        <v>17.29</v>
      </c>
      <c r="P92" s="183">
        <v>0</v>
      </c>
      <c r="Q92" s="183">
        <v>0</v>
      </c>
      <c r="R92" s="183">
        <v>0</v>
      </c>
      <c r="S92" s="183">
        <v>0</v>
      </c>
      <c r="T92" s="183">
        <v>0</v>
      </c>
    </row>
    <row r="93" customHeight="1" spans="1:20">
      <c r="A93" s="180"/>
      <c r="B93" s="180"/>
      <c r="C93" s="180"/>
      <c r="D93" s="199" t="s">
        <v>2450</v>
      </c>
      <c r="E93" s="280" t="s">
        <v>2451</v>
      </c>
      <c r="F93" s="183">
        <v>571.59</v>
      </c>
      <c r="G93" s="183">
        <v>0</v>
      </c>
      <c r="H93" s="183">
        <v>0</v>
      </c>
      <c r="I93" s="183">
        <v>0</v>
      </c>
      <c r="J93" s="183">
        <v>0</v>
      </c>
      <c r="K93" s="183">
        <v>548.1</v>
      </c>
      <c r="L93" s="183">
        <v>0</v>
      </c>
      <c r="M93" s="183">
        <v>0</v>
      </c>
      <c r="N93" s="183">
        <v>0</v>
      </c>
      <c r="O93" s="183">
        <v>23.49</v>
      </c>
      <c r="P93" s="183">
        <v>0</v>
      </c>
      <c r="Q93" s="183">
        <v>0</v>
      </c>
      <c r="R93" s="183">
        <v>0</v>
      </c>
      <c r="S93" s="183">
        <v>0</v>
      </c>
      <c r="T93" s="183">
        <v>0</v>
      </c>
    </row>
    <row r="94" customHeight="1" spans="1:20">
      <c r="A94" s="180"/>
      <c r="B94" s="180"/>
      <c r="C94" s="180"/>
      <c r="D94" s="199" t="s">
        <v>2452</v>
      </c>
      <c r="E94" s="280" t="s">
        <v>2453</v>
      </c>
      <c r="F94" s="183">
        <v>1290.4</v>
      </c>
      <c r="G94" s="183">
        <v>0</v>
      </c>
      <c r="H94" s="183">
        <v>0</v>
      </c>
      <c r="I94" s="183">
        <v>0</v>
      </c>
      <c r="J94" s="183">
        <v>0</v>
      </c>
      <c r="K94" s="183">
        <v>1243.63</v>
      </c>
      <c r="L94" s="183">
        <v>0</v>
      </c>
      <c r="M94" s="183">
        <v>0</v>
      </c>
      <c r="N94" s="183">
        <v>0</v>
      </c>
      <c r="O94" s="183">
        <v>46.77</v>
      </c>
      <c r="P94" s="183">
        <v>0</v>
      </c>
      <c r="Q94" s="183">
        <v>0</v>
      </c>
      <c r="R94" s="183">
        <v>0</v>
      </c>
      <c r="S94" s="183">
        <v>0</v>
      </c>
      <c r="T94" s="183">
        <v>0</v>
      </c>
    </row>
    <row r="95" customHeight="1" spans="1:20">
      <c r="A95" s="180"/>
      <c r="B95" s="180"/>
      <c r="C95" s="180"/>
      <c r="D95" s="199" t="s">
        <v>2454</v>
      </c>
      <c r="E95" s="280" t="s">
        <v>2455</v>
      </c>
      <c r="F95" s="183">
        <v>680.85</v>
      </c>
      <c r="G95" s="183">
        <v>0</v>
      </c>
      <c r="H95" s="183">
        <v>0</v>
      </c>
      <c r="I95" s="183">
        <v>0</v>
      </c>
      <c r="J95" s="183">
        <v>0</v>
      </c>
      <c r="K95" s="183">
        <v>652.1</v>
      </c>
      <c r="L95" s="183">
        <v>0</v>
      </c>
      <c r="M95" s="183">
        <v>0</v>
      </c>
      <c r="N95" s="183">
        <v>0</v>
      </c>
      <c r="O95" s="183">
        <v>28.75</v>
      </c>
      <c r="P95" s="183">
        <v>0</v>
      </c>
      <c r="Q95" s="183">
        <v>0</v>
      </c>
      <c r="R95" s="183">
        <v>0</v>
      </c>
      <c r="S95" s="183">
        <v>0</v>
      </c>
      <c r="T95" s="183">
        <v>0</v>
      </c>
    </row>
    <row r="96" customHeight="1" spans="1:20">
      <c r="A96" s="180"/>
      <c r="B96" s="180"/>
      <c r="C96" s="180"/>
      <c r="D96" s="199" t="s">
        <v>2456</v>
      </c>
      <c r="E96" s="280" t="s">
        <v>2457</v>
      </c>
      <c r="F96" s="183">
        <v>1397.95</v>
      </c>
      <c r="G96" s="183">
        <v>0</v>
      </c>
      <c r="H96" s="183">
        <v>0</v>
      </c>
      <c r="I96" s="183">
        <v>0</v>
      </c>
      <c r="J96" s="183">
        <v>0</v>
      </c>
      <c r="K96" s="183">
        <v>1357.26</v>
      </c>
      <c r="L96" s="183">
        <v>0</v>
      </c>
      <c r="M96" s="183">
        <v>0</v>
      </c>
      <c r="N96" s="183">
        <v>0</v>
      </c>
      <c r="O96" s="183">
        <v>40.69</v>
      </c>
      <c r="P96" s="183">
        <v>0</v>
      </c>
      <c r="Q96" s="183">
        <v>0</v>
      </c>
      <c r="R96" s="183">
        <v>0</v>
      </c>
      <c r="S96" s="183">
        <v>0</v>
      </c>
      <c r="T96" s="183">
        <v>0</v>
      </c>
    </row>
    <row r="97" customHeight="1" spans="1:20">
      <c r="A97" s="180"/>
      <c r="B97" s="180"/>
      <c r="C97" s="180"/>
      <c r="D97" s="199" t="s">
        <v>2458</v>
      </c>
      <c r="E97" s="280" t="s">
        <v>2459</v>
      </c>
      <c r="F97" s="183">
        <v>842.96</v>
      </c>
      <c r="G97" s="183">
        <v>0</v>
      </c>
      <c r="H97" s="183">
        <v>0</v>
      </c>
      <c r="I97" s="183">
        <v>0</v>
      </c>
      <c r="J97" s="183">
        <v>0</v>
      </c>
      <c r="K97" s="183">
        <v>808.37</v>
      </c>
      <c r="L97" s="183">
        <v>0</v>
      </c>
      <c r="M97" s="183">
        <v>0</v>
      </c>
      <c r="N97" s="183">
        <v>0</v>
      </c>
      <c r="O97" s="183">
        <v>34.59</v>
      </c>
      <c r="P97" s="183">
        <v>0</v>
      </c>
      <c r="Q97" s="183">
        <v>0</v>
      </c>
      <c r="R97" s="183">
        <v>0</v>
      </c>
      <c r="S97" s="183">
        <v>0</v>
      </c>
      <c r="T97" s="183">
        <v>0</v>
      </c>
    </row>
    <row r="98" customHeight="1" spans="1:20">
      <c r="A98" s="180"/>
      <c r="B98" s="180"/>
      <c r="C98" s="180"/>
      <c r="D98" s="199" t="s">
        <v>2460</v>
      </c>
      <c r="E98" s="280" t="s">
        <v>2461</v>
      </c>
      <c r="F98" s="183">
        <v>497.28</v>
      </c>
      <c r="G98" s="183">
        <v>0</v>
      </c>
      <c r="H98" s="183">
        <v>0</v>
      </c>
      <c r="I98" s="183">
        <v>0</v>
      </c>
      <c r="J98" s="183">
        <v>0</v>
      </c>
      <c r="K98" s="183">
        <v>478.69</v>
      </c>
      <c r="L98" s="183">
        <v>0</v>
      </c>
      <c r="M98" s="183">
        <v>0</v>
      </c>
      <c r="N98" s="183">
        <v>0</v>
      </c>
      <c r="O98" s="183">
        <v>18.59</v>
      </c>
      <c r="P98" s="183">
        <v>0</v>
      </c>
      <c r="Q98" s="183">
        <v>0</v>
      </c>
      <c r="R98" s="183">
        <v>0</v>
      </c>
      <c r="S98" s="183">
        <v>0</v>
      </c>
      <c r="T98" s="183">
        <v>0</v>
      </c>
    </row>
    <row r="99" customHeight="1" spans="1:20">
      <c r="A99" s="180"/>
      <c r="B99" s="180"/>
      <c r="C99" s="180"/>
      <c r="D99" s="199" t="s">
        <v>2462</v>
      </c>
      <c r="E99" s="280" t="s">
        <v>2463</v>
      </c>
      <c r="F99" s="183">
        <v>827.03</v>
      </c>
      <c r="G99" s="183">
        <v>0</v>
      </c>
      <c r="H99" s="183">
        <v>0</v>
      </c>
      <c r="I99" s="183">
        <v>0</v>
      </c>
      <c r="J99" s="183">
        <v>0</v>
      </c>
      <c r="K99" s="183">
        <v>816.15</v>
      </c>
      <c r="L99" s="183">
        <v>0</v>
      </c>
      <c r="M99" s="183">
        <v>0</v>
      </c>
      <c r="N99" s="183">
        <v>0</v>
      </c>
      <c r="O99" s="183">
        <v>10.88</v>
      </c>
      <c r="P99" s="183">
        <v>0</v>
      </c>
      <c r="Q99" s="183">
        <v>0</v>
      </c>
      <c r="R99" s="183">
        <v>0</v>
      </c>
      <c r="S99" s="183">
        <v>0</v>
      </c>
      <c r="T99" s="183">
        <v>0</v>
      </c>
    </row>
    <row r="100" customHeight="1" spans="1:20">
      <c r="A100" s="180"/>
      <c r="B100" s="180"/>
      <c r="C100" s="180"/>
      <c r="D100" s="199" t="s">
        <v>2464</v>
      </c>
      <c r="E100" s="280" t="s">
        <v>2465</v>
      </c>
      <c r="F100" s="183">
        <v>954.73</v>
      </c>
      <c r="G100" s="183">
        <v>0</v>
      </c>
      <c r="H100" s="183">
        <v>0</v>
      </c>
      <c r="I100" s="183">
        <v>0</v>
      </c>
      <c r="J100" s="183">
        <v>0</v>
      </c>
      <c r="K100" s="183">
        <v>936.98</v>
      </c>
      <c r="L100" s="183">
        <v>0</v>
      </c>
      <c r="M100" s="183">
        <v>0</v>
      </c>
      <c r="N100" s="183">
        <v>0</v>
      </c>
      <c r="O100" s="183">
        <v>17.75</v>
      </c>
      <c r="P100" s="183">
        <v>0</v>
      </c>
      <c r="Q100" s="183">
        <v>0</v>
      </c>
      <c r="R100" s="183">
        <v>0</v>
      </c>
      <c r="S100" s="183">
        <v>0</v>
      </c>
      <c r="T100" s="183">
        <v>0</v>
      </c>
    </row>
    <row r="101" customHeight="1" spans="1:20">
      <c r="A101" s="180"/>
      <c r="B101" s="180"/>
      <c r="C101" s="180"/>
      <c r="D101" s="199" t="s">
        <v>2466</v>
      </c>
      <c r="E101" s="280" t="s">
        <v>2467</v>
      </c>
      <c r="F101" s="183">
        <v>2006.65</v>
      </c>
      <c r="G101" s="183">
        <v>0</v>
      </c>
      <c r="H101" s="183">
        <v>0</v>
      </c>
      <c r="I101" s="183">
        <v>0</v>
      </c>
      <c r="J101" s="183">
        <v>0</v>
      </c>
      <c r="K101" s="183">
        <v>1975.26</v>
      </c>
      <c r="L101" s="183">
        <v>0</v>
      </c>
      <c r="M101" s="183">
        <v>0</v>
      </c>
      <c r="N101" s="183">
        <v>0</v>
      </c>
      <c r="O101" s="183">
        <v>31.39</v>
      </c>
      <c r="P101" s="183">
        <v>0</v>
      </c>
      <c r="Q101" s="183">
        <v>0</v>
      </c>
      <c r="R101" s="183">
        <v>0</v>
      </c>
      <c r="S101" s="183">
        <v>0</v>
      </c>
      <c r="T101" s="183">
        <v>0</v>
      </c>
    </row>
    <row r="102" customHeight="1" spans="1:20">
      <c r="A102" s="180"/>
      <c r="B102" s="180"/>
      <c r="C102" s="180"/>
      <c r="D102" s="199" t="s">
        <v>2468</v>
      </c>
      <c r="E102" s="280" t="s">
        <v>2469</v>
      </c>
      <c r="F102" s="183">
        <v>852.72</v>
      </c>
      <c r="G102" s="183">
        <v>0</v>
      </c>
      <c r="H102" s="183">
        <v>0</v>
      </c>
      <c r="I102" s="183">
        <v>0</v>
      </c>
      <c r="J102" s="183">
        <v>0</v>
      </c>
      <c r="K102" s="183">
        <v>845.63</v>
      </c>
      <c r="L102" s="183">
        <v>0</v>
      </c>
      <c r="M102" s="183">
        <v>0</v>
      </c>
      <c r="N102" s="183">
        <v>0</v>
      </c>
      <c r="O102" s="183">
        <v>7.09</v>
      </c>
      <c r="P102" s="183">
        <v>0</v>
      </c>
      <c r="Q102" s="183">
        <v>0</v>
      </c>
      <c r="R102" s="183">
        <v>0</v>
      </c>
      <c r="S102" s="183">
        <v>0</v>
      </c>
      <c r="T102" s="183">
        <v>0</v>
      </c>
    </row>
    <row r="103" customHeight="1" spans="1:20">
      <c r="A103" s="180"/>
      <c r="B103" s="180"/>
      <c r="C103" s="180"/>
      <c r="D103" s="199" t="s">
        <v>2470</v>
      </c>
      <c r="E103" s="280" t="s">
        <v>2471</v>
      </c>
      <c r="F103" s="183">
        <v>70.14</v>
      </c>
      <c r="G103" s="183">
        <v>0</v>
      </c>
      <c r="H103" s="183">
        <v>0</v>
      </c>
      <c r="I103" s="183">
        <v>0</v>
      </c>
      <c r="J103" s="183">
        <v>0</v>
      </c>
      <c r="K103" s="183">
        <v>70.14</v>
      </c>
      <c r="L103" s="183">
        <v>0</v>
      </c>
      <c r="M103" s="183">
        <v>0</v>
      </c>
      <c r="N103" s="183">
        <v>0</v>
      </c>
      <c r="O103" s="183">
        <v>0</v>
      </c>
      <c r="P103" s="183">
        <v>0</v>
      </c>
      <c r="Q103" s="183">
        <v>0</v>
      </c>
      <c r="R103" s="183">
        <v>0</v>
      </c>
      <c r="S103" s="183">
        <v>0</v>
      </c>
      <c r="T103" s="183">
        <v>0</v>
      </c>
    </row>
    <row r="104" customHeight="1" spans="1:20">
      <c r="A104" s="180"/>
      <c r="B104" s="180"/>
      <c r="C104" s="180"/>
      <c r="D104" s="199" t="s">
        <v>2472</v>
      </c>
      <c r="E104" s="280" t="s">
        <v>2473</v>
      </c>
      <c r="F104" s="183">
        <v>32.16</v>
      </c>
      <c r="G104" s="183">
        <v>0</v>
      </c>
      <c r="H104" s="183">
        <v>0</v>
      </c>
      <c r="I104" s="183">
        <v>0</v>
      </c>
      <c r="J104" s="183">
        <v>0</v>
      </c>
      <c r="K104" s="183">
        <v>32.16</v>
      </c>
      <c r="L104" s="183">
        <v>0</v>
      </c>
      <c r="M104" s="183">
        <v>0</v>
      </c>
      <c r="N104" s="183">
        <v>0</v>
      </c>
      <c r="O104" s="183">
        <v>0</v>
      </c>
      <c r="P104" s="183">
        <v>0</v>
      </c>
      <c r="Q104" s="183">
        <v>0</v>
      </c>
      <c r="R104" s="183">
        <v>0</v>
      </c>
      <c r="S104" s="183">
        <v>0</v>
      </c>
      <c r="T104" s="183">
        <v>0</v>
      </c>
    </row>
    <row r="105" customHeight="1" spans="1:20">
      <c r="A105" s="180"/>
      <c r="B105" s="180"/>
      <c r="C105" s="180"/>
      <c r="D105" s="199" t="s">
        <v>2474</v>
      </c>
      <c r="E105" s="280" t="s">
        <v>2475</v>
      </c>
      <c r="F105" s="183">
        <v>24.18</v>
      </c>
      <c r="G105" s="183">
        <v>0</v>
      </c>
      <c r="H105" s="183">
        <v>0</v>
      </c>
      <c r="I105" s="183">
        <v>0</v>
      </c>
      <c r="J105" s="183">
        <v>0</v>
      </c>
      <c r="K105" s="183">
        <v>24.18</v>
      </c>
      <c r="L105" s="183">
        <v>0</v>
      </c>
      <c r="M105" s="183">
        <v>0</v>
      </c>
      <c r="N105" s="183">
        <v>0</v>
      </c>
      <c r="O105" s="183">
        <v>0</v>
      </c>
      <c r="P105" s="183">
        <v>0</v>
      </c>
      <c r="Q105" s="183">
        <v>0</v>
      </c>
      <c r="R105" s="183">
        <v>0</v>
      </c>
      <c r="S105" s="183">
        <v>0</v>
      </c>
      <c r="T105" s="183">
        <v>0</v>
      </c>
    </row>
    <row r="106" customHeight="1" spans="1:20">
      <c r="A106" s="180"/>
      <c r="B106" s="180"/>
      <c r="C106" s="180"/>
      <c r="D106" s="199" t="s">
        <v>2476</v>
      </c>
      <c r="E106" s="280" t="s">
        <v>2477</v>
      </c>
      <c r="F106" s="183">
        <v>1550</v>
      </c>
      <c r="G106" s="183">
        <v>0</v>
      </c>
      <c r="H106" s="183">
        <v>0</v>
      </c>
      <c r="I106" s="183">
        <v>0</v>
      </c>
      <c r="J106" s="183">
        <v>0</v>
      </c>
      <c r="K106" s="183">
        <v>1310</v>
      </c>
      <c r="L106" s="183">
        <v>0</v>
      </c>
      <c r="M106" s="183">
        <v>0</v>
      </c>
      <c r="N106" s="183">
        <v>0</v>
      </c>
      <c r="O106" s="183">
        <v>240</v>
      </c>
      <c r="P106" s="183">
        <v>0</v>
      </c>
      <c r="Q106" s="183">
        <v>0</v>
      </c>
      <c r="R106" s="183">
        <v>0</v>
      </c>
      <c r="S106" s="183">
        <v>0</v>
      </c>
      <c r="T106" s="183">
        <v>0</v>
      </c>
    </row>
    <row r="107" customHeight="1" spans="1:20">
      <c r="A107" s="180"/>
      <c r="B107" s="180"/>
      <c r="C107" s="180"/>
      <c r="D107" s="199" t="s">
        <v>2478</v>
      </c>
      <c r="E107" s="280" t="s">
        <v>2479</v>
      </c>
      <c r="F107" s="183">
        <v>657.15</v>
      </c>
      <c r="G107" s="183">
        <v>0</v>
      </c>
      <c r="H107" s="183">
        <v>0</v>
      </c>
      <c r="I107" s="183">
        <v>0</v>
      </c>
      <c r="J107" s="183">
        <v>0</v>
      </c>
      <c r="K107" s="183">
        <v>657.15</v>
      </c>
      <c r="L107" s="183">
        <v>0</v>
      </c>
      <c r="M107" s="183">
        <v>0</v>
      </c>
      <c r="N107" s="183">
        <v>0</v>
      </c>
      <c r="O107" s="183">
        <v>0</v>
      </c>
      <c r="P107" s="183">
        <v>0</v>
      </c>
      <c r="Q107" s="183">
        <v>0</v>
      </c>
      <c r="R107" s="183">
        <v>0</v>
      </c>
      <c r="S107" s="183">
        <v>0</v>
      </c>
      <c r="T107" s="183">
        <v>0</v>
      </c>
    </row>
    <row r="108" customHeight="1" spans="1:20">
      <c r="A108" s="180"/>
      <c r="B108" s="180"/>
      <c r="C108" s="180"/>
      <c r="D108" s="199" t="s">
        <v>2480</v>
      </c>
      <c r="E108" s="280" t="s">
        <v>117</v>
      </c>
      <c r="F108" s="183">
        <v>547.95</v>
      </c>
      <c r="G108" s="183">
        <v>427.27</v>
      </c>
      <c r="H108" s="183">
        <v>117.97</v>
      </c>
      <c r="I108" s="183">
        <v>0</v>
      </c>
      <c r="J108" s="183">
        <v>0</v>
      </c>
      <c r="K108" s="183">
        <v>0</v>
      </c>
      <c r="L108" s="183">
        <v>0</v>
      </c>
      <c r="M108" s="183">
        <v>0</v>
      </c>
      <c r="N108" s="183">
        <v>0</v>
      </c>
      <c r="O108" s="183">
        <v>2.71</v>
      </c>
      <c r="P108" s="183">
        <v>0</v>
      </c>
      <c r="Q108" s="183">
        <v>0</v>
      </c>
      <c r="R108" s="183">
        <v>0</v>
      </c>
      <c r="S108" s="183">
        <v>0</v>
      </c>
      <c r="T108" s="183">
        <v>0</v>
      </c>
    </row>
    <row r="109" customHeight="1" spans="1:20">
      <c r="A109" s="180"/>
      <c r="B109" s="180"/>
      <c r="C109" s="180"/>
      <c r="D109" s="199" t="s">
        <v>2481</v>
      </c>
      <c r="E109" s="280" t="s">
        <v>2482</v>
      </c>
      <c r="F109" s="183">
        <v>547.95</v>
      </c>
      <c r="G109" s="183">
        <v>427.27</v>
      </c>
      <c r="H109" s="183">
        <v>117.97</v>
      </c>
      <c r="I109" s="183">
        <v>0</v>
      </c>
      <c r="J109" s="183">
        <v>0</v>
      </c>
      <c r="K109" s="183">
        <v>0</v>
      </c>
      <c r="L109" s="183">
        <v>0</v>
      </c>
      <c r="M109" s="183">
        <v>0</v>
      </c>
      <c r="N109" s="183">
        <v>0</v>
      </c>
      <c r="O109" s="183">
        <v>2.71</v>
      </c>
      <c r="P109" s="183">
        <v>0</v>
      </c>
      <c r="Q109" s="183">
        <v>0</v>
      </c>
      <c r="R109" s="183">
        <v>0</v>
      </c>
      <c r="S109" s="183">
        <v>0</v>
      </c>
      <c r="T109" s="183">
        <v>0</v>
      </c>
    </row>
    <row r="110" customHeight="1" spans="1:20">
      <c r="A110" s="180"/>
      <c r="B110" s="180"/>
      <c r="C110" s="180"/>
      <c r="D110" s="199" t="s">
        <v>2483</v>
      </c>
      <c r="E110" s="280" t="s">
        <v>641</v>
      </c>
      <c r="F110" s="183">
        <v>78.56</v>
      </c>
      <c r="G110" s="183">
        <v>0</v>
      </c>
      <c r="H110" s="183">
        <v>0</v>
      </c>
      <c r="I110" s="183">
        <v>0</v>
      </c>
      <c r="J110" s="183">
        <v>0</v>
      </c>
      <c r="K110" s="183">
        <v>78.56</v>
      </c>
      <c r="L110" s="183">
        <v>0</v>
      </c>
      <c r="M110" s="183">
        <v>0</v>
      </c>
      <c r="N110" s="183">
        <v>0</v>
      </c>
      <c r="O110" s="183">
        <v>0</v>
      </c>
      <c r="P110" s="183">
        <v>0</v>
      </c>
      <c r="Q110" s="183">
        <v>0</v>
      </c>
      <c r="R110" s="183">
        <v>0</v>
      </c>
      <c r="S110" s="183">
        <v>0</v>
      </c>
      <c r="T110" s="183">
        <v>0</v>
      </c>
    </row>
    <row r="111" customHeight="1" spans="1:20">
      <c r="A111" s="180"/>
      <c r="B111" s="180"/>
      <c r="C111" s="180"/>
      <c r="D111" s="199" t="s">
        <v>2484</v>
      </c>
      <c r="E111" s="280" t="s">
        <v>2485</v>
      </c>
      <c r="F111" s="183">
        <v>78.56</v>
      </c>
      <c r="G111" s="183">
        <v>0</v>
      </c>
      <c r="H111" s="183">
        <v>0</v>
      </c>
      <c r="I111" s="183">
        <v>0</v>
      </c>
      <c r="J111" s="183">
        <v>0</v>
      </c>
      <c r="K111" s="183">
        <v>78.56</v>
      </c>
      <c r="L111" s="183">
        <v>0</v>
      </c>
      <c r="M111" s="183">
        <v>0</v>
      </c>
      <c r="N111" s="183">
        <v>0</v>
      </c>
      <c r="O111" s="183">
        <v>0</v>
      </c>
      <c r="P111" s="183">
        <v>0</v>
      </c>
      <c r="Q111" s="183">
        <v>0</v>
      </c>
      <c r="R111" s="183">
        <v>0</v>
      </c>
      <c r="S111" s="183">
        <v>0</v>
      </c>
      <c r="T111" s="183">
        <v>0</v>
      </c>
    </row>
    <row r="112" customHeight="1" spans="1:20">
      <c r="A112" s="180"/>
      <c r="B112" s="180"/>
      <c r="C112" s="180"/>
      <c r="D112" s="199" t="s">
        <v>2486</v>
      </c>
      <c r="E112" s="280" t="s">
        <v>645</v>
      </c>
      <c r="F112" s="183">
        <v>4551.39</v>
      </c>
      <c r="G112" s="183">
        <v>2001.43</v>
      </c>
      <c r="H112" s="183">
        <v>2180.46</v>
      </c>
      <c r="I112" s="183">
        <v>0</v>
      </c>
      <c r="J112" s="183">
        <v>0</v>
      </c>
      <c r="K112" s="183">
        <v>284.42</v>
      </c>
      <c r="L112" s="183">
        <v>0</v>
      </c>
      <c r="M112" s="183">
        <v>0</v>
      </c>
      <c r="N112" s="183">
        <v>0</v>
      </c>
      <c r="O112" s="183">
        <v>85.08</v>
      </c>
      <c r="P112" s="183">
        <v>0</v>
      </c>
      <c r="Q112" s="183">
        <v>0</v>
      </c>
      <c r="R112" s="183">
        <v>0</v>
      </c>
      <c r="S112" s="183">
        <v>0</v>
      </c>
      <c r="T112" s="183">
        <v>0</v>
      </c>
    </row>
    <row r="113" customHeight="1" spans="1:20">
      <c r="A113" s="180"/>
      <c r="B113" s="180"/>
      <c r="C113" s="180"/>
      <c r="D113" s="199" t="s">
        <v>2487</v>
      </c>
      <c r="E113" s="280" t="s">
        <v>2908</v>
      </c>
      <c r="F113" s="183">
        <v>389.39</v>
      </c>
      <c r="G113" s="183">
        <v>190.54</v>
      </c>
      <c r="H113" s="183">
        <v>187.73</v>
      </c>
      <c r="I113" s="183">
        <v>0</v>
      </c>
      <c r="J113" s="183">
        <v>0</v>
      </c>
      <c r="K113" s="183">
        <v>0</v>
      </c>
      <c r="L113" s="183">
        <v>0</v>
      </c>
      <c r="M113" s="183">
        <v>0</v>
      </c>
      <c r="N113" s="183">
        <v>0</v>
      </c>
      <c r="O113" s="183">
        <v>11.12</v>
      </c>
      <c r="P113" s="183">
        <v>0</v>
      </c>
      <c r="Q113" s="183">
        <v>0</v>
      </c>
      <c r="R113" s="183">
        <v>0</v>
      </c>
      <c r="S113" s="183">
        <v>0</v>
      </c>
      <c r="T113" s="183">
        <v>0</v>
      </c>
    </row>
    <row r="114" customHeight="1" spans="1:20">
      <c r="A114" s="180"/>
      <c r="B114" s="180"/>
      <c r="C114" s="180"/>
      <c r="D114" s="199" t="s">
        <v>2489</v>
      </c>
      <c r="E114" s="280" t="s">
        <v>2490</v>
      </c>
      <c r="F114" s="183">
        <v>555.5</v>
      </c>
      <c r="G114" s="183">
        <v>189.8</v>
      </c>
      <c r="H114" s="183">
        <v>361.77</v>
      </c>
      <c r="I114" s="183">
        <v>0</v>
      </c>
      <c r="J114" s="183">
        <v>0</v>
      </c>
      <c r="K114" s="183">
        <v>0</v>
      </c>
      <c r="L114" s="183">
        <v>0</v>
      </c>
      <c r="M114" s="183">
        <v>0</v>
      </c>
      <c r="N114" s="183">
        <v>0</v>
      </c>
      <c r="O114" s="183">
        <v>3.93</v>
      </c>
      <c r="P114" s="183">
        <v>0</v>
      </c>
      <c r="Q114" s="183">
        <v>0</v>
      </c>
      <c r="R114" s="183">
        <v>0</v>
      </c>
      <c r="S114" s="183">
        <v>0</v>
      </c>
      <c r="T114" s="183">
        <v>0</v>
      </c>
    </row>
    <row r="115" customHeight="1" spans="1:20">
      <c r="A115" s="180"/>
      <c r="B115" s="180"/>
      <c r="C115" s="180"/>
      <c r="D115" s="199" t="s">
        <v>2491</v>
      </c>
      <c r="E115" s="280" t="s">
        <v>2492</v>
      </c>
      <c r="F115" s="183">
        <v>385.9</v>
      </c>
      <c r="G115" s="183">
        <v>233.13</v>
      </c>
      <c r="H115" s="183">
        <v>145.92</v>
      </c>
      <c r="I115" s="183">
        <v>0</v>
      </c>
      <c r="J115" s="183">
        <v>0</v>
      </c>
      <c r="K115" s="183">
        <v>0</v>
      </c>
      <c r="L115" s="183">
        <v>0</v>
      </c>
      <c r="M115" s="183">
        <v>0</v>
      </c>
      <c r="N115" s="183">
        <v>0</v>
      </c>
      <c r="O115" s="183">
        <v>6.85</v>
      </c>
      <c r="P115" s="183">
        <v>0</v>
      </c>
      <c r="Q115" s="183">
        <v>0</v>
      </c>
      <c r="R115" s="183">
        <v>0</v>
      </c>
      <c r="S115" s="183">
        <v>0</v>
      </c>
      <c r="T115" s="183">
        <v>0</v>
      </c>
    </row>
    <row r="116" customHeight="1" spans="1:20">
      <c r="A116" s="180"/>
      <c r="B116" s="180"/>
      <c r="C116" s="180"/>
      <c r="D116" s="199" t="s">
        <v>2493</v>
      </c>
      <c r="E116" s="280" t="s">
        <v>2494</v>
      </c>
      <c r="F116" s="183">
        <v>80.61</v>
      </c>
      <c r="G116" s="183">
        <v>0</v>
      </c>
      <c r="H116" s="183">
        <v>0</v>
      </c>
      <c r="I116" s="183">
        <v>0</v>
      </c>
      <c r="J116" s="183">
        <v>0</v>
      </c>
      <c r="K116" s="183">
        <v>77.82</v>
      </c>
      <c r="L116" s="183">
        <v>0</v>
      </c>
      <c r="M116" s="183">
        <v>0</v>
      </c>
      <c r="N116" s="183">
        <v>0</v>
      </c>
      <c r="O116" s="183">
        <v>2.79</v>
      </c>
      <c r="P116" s="183">
        <v>0</v>
      </c>
      <c r="Q116" s="183">
        <v>0</v>
      </c>
      <c r="R116" s="183">
        <v>0</v>
      </c>
      <c r="S116" s="183">
        <v>0</v>
      </c>
      <c r="T116" s="183">
        <v>0</v>
      </c>
    </row>
    <row r="117" customHeight="1" spans="1:20">
      <c r="A117" s="180"/>
      <c r="B117" s="180"/>
      <c r="C117" s="180"/>
      <c r="D117" s="199" t="s">
        <v>2495</v>
      </c>
      <c r="E117" s="280" t="s">
        <v>2909</v>
      </c>
      <c r="F117" s="183">
        <v>136.35</v>
      </c>
      <c r="G117" s="183">
        <v>67.51</v>
      </c>
      <c r="H117" s="183">
        <v>60.17</v>
      </c>
      <c r="I117" s="183">
        <v>0</v>
      </c>
      <c r="J117" s="183">
        <v>0</v>
      </c>
      <c r="K117" s="183">
        <v>0</v>
      </c>
      <c r="L117" s="183">
        <v>0</v>
      </c>
      <c r="M117" s="183">
        <v>0</v>
      </c>
      <c r="N117" s="183">
        <v>0</v>
      </c>
      <c r="O117" s="183">
        <v>8.67</v>
      </c>
      <c r="P117" s="183">
        <v>0</v>
      </c>
      <c r="Q117" s="183">
        <v>0</v>
      </c>
      <c r="R117" s="183">
        <v>0</v>
      </c>
      <c r="S117" s="183">
        <v>0</v>
      </c>
      <c r="T117" s="183">
        <v>0</v>
      </c>
    </row>
    <row r="118" customHeight="1" spans="1:20">
      <c r="A118" s="180"/>
      <c r="B118" s="180"/>
      <c r="C118" s="180"/>
      <c r="D118" s="199" t="s">
        <v>2497</v>
      </c>
      <c r="E118" s="280" t="s">
        <v>2498</v>
      </c>
      <c r="F118" s="183">
        <v>72.45</v>
      </c>
      <c r="G118" s="183">
        <v>36.04</v>
      </c>
      <c r="H118" s="183">
        <v>35.46</v>
      </c>
      <c r="I118" s="183">
        <v>0</v>
      </c>
      <c r="J118" s="183">
        <v>0</v>
      </c>
      <c r="K118" s="183">
        <v>0</v>
      </c>
      <c r="L118" s="183">
        <v>0</v>
      </c>
      <c r="M118" s="183">
        <v>0</v>
      </c>
      <c r="N118" s="183">
        <v>0</v>
      </c>
      <c r="O118" s="183">
        <v>0.95</v>
      </c>
      <c r="P118" s="183">
        <v>0</v>
      </c>
      <c r="Q118" s="183">
        <v>0</v>
      </c>
      <c r="R118" s="183">
        <v>0</v>
      </c>
      <c r="S118" s="183">
        <v>0</v>
      </c>
      <c r="T118" s="183">
        <v>0</v>
      </c>
    </row>
    <row r="119" customHeight="1" spans="1:20">
      <c r="A119" s="180"/>
      <c r="B119" s="180"/>
      <c r="C119" s="180"/>
      <c r="D119" s="199" t="s">
        <v>2499</v>
      </c>
      <c r="E119" s="280" t="s">
        <v>2500</v>
      </c>
      <c r="F119" s="183">
        <v>66.03</v>
      </c>
      <c r="G119" s="183">
        <v>0</v>
      </c>
      <c r="H119" s="183">
        <v>0</v>
      </c>
      <c r="I119" s="183">
        <v>0</v>
      </c>
      <c r="J119" s="183">
        <v>0</v>
      </c>
      <c r="K119" s="183">
        <v>66.03</v>
      </c>
      <c r="L119" s="183">
        <v>0</v>
      </c>
      <c r="M119" s="183">
        <v>0</v>
      </c>
      <c r="N119" s="183">
        <v>0</v>
      </c>
      <c r="O119" s="183">
        <v>0</v>
      </c>
      <c r="P119" s="183">
        <v>0</v>
      </c>
      <c r="Q119" s="183">
        <v>0</v>
      </c>
      <c r="R119" s="183">
        <v>0</v>
      </c>
      <c r="S119" s="183">
        <v>0</v>
      </c>
      <c r="T119" s="183">
        <v>0</v>
      </c>
    </row>
    <row r="120" customHeight="1" spans="1:20">
      <c r="A120" s="180"/>
      <c r="B120" s="180"/>
      <c r="C120" s="180"/>
      <c r="D120" s="199" t="s">
        <v>2501</v>
      </c>
      <c r="E120" s="280" t="s">
        <v>2502</v>
      </c>
      <c r="F120" s="183">
        <v>43.01</v>
      </c>
      <c r="G120" s="183">
        <v>22.55</v>
      </c>
      <c r="H120" s="183">
        <v>18.6</v>
      </c>
      <c r="I120" s="183">
        <v>0</v>
      </c>
      <c r="J120" s="183">
        <v>0</v>
      </c>
      <c r="K120" s="183">
        <v>0</v>
      </c>
      <c r="L120" s="183">
        <v>0</v>
      </c>
      <c r="M120" s="183">
        <v>0</v>
      </c>
      <c r="N120" s="183">
        <v>0</v>
      </c>
      <c r="O120" s="183">
        <v>1.86</v>
      </c>
      <c r="P120" s="183">
        <v>0</v>
      </c>
      <c r="Q120" s="183">
        <v>0</v>
      </c>
      <c r="R120" s="183">
        <v>0</v>
      </c>
      <c r="S120" s="183">
        <v>0</v>
      </c>
      <c r="T120" s="183">
        <v>0</v>
      </c>
    </row>
    <row r="121" customHeight="1" spans="1:20">
      <c r="A121" s="180"/>
      <c r="B121" s="180"/>
      <c r="C121" s="180"/>
      <c r="D121" s="199" t="s">
        <v>2503</v>
      </c>
      <c r="E121" s="280" t="s">
        <v>2504</v>
      </c>
      <c r="F121" s="183">
        <v>479.72</v>
      </c>
      <c r="G121" s="183">
        <v>254.8</v>
      </c>
      <c r="H121" s="183">
        <v>213.31</v>
      </c>
      <c r="I121" s="183">
        <v>0</v>
      </c>
      <c r="J121" s="183">
        <v>0</v>
      </c>
      <c r="K121" s="183">
        <v>0</v>
      </c>
      <c r="L121" s="183">
        <v>0</v>
      </c>
      <c r="M121" s="183">
        <v>0</v>
      </c>
      <c r="N121" s="183">
        <v>0</v>
      </c>
      <c r="O121" s="183">
        <v>11.61</v>
      </c>
      <c r="P121" s="183">
        <v>0</v>
      </c>
      <c r="Q121" s="183">
        <v>0</v>
      </c>
      <c r="R121" s="183">
        <v>0</v>
      </c>
      <c r="S121" s="183">
        <v>0</v>
      </c>
      <c r="T121" s="183">
        <v>0</v>
      </c>
    </row>
    <row r="122" customHeight="1" spans="1:20">
      <c r="A122" s="180"/>
      <c r="B122" s="180"/>
      <c r="C122" s="180"/>
      <c r="D122" s="199" t="s">
        <v>2505</v>
      </c>
      <c r="E122" s="280" t="s">
        <v>2506</v>
      </c>
      <c r="F122" s="183">
        <v>1493.49</v>
      </c>
      <c r="G122" s="183">
        <v>590.44</v>
      </c>
      <c r="H122" s="183">
        <v>888</v>
      </c>
      <c r="I122" s="183">
        <v>0</v>
      </c>
      <c r="J122" s="183">
        <v>0</v>
      </c>
      <c r="K122" s="183">
        <v>0</v>
      </c>
      <c r="L122" s="183">
        <v>0</v>
      </c>
      <c r="M122" s="183">
        <v>0</v>
      </c>
      <c r="N122" s="183">
        <v>0</v>
      </c>
      <c r="O122" s="183">
        <v>15.05</v>
      </c>
      <c r="P122" s="183">
        <v>0</v>
      </c>
      <c r="Q122" s="183">
        <v>0</v>
      </c>
      <c r="R122" s="183">
        <v>0</v>
      </c>
      <c r="S122" s="183">
        <v>0</v>
      </c>
      <c r="T122" s="183">
        <v>0</v>
      </c>
    </row>
    <row r="123" customHeight="1" spans="1:20">
      <c r="A123" s="180"/>
      <c r="B123" s="180"/>
      <c r="C123" s="180"/>
      <c r="D123" s="199" t="s">
        <v>2507</v>
      </c>
      <c r="E123" s="280" t="s">
        <v>2508</v>
      </c>
      <c r="F123" s="183">
        <v>96.38</v>
      </c>
      <c r="G123" s="183">
        <v>0</v>
      </c>
      <c r="H123" s="183">
        <v>0</v>
      </c>
      <c r="I123" s="183">
        <v>0</v>
      </c>
      <c r="J123" s="183">
        <v>0</v>
      </c>
      <c r="K123" s="183">
        <v>93.56</v>
      </c>
      <c r="L123" s="183">
        <v>0</v>
      </c>
      <c r="M123" s="183">
        <v>0</v>
      </c>
      <c r="N123" s="183">
        <v>0</v>
      </c>
      <c r="O123" s="183">
        <v>2.82</v>
      </c>
      <c r="P123" s="183">
        <v>0</v>
      </c>
      <c r="Q123" s="183">
        <v>0</v>
      </c>
      <c r="R123" s="183">
        <v>0</v>
      </c>
      <c r="S123" s="183">
        <v>0</v>
      </c>
      <c r="T123" s="183">
        <v>0</v>
      </c>
    </row>
    <row r="124" customHeight="1" spans="1:20">
      <c r="A124" s="180"/>
      <c r="B124" s="180"/>
      <c r="C124" s="180"/>
      <c r="D124" s="199" t="s">
        <v>2509</v>
      </c>
      <c r="E124" s="280" t="s">
        <v>2510</v>
      </c>
      <c r="F124" s="183">
        <v>45.98</v>
      </c>
      <c r="G124" s="183">
        <v>26.17</v>
      </c>
      <c r="H124" s="183">
        <v>19.81</v>
      </c>
      <c r="I124" s="183">
        <v>0</v>
      </c>
      <c r="J124" s="183">
        <v>0</v>
      </c>
      <c r="K124" s="183">
        <v>0</v>
      </c>
      <c r="L124" s="183">
        <v>0</v>
      </c>
      <c r="M124" s="183">
        <v>0</v>
      </c>
      <c r="N124" s="183">
        <v>0</v>
      </c>
      <c r="O124" s="183">
        <v>0</v>
      </c>
      <c r="P124" s="183">
        <v>0</v>
      </c>
      <c r="Q124" s="183">
        <v>0</v>
      </c>
      <c r="R124" s="183">
        <v>0</v>
      </c>
      <c r="S124" s="183">
        <v>0</v>
      </c>
      <c r="T124" s="183">
        <v>0</v>
      </c>
    </row>
    <row r="125" customHeight="1" spans="1:20">
      <c r="A125" s="180"/>
      <c r="B125" s="180"/>
      <c r="C125" s="180"/>
      <c r="D125" s="199" t="s">
        <v>2511</v>
      </c>
      <c r="E125" s="280" t="s">
        <v>2512</v>
      </c>
      <c r="F125" s="183">
        <v>112.6</v>
      </c>
      <c r="G125" s="183">
        <v>77.61</v>
      </c>
      <c r="H125" s="183">
        <v>27.2</v>
      </c>
      <c r="I125" s="183">
        <v>0</v>
      </c>
      <c r="J125" s="183">
        <v>0</v>
      </c>
      <c r="K125" s="183">
        <v>0</v>
      </c>
      <c r="L125" s="183">
        <v>0</v>
      </c>
      <c r="M125" s="183">
        <v>0</v>
      </c>
      <c r="N125" s="183">
        <v>0</v>
      </c>
      <c r="O125" s="183">
        <v>7.79</v>
      </c>
      <c r="P125" s="183">
        <v>0</v>
      </c>
      <c r="Q125" s="183">
        <v>0</v>
      </c>
      <c r="R125" s="183">
        <v>0</v>
      </c>
      <c r="S125" s="183">
        <v>0</v>
      </c>
      <c r="T125" s="183">
        <v>0</v>
      </c>
    </row>
    <row r="126" customHeight="1" spans="1:20">
      <c r="A126" s="180"/>
      <c r="B126" s="180"/>
      <c r="C126" s="180"/>
      <c r="D126" s="199" t="s">
        <v>2513</v>
      </c>
      <c r="E126" s="280" t="s">
        <v>2514</v>
      </c>
      <c r="F126" s="183">
        <v>141.77</v>
      </c>
      <c r="G126" s="183">
        <v>87.16</v>
      </c>
      <c r="H126" s="183">
        <v>52.24</v>
      </c>
      <c r="I126" s="183">
        <v>0</v>
      </c>
      <c r="J126" s="183">
        <v>0</v>
      </c>
      <c r="K126" s="183">
        <v>0</v>
      </c>
      <c r="L126" s="183">
        <v>0</v>
      </c>
      <c r="M126" s="183">
        <v>0</v>
      </c>
      <c r="N126" s="183">
        <v>0</v>
      </c>
      <c r="O126" s="183">
        <v>2.37</v>
      </c>
      <c r="P126" s="183">
        <v>0</v>
      </c>
      <c r="Q126" s="183">
        <v>0</v>
      </c>
      <c r="R126" s="183">
        <v>0</v>
      </c>
      <c r="S126" s="183">
        <v>0</v>
      </c>
      <c r="T126" s="183">
        <v>0</v>
      </c>
    </row>
    <row r="127" customHeight="1" spans="1:20">
      <c r="A127" s="180"/>
      <c r="B127" s="180"/>
      <c r="C127" s="180"/>
      <c r="D127" s="199" t="s">
        <v>2515</v>
      </c>
      <c r="E127" s="280" t="s">
        <v>2516</v>
      </c>
      <c r="F127" s="183">
        <v>47.01</v>
      </c>
      <c r="G127" s="183">
        <v>0</v>
      </c>
      <c r="H127" s="183">
        <v>0</v>
      </c>
      <c r="I127" s="183">
        <v>0</v>
      </c>
      <c r="J127" s="183">
        <v>0</v>
      </c>
      <c r="K127" s="183">
        <v>47.01</v>
      </c>
      <c r="L127" s="183">
        <v>0</v>
      </c>
      <c r="M127" s="183">
        <v>0</v>
      </c>
      <c r="N127" s="183">
        <v>0</v>
      </c>
      <c r="O127" s="183">
        <v>0</v>
      </c>
      <c r="P127" s="183">
        <v>0</v>
      </c>
      <c r="Q127" s="183">
        <v>0</v>
      </c>
      <c r="R127" s="183">
        <v>0</v>
      </c>
      <c r="S127" s="183">
        <v>0</v>
      </c>
      <c r="T127" s="183">
        <v>0</v>
      </c>
    </row>
    <row r="128" customHeight="1" spans="1:20">
      <c r="A128" s="180"/>
      <c r="B128" s="180"/>
      <c r="C128" s="180"/>
      <c r="D128" s="199" t="s">
        <v>2517</v>
      </c>
      <c r="E128" s="280" t="s">
        <v>2518</v>
      </c>
      <c r="F128" s="183">
        <v>178.23</v>
      </c>
      <c r="G128" s="183">
        <v>87.68</v>
      </c>
      <c r="H128" s="183">
        <v>84.09</v>
      </c>
      <c r="I128" s="183">
        <v>0</v>
      </c>
      <c r="J128" s="183">
        <v>0</v>
      </c>
      <c r="K128" s="183">
        <v>0</v>
      </c>
      <c r="L128" s="183">
        <v>0</v>
      </c>
      <c r="M128" s="183">
        <v>0</v>
      </c>
      <c r="N128" s="183">
        <v>0</v>
      </c>
      <c r="O128" s="183">
        <v>6.46</v>
      </c>
      <c r="P128" s="183">
        <v>0</v>
      </c>
      <c r="Q128" s="183">
        <v>0</v>
      </c>
      <c r="R128" s="183">
        <v>0</v>
      </c>
      <c r="S128" s="183">
        <v>0</v>
      </c>
      <c r="T128" s="183">
        <v>0</v>
      </c>
    </row>
    <row r="129" customHeight="1" spans="1:20">
      <c r="A129" s="180"/>
      <c r="B129" s="180"/>
      <c r="C129" s="180"/>
      <c r="D129" s="199" t="s">
        <v>2519</v>
      </c>
      <c r="E129" s="280" t="s">
        <v>2520</v>
      </c>
      <c r="F129" s="183">
        <v>90.56</v>
      </c>
      <c r="G129" s="183">
        <v>53.17</v>
      </c>
      <c r="H129" s="183">
        <v>34.58</v>
      </c>
      <c r="I129" s="183">
        <v>0</v>
      </c>
      <c r="J129" s="183">
        <v>0</v>
      </c>
      <c r="K129" s="183">
        <v>0</v>
      </c>
      <c r="L129" s="183">
        <v>0</v>
      </c>
      <c r="M129" s="183">
        <v>0</v>
      </c>
      <c r="N129" s="183">
        <v>0</v>
      </c>
      <c r="O129" s="183">
        <v>2.81</v>
      </c>
      <c r="P129" s="183">
        <v>0</v>
      </c>
      <c r="Q129" s="183">
        <v>0</v>
      </c>
      <c r="R129" s="183">
        <v>0</v>
      </c>
      <c r="S129" s="183">
        <v>0</v>
      </c>
      <c r="T129" s="183">
        <v>0</v>
      </c>
    </row>
    <row r="130" customHeight="1" spans="1:20">
      <c r="A130" s="180"/>
      <c r="B130" s="180"/>
      <c r="C130" s="180"/>
      <c r="D130" s="199" t="s">
        <v>2521</v>
      </c>
      <c r="E130" s="280" t="s">
        <v>2522</v>
      </c>
      <c r="F130" s="183">
        <v>97.15</v>
      </c>
      <c r="G130" s="183">
        <v>64.21</v>
      </c>
      <c r="H130" s="183">
        <v>32.94</v>
      </c>
      <c r="I130" s="183">
        <v>0</v>
      </c>
      <c r="J130" s="183">
        <v>0</v>
      </c>
      <c r="K130" s="183">
        <v>0</v>
      </c>
      <c r="L130" s="183">
        <v>0</v>
      </c>
      <c r="M130" s="183">
        <v>0</v>
      </c>
      <c r="N130" s="183">
        <v>0</v>
      </c>
      <c r="O130" s="183">
        <v>0</v>
      </c>
      <c r="P130" s="183">
        <v>0</v>
      </c>
      <c r="Q130" s="183">
        <v>0</v>
      </c>
      <c r="R130" s="183">
        <v>0</v>
      </c>
      <c r="S130" s="183">
        <v>0</v>
      </c>
      <c r="T130" s="183">
        <v>0</v>
      </c>
    </row>
    <row r="131" customHeight="1" spans="1:20">
      <c r="A131" s="180"/>
      <c r="B131" s="180"/>
      <c r="C131" s="180"/>
      <c r="D131" s="199" t="s">
        <v>2523</v>
      </c>
      <c r="E131" s="280" t="s">
        <v>2524</v>
      </c>
      <c r="F131" s="183">
        <v>39.26</v>
      </c>
      <c r="G131" s="183">
        <v>20.62</v>
      </c>
      <c r="H131" s="183">
        <v>18.64</v>
      </c>
      <c r="I131" s="183">
        <v>0</v>
      </c>
      <c r="J131" s="183">
        <v>0</v>
      </c>
      <c r="K131" s="183">
        <v>0</v>
      </c>
      <c r="L131" s="183">
        <v>0</v>
      </c>
      <c r="M131" s="183">
        <v>0</v>
      </c>
      <c r="N131" s="183">
        <v>0</v>
      </c>
      <c r="O131" s="183">
        <v>0</v>
      </c>
      <c r="P131" s="183">
        <v>0</v>
      </c>
      <c r="Q131" s="183">
        <v>0</v>
      </c>
      <c r="R131" s="183">
        <v>0</v>
      </c>
      <c r="S131" s="183">
        <v>0</v>
      </c>
      <c r="T131" s="183">
        <v>0</v>
      </c>
    </row>
    <row r="132" customHeight="1" spans="1:20">
      <c r="A132" s="180"/>
      <c r="B132" s="180"/>
      <c r="C132" s="180"/>
      <c r="D132" s="199" t="s">
        <v>2525</v>
      </c>
      <c r="E132" s="280" t="s">
        <v>771</v>
      </c>
      <c r="F132" s="183">
        <v>846.739999999999</v>
      </c>
      <c r="G132" s="183">
        <v>156.63</v>
      </c>
      <c r="H132" s="183">
        <v>160.07</v>
      </c>
      <c r="I132" s="183">
        <v>0</v>
      </c>
      <c r="J132" s="183">
        <v>0</v>
      </c>
      <c r="K132" s="183">
        <v>496.52</v>
      </c>
      <c r="L132" s="183">
        <v>0</v>
      </c>
      <c r="M132" s="183">
        <v>0</v>
      </c>
      <c r="N132" s="183">
        <v>0</v>
      </c>
      <c r="O132" s="183">
        <v>33.52</v>
      </c>
      <c r="P132" s="183">
        <v>0</v>
      </c>
      <c r="Q132" s="183">
        <v>0</v>
      </c>
      <c r="R132" s="183">
        <v>0</v>
      </c>
      <c r="S132" s="183">
        <v>0</v>
      </c>
      <c r="T132" s="183">
        <v>0</v>
      </c>
    </row>
    <row r="133" customHeight="1" spans="1:20">
      <c r="A133" s="180"/>
      <c r="B133" s="180"/>
      <c r="C133" s="180"/>
      <c r="D133" s="199" t="s">
        <v>2526</v>
      </c>
      <c r="E133" s="280" t="s">
        <v>2527</v>
      </c>
      <c r="F133" s="183">
        <v>328.99</v>
      </c>
      <c r="G133" s="183">
        <v>156.63</v>
      </c>
      <c r="H133" s="183">
        <v>160.07</v>
      </c>
      <c r="I133" s="183">
        <v>0</v>
      </c>
      <c r="J133" s="183">
        <v>0</v>
      </c>
      <c r="K133" s="183">
        <v>0</v>
      </c>
      <c r="L133" s="183">
        <v>0</v>
      </c>
      <c r="M133" s="183">
        <v>0</v>
      </c>
      <c r="N133" s="183">
        <v>0</v>
      </c>
      <c r="O133" s="183">
        <v>12.29</v>
      </c>
      <c r="P133" s="183">
        <v>0</v>
      </c>
      <c r="Q133" s="183">
        <v>0</v>
      </c>
      <c r="R133" s="183">
        <v>0</v>
      </c>
      <c r="S133" s="183">
        <v>0</v>
      </c>
      <c r="T133" s="183">
        <v>0</v>
      </c>
    </row>
    <row r="134" customHeight="1" spans="1:20">
      <c r="A134" s="180"/>
      <c r="B134" s="180"/>
      <c r="C134" s="180"/>
      <c r="D134" s="199" t="s">
        <v>2528</v>
      </c>
      <c r="E134" s="280" t="s">
        <v>2529</v>
      </c>
      <c r="F134" s="183">
        <v>191.94</v>
      </c>
      <c r="G134" s="183">
        <v>0</v>
      </c>
      <c r="H134" s="183">
        <v>0</v>
      </c>
      <c r="I134" s="183">
        <v>0</v>
      </c>
      <c r="J134" s="183">
        <v>0</v>
      </c>
      <c r="K134" s="183">
        <v>184.43</v>
      </c>
      <c r="L134" s="183">
        <v>0</v>
      </c>
      <c r="M134" s="183">
        <v>0</v>
      </c>
      <c r="N134" s="183">
        <v>0</v>
      </c>
      <c r="O134" s="183">
        <v>7.51</v>
      </c>
      <c r="P134" s="183">
        <v>0</v>
      </c>
      <c r="Q134" s="183">
        <v>0</v>
      </c>
      <c r="R134" s="183">
        <v>0</v>
      </c>
      <c r="S134" s="183">
        <v>0</v>
      </c>
      <c r="T134" s="183">
        <v>0</v>
      </c>
    </row>
    <row r="135" customHeight="1" spans="1:20">
      <c r="A135" s="180"/>
      <c r="B135" s="180"/>
      <c r="C135" s="180"/>
      <c r="D135" s="199" t="s">
        <v>2530</v>
      </c>
      <c r="E135" s="280" t="s">
        <v>2531</v>
      </c>
      <c r="F135" s="183">
        <v>103.94</v>
      </c>
      <c r="G135" s="183">
        <v>0</v>
      </c>
      <c r="H135" s="183">
        <v>0</v>
      </c>
      <c r="I135" s="183">
        <v>0</v>
      </c>
      <c r="J135" s="183">
        <v>0</v>
      </c>
      <c r="K135" s="183">
        <v>101.15</v>
      </c>
      <c r="L135" s="183">
        <v>0</v>
      </c>
      <c r="M135" s="183">
        <v>0</v>
      </c>
      <c r="N135" s="183">
        <v>0</v>
      </c>
      <c r="O135" s="183">
        <v>2.79</v>
      </c>
      <c r="P135" s="183">
        <v>0</v>
      </c>
      <c r="Q135" s="183">
        <v>0</v>
      </c>
      <c r="R135" s="183">
        <v>0</v>
      </c>
      <c r="S135" s="183">
        <v>0</v>
      </c>
      <c r="T135" s="183">
        <v>0</v>
      </c>
    </row>
    <row r="136" customHeight="1" spans="1:20">
      <c r="A136" s="180"/>
      <c r="B136" s="180"/>
      <c r="C136" s="180"/>
      <c r="D136" s="199" t="s">
        <v>2532</v>
      </c>
      <c r="E136" s="280" t="s">
        <v>2533</v>
      </c>
      <c r="F136" s="183">
        <v>152.85</v>
      </c>
      <c r="G136" s="183">
        <v>0</v>
      </c>
      <c r="H136" s="183">
        <v>0</v>
      </c>
      <c r="I136" s="183">
        <v>0</v>
      </c>
      <c r="J136" s="183">
        <v>0</v>
      </c>
      <c r="K136" s="183">
        <v>150.08</v>
      </c>
      <c r="L136" s="183">
        <v>0</v>
      </c>
      <c r="M136" s="183">
        <v>0</v>
      </c>
      <c r="N136" s="183">
        <v>0</v>
      </c>
      <c r="O136" s="183">
        <v>2.77</v>
      </c>
      <c r="P136" s="183">
        <v>0</v>
      </c>
      <c r="Q136" s="183">
        <v>0</v>
      </c>
      <c r="R136" s="183">
        <v>0</v>
      </c>
      <c r="S136" s="183">
        <v>0</v>
      </c>
      <c r="T136" s="183">
        <v>0</v>
      </c>
    </row>
    <row r="137" customHeight="1" spans="1:20">
      <c r="A137" s="180"/>
      <c r="B137" s="180"/>
      <c r="C137" s="180"/>
      <c r="D137" s="199" t="s">
        <v>2534</v>
      </c>
      <c r="E137" s="280" t="s">
        <v>2535</v>
      </c>
      <c r="F137" s="183">
        <v>69.02</v>
      </c>
      <c r="G137" s="183">
        <v>0</v>
      </c>
      <c r="H137" s="183">
        <v>0</v>
      </c>
      <c r="I137" s="183">
        <v>0</v>
      </c>
      <c r="J137" s="183">
        <v>0</v>
      </c>
      <c r="K137" s="183">
        <v>60.86</v>
      </c>
      <c r="L137" s="183">
        <v>0</v>
      </c>
      <c r="M137" s="183">
        <v>0</v>
      </c>
      <c r="N137" s="183">
        <v>0</v>
      </c>
      <c r="O137" s="183">
        <v>8.16</v>
      </c>
      <c r="P137" s="183">
        <v>0</v>
      </c>
      <c r="Q137" s="183">
        <v>0</v>
      </c>
      <c r="R137" s="183">
        <v>0</v>
      </c>
      <c r="S137" s="183">
        <v>0</v>
      </c>
      <c r="T137" s="183">
        <v>0</v>
      </c>
    </row>
    <row r="138" customHeight="1" spans="1:20">
      <c r="A138" s="180"/>
      <c r="B138" s="180"/>
      <c r="C138" s="180"/>
      <c r="D138" s="199" t="s">
        <v>2536</v>
      </c>
      <c r="E138" s="280" t="s">
        <v>805</v>
      </c>
      <c r="F138" s="183">
        <v>698.36</v>
      </c>
      <c r="G138" s="183">
        <v>508</v>
      </c>
      <c r="H138" s="183">
        <v>110.85</v>
      </c>
      <c r="I138" s="183">
        <v>0</v>
      </c>
      <c r="J138" s="183">
        <v>0</v>
      </c>
      <c r="K138" s="183">
        <v>70.12</v>
      </c>
      <c r="L138" s="183">
        <v>0</v>
      </c>
      <c r="M138" s="183">
        <v>0</v>
      </c>
      <c r="N138" s="183">
        <v>0</v>
      </c>
      <c r="O138" s="183">
        <v>9.39</v>
      </c>
      <c r="P138" s="183">
        <v>0</v>
      </c>
      <c r="Q138" s="183">
        <v>0</v>
      </c>
      <c r="R138" s="183">
        <v>0</v>
      </c>
      <c r="S138" s="183">
        <v>0</v>
      </c>
      <c r="T138" s="183">
        <v>0</v>
      </c>
    </row>
    <row r="139" customHeight="1" spans="1:20">
      <c r="A139" s="180"/>
      <c r="B139" s="180"/>
      <c r="C139" s="180"/>
      <c r="D139" s="199" t="s">
        <v>2537</v>
      </c>
      <c r="E139" s="280" t="s">
        <v>2538</v>
      </c>
      <c r="F139" s="183">
        <v>70.12</v>
      </c>
      <c r="G139" s="183">
        <v>0</v>
      </c>
      <c r="H139" s="183">
        <v>0</v>
      </c>
      <c r="I139" s="183">
        <v>0</v>
      </c>
      <c r="J139" s="183">
        <v>0</v>
      </c>
      <c r="K139" s="183">
        <v>70.12</v>
      </c>
      <c r="L139" s="183">
        <v>0</v>
      </c>
      <c r="M139" s="183">
        <v>0</v>
      </c>
      <c r="N139" s="183">
        <v>0</v>
      </c>
      <c r="O139" s="183">
        <v>0</v>
      </c>
      <c r="P139" s="183">
        <v>0</v>
      </c>
      <c r="Q139" s="183">
        <v>0</v>
      </c>
      <c r="R139" s="183">
        <v>0</v>
      </c>
      <c r="S139" s="183">
        <v>0</v>
      </c>
      <c r="T139" s="183">
        <v>0</v>
      </c>
    </row>
    <row r="140" customHeight="1" spans="1:20">
      <c r="A140" s="180"/>
      <c r="B140" s="180"/>
      <c r="C140" s="180"/>
      <c r="D140" s="199" t="s">
        <v>2539</v>
      </c>
      <c r="E140" s="280" t="s">
        <v>2540</v>
      </c>
      <c r="F140" s="183">
        <v>35.01</v>
      </c>
      <c r="G140" s="183">
        <v>29</v>
      </c>
      <c r="H140" s="183">
        <v>6.01</v>
      </c>
      <c r="I140" s="183">
        <v>0</v>
      </c>
      <c r="J140" s="183">
        <v>0</v>
      </c>
      <c r="K140" s="183">
        <v>0</v>
      </c>
      <c r="L140" s="183">
        <v>0</v>
      </c>
      <c r="M140" s="183">
        <v>0</v>
      </c>
      <c r="N140" s="183">
        <v>0</v>
      </c>
      <c r="O140" s="183">
        <v>0</v>
      </c>
      <c r="P140" s="183">
        <v>0</v>
      </c>
      <c r="Q140" s="183">
        <v>0</v>
      </c>
      <c r="R140" s="183">
        <v>0</v>
      </c>
      <c r="S140" s="183">
        <v>0</v>
      </c>
      <c r="T140" s="183">
        <v>0</v>
      </c>
    </row>
    <row r="141" customHeight="1" spans="1:20">
      <c r="A141" s="180"/>
      <c r="B141" s="180"/>
      <c r="C141" s="180"/>
      <c r="D141" s="199" t="s">
        <v>2541</v>
      </c>
      <c r="E141" s="280" t="s">
        <v>2542</v>
      </c>
      <c r="F141" s="183">
        <v>24.57</v>
      </c>
      <c r="G141" s="183">
        <v>20.06</v>
      </c>
      <c r="H141" s="183">
        <v>4.51</v>
      </c>
      <c r="I141" s="183">
        <v>0</v>
      </c>
      <c r="J141" s="183">
        <v>0</v>
      </c>
      <c r="K141" s="183">
        <v>0</v>
      </c>
      <c r="L141" s="183">
        <v>0</v>
      </c>
      <c r="M141" s="183">
        <v>0</v>
      </c>
      <c r="N141" s="183">
        <v>0</v>
      </c>
      <c r="O141" s="183">
        <v>0</v>
      </c>
      <c r="P141" s="183">
        <v>0</v>
      </c>
      <c r="Q141" s="183">
        <v>0</v>
      </c>
      <c r="R141" s="183">
        <v>0</v>
      </c>
      <c r="S141" s="183">
        <v>0</v>
      </c>
      <c r="T141" s="183">
        <v>0</v>
      </c>
    </row>
    <row r="142" customHeight="1" spans="1:20">
      <c r="A142" s="180"/>
      <c r="B142" s="180"/>
      <c r="C142" s="180"/>
      <c r="D142" s="199" t="s">
        <v>2543</v>
      </c>
      <c r="E142" s="280" t="s">
        <v>2544</v>
      </c>
      <c r="F142" s="183">
        <v>45.11</v>
      </c>
      <c r="G142" s="183">
        <v>36.25</v>
      </c>
      <c r="H142" s="183">
        <v>8.86</v>
      </c>
      <c r="I142" s="183">
        <v>0</v>
      </c>
      <c r="J142" s="183">
        <v>0</v>
      </c>
      <c r="K142" s="183">
        <v>0</v>
      </c>
      <c r="L142" s="183">
        <v>0</v>
      </c>
      <c r="M142" s="183">
        <v>0</v>
      </c>
      <c r="N142" s="183">
        <v>0</v>
      </c>
      <c r="O142" s="183">
        <v>0</v>
      </c>
      <c r="P142" s="183">
        <v>0</v>
      </c>
      <c r="Q142" s="183">
        <v>0</v>
      </c>
      <c r="R142" s="183">
        <v>0</v>
      </c>
      <c r="S142" s="183">
        <v>0</v>
      </c>
      <c r="T142" s="183">
        <v>0</v>
      </c>
    </row>
    <row r="143" customHeight="1" spans="1:20">
      <c r="A143" s="180"/>
      <c r="B143" s="180"/>
      <c r="C143" s="180"/>
      <c r="D143" s="199" t="s">
        <v>2545</v>
      </c>
      <c r="E143" s="280" t="s">
        <v>2546</v>
      </c>
      <c r="F143" s="183">
        <v>36.77</v>
      </c>
      <c r="G143" s="183">
        <v>29.16</v>
      </c>
      <c r="H143" s="183">
        <v>6.67</v>
      </c>
      <c r="I143" s="183">
        <v>0</v>
      </c>
      <c r="J143" s="183">
        <v>0</v>
      </c>
      <c r="K143" s="183">
        <v>0</v>
      </c>
      <c r="L143" s="183">
        <v>0</v>
      </c>
      <c r="M143" s="183">
        <v>0</v>
      </c>
      <c r="N143" s="183">
        <v>0</v>
      </c>
      <c r="O143" s="183">
        <v>0.94</v>
      </c>
      <c r="P143" s="183">
        <v>0</v>
      </c>
      <c r="Q143" s="183">
        <v>0</v>
      </c>
      <c r="R143" s="183">
        <v>0</v>
      </c>
      <c r="S143" s="183">
        <v>0</v>
      </c>
      <c r="T143" s="183">
        <v>0</v>
      </c>
    </row>
    <row r="144" customHeight="1" spans="1:20">
      <c r="A144" s="180"/>
      <c r="B144" s="180"/>
      <c r="C144" s="180"/>
      <c r="D144" s="199" t="s">
        <v>2547</v>
      </c>
      <c r="E144" s="280" t="s">
        <v>2548</v>
      </c>
      <c r="F144" s="183">
        <v>42.19</v>
      </c>
      <c r="G144" s="183">
        <v>34.66</v>
      </c>
      <c r="H144" s="183">
        <v>7.53</v>
      </c>
      <c r="I144" s="183">
        <v>0</v>
      </c>
      <c r="J144" s="183">
        <v>0</v>
      </c>
      <c r="K144" s="183">
        <v>0</v>
      </c>
      <c r="L144" s="183">
        <v>0</v>
      </c>
      <c r="M144" s="183">
        <v>0</v>
      </c>
      <c r="N144" s="183">
        <v>0</v>
      </c>
      <c r="O144" s="183">
        <v>0</v>
      </c>
      <c r="P144" s="183">
        <v>0</v>
      </c>
      <c r="Q144" s="183">
        <v>0</v>
      </c>
      <c r="R144" s="183">
        <v>0</v>
      </c>
      <c r="S144" s="183">
        <v>0</v>
      </c>
      <c r="T144" s="183">
        <v>0</v>
      </c>
    </row>
    <row r="145" customHeight="1" spans="1:20">
      <c r="A145" s="180"/>
      <c r="B145" s="180"/>
      <c r="C145" s="180"/>
      <c r="D145" s="199" t="s">
        <v>2549</v>
      </c>
      <c r="E145" s="280" t="s">
        <v>2550</v>
      </c>
      <c r="F145" s="183">
        <v>44.18</v>
      </c>
      <c r="G145" s="183">
        <v>36.63</v>
      </c>
      <c r="H145" s="183">
        <v>7.55</v>
      </c>
      <c r="I145" s="183">
        <v>0</v>
      </c>
      <c r="J145" s="183">
        <v>0</v>
      </c>
      <c r="K145" s="183">
        <v>0</v>
      </c>
      <c r="L145" s="183">
        <v>0</v>
      </c>
      <c r="M145" s="183">
        <v>0</v>
      </c>
      <c r="N145" s="183">
        <v>0</v>
      </c>
      <c r="O145" s="183">
        <v>0</v>
      </c>
      <c r="P145" s="183">
        <v>0</v>
      </c>
      <c r="Q145" s="183">
        <v>0</v>
      </c>
      <c r="R145" s="183">
        <v>0</v>
      </c>
      <c r="S145" s="183">
        <v>0</v>
      </c>
      <c r="T145" s="183">
        <v>0</v>
      </c>
    </row>
    <row r="146" customHeight="1" spans="1:20">
      <c r="A146" s="180"/>
      <c r="B146" s="180"/>
      <c r="C146" s="180"/>
      <c r="D146" s="199" t="s">
        <v>2551</v>
      </c>
      <c r="E146" s="280" t="s">
        <v>2552</v>
      </c>
      <c r="F146" s="183">
        <v>35.82</v>
      </c>
      <c r="G146" s="183">
        <v>29.15</v>
      </c>
      <c r="H146" s="183">
        <v>6.67</v>
      </c>
      <c r="I146" s="183">
        <v>0</v>
      </c>
      <c r="J146" s="183">
        <v>0</v>
      </c>
      <c r="K146" s="183">
        <v>0</v>
      </c>
      <c r="L146" s="183">
        <v>0</v>
      </c>
      <c r="M146" s="183">
        <v>0</v>
      </c>
      <c r="N146" s="183">
        <v>0</v>
      </c>
      <c r="O146" s="183">
        <v>0</v>
      </c>
      <c r="P146" s="183">
        <v>0</v>
      </c>
      <c r="Q146" s="183">
        <v>0</v>
      </c>
      <c r="R146" s="183">
        <v>0</v>
      </c>
      <c r="S146" s="183">
        <v>0</v>
      </c>
      <c r="T146" s="183">
        <v>0</v>
      </c>
    </row>
    <row r="147" customHeight="1" spans="1:20">
      <c r="A147" s="180"/>
      <c r="B147" s="180"/>
      <c r="C147" s="180"/>
      <c r="D147" s="199" t="s">
        <v>2553</v>
      </c>
      <c r="E147" s="280" t="s">
        <v>2554</v>
      </c>
      <c r="F147" s="183">
        <v>45.43</v>
      </c>
      <c r="G147" s="183">
        <v>37.86</v>
      </c>
      <c r="H147" s="183">
        <v>7.57</v>
      </c>
      <c r="I147" s="183">
        <v>0</v>
      </c>
      <c r="J147" s="183">
        <v>0</v>
      </c>
      <c r="K147" s="183">
        <v>0</v>
      </c>
      <c r="L147" s="183">
        <v>0</v>
      </c>
      <c r="M147" s="183">
        <v>0</v>
      </c>
      <c r="N147" s="183">
        <v>0</v>
      </c>
      <c r="O147" s="183">
        <v>0</v>
      </c>
      <c r="P147" s="183">
        <v>0</v>
      </c>
      <c r="Q147" s="183">
        <v>0</v>
      </c>
      <c r="R147" s="183">
        <v>0</v>
      </c>
      <c r="S147" s="183">
        <v>0</v>
      </c>
      <c r="T147" s="183">
        <v>0</v>
      </c>
    </row>
    <row r="148" customHeight="1" spans="1:20">
      <c r="A148" s="180"/>
      <c r="B148" s="180"/>
      <c r="C148" s="180"/>
      <c r="D148" s="199" t="s">
        <v>2555</v>
      </c>
      <c r="E148" s="280" t="s">
        <v>2556</v>
      </c>
      <c r="F148" s="183">
        <v>45.74</v>
      </c>
      <c r="G148" s="183">
        <v>37.24</v>
      </c>
      <c r="H148" s="183">
        <v>7.56</v>
      </c>
      <c r="I148" s="183">
        <v>0</v>
      </c>
      <c r="J148" s="183">
        <v>0</v>
      </c>
      <c r="K148" s="183">
        <v>0</v>
      </c>
      <c r="L148" s="183">
        <v>0</v>
      </c>
      <c r="M148" s="183">
        <v>0</v>
      </c>
      <c r="N148" s="183">
        <v>0</v>
      </c>
      <c r="O148" s="183">
        <v>0.94</v>
      </c>
      <c r="P148" s="183">
        <v>0</v>
      </c>
      <c r="Q148" s="183">
        <v>0</v>
      </c>
      <c r="R148" s="183">
        <v>0</v>
      </c>
      <c r="S148" s="183">
        <v>0</v>
      </c>
      <c r="T148" s="183">
        <v>0</v>
      </c>
    </row>
    <row r="149" customHeight="1" spans="1:20">
      <c r="A149" s="180"/>
      <c r="B149" s="180"/>
      <c r="C149" s="180"/>
      <c r="D149" s="199" t="s">
        <v>2557</v>
      </c>
      <c r="E149" s="280" t="s">
        <v>2558</v>
      </c>
      <c r="F149" s="183">
        <v>34.94</v>
      </c>
      <c r="G149" s="183">
        <v>28.28</v>
      </c>
      <c r="H149" s="183">
        <v>6.66</v>
      </c>
      <c r="I149" s="183">
        <v>0</v>
      </c>
      <c r="J149" s="183">
        <v>0</v>
      </c>
      <c r="K149" s="183">
        <v>0</v>
      </c>
      <c r="L149" s="183">
        <v>0</v>
      </c>
      <c r="M149" s="183">
        <v>0</v>
      </c>
      <c r="N149" s="183">
        <v>0</v>
      </c>
      <c r="O149" s="183">
        <v>0</v>
      </c>
      <c r="P149" s="183">
        <v>0</v>
      </c>
      <c r="Q149" s="183">
        <v>0</v>
      </c>
      <c r="R149" s="183">
        <v>0</v>
      </c>
      <c r="S149" s="183">
        <v>0</v>
      </c>
      <c r="T149" s="183">
        <v>0</v>
      </c>
    </row>
    <row r="150" customHeight="1" spans="1:20">
      <c r="A150" s="180"/>
      <c r="B150" s="180"/>
      <c r="C150" s="180"/>
      <c r="D150" s="199" t="s">
        <v>2559</v>
      </c>
      <c r="E150" s="280" t="s">
        <v>2560</v>
      </c>
      <c r="F150" s="183">
        <v>39.21</v>
      </c>
      <c r="G150" s="183">
        <v>29.66</v>
      </c>
      <c r="H150" s="183">
        <v>6.74</v>
      </c>
      <c r="I150" s="183">
        <v>0</v>
      </c>
      <c r="J150" s="183">
        <v>0</v>
      </c>
      <c r="K150" s="183">
        <v>0</v>
      </c>
      <c r="L150" s="183">
        <v>0</v>
      </c>
      <c r="M150" s="183">
        <v>0</v>
      </c>
      <c r="N150" s="183">
        <v>0</v>
      </c>
      <c r="O150" s="183">
        <v>2.81</v>
      </c>
      <c r="P150" s="183">
        <v>0</v>
      </c>
      <c r="Q150" s="183">
        <v>0</v>
      </c>
      <c r="R150" s="183">
        <v>0</v>
      </c>
      <c r="S150" s="183">
        <v>0</v>
      </c>
      <c r="T150" s="183">
        <v>0</v>
      </c>
    </row>
    <row r="151" customHeight="1" spans="1:20">
      <c r="A151" s="180"/>
      <c r="B151" s="180"/>
      <c r="C151" s="180"/>
      <c r="D151" s="199" t="s">
        <v>2561</v>
      </c>
      <c r="E151" s="280" t="s">
        <v>2562</v>
      </c>
      <c r="F151" s="183">
        <v>43.8</v>
      </c>
      <c r="G151" s="183">
        <v>35.6</v>
      </c>
      <c r="H151" s="183">
        <v>8.2</v>
      </c>
      <c r="I151" s="183">
        <v>0</v>
      </c>
      <c r="J151" s="183">
        <v>0</v>
      </c>
      <c r="K151" s="183">
        <v>0</v>
      </c>
      <c r="L151" s="183">
        <v>0</v>
      </c>
      <c r="M151" s="183">
        <v>0</v>
      </c>
      <c r="N151" s="183">
        <v>0</v>
      </c>
      <c r="O151" s="183">
        <v>0</v>
      </c>
      <c r="P151" s="183">
        <v>0</v>
      </c>
      <c r="Q151" s="183">
        <v>0</v>
      </c>
      <c r="R151" s="183">
        <v>0</v>
      </c>
      <c r="S151" s="183">
        <v>0</v>
      </c>
      <c r="T151" s="183">
        <v>0</v>
      </c>
    </row>
    <row r="152" customHeight="1" spans="1:20">
      <c r="A152" s="180"/>
      <c r="B152" s="180"/>
      <c r="C152" s="180"/>
      <c r="D152" s="199" t="s">
        <v>2563</v>
      </c>
      <c r="E152" s="280" t="s">
        <v>2564</v>
      </c>
      <c r="F152" s="183">
        <v>48.29</v>
      </c>
      <c r="G152" s="183">
        <v>39.39</v>
      </c>
      <c r="H152" s="183">
        <v>8.9</v>
      </c>
      <c r="I152" s="183">
        <v>0</v>
      </c>
      <c r="J152" s="183">
        <v>0</v>
      </c>
      <c r="K152" s="183">
        <v>0</v>
      </c>
      <c r="L152" s="183">
        <v>0</v>
      </c>
      <c r="M152" s="183">
        <v>0</v>
      </c>
      <c r="N152" s="183">
        <v>0</v>
      </c>
      <c r="O152" s="183">
        <v>0</v>
      </c>
      <c r="P152" s="183">
        <v>0</v>
      </c>
      <c r="Q152" s="183">
        <v>0</v>
      </c>
      <c r="R152" s="183">
        <v>0</v>
      </c>
      <c r="S152" s="183">
        <v>0</v>
      </c>
      <c r="T152" s="183">
        <v>0</v>
      </c>
    </row>
    <row r="153" customHeight="1" spans="1:20">
      <c r="A153" s="180"/>
      <c r="B153" s="180"/>
      <c r="C153" s="180"/>
      <c r="D153" s="199" t="s">
        <v>2565</v>
      </c>
      <c r="E153" s="280" t="s">
        <v>2566</v>
      </c>
      <c r="F153" s="183">
        <v>31.17</v>
      </c>
      <c r="G153" s="183">
        <v>25.85</v>
      </c>
      <c r="H153" s="183">
        <v>5.32</v>
      </c>
      <c r="I153" s="183">
        <v>0</v>
      </c>
      <c r="J153" s="183">
        <v>0</v>
      </c>
      <c r="K153" s="183">
        <v>0</v>
      </c>
      <c r="L153" s="183">
        <v>0</v>
      </c>
      <c r="M153" s="183">
        <v>0</v>
      </c>
      <c r="N153" s="183">
        <v>0</v>
      </c>
      <c r="O153" s="183">
        <v>0</v>
      </c>
      <c r="P153" s="183">
        <v>0</v>
      </c>
      <c r="Q153" s="183">
        <v>0</v>
      </c>
      <c r="R153" s="183">
        <v>0</v>
      </c>
      <c r="S153" s="183">
        <v>0</v>
      </c>
      <c r="T153" s="183">
        <v>0</v>
      </c>
    </row>
    <row r="154" customHeight="1" spans="1:20">
      <c r="A154" s="180"/>
      <c r="B154" s="180"/>
      <c r="C154" s="180"/>
      <c r="D154" s="199" t="s">
        <v>2567</v>
      </c>
      <c r="E154" s="280" t="s">
        <v>2568</v>
      </c>
      <c r="F154" s="183">
        <v>26.08</v>
      </c>
      <c r="G154" s="183">
        <v>19.49</v>
      </c>
      <c r="H154" s="183">
        <v>3.79</v>
      </c>
      <c r="I154" s="183">
        <v>0</v>
      </c>
      <c r="J154" s="183">
        <v>0</v>
      </c>
      <c r="K154" s="183">
        <v>0</v>
      </c>
      <c r="L154" s="183">
        <v>0</v>
      </c>
      <c r="M154" s="183">
        <v>0</v>
      </c>
      <c r="N154" s="183">
        <v>0</v>
      </c>
      <c r="O154" s="183">
        <v>2.8</v>
      </c>
      <c r="P154" s="183">
        <v>0</v>
      </c>
      <c r="Q154" s="183">
        <v>0</v>
      </c>
      <c r="R154" s="183">
        <v>0</v>
      </c>
      <c r="S154" s="183">
        <v>0</v>
      </c>
      <c r="T154" s="183">
        <v>0</v>
      </c>
    </row>
    <row r="155" customHeight="1" spans="1:20">
      <c r="A155" s="180"/>
      <c r="B155" s="180"/>
      <c r="C155" s="180"/>
      <c r="D155" s="199" t="s">
        <v>2569</v>
      </c>
      <c r="E155" s="280" t="s">
        <v>2570</v>
      </c>
      <c r="F155" s="183">
        <v>49.93</v>
      </c>
      <c r="G155" s="183">
        <v>39.72</v>
      </c>
      <c r="H155" s="183">
        <v>8.31</v>
      </c>
      <c r="I155" s="183">
        <v>0</v>
      </c>
      <c r="J155" s="183">
        <v>0</v>
      </c>
      <c r="K155" s="183">
        <v>0</v>
      </c>
      <c r="L155" s="183">
        <v>0</v>
      </c>
      <c r="M155" s="183">
        <v>0</v>
      </c>
      <c r="N155" s="183">
        <v>0</v>
      </c>
      <c r="O155" s="183">
        <v>1.9</v>
      </c>
      <c r="P155" s="183">
        <v>0</v>
      </c>
      <c r="Q155" s="183">
        <v>0</v>
      </c>
      <c r="R155" s="183">
        <v>0</v>
      </c>
      <c r="S155" s="183">
        <v>0</v>
      </c>
      <c r="T155" s="183">
        <v>0</v>
      </c>
    </row>
    <row r="156" customHeight="1" spans="1:20">
      <c r="A156" s="180"/>
      <c r="B156" s="180"/>
      <c r="C156" s="180"/>
      <c r="D156" s="199" t="s">
        <v>1414</v>
      </c>
      <c r="E156" s="280" t="s">
        <v>809</v>
      </c>
      <c r="F156" s="183">
        <v>1977.65</v>
      </c>
      <c r="G156" s="183">
        <v>884.66</v>
      </c>
      <c r="H156" s="183">
        <v>271.69</v>
      </c>
      <c r="I156" s="183">
        <v>0</v>
      </c>
      <c r="J156" s="183">
        <v>0</v>
      </c>
      <c r="K156" s="183">
        <v>732.88</v>
      </c>
      <c r="L156" s="183">
        <v>0</v>
      </c>
      <c r="M156" s="183">
        <v>0</v>
      </c>
      <c r="N156" s="183">
        <v>0</v>
      </c>
      <c r="O156" s="183">
        <v>88.42</v>
      </c>
      <c r="P156" s="183">
        <v>0</v>
      </c>
      <c r="Q156" s="183">
        <v>0</v>
      </c>
      <c r="R156" s="183">
        <v>0</v>
      </c>
      <c r="S156" s="183">
        <v>0</v>
      </c>
      <c r="T156" s="183">
        <v>0</v>
      </c>
    </row>
    <row r="157" customHeight="1" spans="1:20">
      <c r="A157" s="180"/>
      <c r="B157" s="180"/>
      <c r="C157" s="180"/>
      <c r="D157" s="199" t="s">
        <v>2571</v>
      </c>
      <c r="E157" s="280" t="s">
        <v>2910</v>
      </c>
      <c r="F157" s="183">
        <v>1211.93</v>
      </c>
      <c r="G157" s="183">
        <v>884.66</v>
      </c>
      <c r="H157" s="183">
        <v>271.69</v>
      </c>
      <c r="I157" s="183">
        <v>0</v>
      </c>
      <c r="J157" s="183">
        <v>0</v>
      </c>
      <c r="K157" s="183">
        <v>0</v>
      </c>
      <c r="L157" s="183">
        <v>0</v>
      </c>
      <c r="M157" s="183">
        <v>0</v>
      </c>
      <c r="N157" s="183">
        <v>0</v>
      </c>
      <c r="O157" s="183">
        <v>55.58</v>
      </c>
      <c r="P157" s="183">
        <v>0</v>
      </c>
      <c r="Q157" s="183">
        <v>0</v>
      </c>
      <c r="R157" s="183">
        <v>0</v>
      </c>
      <c r="S157" s="183">
        <v>0</v>
      </c>
      <c r="T157" s="183">
        <v>0</v>
      </c>
    </row>
    <row r="158" customHeight="1" spans="1:20">
      <c r="A158" s="180"/>
      <c r="B158" s="180"/>
      <c r="C158" s="180"/>
      <c r="D158" s="199" t="s">
        <v>2573</v>
      </c>
      <c r="E158" s="280" t="s">
        <v>2574</v>
      </c>
      <c r="F158" s="183">
        <v>557.77</v>
      </c>
      <c r="G158" s="183">
        <v>0</v>
      </c>
      <c r="H158" s="183">
        <v>0</v>
      </c>
      <c r="I158" s="183">
        <v>0</v>
      </c>
      <c r="J158" s="183">
        <v>0</v>
      </c>
      <c r="K158" s="183">
        <v>529.52</v>
      </c>
      <c r="L158" s="183">
        <v>0</v>
      </c>
      <c r="M158" s="183">
        <v>0</v>
      </c>
      <c r="N158" s="183">
        <v>0</v>
      </c>
      <c r="O158" s="183">
        <v>28.25</v>
      </c>
      <c r="P158" s="183">
        <v>0</v>
      </c>
      <c r="Q158" s="183">
        <v>0</v>
      </c>
      <c r="R158" s="183">
        <v>0</v>
      </c>
      <c r="S158" s="183">
        <v>0</v>
      </c>
      <c r="T158" s="183">
        <v>0</v>
      </c>
    </row>
    <row r="159" customHeight="1" spans="1:20">
      <c r="A159" s="180"/>
      <c r="B159" s="180"/>
      <c r="C159" s="180"/>
      <c r="D159" s="199" t="s">
        <v>2575</v>
      </c>
      <c r="E159" s="280" t="s">
        <v>2576</v>
      </c>
      <c r="F159" s="183">
        <v>143.49</v>
      </c>
      <c r="G159" s="183">
        <v>0</v>
      </c>
      <c r="H159" s="183">
        <v>0</v>
      </c>
      <c r="I159" s="183">
        <v>0</v>
      </c>
      <c r="J159" s="183">
        <v>0</v>
      </c>
      <c r="K159" s="183">
        <v>138.9</v>
      </c>
      <c r="L159" s="183">
        <v>0</v>
      </c>
      <c r="M159" s="183">
        <v>0</v>
      </c>
      <c r="N159" s="183">
        <v>0</v>
      </c>
      <c r="O159" s="183">
        <v>4.59</v>
      </c>
      <c r="P159" s="183">
        <v>0</v>
      </c>
      <c r="Q159" s="183">
        <v>0</v>
      </c>
      <c r="R159" s="183">
        <v>0</v>
      </c>
      <c r="S159" s="183">
        <v>0</v>
      </c>
      <c r="T159" s="183">
        <v>0</v>
      </c>
    </row>
    <row r="160" customHeight="1" spans="1:20">
      <c r="A160" s="180"/>
      <c r="B160" s="180"/>
      <c r="C160" s="180"/>
      <c r="D160" s="199" t="s">
        <v>2577</v>
      </c>
      <c r="E160" s="280" t="s">
        <v>2578</v>
      </c>
      <c r="F160" s="183">
        <v>64.46</v>
      </c>
      <c r="G160" s="183">
        <v>0</v>
      </c>
      <c r="H160" s="183">
        <v>0</v>
      </c>
      <c r="I160" s="183">
        <v>0</v>
      </c>
      <c r="J160" s="183">
        <v>0</v>
      </c>
      <c r="K160" s="183">
        <v>64.46</v>
      </c>
      <c r="L160" s="183">
        <v>0</v>
      </c>
      <c r="M160" s="183">
        <v>0</v>
      </c>
      <c r="N160" s="183">
        <v>0</v>
      </c>
      <c r="O160" s="183">
        <v>0</v>
      </c>
      <c r="P160" s="183">
        <v>0</v>
      </c>
      <c r="Q160" s="183">
        <v>0</v>
      </c>
      <c r="R160" s="183">
        <v>0</v>
      </c>
      <c r="S160" s="183">
        <v>0</v>
      </c>
      <c r="T160" s="183">
        <v>0</v>
      </c>
    </row>
    <row r="161" customHeight="1" spans="1:20">
      <c r="A161" s="180"/>
      <c r="B161" s="180"/>
      <c r="C161" s="180"/>
      <c r="D161" s="199" t="s">
        <v>1554</v>
      </c>
      <c r="E161" s="280" t="s">
        <v>853</v>
      </c>
      <c r="F161" s="183">
        <v>205.01</v>
      </c>
      <c r="G161" s="183">
        <v>153.52</v>
      </c>
      <c r="H161" s="183">
        <v>48.77</v>
      </c>
      <c r="I161" s="183">
        <v>0</v>
      </c>
      <c r="J161" s="183">
        <v>0</v>
      </c>
      <c r="K161" s="183">
        <v>0</v>
      </c>
      <c r="L161" s="183">
        <v>0</v>
      </c>
      <c r="M161" s="183">
        <v>0</v>
      </c>
      <c r="N161" s="183">
        <v>0</v>
      </c>
      <c r="O161" s="183">
        <v>2.72</v>
      </c>
      <c r="P161" s="183">
        <v>0</v>
      </c>
      <c r="Q161" s="183">
        <v>0</v>
      </c>
      <c r="R161" s="183">
        <v>0</v>
      </c>
      <c r="S161" s="183">
        <v>0</v>
      </c>
      <c r="T161" s="183">
        <v>0</v>
      </c>
    </row>
    <row r="162" customHeight="1" spans="1:20">
      <c r="A162" s="180"/>
      <c r="B162" s="180"/>
      <c r="C162" s="180"/>
      <c r="D162" s="199" t="s">
        <v>2579</v>
      </c>
      <c r="E162" s="280" t="s">
        <v>2580</v>
      </c>
      <c r="F162" s="183">
        <v>205.01</v>
      </c>
      <c r="G162" s="183">
        <v>153.52</v>
      </c>
      <c r="H162" s="183">
        <v>48.77</v>
      </c>
      <c r="I162" s="183">
        <v>0</v>
      </c>
      <c r="J162" s="183">
        <v>0</v>
      </c>
      <c r="K162" s="183">
        <v>0</v>
      </c>
      <c r="L162" s="183">
        <v>0</v>
      </c>
      <c r="M162" s="183">
        <v>0</v>
      </c>
      <c r="N162" s="183">
        <v>0</v>
      </c>
      <c r="O162" s="183">
        <v>2.72</v>
      </c>
      <c r="P162" s="183">
        <v>0</v>
      </c>
      <c r="Q162" s="183">
        <v>0</v>
      </c>
      <c r="R162" s="183">
        <v>0</v>
      </c>
      <c r="S162" s="183">
        <v>0</v>
      </c>
      <c r="T162" s="183">
        <v>0</v>
      </c>
    </row>
    <row r="163" customHeight="1" spans="1:20">
      <c r="A163" s="180"/>
      <c r="B163" s="180"/>
      <c r="C163" s="180"/>
      <c r="D163" s="199" t="s">
        <v>1583</v>
      </c>
      <c r="E163" s="280" t="s">
        <v>859</v>
      </c>
      <c r="F163" s="183">
        <v>198.41</v>
      </c>
      <c r="G163" s="183">
        <v>107.33</v>
      </c>
      <c r="H163" s="183">
        <v>85.76</v>
      </c>
      <c r="I163" s="183">
        <v>0</v>
      </c>
      <c r="J163" s="183">
        <v>0</v>
      </c>
      <c r="K163" s="183">
        <v>0</v>
      </c>
      <c r="L163" s="183">
        <v>0</v>
      </c>
      <c r="M163" s="183">
        <v>0</v>
      </c>
      <c r="N163" s="183">
        <v>0</v>
      </c>
      <c r="O163" s="183">
        <v>5.32</v>
      </c>
      <c r="P163" s="183">
        <v>0</v>
      </c>
      <c r="Q163" s="183">
        <v>0</v>
      </c>
      <c r="R163" s="183">
        <v>0</v>
      </c>
      <c r="S163" s="183">
        <v>0</v>
      </c>
      <c r="T163" s="183">
        <v>0</v>
      </c>
    </row>
    <row r="164" customHeight="1" spans="1:20">
      <c r="A164" s="180"/>
      <c r="B164" s="180"/>
      <c r="C164" s="180"/>
      <c r="D164" s="199" t="s">
        <v>2581</v>
      </c>
      <c r="E164" s="280" t="s">
        <v>2582</v>
      </c>
      <c r="F164" s="183">
        <v>198.41</v>
      </c>
      <c r="G164" s="183">
        <v>107.33</v>
      </c>
      <c r="H164" s="183">
        <v>85.76</v>
      </c>
      <c r="I164" s="183">
        <v>0</v>
      </c>
      <c r="J164" s="183">
        <v>0</v>
      </c>
      <c r="K164" s="183">
        <v>0</v>
      </c>
      <c r="L164" s="183">
        <v>0</v>
      </c>
      <c r="M164" s="183">
        <v>0</v>
      </c>
      <c r="N164" s="183">
        <v>0</v>
      </c>
      <c r="O164" s="183">
        <v>5.32</v>
      </c>
      <c r="P164" s="183">
        <v>0</v>
      </c>
      <c r="Q164" s="183">
        <v>0</v>
      </c>
      <c r="R164" s="183">
        <v>0</v>
      </c>
      <c r="S164" s="183">
        <v>0</v>
      </c>
      <c r="T164" s="183">
        <v>0</v>
      </c>
    </row>
    <row r="165" customHeight="1" spans="1:20">
      <c r="A165" s="180"/>
      <c r="B165" s="180"/>
      <c r="C165" s="180"/>
      <c r="D165" s="199" t="s">
        <v>1598</v>
      </c>
      <c r="E165" s="280" t="s">
        <v>861</v>
      </c>
      <c r="F165" s="183">
        <v>375.74</v>
      </c>
      <c r="G165" s="183">
        <v>0</v>
      </c>
      <c r="H165" s="183">
        <v>0</v>
      </c>
      <c r="I165" s="183">
        <v>0</v>
      </c>
      <c r="J165" s="183">
        <v>0</v>
      </c>
      <c r="K165" s="183">
        <v>373.88</v>
      </c>
      <c r="L165" s="183">
        <v>0</v>
      </c>
      <c r="M165" s="183">
        <v>0</v>
      </c>
      <c r="N165" s="183">
        <v>0</v>
      </c>
      <c r="O165" s="183">
        <v>1.86</v>
      </c>
      <c r="P165" s="183">
        <v>0</v>
      </c>
      <c r="Q165" s="183">
        <v>0</v>
      </c>
      <c r="R165" s="183">
        <v>0</v>
      </c>
      <c r="S165" s="183">
        <v>0</v>
      </c>
      <c r="T165" s="183">
        <v>0</v>
      </c>
    </row>
    <row r="166" customHeight="1" spans="1:20">
      <c r="A166" s="180"/>
      <c r="B166" s="180"/>
      <c r="C166" s="180"/>
      <c r="D166" s="199" t="s">
        <v>2583</v>
      </c>
      <c r="E166" s="280" t="s">
        <v>2911</v>
      </c>
      <c r="F166" s="183">
        <v>375.74</v>
      </c>
      <c r="G166" s="183">
        <v>0</v>
      </c>
      <c r="H166" s="183">
        <v>0</v>
      </c>
      <c r="I166" s="183">
        <v>0</v>
      </c>
      <c r="J166" s="183">
        <v>0</v>
      </c>
      <c r="K166" s="183">
        <v>373.88</v>
      </c>
      <c r="L166" s="183">
        <v>0</v>
      </c>
      <c r="M166" s="183">
        <v>0</v>
      </c>
      <c r="N166" s="183">
        <v>0</v>
      </c>
      <c r="O166" s="183">
        <v>1.86</v>
      </c>
      <c r="P166" s="183">
        <v>0</v>
      </c>
      <c r="Q166" s="183">
        <v>0</v>
      </c>
      <c r="R166" s="183">
        <v>0</v>
      </c>
      <c r="S166" s="183">
        <v>0</v>
      </c>
      <c r="T166" s="183">
        <v>0</v>
      </c>
    </row>
    <row r="167" customHeight="1" spans="1:20">
      <c r="A167" s="180"/>
      <c r="B167" s="180"/>
      <c r="C167" s="180"/>
      <c r="D167" s="199" t="s">
        <v>1981</v>
      </c>
      <c r="E167" s="280" t="s">
        <v>865</v>
      </c>
      <c r="F167" s="183">
        <v>652.5</v>
      </c>
      <c r="G167" s="183">
        <v>460.64</v>
      </c>
      <c r="H167" s="183">
        <v>130.74</v>
      </c>
      <c r="I167" s="183">
        <v>0</v>
      </c>
      <c r="J167" s="183">
        <v>0</v>
      </c>
      <c r="K167" s="183">
        <v>0</v>
      </c>
      <c r="L167" s="183">
        <v>0</v>
      </c>
      <c r="M167" s="183">
        <v>0</v>
      </c>
      <c r="N167" s="183">
        <v>0</v>
      </c>
      <c r="O167" s="183">
        <v>61.12</v>
      </c>
      <c r="P167" s="183">
        <v>0</v>
      </c>
      <c r="Q167" s="183">
        <v>0</v>
      </c>
      <c r="R167" s="183">
        <v>0</v>
      </c>
      <c r="S167" s="183">
        <v>0</v>
      </c>
      <c r="T167" s="183">
        <v>0</v>
      </c>
    </row>
    <row r="168" customHeight="1" spans="1:20">
      <c r="A168" s="180"/>
      <c r="B168" s="180"/>
      <c r="C168" s="180"/>
      <c r="D168" s="199" t="s">
        <v>2585</v>
      </c>
      <c r="E168" s="280" t="s">
        <v>2586</v>
      </c>
      <c r="F168" s="183">
        <v>652.5</v>
      </c>
      <c r="G168" s="183">
        <v>460.64</v>
      </c>
      <c r="H168" s="183">
        <v>130.74</v>
      </c>
      <c r="I168" s="183">
        <v>0</v>
      </c>
      <c r="J168" s="183">
        <v>0</v>
      </c>
      <c r="K168" s="183">
        <v>0</v>
      </c>
      <c r="L168" s="183">
        <v>0</v>
      </c>
      <c r="M168" s="183">
        <v>0</v>
      </c>
      <c r="N168" s="183">
        <v>0</v>
      </c>
      <c r="O168" s="183">
        <v>61.12</v>
      </c>
      <c r="P168" s="183">
        <v>0</v>
      </c>
      <c r="Q168" s="183">
        <v>0</v>
      </c>
      <c r="R168" s="183">
        <v>0</v>
      </c>
      <c r="S168" s="183">
        <v>0</v>
      </c>
      <c r="T168" s="183">
        <v>0</v>
      </c>
    </row>
    <row r="169" customHeight="1" spans="1:20">
      <c r="A169" s="180"/>
      <c r="B169" s="180"/>
      <c r="C169" s="180"/>
      <c r="D169" s="199" t="s">
        <v>2587</v>
      </c>
      <c r="E169" s="280" t="s">
        <v>870</v>
      </c>
      <c r="F169" s="183">
        <v>1974.12</v>
      </c>
      <c r="G169" s="183">
        <v>1228.34</v>
      </c>
      <c r="H169" s="183">
        <v>392.77</v>
      </c>
      <c r="I169" s="183">
        <v>0</v>
      </c>
      <c r="J169" s="183">
        <v>0</v>
      </c>
      <c r="K169" s="183">
        <v>313.12</v>
      </c>
      <c r="L169" s="183">
        <v>0</v>
      </c>
      <c r="M169" s="183">
        <v>0</v>
      </c>
      <c r="N169" s="183">
        <v>0</v>
      </c>
      <c r="O169" s="183">
        <v>39.89</v>
      </c>
      <c r="P169" s="183">
        <v>0</v>
      </c>
      <c r="Q169" s="183">
        <v>0</v>
      </c>
      <c r="R169" s="183">
        <v>0</v>
      </c>
      <c r="S169" s="183">
        <v>0</v>
      </c>
      <c r="T169" s="183">
        <v>0</v>
      </c>
    </row>
    <row r="170" customHeight="1" spans="1:20">
      <c r="A170" s="180"/>
      <c r="B170" s="180"/>
      <c r="C170" s="180"/>
      <c r="D170" s="199" t="s">
        <v>2588</v>
      </c>
      <c r="E170" s="280" t="s">
        <v>2589</v>
      </c>
      <c r="F170" s="183">
        <v>1645.66</v>
      </c>
      <c r="G170" s="183">
        <v>1228.34</v>
      </c>
      <c r="H170" s="183">
        <v>392.77</v>
      </c>
      <c r="I170" s="183">
        <v>0</v>
      </c>
      <c r="J170" s="183">
        <v>0</v>
      </c>
      <c r="K170" s="183">
        <v>0</v>
      </c>
      <c r="L170" s="183">
        <v>0</v>
      </c>
      <c r="M170" s="183">
        <v>0</v>
      </c>
      <c r="N170" s="183">
        <v>0</v>
      </c>
      <c r="O170" s="183">
        <v>24.55</v>
      </c>
      <c r="P170" s="183">
        <v>0</v>
      </c>
      <c r="Q170" s="183">
        <v>0</v>
      </c>
      <c r="R170" s="183">
        <v>0</v>
      </c>
      <c r="S170" s="183">
        <v>0</v>
      </c>
      <c r="T170" s="183">
        <v>0</v>
      </c>
    </row>
    <row r="171" customHeight="1" spans="1:20">
      <c r="A171" s="180"/>
      <c r="B171" s="180"/>
      <c r="C171" s="180"/>
      <c r="D171" s="199" t="s">
        <v>2590</v>
      </c>
      <c r="E171" s="280" t="s">
        <v>2591</v>
      </c>
      <c r="F171" s="183">
        <v>108.84</v>
      </c>
      <c r="G171" s="183">
        <v>0</v>
      </c>
      <c r="H171" s="183">
        <v>0</v>
      </c>
      <c r="I171" s="183">
        <v>0</v>
      </c>
      <c r="J171" s="183">
        <v>0</v>
      </c>
      <c r="K171" s="183">
        <v>101.63</v>
      </c>
      <c r="L171" s="183">
        <v>0</v>
      </c>
      <c r="M171" s="183">
        <v>0</v>
      </c>
      <c r="N171" s="183">
        <v>0</v>
      </c>
      <c r="O171" s="183">
        <v>7.21</v>
      </c>
      <c r="P171" s="183">
        <v>0</v>
      </c>
      <c r="Q171" s="183">
        <v>0</v>
      </c>
      <c r="R171" s="183">
        <v>0</v>
      </c>
      <c r="S171" s="183">
        <v>0</v>
      </c>
      <c r="T171" s="183">
        <v>0</v>
      </c>
    </row>
    <row r="172" customHeight="1" spans="1:20">
      <c r="A172" s="180"/>
      <c r="B172" s="180"/>
      <c r="C172" s="180"/>
      <c r="D172" s="199" t="s">
        <v>2592</v>
      </c>
      <c r="E172" s="280" t="s">
        <v>2593</v>
      </c>
      <c r="F172" s="183">
        <v>99.83</v>
      </c>
      <c r="G172" s="183">
        <v>0</v>
      </c>
      <c r="H172" s="183">
        <v>0</v>
      </c>
      <c r="I172" s="183">
        <v>0</v>
      </c>
      <c r="J172" s="183">
        <v>0</v>
      </c>
      <c r="K172" s="183">
        <v>96.22</v>
      </c>
      <c r="L172" s="183">
        <v>0</v>
      </c>
      <c r="M172" s="183">
        <v>0</v>
      </c>
      <c r="N172" s="183">
        <v>0</v>
      </c>
      <c r="O172" s="183">
        <v>3.61</v>
      </c>
      <c r="P172" s="183">
        <v>0</v>
      </c>
      <c r="Q172" s="183">
        <v>0</v>
      </c>
      <c r="R172" s="183">
        <v>0</v>
      </c>
      <c r="S172" s="183">
        <v>0</v>
      </c>
      <c r="T172" s="183">
        <v>0</v>
      </c>
    </row>
    <row r="173" customHeight="1" spans="1:20">
      <c r="A173" s="180"/>
      <c r="B173" s="180"/>
      <c r="C173" s="180"/>
      <c r="D173" s="199" t="s">
        <v>2594</v>
      </c>
      <c r="E173" s="280" t="s">
        <v>2595</v>
      </c>
      <c r="F173" s="183">
        <v>119.79</v>
      </c>
      <c r="G173" s="183">
        <v>0</v>
      </c>
      <c r="H173" s="183">
        <v>0</v>
      </c>
      <c r="I173" s="183">
        <v>0</v>
      </c>
      <c r="J173" s="183">
        <v>0</v>
      </c>
      <c r="K173" s="183">
        <v>115.27</v>
      </c>
      <c r="L173" s="183">
        <v>0</v>
      </c>
      <c r="M173" s="183">
        <v>0</v>
      </c>
      <c r="N173" s="183">
        <v>0</v>
      </c>
      <c r="O173" s="183">
        <v>4.52</v>
      </c>
      <c r="P173" s="183">
        <v>0</v>
      </c>
      <c r="Q173" s="183">
        <v>0</v>
      </c>
      <c r="R173" s="183">
        <v>0</v>
      </c>
      <c r="S173" s="183">
        <v>0</v>
      </c>
      <c r="T173" s="183">
        <v>0</v>
      </c>
    </row>
    <row r="174" customHeight="1" spans="1:20">
      <c r="A174" s="180"/>
      <c r="B174" s="180"/>
      <c r="C174" s="180"/>
      <c r="D174" s="199" t="s">
        <v>2596</v>
      </c>
      <c r="E174" s="280" t="s">
        <v>123</v>
      </c>
      <c r="F174" s="183">
        <v>849.24</v>
      </c>
      <c r="G174" s="183">
        <v>0</v>
      </c>
      <c r="H174" s="183">
        <v>0</v>
      </c>
      <c r="I174" s="183">
        <v>0</v>
      </c>
      <c r="J174" s="183">
        <v>0</v>
      </c>
      <c r="K174" s="183">
        <v>839.94</v>
      </c>
      <c r="L174" s="183">
        <v>0</v>
      </c>
      <c r="M174" s="183">
        <v>0</v>
      </c>
      <c r="N174" s="183">
        <v>0</v>
      </c>
      <c r="O174" s="183">
        <v>9.3</v>
      </c>
      <c r="P174" s="183">
        <v>0</v>
      </c>
      <c r="Q174" s="183">
        <v>0</v>
      </c>
      <c r="R174" s="183">
        <v>0</v>
      </c>
      <c r="S174" s="183">
        <v>0</v>
      </c>
      <c r="T174" s="183">
        <v>0</v>
      </c>
    </row>
    <row r="175" customHeight="1" spans="1:20">
      <c r="A175" s="180"/>
      <c r="B175" s="180"/>
      <c r="C175" s="180"/>
      <c r="D175" s="199" t="s">
        <v>2597</v>
      </c>
      <c r="E175" s="280" t="s">
        <v>2598</v>
      </c>
      <c r="F175" s="183">
        <v>737.58</v>
      </c>
      <c r="G175" s="183">
        <v>0</v>
      </c>
      <c r="H175" s="183">
        <v>0</v>
      </c>
      <c r="I175" s="183">
        <v>0</v>
      </c>
      <c r="J175" s="183">
        <v>0</v>
      </c>
      <c r="K175" s="183">
        <v>733.82</v>
      </c>
      <c r="L175" s="183">
        <v>0</v>
      </c>
      <c r="M175" s="183">
        <v>0</v>
      </c>
      <c r="N175" s="183">
        <v>0</v>
      </c>
      <c r="O175" s="183">
        <v>3.76</v>
      </c>
      <c r="P175" s="183">
        <v>0</v>
      </c>
      <c r="Q175" s="183">
        <v>0</v>
      </c>
      <c r="R175" s="183">
        <v>0</v>
      </c>
      <c r="S175" s="183">
        <v>0</v>
      </c>
      <c r="T175" s="183">
        <v>0</v>
      </c>
    </row>
    <row r="176" customHeight="1" spans="1:20">
      <c r="A176" s="180"/>
      <c r="B176" s="180"/>
      <c r="C176" s="180"/>
      <c r="D176" s="199" t="s">
        <v>2599</v>
      </c>
      <c r="E176" s="280" t="s">
        <v>2600</v>
      </c>
      <c r="F176" s="183">
        <v>111.66</v>
      </c>
      <c r="G176" s="183">
        <v>0</v>
      </c>
      <c r="H176" s="183">
        <v>0</v>
      </c>
      <c r="I176" s="183">
        <v>0</v>
      </c>
      <c r="J176" s="183">
        <v>0</v>
      </c>
      <c r="K176" s="183">
        <v>106.12</v>
      </c>
      <c r="L176" s="183">
        <v>0</v>
      </c>
      <c r="M176" s="183">
        <v>0</v>
      </c>
      <c r="N176" s="183">
        <v>0</v>
      </c>
      <c r="O176" s="183">
        <v>5.54</v>
      </c>
      <c r="P176" s="183">
        <v>0</v>
      </c>
      <c r="Q176" s="183">
        <v>0</v>
      </c>
      <c r="R176" s="183">
        <v>0</v>
      </c>
      <c r="S176" s="183">
        <v>0</v>
      </c>
      <c r="T176" s="183">
        <v>0</v>
      </c>
    </row>
    <row r="177" customHeight="1" spans="1:20">
      <c r="A177" s="180"/>
      <c r="B177" s="180"/>
      <c r="C177" s="180"/>
      <c r="D177" s="199" t="s">
        <v>2601</v>
      </c>
      <c r="E177" s="280" t="s">
        <v>125</v>
      </c>
      <c r="F177" s="183">
        <v>2937.67</v>
      </c>
      <c r="G177" s="183">
        <v>444.12</v>
      </c>
      <c r="H177" s="183">
        <v>215.5</v>
      </c>
      <c r="I177" s="183">
        <v>0</v>
      </c>
      <c r="J177" s="183">
        <v>0</v>
      </c>
      <c r="K177" s="183">
        <v>2163.94</v>
      </c>
      <c r="L177" s="183">
        <v>0</v>
      </c>
      <c r="M177" s="183">
        <v>0</v>
      </c>
      <c r="N177" s="183">
        <v>0</v>
      </c>
      <c r="O177" s="183">
        <v>114.11</v>
      </c>
      <c r="P177" s="183">
        <v>0</v>
      </c>
      <c r="Q177" s="183">
        <v>0</v>
      </c>
      <c r="R177" s="183">
        <v>0</v>
      </c>
      <c r="S177" s="183">
        <v>0</v>
      </c>
      <c r="T177" s="183">
        <v>0</v>
      </c>
    </row>
    <row r="178" customHeight="1" spans="1:20">
      <c r="A178" s="180"/>
      <c r="B178" s="180"/>
      <c r="C178" s="180"/>
      <c r="D178" s="199" t="s">
        <v>2602</v>
      </c>
      <c r="E178" s="280" t="s">
        <v>2603</v>
      </c>
      <c r="F178" s="183">
        <v>376.27</v>
      </c>
      <c r="G178" s="183">
        <v>213.98</v>
      </c>
      <c r="H178" s="183">
        <v>145.93</v>
      </c>
      <c r="I178" s="183">
        <v>0</v>
      </c>
      <c r="J178" s="183">
        <v>0</v>
      </c>
      <c r="K178" s="183">
        <v>0</v>
      </c>
      <c r="L178" s="183">
        <v>0</v>
      </c>
      <c r="M178" s="183">
        <v>0</v>
      </c>
      <c r="N178" s="183">
        <v>0</v>
      </c>
      <c r="O178" s="183">
        <v>16.36</v>
      </c>
      <c r="P178" s="183">
        <v>0</v>
      </c>
      <c r="Q178" s="183">
        <v>0</v>
      </c>
      <c r="R178" s="183">
        <v>0</v>
      </c>
      <c r="S178" s="183">
        <v>0</v>
      </c>
      <c r="T178" s="183">
        <v>0</v>
      </c>
    </row>
    <row r="179" customHeight="1" spans="1:20">
      <c r="A179" s="180"/>
      <c r="B179" s="180"/>
      <c r="C179" s="180"/>
      <c r="D179" s="199" t="s">
        <v>2604</v>
      </c>
      <c r="E179" s="280" t="s">
        <v>2912</v>
      </c>
      <c r="F179" s="183">
        <v>220.71</v>
      </c>
      <c r="G179" s="183">
        <v>0</v>
      </c>
      <c r="H179" s="183">
        <v>0</v>
      </c>
      <c r="I179" s="183">
        <v>0</v>
      </c>
      <c r="J179" s="183">
        <v>0</v>
      </c>
      <c r="K179" s="183">
        <v>219.77</v>
      </c>
      <c r="L179" s="183">
        <v>0</v>
      </c>
      <c r="M179" s="183">
        <v>0</v>
      </c>
      <c r="N179" s="183">
        <v>0</v>
      </c>
      <c r="O179" s="183">
        <v>0.94</v>
      </c>
      <c r="P179" s="183">
        <v>0</v>
      </c>
      <c r="Q179" s="183">
        <v>0</v>
      </c>
      <c r="R179" s="183">
        <v>0</v>
      </c>
      <c r="S179" s="183">
        <v>0</v>
      </c>
      <c r="T179" s="183">
        <v>0</v>
      </c>
    </row>
    <row r="180" customHeight="1" spans="1:20">
      <c r="A180" s="180"/>
      <c r="B180" s="180"/>
      <c r="C180" s="180"/>
      <c r="D180" s="199" t="s">
        <v>2606</v>
      </c>
      <c r="E180" s="280" t="s">
        <v>2607</v>
      </c>
      <c r="F180" s="183">
        <v>100.79</v>
      </c>
      <c r="G180" s="183">
        <v>0</v>
      </c>
      <c r="H180" s="183">
        <v>0</v>
      </c>
      <c r="I180" s="183">
        <v>0</v>
      </c>
      <c r="J180" s="183">
        <v>0</v>
      </c>
      <c r="K180" s="183">
        <v>98.02</v>
      </c>
      <c r="L180" s="183">
        <v>0</v>
      </c>
      <c r="M180" s="183">
        <v>0</v>
      </c>
      <c r="N180" s="183">
        <v>0</v>
      </c>
      <c r="O180" s="183">
        <v>2.77</v>
      </c>
      <c r="P180" s="183">
        <v>0</v>
      </c>
      <c r="Q180" s="183">
        <v>0</v>
      </c>
      <c r="R180" s="183">
        <v>0</v>
      </c>
      <c r="S180" s="183">
        <v>0</v>
      </c>
      <c r="T180" s="183">
        <v>0</v>
      </c>
    </row>
    <row r="181" customHeight="1" spans="1:20">
      <c r="A181" s="180"/>
      <c r="B181" s="180"/>
      <c r="C181" s="180"/>
      <c r="D181" s="199" t="s">
        <v>2608</v>
      </c>
      <c r="E181" s="280" t="s">
        <v>2913</v>
      </c>
      <c r="F181" s="183">
        <v>587.66</v>
      </c>
      <c r="G181" s="183">
        <v>0</v>
      </c>
      <c r="H181" s="183">
        <v>0</v>
      </c>
      <c r="I181" s="183">
        <v>0</v>
      </c>
      <c r="J181" s="183">
        <v>0</v>
      </c>
      <c r="K181" s="183">
        <v>572.87</v>
      </c>
      <c r="L181" s="183">
        <v>0</v>
      </c>
      <c r="M181" s="183">
        <v>0</v>
      </c>
      <c r="N181" s="183">
        <v>0</v>
      </c>
      <c r="O181" s="183">
        <v>14.79</v>
      </c>
      <c r="P181" s="183">
        <v>0</v>
      </c>
      <c r="Q181" s="183">
        <v>0</v>
      </c>
      <c r="R181" s="183">
        <v>0</v>
      </c>
      <c r="S181" s="183">
        <v>0</v>
      </c>
      <c r="T181" s="183">
        <v>0</v>
      </c>
    </row>
    <row r="182" customHeight="1" spans="1:20">
      <c r="A182" s="180"/>
      <c r="B182" s="180"/>
      <c r="C182" s="180"/>
      <c r="D182" s="199" t="s">
        <v>2610</v>
      </c>
      <c r="E182" s="280" t="s">
        <v>2914</v>
      </c>
      <c r="F182" s="183">
        <v>408.47</v>
      </c>
      <c r="G182" s="183">
        <v>0</v>
      </c>
      <c r="H182" s="183">
        <v>0</v>
      </c>
      <c r="I182" s="183">
        <v>0</v>
      </c>
      <c r="J182" s="183">
        <v>0</v>
      </c>
      <c r="K182" s="183">
        <v>404.75</v>
      </c>
      <c r="L182" s="183">
        <v>0</v>
      </c>
      <c r="M182" s="183">
        <v>0</v>
      </c>
      <c r="N182" s="183">
        <v>0</v>
      </c>
      <c r="O182" s="183">
        <v>3.72</v>
      </c>
      <c r="P182" s="183">
        <v>0</v>
      </c>
      <c r="Q182" s="183">
        <v>0</v>
      </c>
      <c r="R182" s="183">
        <v>0</v>
      </c>
      <c r="S182" s="183">
        <v>0</v>
      </c>
      <c r="T182" s="183">
        <v>0</v>
      </c>
    </row>
    <row r="183" customHeight="1" spans="1:20">
      <c r="A183" s="180"/>
      <c r="B183" s="180"/>
      <c r="C183" s="180"/>
      <c r="D183" s="199" t="s">
        <v>2612</v>
      </c>
      <c r="E183" s="280" t="s">
        <v>2613</v>
      </c>
      <c r="F183" s="183">
        <v>103.01</v>
      </c>
      <c r="G183" s="183">
        <v>0</v>
      </c>
      <c r="H183" s="183">
        <v>0</v>
      </c>
      <c r="I183" s="183">
        <v>0</v>
      </c>
      <c r="J183" s="183">
        <v>0</v>
      </c>
      <c r="K183" s="183">
        <v>103.01</v>
      </c>
      <c r="L183" s="183">
        <v>0</v>
      </c>
      <c r="M183" s="183">
        <v>0</v>
      </c>
      <c r="N183" s="183">
        <v>0</v>
      </c>
      <c r="O183" s="183">
        <v>0</v>
      </c>
      <c r="P183" s="183">
        <v>0</v>
      </c>
      <c r="Q183" s="183">
        <v>0</v>
      </c>
      <c r="R183" s="183">
        <v>0</v>
      </c>
      <c r="S183" s="183">
        <v>0</v>
      </c>
      <c r="T183" s="183">
        <v>0</v>
      </c>
    </row>
    <row r="184" customHeight="1" spans="1:20">
      <c r="A184" s="180"/>
      <c r="B184" s="180"/>
      <c r="C184" s="180"/>
      <c r="D184" s="199" t="s">
        <v>2614</v>
      </c>
      <c r="E184" s="280" t="s">
        <v>2615</v>
      </c>
      <c r="F184" s="183">
        <v>102.32</v>
      </c>
      <c r="G184" s="183">
        <v>0</v>
      </c>
      <c r="H184" s="183">
        <v>0</v>
      </c>
      <c r="I184" s="183">
        <v>0</v>
      </c>
      <c r="J184" s="183">
        <v>0</v>
      </c>
      <c r="K184" s="183">
        <v>102.32</v>
      </c>
      <c r="L184" s="183">
        <v>0</v>
      </c>
      <c r="M184" s="183">
        <v>0</v>
      </c>
      <c r="N184" s="183">
        <v>0</v>
      </c>
      <c r="O184" s="183">
        <v>0</v>
      </c>
      <c r="P184" s="183">
        <v>0</v>
      </c>
      <c r="Q184" s="183">
        <v>0</v>
      </c>
      <c r="R184" s="183">
        <v>0</v>
      </c>
      <c r="S184" s="183">
        <v>0</v>
      </c>
      <c r="T184" s="183">
        <v>0</v>
      </c>
    </row>
    <row r="185" customHeight="1" spans="1:20">
      <c r="A185" s="180"/>
      <c r="B185" s="180"/>
      <c r="C185" s="180"/>
      <c r="D185" s="199" t="s">
        <v>2616</v>
      </c>
      <c r="E185" s="280" t="s">
        <v>2915</v>
      </c>
      <c r="F185" s="183">
        <v>128.29</v>
      </c>
      <c r="G185" s="183">
        <v>0</v>
      </c>
      <c r="H185" s="183">
        <v>0</v>
      </c>
      <c r="I185" s="183">
        <v>0</v>
      </c>
      <c r="J185" s="183">
        <v>0</v>
      </c>
      <c r="K185" s="183">
        <v>128.29</v>
      </c>
      <c r="L185" s="183">
        <v>0</v>
      </c>
      <c r="M185" s="183">
        <v>0</v>
      </c>
      <c r="N185" s="183">
        <v>0</v>
      </c>
      <c r="O185" s="183">
        <v>0</v>
      </c>
      <c r="P185" s="183">
        <v>0</v>
      </c>
      <c r="Q185" s="183">
        <v>0</v>
      </c>
      <c r="R185" s="183">
        <v>0</v>
      </c>
      <c r="S185" s="183">
        <v>0</v>
      </c>
      <c r="T185" s="183">
        <v>0</v>
      </c>
    </row>
    <row r="186" customHeight="1" spans="1:20">
      <c r="A186" s="180"/>
      <c r="B186" s="180"/>
      <c r="C186" s="180"/>
      <c r="D186" s="199" t="s">
        <v>2618</v>
      </c>
      <c r="E186" s="280" t="s">
        <v>2619</v>
      </c>
      <c r="F186" s="183">
        <v>155.64</v>
      </c>
      <c r="G186" s="183">
        <v>0</v>
      </c>
      <c r="H186" s="183">
        <v>0</v>
      </c>
      <c r="I186" s="183">
        <v>0</v>
      </c>
      <c r="J186" s="183">
        <v>0</v>
      </c>
      <c r="K186" s="183">
        <v>86.64</v>
      </c>
      <c r="L186" s="183">
        <v>0</v>
      </c>
      <c r="M186" s="183">
        <v>0</v>
      </c>
      <c r="N186" s="183">
        <v>0</v>
      </c>
      <c r="O186" s="183">
        <v>69</v>
      </c>
      <c r="P186" s="183">
        <v>0</v>
      </c>
      <c r="Q186" s="183">
        <v>0</v>
      </c>
      <c r="R186" s="183">
        <v>0</v>
      </c>
      <c r="S186" s="183">
        <v>0</v>
      </c>
      <c r="T186" s="183">
        <v>0</v>
      </c>
    </row>
    <row r="187" customHeight="1" spans="1:20">
      <c r="A187" s="180"/>
      <c r="B187" s="180"/>
      <c r="C187" s="180"/>
      <c r="D187" s="199" t="s">
        <v>2620</v>
      </c>
      <c r="E187" s="280" t="s">
        <v>2916</v>
      </c>
      <c r="F187" s="183">
        <v>116.62</v>
      </c>
      <c r="G187" s="183">
        <v>0</v>
      </c>
      <c r="H187" s="183">
        <v>0</v>
      </c>
      <c r="I187" s="183">
        <v>0</v>
      </c>
      <c r="J187" s="183">
        <v>0</v>
      </c>
      <c r="K187" s="183">
        <v>116.62</v>
      </c>
      <c r="L187" s="183">
        <v>0</v>
      </c>
      <c r="M187" s="183">
        <v>0</v>
      </c>
      <c r="N187" s="183">
        <v>0</v>
      </c>
      <c r="O187" s="183">
        <v>0</v>
      </c>
      <c r="P187" s="183">
        <v>0</v>
      </c>
      <c r="Q187" s="183">
        <v>0</v>
      </c>
      <c r="R187" s="183">
        <v>0</v>
      </c>
      <c r="S187" s="183">
        <v>0</v>
      </c>
      <c r="T187" s="183">
        <v>0</v>
      </c>
    </row>
    <row r="188" customHeight="1" spans="1:20">
      <c r="A188" s="180"/>
      <c r="B188" s="180"/>
      <c r="C188" s="180"/>
      <c r="D188" s="199" t="s">
        <v>2622</v>
      </c>
      <c r="E188" s="280" t="s">
        <v>2917</v>
      </c>
      <c r="F188" s="183">
        <v>335.41</v>
      </c>
      <c r="G188" s="183">
        <v>0</v>
      </c>
      <c r="H188" s="183">
        <v>0</v>
      </c>
      <c r="I188" s="183">
        <v>0</v>
      </c>
      <c r="J188" s="183">
        <v>0</v>
      </c>
      <c r="K188" s="183">
        <v>331.65</v>
      </c>
      <c r="L188" s="183">
        <v>0</v>
      </c>
      <c r="M188" s="183">
        <v>0</v>
      </c>
      <c r="N188" s="183">
        <v>0</v>
      </c>
      <c r="O188" s="183">
        <v>3.76</v>
      </c>
      <c r="P188" s="183">
        <v>0</v>
      </c>
      <c r="Q188" s="183">
        <v>0</v>
      </c>
      <c r="R188" s="183">
        <v>0</v>
      </c>
      <c r="S188" s="183">
        <v>0</v>
      </c>
      <c r="T188" s="183">
        <v>0</v>
      </c>
    </row>
    <row r="189" customHeight="1" spans="1:20">
      <c r="A189" s="180"/>
      <c r="B189" s="180"/>
      <c r="C189" s="180"/>
      <c r="D189" s="199" t="s">
        <v>2624</v>
      </c>
      <c r="E189" s="280" t="s">
        <v>2625</v>
      </c>
      <c r="F189" s="183">
        <v>302.48</v>
      </c>
      <c r="G189" s="183">
        <v>230.14</v>
      </c>
      <c r="H189" s="183">
        <v>69.57</v>
      </c>
      <c r="I189" s="183">
        <v>0</v>
      </c>
      <c r="J189" s="183">
        <v>0</v>
      </c>
      <c r="K189" s="183">
        <v>0</v>
      </c>
      <c r="L189" s="183">
        <v>0</v>
      </c>
      <c r="M189" s="183">
        <v>0</v>
      </c>
      <c r="N189" s="183">
        <v>0</v>
      </c>
      <c r="O189" s="183">
        <v>2.77</v>
      </c>
      <c r="P189" s="183">
        <v>0</v>
      </c>
      <c r="Q189" s="183">
        <v>0</v>
      </c>
      <c r="R189" s="183">
        <v>0</v>
      </c>
      <c r="S189" s="183">
        <v>0</v>
      </c>
      <c r="T189" s="183">
        <v>0</v>
      </c>
    </row>
    <row r="190" customHeight="1" spans="1:20">
      <c r="A190" s="180"/>
      <c r="B190" s="180"/>
      <c r="C190" s="180"/>
      <c r="D190" s="199" t="s">
        <v>2626</v>
      </c>
      <c r="E190" s="280" t="s">
        <v>997</v>
      </c>
      <c r="F190" s="183">
        <v>6799.45</v>
      </c>
      <c r="G190" s="183">
        <v>556.55</v>
      </c>
      <c r="H190" s="183">
        <v>167.74</v>
      </c>
      <c r="I190" s="183">
        <v>0</v>
      </c>
      <c r="J190" s="183">
        <v>0</v>
      </c>
      <c r="K190" s="183">
        <v>5730.5</v>
      </c>
      <c r="L190" s="183">
        <v>0</v>
      </c>
      <c r="M190" s="183">
        <v>0</v>
      </c>
      <c r="N190" s="183">
        <v>0</v>
      </c>
      <c r="O190" s="183">
        <v>344.66</v>
      </c>
      <c r="P190" s="183">
        <v>0</v>
      </c>
      <c r="Q190" s="183">
        <v>0</v>
      </c>
      <c r="R190" s="183">
        <v>0</v>
      </c>
      <c r="S190" s="183">
        <v>0</v>
      </c>
      <c r="T190" s="183">
        <v>0</v>
      </c>
    </row>
    <row r="191" customHeight="1" spans="1:20">
      <c r="A191" s="180"/>
      <c r="B191" s="180"/>
      <c r="C191" s="180"/>
      <c r="D191" s="199" t="s">
        <v>2627</v>
      </c>
      <c r="E191" s="280" t="s">
        <v>2628</v>
      </c>
      <c r="F191" s="183">
        <v>762.95</v>
      </c>
      <c r="G191" s="183">
        <v>556.55</v>
      </c>
      <c r="H191" s="183">
        <v>167.74</v>
      </c>
      <c r="I191" s="183">
        <v>0</v>
      </c>
      <c r="J191" s="183">
        <v>0</v>
      </c>
      <c r="K191" s="183">
        <v>0</v>
      </c>
      <c r="L191" s="183">
        <v>0</v>
      </c>
      <c r="M191" s="183">
        <v>0</v>
      </c>
      <c r="N191" s="183">
        <v>0</v>
      </c>
      <c r="O191" s="183">
        <v>38.66</v>
      </c>
      <c r="P191" s="183">
        <v>0</v>
      </c>
      <c r="Q191" s="183">
        <v>0</v>
      </c>
      <c r="R191" s="183">
        <v>0</v>
      </c>
      <c r="S191" s="183">
        <v>0</v>
      </c>
      <c r="T191" s="183">
        <v>0</v>
      </c>
    </row>
    <row r="192" customHeight="1" spans="1:20">
      <c r="A192" s="180"/>
      <c r="B192" s="180"/>
      <c r="C192" s="180"/>
      <c r="D192" s="199" t="s">
        <v>2629</v>
      </c>
      <c r="E192" s="280" t="s">
        <v>2630</v>
      </c>
      <c r="F192" s="183">
        <v>467.55</v>
      </c>
      <c r="G192" s="183">
        <v>0</v>
      </c>
      <c r="H192" s="183">
        <v>0</v>
      </c>
      <c r="I192" s="183">
        <v>0</v>
      </c>
      <c r="J192" s="183">
        <v>0</v>
      </c>
      <c r="K192" s="183">
        <v>454.6</v>
      </c>
      <c r="L192" s="183">
        <v>0</v>
      </c>
      <c r="M192" s="183">
        <v>0</v>
      </c>
      <c r="N192" s="183">
        <v>0</v>
      </c>
      <c r="O192" s="183">
        <v>12.95</v>
      </c>
      <c r="P192" s="183">
        <v>0</v>
      </c>
      <c r="Q192" s="183">
        <v>0</v>
      </c>
      <c r="R192" s="183">
        <v>0</v>
      </c>
      <c r="S192" s="183">
        <v>0</v>
      </c>
      <c r="T192" s="183">
        <v>0</v>
      </c>
    </row>
    <row r="193" customHeight="1" spans="1:20">
      <c r="A193" s="180"/>
      <c r="B193" s="180"/>
      <c r="C193" s="180"/>
      <c r="D193" s="199" t="s">
        <v>2631</v>
      </c>
      <c r="E193" s="280" t="s">
        <v>2632</v>
      </c>
      <c r="F193" s="183">
        <v>2190.76</v>
      </c>
      <c r="G193" s="183">
        <v>0</v>
      </c>
      <c r="H193" s="183">
        <v>0</v>
      </c>
      <c r="I193" s="183">
        <v>0</v>
      </c>
      <c r="J193" s="183">
        <v>0</v>
      </c>
      <c r="K193" s="183">
        <v>2164.16</v>
      </c>
      <c r="L193" s="183">
        <v>0</v>
      </c>
      <c r="M193" s="183">
        <v>0</v>
      </c>
      <c r="N193" s="183">
        <v>0</v>
      </c>
      <c r="O193" s="183">
        <v>26.6</v>
      </c>
      <c r="P193" s="183">
        <v>0</v>
      </c>
      <c r="Q193" s="183">
        <v>0</v>
      </c>
      <c r="R193" s="183">
        <v>0</v>
      </c>
      <c r="S193" s="183">
        <v>0</v>
      </c>
      <c r="T193" s="183">
        <v>0</v>
      </c>
    </row>
    <row r="194" customHeight="1" spans="1:20">
      <c r="A194" s="180"/>
      <c r="B194" s="180"/>
      <c r="C194" s="180"/>
      <c r="D194" s="199" t="s">
        <v>2633</v>
      </c>
      <c r="E194" s="280" t="s">
        <v>2918</v>
      </c>
      <c r="F194" s="183">
        <v>734.87</v>
      </c>
      <c r="G194" s="183">
        <v>0</v>
      </c>
      <c r="H194" s="183">
        <v>0</v>
      </c>
      <c r="I194" s="183">
        <v>0</v>
      </c>
      <c r="J194" s="183">
        <v>0</v>
      </c>
      <c r="K194" s="183">
        <v>722.76</v>
      </c>
      <c r="L194" s="183">
        <v>0</v>
      </c>
      <c r="M194" s="183">
        <v>0</v>
      </c>
      <c r="N194" s="183">
        <v>0</v>
      </c>
      <c r="O194" s="183">
        <v>12.11</v>
      </c>
      <c r="P194" s="183">
        <v>0</v>
      </c>
      <c r="Q194" s="183">
        <v>0</v>
      </c>
      <c r="R194" s="183">
        <v>0</v>
      </c>
      <c r="S194" s="183">
        <v>0</v>
      </c>
      <c r="T194" s="183">
        <v>0</v>
      </c>
    </row>
    <row r="195" customHeight="1" spans="1:20">
      <c r="A195" s="180"/>
      <c r="B195" s="180"/>
      <c r="C195" s="180"/>
      <c r="D195" s="199" t="s">
        <v>2635</v>
      </c>
      <c r="E195" s="280" t="s">
        <v>2636</v>
      </c>
      <c r="F195" s="183">
        <v>64.26</v>
      </c>
      <c r="G195" s="183">
        <v>0</v>
      </c>
      <c r="H195" s="183">
        <v>0</v>
      </c>
      <c r="I195" s="183">
        <v>0</v>
      </c>
      <c r="J195" s="183">
        <v>0</v>
      </c>
      <c r="K195" s="183">
        <v>64.26</v>
      </c>
      <c r="L195" s="183">
        <v>0</v>
      </c>
      <c r="M195" s="183">
        <v>0</v>
      </c>
      <c r="N195" s="183">
        <v>0</v>
      </c>
      <c r="O195" s="183">
        <v>0</v>
      </c>
      <c r="P195" s="183">
        <v>0</v>
      </c>
      <c r="Q195" s="183">
        <v>0</v>
      </c>
      <c r="R195" s="183">
        <v>0</v>
      </c>
      <c r="S195" s="183">
        <v>0</v>
      </c>
      <c r="T195" s="183">
        <v>0</v>
      </c>
    </row>
    <row r="196" customHeight="1" spans="1:20">
      <c r="A196" s="180"/>
      <c r="B196" s="180"/>
      <c r="C196" s="180"/>
      <c r="D196" s="199" t="s">
        <v>2637</v>
      </c>
      <c r="E196" s="280" t="s">
        <v>2919</v>
      </c>
      <c r="F196" s="183">
        <v>105.11</v>
      </c>
      <c r="G196" s="183">
        <v>0</v>
      </c>
      <c r="H196" s="183">
        <v>0</v>
      </c>
      <c r="I196" s="183">
        <v>0</v>
      </c>
      <c r="J196" s="183">
        <v>0</v>
      </c>
      <c r="K196" s="183">
        <v>105.11</v>
      </c>
      <c r="L196" s="183">
        <v>0</v>
      </c>
      <c r="M196" s="183">
        <v>0</v>
      </c>
      <c r="N196" s="183">
        <v>0</v>
      </c>
      <c r="O196" s="183">
        <v>0</v>
      </c>
      <c r="P196" s="183">
        <v>0</v>
      </c>
      <c r="Q196" s="183">
        <v>0</v>
      </c>
      <c r="R196" s="183">
        <v>0</v>
      </c>
      <c r="S196" s="183">
        <v>0</v>
      </c>
      <c r="T196" s="183">
        <v>0</v>
      </c>
    </row>
    <row r="197" customHeight="1" spans="1:20">
      <c r="A197" s="180"/>
      <c r="B197" s="180"/>
      <c r="C197" s="180"/>
      <c r="D197" s="199" t="s">
        <v>2639</v>
      </c>
      <c r="E197" s="280" t="s">
        <v>2640</v>
      </c>
      <c r="F197" s="183">
        <v>46.72</v>
      </c>
      <c r="G197" s="183">
        <v>0</v>
      </c>
      <c r="H197" s="183">
        <v>0</v>
      </c>
      <c r="I197" s="183">
        <v>0</v>
      </c>
      <c r="J197" s="183">
        <v>0</v>
      </c>
      <c r="K197" s="183">
        <v>45.8</v>
      </c>
      <c r="L197" s="183">
        <v>0</v>
      </c>
      <c r="M197" s="183">
        <v>0</v>
      </c>
      <c r="N197" s="183">
        <v>0</v>
      </c>
      <c r="O197" s="183">
        <v>0.92</v>
      </c>
      <c r="P197" s="183">
        <v>0</v>
      </c>
      <c r="Q197" s="183">
        <v>0</v>
      </c>
      <c r="R197" s="183">
        <v>0</v>
      </c>
      <c r="S197" s="183">
        <v>0</v>
      </c>
      <c r="T197" s="183">
        <v>0</v>
      </c>
    </row>
    <row r="198" customHeight="1" spans="1:20">
      <c r="A198" s="180"/>
      <c r="B198" s="180"/>
      <c r="C198" s="180"/>
      <c r="D198" s="199" t="s">
        <v>2641</v>
      </c>
      <c r="E198" s="280" t="s">
        <v>2920</v>
      </c>
      <c r="F198" s="183">
        <v>137.89</v>
      </c>
      <c r="G198" s="183">
        <v>0</v>
      </c>
      <c r="H198" s="183">
        <v>0</v>
      </c>
      <c r="I198" s="183">
        <v>0</v>
      </c>
      <c r="J198" s="183">
        <v>0</v>
      </c>
      <c r="K198" s="183">
        <v>137.89</v>
      </c>
      <c r="L198" s="183">
        <v>0</v>
      </c>
      <c r="M198" s="183">
        <v>0</v>
      </c>
      <c r="N198" s="183">
        <v>0</v>
      </c>
      <c r="O198" s="183">
        <v>0</v>
      </c>
      <c r="P198" s="183">
        <v>0</v>
      </c>
      <c r="Q198" s="183">
        <v>0</v>
      </c>
      <c r="R198" s="183">
        <v>0</v>
      </c>
      <c r="S198" s="183">
        <v>0</v>
      </c>
      <c r="T198" s="183">
        <v>0</v>
      </c>
    </row>
    <row r="199" customHeight="1" spans="1:20">
      <c r="A199" s="180"/>
      <c r="B199" s="180"/>
      <c r="C199" s="180"/>
      <c r="D199" s="199" t="s">
        <v>2643</v>
      </c>
      <c r="E199" s="280" t="s">
        <v>2644</v>
      </c>
      <c r="F199" s="183">
        <v>60.45</v>
      </c>
      <c r="G199" s="183">
        <v>0</v>
      </c>
      <c r="H199" s="183">
        <v>0</v>
      </c>
      <c r="I199" s="183">
        <v>0</v>
      </c>
      <c r="J199" s="183">
        <v>0</v>
      </c>
      <c r="K199" s="183">
        <v>56.79</v>
      </c>
      <c r="L199" s="183">
        <v>0</v>
      </c>
      <c r="M199" s="183">
        <v>0</v>
      </c>
      <c r="N199" s="183">
        <v>0</v>
      </c>
      <c r="O199" s="183">
        <v>3.66</v>
      </c>
      <c r="P199" s="183">
        <v>0</v>
      </c>
      <c r="Q199" s="183">
        <v>0</v>
      </c>
      <c r="R199" s="183">
        <v>0</v>
      </c>
      <c r="S199" s="183">
        <v>0</v>
      </c>
      <c r="T199" s="183">
        <v>0</v>
      </c>
    </row>
    <row r="200" customHeight="1" spans="1:20">
      <c r="A200" s="180"/>
      <c r="B200" s="180"/>
      <c r="C200" s="180"/>
      <c r="D200" s="199" t="s">
        <v>2645</v>
      </c>
      <c r="E200" s="280" t="s">
        <v>2646</v>
      </c>
      <c r="F200" s="183">
        <v>9.16</v>
      </c>
      <c r="G200" s="183">
        <v>0</v>
      </c>
      <c r="H200" s="183">
        <v>0</v>
      </c>
      <c r="I200" s="183">
        <v>0</v>
      </c>
      <c r="J200" s="183">
        <v>0</v>
      </c>
      <c r="K200" s="183">
        <v>0</v>
      </c>
      <c r="L200" s="183">
        <v>0</v>
      </c>
      <c r="M200" s="183">
        <v>0</v>
      </c>
      <c r="N200" s="183">
        <v>0</v>
      </c>
      <c r="O200" s="183">
        <v>9.16</v>
      </c>
      <c r="P200" s="183">
        <v>0</v>
      </c>
      <c r="Q200" s="183">
        <v>0</v>
      </c>
      <c r="R200" s="183">
        <v>0</v>
      </c>
      <c r="S200" s="183">
        <v>0</v>
      </c>
      <c r="T200" s="183">
        <v>0</v>
      </c>
    </row>
    <row r="201" customHeight="1" spans="1:20">
      <c r="A201" s="180"/>
      <c r="B201" s="180"/>
      <c r="C201" s="180"/>
      <c r="D201" s="199" t="s">
        <v>2647</v>
      </c>
      <c r="E201" s="280" t="s">
        <v>2648</v>
      </c>
      <c r="F201" s="183">
        <v>43.8</v>
      </c>
      <c r="G201" s="183">
        <v>0</v>
      </c>
      <c r="H201" s="183">
        <v>0</v>
      </c>
      <c r="I201" s="183">
        <v>0</v>
      </c>
      <c r="J201" s="183">
        <v>0</v>
      </c>
      <c r="K201" s="183">
        <v>15</v>
      </c>
      <c r="L201" s="183">
        <v>0</v>
      </c>
      <c r="M201" s="183">
        <v>0</v>
      </c>
      <c r="N201" s="183">
        <v>0</v>
      </c>
      <c r="O201" s="183">
        <v>28.8</v>
      </c>
      <c r="P201" s="183">
        <v>0</v>
      </c>
      <c r="Q201" s="183">
        <v>0</v>
      </c>
      <c r="R201" s="183">
        <v>0</v>
      </c>
      <c r="S201" s="183">
        <v>0</v>
      </c>
      <c r="T201" s="183">
        <v>0</v>
      </c>
    </row>
    <row r="202" customHeight="1" spans="1:20">
      <c r="A202" s="180"/>
      <c r="B202" s="180"/>
      <c r="C202" s="180"/>
      <c r="D202" s="199" t="s">
        <v>2649</v>
      </c>
      <c r="E202" s="280" t="s">
        <v>2650</v>
      </c>
      <c r="F202" s="183">
        <v>141.63</v>
      </c>
      <c r="G202" s="183">
        <v>0</v>
      </c>
      <c r="H202" s="183">
        <v>0</v>
      </c>
      <c r="I202" s="183">
        <v>0</v>
      </c>
      <c r="J202" s="183">
        <v>0</v>
      </c>
      <c r="K202" s="183">
        <v>66</v>
      </c>
      <c r="L202" s="183">
        <v>0</v>
      </c>
      <c r="M202" s="183">
        <v>0</v>
      </c>
      <c r="N202" s="183">
        <v>0</v>
      </c>
      <c r="O202" s="183">
        <v>75.63</v>
      </c>
      <c r="P202" s="183">
        <v>0</v>
      </c>
      <c r="Q202" s="183">
        <v>0</v>
      </c>
      <c r="R202" s="183">
        <v>0</v>
      </c>
      <c r="S202" s="183">
        <v>0</v>
      </c>
      <c r="T202" s="183">
        <v>0</v>
      </c>
    </row>
    <row r="203" customHeight="1" spans="1:20">
      <c r="A203" s="180"/>
      <c r="B203" s="180"/>
      <c r="C203" s="180"/>
      <c r="D203" s="199" t="s">
        <v>2651</v>
      </c>
      <c r="E203" s="280" t="s">
        <v>2652</v>
      </c>
      <c r="F203" s="183">
        <v>730.17</v>
      </c>
      <c r="G203" s="183">
        <v>0</v>
      </c>
      <c r="H203" s="183">
        <v>0</v>
      </c>
      <c r="I203" s="183">
        <v>0</v>
      </c>
      <c r="J203" s="183">
        <v>0</v>
      </c>
      <c r="K203" s="183">
        <v>691.13</v>
      </c>
      <c r="L203" s="183">
        <v>0</v>
      </c>
      <c r="M203" s="183">
        <v>0</v>
      </c>
      <c r="N203" s="183">
        <v>0</v>
      </c>
      <c r="O203" s="183">
        <v>39.04</v>
      </c>
      <c r="P203" s="183">
        <v>0</v>
      </c>
      <c r="Q203" s="183">
        <v>0</v>
      </c>
      <c r="R203" s="183">
        <v>0</v>
      </c>
      <c r="S203" s="183">
        <v>0</v>
      </c>
      <c r="T203" s="183">
        <v>0</v>
      </c>
    </row>
    <row r="204" customHeight="1" spans="1:20">
      <c r="A204" s="180"/>
      <c r="B204" s="180"/>
      <c r="C204" s="180"/>
      <c r="D204" s="199" t="s">
        <v>2653</v>
      </c>
      <c r="E204" s="280" t="s">
        <v>2654</v>
      </c>
      <c r="F204" s="183">
        <v>92</v>
      </c>
      <c r="G204" s="183">
        <v>0</v>
      </c>
      <c r="H204" s="183">
        <v>0</v>
      </c>
      <c r="I204" s="183">
        <v>0</v>
      </c>
      <c r="J204" s="183">
        <v>0</v>
      </c>
      <c r="K204" s="183">
        <v>92</v>
      </c>
      <c r="L204" s="183">
        <v>0</v>
      </c>
      <c r="M204" s="183">
        <v>0</v>
      </c>
      <c r="N204" s="183">
        <v>0</v>
      </c>
      <c r="O204" s="183">
        <v>0</v>
      </c>
      <c r="P204" s="183">
        <v>0</v>
      </c>
      <c r="Q204" s="183">
        <v>0</v>
      </c>
      <c r="R204" s="183">
        <v>0</v>
      </c>
      <c r="S204" s="183">
        <v>0</v>
      </c>
      <c r="T204" s="183">
        <v>0</v>
      </c>
    </row>
    <row r="205" customHeight="1" spans="1:20">
      <c r="A205" s="180"/>
      <c r="B205" s="180"/>
      <c r="C205" s="180"/>
      <c r="D205" s="199" t="s">
        <v>2655</v>
      </c>
      <c r="E205" s="280" t="s">
        <v>2656</v>
      </c>
      <c r="F205" s="183">
        <v>13.55</v>
      </c>
      <c r="G205" s="183">
        <v>0</v>
      </c>
      <c r="H205" s="183">
        <v>0</v>
      </c>
      <c r="I205" s="183">
        <v>0</v>
      </c>
      <c r="J205" s="183">
        <v>0</v>
      </c>
      <c r="K205" s="183">
        <v>0</v>
      </c>
      <c r="L205" s="183">
        <v>0</v>
      </c>
      <c r="M205" s="183">
        <v>0</v>
      </c>
      <c r="N205" s="183">
        <v>0</v>
      </c>
      <c r="O205" s="183">
        <v>13.55</v>
      </c>
      <c r="P205" s="183">
        <v>0</v>
      </c>
      <c r="Q205" s="183">
        <v>0</v>
      </c>
      <c r="R205" s="183">
        <v>0</v>
      </c>
      <c r="S205" s="183">
        <v>0</v>
      </c>
      <c r="T205" s="183">
        <v>0</v>
      </c>
    </row>
    <row r="206" customHeight="1" spans="1:20">
      <c r="A206" s="180"/>
      <c r="B206" s="180"/>
      <c r="C206" s="180"/>
      <c r="D206" s="199" t="s">
        <v>2657</v>
      </c>
      <c r="E206" s="280" t="s">
        <v>2658</v>
      </c>
      <c r="F206" s="183">
        <v>6.7</v>
      </c>
      <c r="G206" s="183">
        <v>0</v>
      </c>
      <c r="H206" s="183">
        <v>0</v>
      </c>
      <c r="I206" s="183">
        <v>0</v>
      </c>
      <c r="J206" s="183">
        <v>0</v>
      </c>
      <c r="K206" s="183">
        <v>0</v>
      </c>
      <c r="L206" s="183">
        <v>0</v>
      </c>
      <c r="M206" s="183">
        <v>0</v>
      </c>
      <c r="N206" s="183">
        <v>0</v>
      </c>
      <c r="O206" s="183">
        <v>6.7</v>
      </c>
      <c r="P206" s="183">
        <v>0</v>
      </c>
      <c r="Q206" s="183">
        <v>0</v>
      </c>
      <c r="R206" s="183">
        <v>0</v>
      </c>
      <c r="S206" s="183">
        <v>0</v>
      </c>
      <c r="T206" s="183">
        <v>0</v>
      </c>
    </row>
    <row r="207" customHeight="1" spans="1:20">
      <c r="A207" s="180"/>
      <c r="B207" s="180"/>
      <c r="C207" s="180"/>
      <c r="D207" s="199" t="s">
        <v>2659</v>
      </c>
      <c r="E207" s="280" t="s">
        <v>2660</v>
      </c>
      <c r="F207" s="183">
        <v>15.85</v>
      </c>
      <c r="G207" s="183">
        <v>0</v>
      </c>
      <c r="H207" s="183">
        <v>0</v>
      </c>
      <c r="I207" s="183">
        <v>0</v>
      </c>
      <c r="J207" s="183">
        <v>0</v>
      </c>
      <c r="K207" s="183">
        <v>0</v>
      </c>
      <c r="L207" s="183">
        <v>0</v>
      </c>
      <c r="M207" s="183">
        <v>0</v>
      </c>
      <c r="N207" s="183">
        <v>0</v>
      </c>
      <c r="O207" s="183">
        <v>15.85</v>
      </c>
      <c r="P207" s="183">
        <v>0</v>
      </c>
      <c r="Q207" s="183">
        <v>0</v>
      </c>
      <c r="R207" s="183">
        <v>0</v>
      </c>
      <c r="S207" s="183">
        <v>0</v>
      </c>
      <c r="T207" s="183">
        <v>0</v>
      </c>
    </row>
    <row r="208" customHeight="1" spans="1:20">
      <c r="A208" s="180"/>
      <c r="B208" s="180"/>
      <c r="C208" s="180"/>
      <c r="D208" s="199" t="s">
        <v>2661</v>
      </c>
      <c r="E208" s="280" t="s">
        <v>2662</v>
      </c>
      <c r="F208" s="183">
        <v>21.1</v>
      </c>
      <c r="G208" s="183">
        <v>0</v>
      </c>
      <c r="H208" s="183">
        <v>0</v>
      </c>
      <c r="I208" s="183">
        <v>0</v>
      </c>
      <c r="J208" s="183">
        <v>0</v>
      </c>
      <c r="K208" s="183">
        <v>0</v>
      </c>
      <c r="L208" s="183">
        <v>0</v>
      </c>
      <c r="M208" s="183">
        <v>0</v>
      </c>
      <c r="N208" s="183">
        <v>0</v>
      </c>
      <c r="O208" s="183">
        <v>21.1</v>
      </c>
      <c r="P208" s="183">
        <v>0</v>
      </c>
      <c r="Q208" s="183">
        <v>0</v>
      </c>
      <c r="R208" s="183">
        <v>0</v>
      </c>
      <c r="S208" s="183">
        <v>0</v>
      </c>
      <c r="T208" s="183">
        <v>0</v>
      </c>
    </row>
    <row r="209" customHeight="1" spans="1:20">
      <c r="A209" s="180"/>
      <c r="B209" s="180"/>
      <c r="C209" s="180"/>
      <c r="D209" s="199" t="s">
        <v>2663</v>
      </c>
      <c r="E209" s="280" t="s">
        <v>2664</v>
      </c>
      <c r="F209" s="183">
        <v>4.75</v>
      </c>
      <c r="G209" s="183">
        <v>0</v>
      </c>
      <c r="H209" s="183">
        <v>0</v>
      </c>
      <c r="I209" s="183">
        <v>0</v>
      </c>
      <c r="J209" s="183">
        <v>0</v>
      </c>
      <c r="K209" s="183">
        <v>0</v>
      </c>
      <c r="L209" s="183">
        <v>0</v>
      </c>
      <c r="M209" s="183">
        <v>0</v>
      </c>
      <c r="N209" s="183">
        <v>0</v>
      </c>
      <c r="O209" s="183">
        <v>4.75</v>
      </c>
      <c r="P209" s="183">
        <v>0</v>
      </c>
      <c r="Q209" s="183">
        <v>0</v>
      </c>
      <c r="R209" s="183">
        <v>0</v>
      </c>
      <c r="S209" s="183">
        <v>0</v>
      </c>
      <c r="T209" s="183">
        <v>0</v>
      </c>
    </row>
    <row r="210" customHeight="1" spans="1:20">
      <c r="A210" s="180"/>
      <c r="B210" s="180"/>
      <c r="C210" s="180"/>
      <c r="D210" s="199" t="s">
        <v>2665</v>
      </c>
      <c r="E210" s="280" t="s">
        <v>2666</v>
      </c>
      <c r="F210" s="183">
        <v>12.83</v>
      </c>
      <c r="G210" s="183">
        <v>0</v>
      </c>
      <c r="H210" s="183">
        <v>0</v>
      </c>
      <c r="I210" s="183">
        <v>0</v>
      </c>
      <c r="J210" s="183">
        <v>0</v>
      </c>
      <c r="K210" s="183">
        <v>0</v>
      </c>
      <c r="L210" s="183">
        <v>0</v>
      </c>
      <c r="M210" s="183">
        <v>0</v>
      </c>
      <c r="N210" s="183">
        <v>0</v>
      </c>
      <c r="O210" s="183">
        <v>12.83</v>
      </c>
      <c r="P210" s="183">
        <v>0</v>
      </c>
      <c r="Q210" s="183">
        <v>0</v>
      </c>
      <c r="R210" s="183">
        <v>0</v>
      </c>
      <c r="S210" s="183">
        <v>0</v>
      </c>
      <c r="T210" s="183">
        <v>0</v>
      </c>
    </row>
    <row r="211" customHeight="1" spans="1:20">
      <c r="A211" s="180"/>
      <c r="B211" s="180"/>
      <c r="C211" s="180"/>
      <c r="D211" s="199" t="s">
        <v>2667</v>
      </c>
      <c r="E211" s="280" t="s">
        <v>2668</v>
      </c>
      <c r="F211" s="183">
        <v>14.72</v>
      </c>
      <c r="G211" s="183">
        <v>0</v>
      </c>
      <c r="H211" s="183">
        <v>0</v>
      </c>
      <c r="I211" s="183">
        <v>0</v>
      </c>
      <c r="J211" s="183">
        <v>0</v>
      </c>
      <c r="K211" s="183">
        <v>0</v>
      </c>
      <c r="L211" s="183">
        <v>0</v>
      </c>
      <c r="M211" s="183">
        <v>0</v>
      </c>
      <c r="N211" s="183">
        <v>0</v>
      </c>
      <c r="O211" s="183">
        <v>14.72</v>
      </c>
      <c r="P211" s="183">
        <v>0</v>
      </c>
      <c r="Q211" s="183">
        <v>0</v>
      </c>
      <c r="R211" s="183">
        <v>0</v>
      </c>
      <c r="S211" s="183">
        <v>0</v>
      </c>
      <c r="T211" s="183">
        <v>0</v>
      </c>
    </row>
    <row r="212" customHeight="1" spans="1:20">
      <c r="A212" s="180"/>
      <c r="B212" s="180"/>
      <c r="C212" s="180"/>
      <c r="D212" s="199" t="s">
        <v>2669</v>
      </c>
      <c r="E212" s="280" t="s">
        <v>2670</v>
      </c>
      <c r="F212" s="183">
        <v>7.63</v>
      </c>
      <c r="G212" s="183">
        <v>0</v>
      </c>
      <c r="H212" s="183">
        <v>0</v>
      </c>
      <c r="I212" s="183">
        <v>0</v>
      </c>
      <c r="J212" s="183">
        <v>0</v>
      </c>
      <c r="K212" s="183">
        <v>0</v>
      </c>
      <c r="L212" s="183">
        <v>0</v>
      </c>
      <c r="M212" s="183">
        <v>0</v>
      </c>
      <c r="N212" s="183">
        <v>0</v>
      </c>
      <c r="O212" s="183">
        <v>7.63</v>
      </c>
      <c r="P212" s="183">
        <v>0</v>
      </c>
      <c r="Q212" s="183">
        <v>0</v>
      </c>
      <c r="R212" s="183">
        <v>0</v>
      </c>
      <c r="S212" s="183">
        <v>0</v>
      </c>
      <c r="T212" s="183">
        <v>0</v>
      </c>
    </row>
    <row r="213" customHeight="1" spans="1:20">
      <c r="A213" s="180"/>
      <c r="B213" s="180"/>
      <c r="C213" s="180"/>
      <c r="D213" s="199" t="s">
        <v>2671</v>
      </c>
      <c r="E213" s="280" t="s">
        <v>2672</v>
      </c>
      <c r="F213" s="183">
        <v>1115</v>
      </c>
      <c r="G213" s="183">
        <v>0</v>
      </c>
      <c r="H213" s="183">
        <v>0</v>
      </c>
      <c r="I213" s="183">
        <v>0</v>
      </c>
      <c r="J213" s="183">
        <v>0</v>
      </c>
      <c r="K213" s="183">
        <v>1115</v>
      </c>
      <c r="L213" s="183">
        <v>0</v>
      </c>
      <c r="M213" s="183">
        <v>0</v>
      </c>
      <c r="N213" s="183">
        <v>0</v>
      </c>
      <c r="O213" s="183">
        <v>0</v>
      </c>
      <c r="P213" s="183">
        <v>0</v>
      </c>
      <c r="Q213" s="183">
        <v>0</v>
      </c>
      <c r="R213" s="183">
        <v>0</v>
      </c>
      <c r="S213" s="183">
        <v>0</v>
      </c>
      <c r="T213" s="183">
        <v>0</v>
      </c>
    </row>
    <row r="214" customHeight="1" spans="1:20">
      <c r="A214" s="180"/>
      <c r="B214" s="180"/>
      <c r="C214" s="180"/>
      <c r="D214" s="199" t="s">
        <v>2673</v>
      </c>
      <c r="E214" s="280" t="s">
        <v>1074</v>
      </c>
      <c r="F214" s="183">
        <v>205.37</v>
      </c>
      <c r="G214" s="183">
        <v>77.14</v>
      </c>
      <c r="H214" s="183">
        <v>71.96</v>
      </c>
      <c r="I214" s="183">
        <v>0</v>
      </c>
      <c r="J214" s="183">
        <v>0</v>
      </c>
      <c r="K214" s="183">
        <v>51.5</v>
      </c>
      <c r="L214" s="183">
        <v>0</v>
      </c>
      <c r="M214" s="183">
        <v>0</v>
      </c>
      <c r="N214" s="183">
        <v>0</v>
      </c>
      <c r="O214" s="183">
        <v>4.77</v>
      </c>
      <c r="P214" s="183">
        <v>0</v>
      </c>
      <c r="Q214" s="183">
        <v>0</v>
      </c>
      <c r="R214" s="183">
        <v>0</v>
      </c>
      <c r="S214" s="183">
        <v>0</v>
      </c>
      <c r="T214" s="183">
        <v>0</v>
      </c>
    </row>
    <row r="215" customHeight="1" spans="1:20">
      <c r="A215" s="180"/>
      <c r="B215" s="180"/>
      <c r="C215" s="180"/>
      <c r="D215" s="199" t="s">
        <v>2674</v>
      </c>
      <c r="E215" s="280" t="s">
        <v>2675</v>
      </c>
      <c r="F215" s="183">
        <v>153.87</v>
      </c>
      <c r="G215" s="183">
        <v>77.14</v>
      </c>
      <c r="H215" s="183">
        <v>71.96</v>
      </c>
      <c r="I215" s="183">
        <v>0</v>
      </c>
      <c r="J215" s="183">
        <v>0</v>
      </c>
      <c r="K215" s="183">
        <v>0</v>
      </c>
      <c r="L215" s="183">
        <v>0</v>
      </c>
      <c r="M215" s="183">
        <v>0</v>
      </c>
      <c r="N215" s="183">
        <v>0</v>
      </c>
      <c r="O215" s="183">
        <v>4.77</v>
      </c>
      <c r="P215" s="183">
        <v>0</v>
      </c>
      <c r="Q215" s="183">
        <v>0</v>
      </c>
      <c r="R215" s="183">
        <v>0</v>
      </c>
      <c r="S215" s="183">
        <v>0</v>
      </c>
      <c r="T215" s="183">
        <v>0</v>
      </c>
    </row>
    <row r="216" customHeight="1" spans="1:20">
      <c r="A216" s="180"/>
      <c r="B216" s="180"/>
      <c r="C216" s="180"/>
      <c r="D216" s="199" t="s">
        <v>2676</v>
      </c>
      <c r="E216" s="280" t="s">
        <v>2677</v>
      </c>
      <c r="F216" s="183">
        <v>51.5</v>
      </c>
      <c r="G216" s="183">
        <v>0</v>
      </c>
      <c r="H216" s="183">
        <v>0</v>
      </c>
      <c r="I216" s="183">
        <v>0</v>
      </c>
      <c r="J216" s="183">
        <v>0</v>
      </c>
      <c r="K216" s="183">
        <v>51.5</v>
      </c>
      <c r="L216" s="183">
        <v>0</v>
      </c>
      <c r="M216" s="183">
        <v>0</v>
      </c>
      <c r="N216" s="183">
        <v>0</v>
      </c>
      <c r="O216" s="183">
        <v>0</v>
      </c>
      <c r="P216" s="183">
        <v>0</v>
      </c>
      <c r="Q216" s="183">
        <v>0</v>
      </c>
      <c r="R216" s="183">
        <v>0</v>
      </c>
      <c r="S216" s="183">
        <v>0</v>
      </c>
      <c r="T216" s="183">
        <v>0</v>
      </c>
    </row>
    <row r="217" customHeight="1" spans="1:20">
      <c r="A217" s="180"/>
      <c r="B217" s="180"/>
      <c r="C217" s="180"/>
      <c r="D217" s="199" t="s">
        <v>2678</v>
      </c>
      <c r="E217" s="280" t="s">
        <v>139</v>
      </c>
      <c r="F217" s="183">
        <v>2283.97</v>
      </c>
      <c r="G217" s="183">
        <v>1486.24</v>
      </c>
      <c r="H217" s="183">
        <v>794.99</v>
      </c>
      <c r="I217" s="183">
        <v>0</v>
      </c>
      <c r="J217" s="183">
        <v>0</v>
      </c>
      <c r="K217" s="183">
        <v>0</v>
      </c>
      <c r="L217" s="183">
        <v>0</v>
      </c>
      <c r="M217" s="183">
        <v>0</v>
      </c>
      <c r="N217" s="183">
        <v>0</v>
      </c>
      <c r="O217" s="183">
        <v>2.74</v>
      </c>
      <c r="P217" s="183">
        <v>0</v>
      </c>
      <c r="Q217" s="183">
        <v>0</v>
      </c>
      <c r="R217" s="183">
        <v>0</v>
      </c>
      <c r="S217" s="183">
        <v>0</v>
      </c>
      <c r="T217" s="183">
        <v>0</v>
      </c>
    </row>
    <row r="218" customHeight="1" spans="1:20">
      <c r="A218" s="180"/>
      <c r="B218" s="180"/>
      <c r="C218" s="180"/>
      <c r="D218" s="199" t="s">
        <v>2679</v>
      </c>
      <c r="E218" s="280" t="s">
        <v>2680</v>
      </c>
      <c r="F218" s="183">
        <v>2283.97</v>
      </c>
      <c r="G218" s="183">
        <v>1486.24</v>
      </c>
      <c r="H218" s="183">
        <v>794.99</v>
      </c>
      <c r="I218" s="183">
        <v>0</v>
      </c>
      <c r="J218" s="183">
        <v>0</v>
      </c>
      <c r="K218" s="183">
        <v>0</v>
      </c>
      <c r="L218" s="183">
        <v>0</v>
      </c>
      <c r="M218" s="183">
        <v>0</v>
      </c>
      <c r="N218" s="183">
        <v>0</v>
      </c>
      <c r="O218" s="183">
        <v>2.74</v>
      </c>
      <c r="P218" s="183">
        <v>0</v>
      </c>
      <c r="Q218" s="183">
        <v>0</v>
      </c>
      <c r="R218" s="183">
        <v>0</v>
      </c>
      <c r="S218" s="183">
        <v>0</v>
      </c>
      <c r="T218" s="183">
        <v>0</v>
      </c>
    </row>
    <row r="219" customHeight="1" spans="1:20">
      <c r="A219" s="180"/>
      <c r="B219" s="180"/>
      <c r="C219" s="180"/>
      <c r="D219" s="199" t="s">
        <v>2681</v>
      </c>
      <c r="E219" s="280" t="s">
        <v>1091</v>
      </c>
      <c r="F219" s="183">
        <v>1058.5</v>
      </c>
      <c r="G219" s="183">
        <v>360.18</v>
      </c>
      <c r="H219" s="183">
        <v>325.41</v>
      </c>
      <c r="I219" s="183">
        <v>0</v>
      </c>
      <c r="J219" s="183">
        <v>0</v>
      </c>
      <c r="K219" s="183">
        <v>350.02</v>
      </c>
      <c r="L219" s="183">
        <v>0</v>
      </c>
      <c r="M219" s="183">
        <v>0</v>
      </c>
      <c r="N219" s="183">
        <v>0</v>
      </c>
      <c r="O219" s="183">
        <v>22.89</v>
      </c>
      <c r="P219" s="183">
        <v>0</v>
      </c>
      <c r="Q219" s="183">
        <v>0</v>
      </c>
      <c r="R219" s="183">
        <v>0</v>
      </c>
      <c r="S219" s="183">
        <v>0</v>
      </c>
      <c r="T219" s="183">
        <v>0</v>
      </c>
    </row>
    <row r="220" customHeight="1" spans="1:20">
      <c r="A220" s="180"/>
      <c r="B220" s="180"/>
      <c r="C220" s="180"/>
      <c r="D220" s="199" t="s">
        <v>2682</v>
      </c>
      <c r="E220" s="280" t="s">
        <v>2683</v>
      </c>
      <c r="F220" s="183">
        <v>595.93</v>
      </c>
      <c r="G220" s="183">
        <v>301.74</v>
      </c>
      <c r="H220" s="183">
        <v>274</v>
      </c>
      <c r="I220" s="183">
        <v>0</v>
      </c>
      <c r="J220" s="183">
        <v>0</v>
      </c>
      <c r="K220" s="183">
        <v>0</v>
      </c>
      <c r="L220" s="183">
        <v>0</v>
      </c>
      <c r="M220" s="183">
        <v>0</v>
      </c>
      <c r="N220" s="183">
        <v>0</v>
      </c>
      <c r="O220" s="183">
        <v>20.19</v>
      </c>
      <c r="P220" s="183">
        <v>0</v>
      </c>
      <c r="Q220" s="183">
        <v>0</v>
      </c>
      <c r="R220" s="183">
        <v>0</v>
      </c>
      <c r="S220" s="183">
        <v>0</v>
      </c>
      <c r="T220" s="183">
        <v>0</v>
      </c>
    </row>
    <row r="221" customHeight="1" spans="1:20">
      <c r="A221" s="180"/>
      <c r="B221" s="180"/>
      <c r="C221" s="180"/>
      <c r="D221" s="199" t="s">
        <v>2684</v>
      </c>
      <c r="E221" s="280" t="s">
        <v>2685</v>
      </c>
      <c r="F221" s="183">
        <v>121.43</v>
      </c>
      <c r="G221" s="183">
        <v>0</v>
      </c>
      <c r="H221" s="183">
        <v>0</v>
      </c>
      <c r="I221" s="183">
        <v>0</v>
      </c>
      <c r="J221" s="183">
        <v>0</v>
      </c>
      <c r="K221" s="183">
        <v>119.63</v>
      </c>
      <c r="L221" s="183">
        <v>0</v>
      </c>
      <c r="M221" s="183">
        <v>0</v>
      </c>
      <c r="N221" s="183">
        <v>0</v>
      </c>
      <c r="O221" s="183">
        <v>1.8</v>
      </c>
      <c r="P221" s="183">
        <v>0</v>
      </c>
      <c r="Q221" s="183">
        <v>0</v>
      </c>
      <c r="R221" s="183">
        <v>0</v>
      </c>
      <c r="S221" s="183">
        <v>0</v>
      </c>
      <c r="T221" s="183">
        <v>0</v>
      </c>
    </row>
    <row r="222" customHeight="1" spans="1:20">
      <c r="A222" s="180"/>
      <c r="B222" s="180"/>
      <c r="C222" s="180"/>
      <c r="D222" s="199" t="s">
        <v>2686</v>
      </c>
      <c r="E222" s="280" t="s">
        <v>2921</v>
      </c>
      <c r="F222" s="183">
        <v>109.85</v>
      </c>
      <c r="G222" s="183">
        <v>58.44</v>
      </c>
      <c r="H222" s="183">
        <v>51.41</v>
      </c>
      <c r="I222" s="183">
        <v>0</v>
      </c>
      <c r="J222" s="183">
        <v>0</v>
      </c>
      <c r="K222" s="183">
        <v>0</v>
      </c>
      <c r="L222" s="183">
        <v>0</v>
      </c>
      <c r="M222" s="183">
        <v>0</v>
      </c>
      <c r="N222" s="183">
        <v>0</v>
      </c>
      <c r="O222" s="183">
        <v>0</v>
      </c>
      <c r="P222" s="183">
        <v>0</v>
      </c>
      <c r="Q222" s="183">
        <v>0</v>
      </c>
      <c r="R222" s="183">
        <v>0</v>
      </c>
      <c r="S222" s="183">
        <v>0</v>
      </c>
      <c r="T222" s="183">
        <v>0</v>
      </c>
    </row>
    <row r="223" customHeight="1" spans="1:20">
      <c r="A223" s="180"/>
      <c r="B223" s="180"/>
      <c r="C223" s="180"/>
      <c r="D223" s="199" t="s">
        <v>2688</v>
      </c>
      <c r="E223" s="280" t="s">
        <v>2689</v>
      </c>
      <c r="F223" s="183">
        <v>107.9</v>
      </c>
      <c r="G223" s="183">
        <v>0</v>
      </c>
      <c r="H223" s="183">
        <v>0</v>
      </c>
      <c r="I223" s="183">
        <v>0</v>
      </c>
      <c r="J223" s="183">
        <v>0</v>
      </c>
      <c r="K223" s="183">
        <v>107</v>
      </c>
      <c r="L223" s="183">
        <v>0</v>
      </c>
      <c r="M223" s="183">
        <v>0</v>
      </c>
      <c r="N223" s="183">
        <v>0</v>
      </c>
      <c r="O223" s="183">
        <v>0.9</v>
      </c>
      <c r="P223" s="183">
        <v>0</v>
      </c>
      <c r="Q223" s="183">
        <v>0</v>
      </c>
      <c r="R223" s="183">
        <v>0</v>
      </c>
      <c r="S223" s="183">
        <v>0</v>
      </c>
      <c r="T223" s="183">
        <v>0</v>
      </c>
    </row>
    <row r="224" customHeight="1" spans="1:20">
      <c r="A224" s="180"/>
      <c r="B224" s="180"/>
      <c r="C224" s="180"/>
      <c r="D224" s="199" t="s">
        <v>2690</v>
      </c>
      <c r="E224" s="280" t="s">
        <v>2691</v>
      </c>
      <c r="F224" s="183">
        <v>123.39</v>
      </c>
      <c r="G224" s="183">
        <v>0</v>
      </c>
      <c r="H224" s="183">
        <v>0</v>
      </c>
      <c r="I224" s="183">
        <v>0</v>
      </c>
      <c r="J224" s="183">
        <v>0</v>
      </c>
      <c r="K224" s="183">
        <v>123.39</v>
      </c>
      <c r="L224" s="183">
        <v>0</v>
      </c>
      <c r="M224" s="183">
        <v>0</v>
      </c>
      <c r="N224" s="183">
        <v>0</v>
      </c>
      <c r="O224" s="183">
        <v>0</v>
      </c>
      <c r="P224" s="183">
        <v>0</v>
      </c>
      <c r="Q224" s="183">
        <v>0</v>
      </c>
      <c r="R224" s="183">
        <v>0</v>
      </c>
      <c r="S224" s="183">
        <v>0</v>
      </c>
      <c r="T224" s="183">
        <v>0</v>
      </c>
    </row>
    <row r="225" customHeight="1" spans="1:20">
      <c r="A225" s="180"/>
      <c r="B225" s="180"/>
      <c r="C225" s="180"/>
      <c r="D225" s="199" t="s">
        <v>1905</v>
      </c>
      <c r="E225" s="280" t="s">
        <v>143</v>
      </c>
      <c r="F225" s="183">
        <v>3363.7</v>
      </c>
      <c r="G225" s="183">
        <v>2715.19</v>
      </c>
      <c r="H225" s="183">
        <v>640.11</v>
      </c>
      <c r="I225" s="183">
        <v>0</v>
      </c>
      <c r="J225" s="183">
        <v>0</v>
      </c>
      <c r="K225" s="183">
        <v>0</v>
      </c>
      <c r="L225" s="183">
        <v>0</v>
      </c>
      <c r="M225" s="183">
        <v>0</v>
      </c>
      <c r="N225" s="183">
        <v>0</v>
      </c>
      <c r="O225" s="183">
        <v>8.4</v>
      </c>
      <c r="P225" s="183">
        <v>0</v>
      </c>
      <c r="Q225" s="183">
        <v>0</v>
      </c>
      <c r="R225" s="183">
        <v>0</v>
      </c>
      <c r="S225" s="183">
        <v>0</v>
      </c>
      <c r="T225" s="183">
        <v>0</v>
      </c>
    </row>
    <row r="226" customHeight="1" spans="1:20">
      <c r="A226" s="180"/>
      <c r="B226" s="180"/>
      <c r="C226" s="180"/>
      <c r="D226" s="199" t="s">
        <v>2692</v>
      </c>
      <c r="E226" s="280" t="s">
        <v>2693</v>
      </c>
      <c r="F226" s="183">
        <v>3363.7</v>
      </c>
      <c r="G226" s="183">
        <v>2715.19</v>
      </c>
      <c r="H226" s="183">
        <v>640.11</v>
      </c>
      <c r="I226" s="183">
        <v>0</v>
      </c>
      <c r="J226" s="183">
        <v>0</v>
      </c>
      <c r="K226" s="183">
        <v>0</v>
      </c>
      <c r="L226" s="183">
        <v>0</v>
      </c>
      <c r="M226" s="183">
        <v>0</v>
      </c>
      <c r="N226" s="183">
        <v>0</v>
      </c>
      <c r="O226" s="183">
        <v>8.4</v>
      </c>
      <c r="P226" s="183">
        <v>0</v>
      </c>
      <c r="Q226" s="183">
        <v>0</v>
      </c>
      <c r="R226" s="183">
        <v>0</v>
      </c>
      <c r="S226" s="183">
        <v>0</v>
      </c>
      <c r="T226" s="183">
        <v>0</v>
      </c>
    </row>
    <row r="227" customHeight="1" spans="1:20">
      <c r="A227" s="180"/>
      <c r="B227" s="180"/>
      <c r="C227" s="180"/>
      <c r="D227" s="199" t="s">
        <v>1922</v>
      </c>
      <c r="E227" s="280" t="s">
        <v>145</v>
      </c>
      <c r="F227" s="183">
        <v>16526.42</v>
      </c>
      <c r="G227" s="183">
        <v>0</v>
      </c>
      <c r="H227" s="183">
        <v>0</v>
      </c>
      <c r="I227" s="183">
        <v>0</v>
      </c>
      <c r="J227" s="183">
        <v>0</v>
      </c>
      <c r="K227" s="183">
        <v>146.42</v>
      </c>
      <c r="L227" s="183">
        <v>16380</v>
      </c>
      <c r="M227" s="183">
        <v>0</v>
      </c>
      <c r="N227" s="183">
        <v>0</v>
      </c>
      <c r="O227" s="183">
        <v>0</v>
      </c>
      <c r="P227" s="183">
        <v>0</v>
      </c>
      <c r="Q227" s="183">
        <v>0</v>
      </c>
      <c r="R227" s="183">
        <v>0</v>
      </c>
      <c r="S227" s="183">
        <v>0</v>
      </c>
      <c r="T227" s="183">
        <v>0</v>
      </c>
    </row>
    <row r="228" customHeight="1" spans="1:20">
      <c r="A228" s="180"/>
      <c r="B228" s="180"/>
      <c r="C228" s="180"/>
      <c r="D228" s="199" t="s">
        <v>2694</v>
      </c>
      <c r="E228" s="280" t="s">
        <v>2695</v>
      </c>
      <c r="F228" s="183">
        <v>16526.42</v>
      </c>
      <c r="G228" s="183">
        <v>0</v>
      </c>
      <c r="H228" s="183">
        <v>0</v>
      </c>
      <c r="I228" s="183">
        <v>0</v>
      </c>
      <c r="J228" s="183">
        <v>0</v>
      </c>
      <c r="K228" s="183">
        <v>146.42</v>
      </c>
      <c r="L228" s="183">
        <v>16380</v>
      </c>
      <c r="M228" s="183">
        <v>0</v>
      </c>
      <c r="N228" s="183">
        <v>0</v>
      </c>
      <c r="O228" s="183">
        <v>0</v>
      </c>
      <c r="P228" s="183">
        <v>0</v>
      </c>
      <c r="Q228" s="183">
        <v>0</v>
      </c>
      <c r="R228" s="183">
        <v>0</v>
      </c>
      <c r="S228" s="183">
        <v>0</v>
      </c>
      <c r="T228" s="183">
        <v>0</v>
      </c>
    </row>
    <row r="229" customHeight="1" spans="1:20">
      <c r="A229" s="180"/>
      <c r="B229" s="180"/>
      <c r="C229" s="180"/>
      <c r="D229" s="199" t="s">
        <v>1931</v>
      </c>
      <c r="E229" s="280" t="s">
        <v>1114</v>
      </c>
      <c r="F229" s="183">
        <v>964.11</v>
      </c>
      <c r="G229" s="183">
        <v>326.39</v>
      </c>
      <c r="H229" s="183">
        <v>110.49</v>
      </c>
      <c r="I229" s="183">
        <v>0</v>
      </c>
      <c r="J229" s="183">
        <v>0</v>
      </c>
      <c r="K229" s="183">
        <v>481.81</v>
      </c>
      <c r="L229" s="183">
        <v>0</v>
      </c>
      <c r="M229" s="183">
        <v>0</v>
      </c>
      <c r="N229" s="183">
        <v>0</v>
      </c>
      <c r="O229" s="183">
        <v>45.42</v>
      </c>
      <c r="P229" s="183">
        <v>0</v>
      </c>
      <c r="Q229" s="183">
        <v>0</v>
      </c>
      <c r="R229" s="183">
        <v>0</v>
      </c>
      <c r="S229" s="183">
        <v>0</v>
      </c>
      <c r="T229" s="183">
        <v>0</v>
      </c>
    </row>
    <row r="230" customHeight="1" spans="1:20">
      <c r="A230" s="180"/>
      <c r="B230" s="180"/>
      <c r="C230" s="180"/>
      <c r="D230" s="199" t="s">
        <v>2696</v>
      </c>
      <c r="E230" s="280" t="s">
        <v>2697</v>
      </c>
      <c r="F230" s="183">
        <v>471.14</v>
      </c>
      <c r="G230" s="183">
        <v>326.39</v>
      </c>
      <c r="H230" s="183">
        <v>110.49</v>
      </c>
      <c r="I230" s="183">
        <v>0</v>
      </c>
      <c r="J230" s="183">
        <v>0</v>
      </c>
      <c r="K230" s="183">
        <v>0</v>
      </c>
      <c r="L230" s="183">
        <v>0</v>
      </c>
      <c r="M230" s="183">
        <v>0</v>
      </c>
      <c r="N230" s="183">
        <v>0</v>
      </c>
      <c r="O230" s="183">
        <v>34.26</v>
      </c>
      <c r="P230" s="183">
        <v>0</v>
      </c>
      <c r="Q230" s="183">
        <v>0</v>
      </c>
      <c r="R230" s="183">
        <v>0</v>
      </c>
      <c r="S230" s="183">
        <v>0</v>
      </c>
      <c r="T230" s="183">
        <v>0</v>
      </c>
    </row>
    <row r="231" customHeight="1" spans="1:20">
      <c r="A231" s="180"/>
      <c r="B231" s="180"/>
      <c r="C231" s="180"/>
      <c r="D231" s="199" t="s">
        <v>2698</v>
      </c>
      <c r="E231" s="280" t="s">
        <v>2922</v>
      </c>
      <c r="F231" s="183">
        <v>129</v>
      </c>
      <c r="G231" s="183">
        <v>0</v>
      </c>
      <c r="H231" s="183">
        <v>0</v>
      </c>
      <c r="I231" s="183">
        <v>0</v>
      </c>
      <c r="J231" s="183">
        <v>0</v>
      </c>
      <c r="K231" s="183">
        <v>125.37</v>
      </c>
      <c r="L231" s="183">
        <v>0</v>
      </c>
      <c r="M231" s="183">
        <v>0</v>
      </c>
      <c r="N231" s="183">
        <v>0</v>
      </c>
      <c r="O231" s="183">
        <v>3.63</v>
      </c>
      <c r="P231" s="183">
        <v>0</v>
      </c>
      <c r="Q231" s="183">
        <v>0</v>
      </c>
      <c r="R231" s="183">
        <v>0</v>
      </c>
      <c r="S231" s="183">
        <v>0</v>
      </c>
      <c r="T231" s="183">
        <v>0</v>
      </c>
    </row>
    <row r="232" customHeight="1" spans="1:20">
      <c r="A232" s="180"/>
      <c r="B232" s="180"/>
      <c r="C232" s="180"/>
      <c r="D232" s="199" t="s">
        <v>2700</v>
      </c>
      <c r="E232" s="280" t="s">
        <v>2923</v>
      </c>
      <c r="F232" s="183">
        <v>42.45</v>
      </c>
      <c r="G232" s="183">
        <v>0</v>
      </c>
      <c r="H232" s="183">
        <v>0</v>
      </c>
      <c r="I232" s="183">
        <v>0</v>
      </c>
      <c r="J232" s="183">
        <v>0</v>
      </c>
      <c r="K232" s="183">
        <v>42.45</v>
      </c>
      <c r="L232" s="183">
        <v>0</v>
      </c>
      <c r="M232" s="183">
        <v>0</v>
      </c>
      <c r="N232" s="183">
        <v>0</v>
      </c>
      <c r="O232" s="183">
        <v>0</v>
      </c>
      <c r="P232" s="183">
        <v>0</v>
      </c>
      <c r="Q232" s="183">
        <v>0</v>
      </c>
      <c r="R232" s="183">
        <v>0</v>
      </c>
      <c r="S232" s="183">
        <v>0</v>
      </c>
      <c r="T232" s="183">
        <v>0</v>
      </c>
    </row>
    <row r="233" customHeight="1" spans="1:20">
      <c r="A233" s="180"/>
      <c r="B233" s="180"/>
      <c r="C233" s="180"/>
      <c r="D233" s="199" t="s">
        <v>2702</v>
      </c>
      <c r="E233" s="280" t="s">
        <v>2703</v>
      </c>
      <c r="F233" s="183">
        <v>67.65</v>
      </c>
      <c r="G233" s="183">
        <v>0</v>
      </c>
      <c r="H233" s="183">
        <v>0</v>
      </c>
      <c r="I233" s="183">
        <v>0</v>
      </c>
      <c r="J233" s="183">
        <v>0</v>
      </c>
      <c r="K233" s="183">
        <v>67.65</v>
      </c>
      <c r="L233" s="183">
        <v>0</v>
      </c>
      <c r="M233" s="183">
        <v>0</v>
      </c>
      <c r="N233" s="183">
        <v>0</v>
      </c>
      <c r="O233" s="183">
        <v>0</v>
      </c>
      <c r="P233" s="183">
        <v>0</v>
      </c>
      <c r="Q233" s="183">
        <v>0</v>
      </c>
      <c r="R233" s="183">
        <v>0</v>
      </c>
      <c r="S233" s="183">
        <v>0</v>
      </c>
      <c r="T233" s="183">
        <v>0</v>
      </c>
    </row>
    <row r="234" customHeight="1" spans="1:20">
      <c r="A234" s="180"/>
      <c r="B234" s="180"/>
      <c r="C234" s="180"/>
      <c r="D234" s="199" t="s">
        <v>2704</v>
      </c>
      <c r="E234" s="280" t="s">
        <v>2924</v>
      </c>
      <c r="F234" s="183">
        <v>145.67</v>
      </c>
      <c r="G234" s="183">
        <v>0</v>
      </c>
      <c r="H234" s="183">
        <v>0</v>
      </c>
      <c r="I234" s="183">
        <v>0</v>
      </c>
      <c r="J234" s="183">
        <v>0</v>
      </c>
      <c r="K234" s="183">
        <v>145.67</v>
      </c>
      <c r="L234" s="183">
        <v>0</v>
      </c>
      <c r="M234" s="183">
        <v>0</v>
      </c>
      <c r="N234" s="183">
        <v>0</v>
      </c>
      <c r="O234" s="183">
        <v>0</v>
      </c>
      <c r="P234" s="183">
        <v>0</v>
      </c>
      <c r="Q234" s="183">
        <v>0</v>
      </c>
      <c r="R234" s="183">
        <v>0</v>
      </c>
      <c r="S234" s="183">
        <v>0</v>
      </c>
      <c r="T234" s="183">
        <v>0</v>
      </c>
    </row>
    <row r="235" customHeight="1" spans="1:20">
      <c r="A235" s="180"/>
      <c r="B235" s="180"/>
      <c r="C235" s="180"/>
      <c r="D235" s="199" t="s">
        <v>2706</v>
      </c>
      <c r="E235" s="280" t="s">
        <v>2707</v>
      </c>
      <c r="F235" s="183">
        <v>108.2</v>
      </c>
      <c r="G235" s="183">
        <v>0</v>
      </c>
      <c r="H235" s="183">
        <v>0</v>
      </c>
      <c r="I235" s="183">
        <v>0</v>
      </c>
      <c r="J235" s="183">
        <v>0</v>
      </c>
      <c r="K235" s="183">
        <v>100.67</v>
      </c>
      <c r="L235" s="183">
        <v>0</v>
      </c>
      <c r="M235" s="183">
        <v>0</v>
      </c>
      <c r="N235" s="183">
        <v>0</v>
      </c>
      <c r="O235" s="183">
        <v>7.53</v>
      </c>
      <c r="P235" s="183">
        <v>0</v>
      </c>
      <c r="Q235" s="183">
        <v>0</v>
      </c>
      <c r="R235" s="183">
        <v>0</v>
      </c>
      <c r="S235" s="183">
        <v>0</v>
      </c>
      <c r="T235" s="183">
        <v>0</v>
      </c>
    </row>
    <row r="236" customHeight="1" spans="1:20">
      <c r="A236" s="180"/>
      <c r="B236" s="180"/>
      <c r="C236" s="180"/>
      <c r="D236" s="199" t="s">
        <v>1933</v>
      </c>
      <c r="E236" s="280" t="s">
        <v>1125</v>
      </c>
      <c r="F236" s="183">
        <v>789.38</v>
      </c>
      <c r="G236" s="183">
        <v>362.87</v>
      </c>
      <c r="H236" s="183">
        <v>110.28</v>
      </c>
      <c r="I236" s="183">
        <v>0</v>
      </c>
      <c r="J236" s="183">
        <v>0</v>
      </c>
      <c r="K236" s="183">
        <v>246.17</v>
      </c>
      <c r="L236" s="183">
        <v>0</v>
      </c>
      <c r="M236" s="183">
        <v>0</v>
      </c>
      <c r="N236" s="183">
        <v>0</v>
      </c>
      <c r="O236" s="183">
        <v>70.06</v>
      </c>
      <c r="P236" s="183">
        <v>0</v>
      </c>
      <c r="Q236" s="183">
        <v>0</v>
      </c>
      <c r="R236" s="183">
        <v>0</v>
      </c>
      <c r="S236" s="183">
        <v>0</v>
      </c>
      <c r="T236" s="183">
        <v>0</v>
      </c>
    </row>
    <row r="237" customHeight="1" spans="1:20">
      <c r="A237" s="180"/>
      <c r="B237" s="180"/>
      <c r="C237" s="180"/>
      <c r="D237" s="199" t="s">
        <v>2708</v>
      </c>
      <c r="E237" s="280" t="s">
        <v>2709</v>
      </c>
      <c r="F237" s="183">
        <v>539.43</v>
      </c>
      <c r="G237" s="183">
        <v>362.87</v>
      </c>
      <c r="H237" s="183">
        <v>110.28</v>
      </c>
      <c r="I237" s="183">
        <v>0</v>
      </c>
      <c r="J237" s="183">
        <v>0</v>
      </c>
      <c r="K237" s="183">
        <v>0</v>
      </c>
      <c r="L237" s="183">
        <v>0</v>
      </c>
      <c r="M237" s="183">
        <v>0</v>
      </c>
      <c r="N237" s="183">
        <v>0</v>
      </c>
      <c r="O237" s="183">
        <v>66.28</v>
      </c>
      <c r="P237" s="183">
        <v>0</v>
      </c>
      <c r="Q237" s="183">
        <v>0</v>
      </c>
      <c r="R237" s="183">
        <v>0</v>
      </c>
      <c r="S237" s="183">
        <v>0</v>
      </c>
      <c r="T237" s="183">
        <v>0</v>
      </c>
    </row>
    <row r="238" customHeight="1" spans="1:20">
      <c r="A238" s="180"/>
      <c r="B238" s="180"/>
      <c r="C238" s="180"/>
      <c r="D238" s="199" t="s">
        <v>2710</v>
      </c>
      <c r="E238" s="280" t="s">
        <v>2925</v>
      </c>
      <c r="F238" s="183">
        <v>68.2</v>
      </c>
      <c r="G238" s="183">
        <v>0</v>
      </c>
      <c r="H238" s="183">
        <v>0</v>
      </c>
      <c r="I238" s="183">
        <v>0</v>
      </c>
      <c r="J238" s="183">
        <v>0</v>
      </c>
      <c r="K238" s="183">
        <v>66.2</v>
      </c>
      <c r="L238" s="183">
        <v>0</v>
      </c>
      <c r="M238" s="183">
        <v>0</v>
      </c>
      <c r="N238" s="183">
        <v>0</v>
      </c>
      <c r="O238" s="183">
        <v>2</v>
      </c>
      <c r="P238" s="183">
        <v>0</v>
      </c>
      <c r="Q238" s="183">
        <v>0</v>
      </c>
      <c r="R238" s="183">
        <v>0</v>
      </c>
      <c r="S238" s="183">
        <v>0</v>
      </c>
      <c r="T238" s="183">
        <v>0</v>
      </c>
    </row>
    <row r="239" customHeight="1" spans="1:20">
      <c r="A239" s="180"/>
      <c r="B239" s="180"/>
      <c r="C239" s="180"/>
      <c r="D239" s="199" t="s">
        <v>2712</v>
      </c>
      <c r="E239" s="280" t="s">
        <v>2713</v>
      </c>
      <c r="F239" s="183">
        <v>91.74</v>
      </c>
      <c r="G239" s="183">
        <v>0</v>
      </c>
      <c r="H239" s="183">
        <v>0</v>
      </c>
      <c r="I239" s="183">
        <v>0</v>
      </c>
      <c r="J239" s="183">
        <v>0</v>
      </c>
      <c r="K239" s="183">
        <v>91.74</v>
      </c>
      <c r="L239" s="183">
        <v>0</v>
      </c>
      <c r="M239" s="183">
        <v>0</v>
      </c>
      <c r="N239" s="183">
        <v>0</v>
      </c>
      <c r="O239" s="183">
        <v>0</v>
      </c>
      <c r="P239" s="183">
        <v>0</v>
      </c>
      <c r="Q239" s="183">
        <v>0</v>
      </c>
      <c r="R239" s="183">
        <v>0</v>
      </c>
      <c r="S239" s="183">
        <v>0</v>
      </c>
      <c r="T239" s="183">
        <v>0</v>
      </c>
    </row>
    <row r="240" customHeight="1" spans="1:20">
      <c r="A240" s="180"/>
      <c r="B240" s="180"/>
      <c r="C240" s="180"/>
      <c r="D240" s="199" t="s">
        <v>2714</v>
      </c>
      <c r="E240" s="280" t="s">
        <v>2926</v>
      </c>
      <c r="F240" s="183">
        <v>90.01</v>
      </c>
      <c r="G240" s="183">
        <v>0</v>
      </c>
      <c r="H240" s="183">
        <v>0</v>
      </c>
      <c r="I240" s="183">
        <v>0</v>
      </c>
      <c r="J240" s="183">
        <v>0</v>
      </c>
      <c r="K240" s="183">
        <v>88.23</v>
      </c>
      <c r="L240" s="183">
        <v>0</v>
      </c>
      <c r="M240" s="183">
        <v>0</v>
      </c>
      <c r="N240" s="183">
        <v>0</v>
      </c>
      <c r="O240" s="183">
        <v>1.78</v>
      </c>
      <c r="P240" s="183">
        <v>0</v>
      </c>
      <c r="Q240" s="183">
        <v>0</v>
      </c>
      <c r="R240" s="183">
        <v>0</v>
      </c>
      <c r="S240" s="183">
        <v>0</v>
      </c>
      <c r="T240" s="183">
        <v>0</v>
      </c>
    </row>
    <row r="241" customHeight="1" spans="1:20">
      <c r="A241" s="180"/>
      <c r="B241" s="180"/>
      <c r="C241" s="180"/>
      <c r="D241" s="199" t="s">
        <v>1938</v>
      </c>
      <c r="E241" s="280" t="s">
        <v>1147</v>
      </c>
      <c r="F241" s="183">
        <v>5441.08</v>
      </c>
      <c r="G241" s="183">
        <v>0</v>
      </c>
      <c r="H241" s="183">
        <v>0</v>
      </c>
      <c r="I241" s="183">
        <v>0</v>
      </c>
      <c r="J241" s="183">
        <v>0</v>
      </c>
      <c r="K241" s="183">
        <v>721.08</v>
      </c>
      <c r="L241" s="183">
        <v>0</v>
      </c>
      <c r="M241" s="183">
        <v>0</v>
      </c>
      <c r="N241" s="183">
        <v>0</v>
      </c>
      <c r="O241" s="183">
        <v>4720</v>
      </c>
      <c r="P241" s="183">
        <v>0</v>
      </c>
      <c r="Q241" s="183">
        <v>0</v>
      </c>
      <c r="R241" s="183">
        <v>0</v>
      </c>
      <c r="S241" s="183">
        <v>0</v>
      </c>
      <c r="T241" s="183">
        <v>0</v>
      </c>
    </row>
    <row r="242" customHeight="1" spans="1:20">
      <c r="A242" s="180"/>
      <c r="B242" s="180"/>
      <c r="C242" s="180"/>
      <c r="D242" s="199" t="s">
        <v>2716</v>
      </c>
      <c r="E242" s="280" t="s">
        <v>2717</v>
      </c>
      <c r="F242" s="183">
        <v>5441.08</v>
      </c>
      <c r="G242" s="183">
        <v>0</v>
      </c>
      <c r="H242" s="183">
        <v>0</v>
      </c>
      <c r="I242" s="183">
        <v>0</v>
      </c>
      <c r="J242" s="183">
        <v>0</v>
      </c>
      <c r="K242" s="183">
        <v>721.08</v>
      </c>
      <c r="L242" s="183">
        <v>0</v>
      </c>
      <c r="M242" s="183">
        <v>0</v>
      </c>
      <c r="N242" s="183">
        <v>0</v>
      </c>
      <c r="O242" s="183">
        <v>4720</v>
      </c>
      <c r="P242" s="183">
        <v>0</v>
      </c>
      <c r="Q242" s="183">
        <v>0</v>
      </c>
      <c r="R242" s="183">
        <v>0</v>
      </c>
      <c r="S242" s="183">
        <v>0</v>
      </c>
      <c r="T242" s="183">
        <v>0</v>
      </c>
    </row>
    <row r="243" customHeight="1" spans="1:20">
      <c r="A243" s="180"/>
      <c r="B243" s="180"/>
      <c r="C243" s="180"/>
      <c r="D243" s="199" t="s">
        <v>1942</v>
      </c>
      <c r="E243" s="280" t="s">
        <v>1153</v>
      </c>
      <c r="F243" s="183">
        <v>39.39</v>
      </c>
      <c r="G243" s="183">
        <v>0</v>
      </c>
      <c r="H243" s="183">
        <v>0</v>
      </c>
      <c r="I243" s="183">
        <v>0</v>
      </c>
      <c r="J243" s="183">
        <v>0</v>
      </c>
      <c r="K243" s="183">
        <v>39.39</v>
      </c>
      <c r="L243" s="183">
        <v>0</v>
      </c>
      <c r="M243" s="183">
        <v>0</v>
      </c>
      <c r="N243" s="183">
        <v>0</v>
      </c>
      <c r="O243" s="183">
        <v>0</v>
      </c>
      <c r="P243" s="183">
        <v>0</v>
      </c>
      <c r="Q243" s="183">
        <v>0</v>
      </c>
      <c r="R243" s="183">
        <v>0</v>
      </c>
      <c r="S243" s="183">
        <v>0</v>
      </c>
      <c r="T243" s="183">
        <v>0</v>
      </c>
    </row>
    <row r="244" customHeight="1" spans="1:20">
      <c r="A244" s="180"/>
      <c r="B244" s="180"/>
      <c r="C244" s="180"/>
      <c r="D244" s="199" t="s">
        <v>2718</v>
      </c>
      <c r="E244" s="280" t="s">
        <v>2719</v>
      </c>
      <c r="F244" s="183">
        <v>39.39</v>
      </c>
      <c r="G244" s="183">
        <v>0</v>
      </c>
      <c r="H244" s="183">
        <v>0</v>
      </c>
      <c r="I244" s="183">
        <v>0</v>
      </c>
      <c r="J244" s="183">
        <v>0</v>
      </c>
      <c r="K244" s="183">
        <v>39.39</v>
      </c>
      <c r="L244" s="183">
        <v>0</v>
      </c>
      <c r="M244" s="183">
        <v>0</v>
      </c>
      <c r="N244" s="183">
        <v>0</v>
      </c>
      <c r="O244" s="183">
        <v>0</v>
      </c>
      <c r="P244" s="183">
        <v>0</v>
      </c>
      <c r="Q244" s="183">
        <v>0</v>
      </c>
      <c r="R244" s="183">
        <v>0</v>
      </c>
      <c r="S244" s="183">
        <v>0</v>
      </c>
      <c r="T244" s="183">
        <v>0</v>
      </c>
    </row>
    <row r="245" customHeight="1" spans="1:20">
      <c r="A245" s="180"/>
      <c r="B245" s="180"/>
      <c r="C245" s="180"/>
      <c r="D245" s="199" t="s">
        <v>1947</v>
      </c>
      <c r="E245" s="280" t="s">
        <v>1157</v>
      </c>
      <c r="F245" s="183">
        <v>607.9</v>
      </c>
      <c r="G245" s="183">
        <v>0</v>
      </c>
      <c r="H245" s="183">
        <v>0</v>
      </c>
      <c r="I245" s="183">
        <v>0</v>
      </c>
      <c r="J245" s="183">
        <v>0</v>
      </c>
      <c r="K245" s="183">
        <v>607.9</v>
      </c>
      <c r="L245" s="183">
        <v>0</v>
      </c>
      <c r="M245" s="183">
        <v>0</v>
      </c>
      <c r="N245" s="183">
        <v>0</v>
      </c>
      <c r="O245" s="183">
        <v>0</v>
      </c>
      <c r="P245" s="183">
        <v>0</v>
      </c>
      <c r="Q245" s="183">
        <v>0</v>
      </c>
      <c r="R245" s="183">
        <v>0</v>
      </c>
      <c r="S245" s="183">
        <v>0</v>
      </c>
      <c r="T245" s="183">
        <v>0</v>
      </c>
    </row>
    <row r="246" customHeight="1" spans="1:20">
      <c r="A246" s="180"/>
      <c r="B246" s="180"/>
      <c r="C246" s="180"/>
      <c r="D246" s="199" t="s">
        <v>2720</v>
      </c>
      <c r="E246" s="280" t="s">
        <v>2721</v>
      </c>
      <c r="F246" s="183">
        <v>607.9</v>
      </c>
      <c r="G246" s="183">
        <v>0</v>
      </c>
      <c r="H246" s="183">
        <v>0</v>
      </c>
      <c r="I246" s="183">
        <v>0</v>
      </c>
      <c r="J246" s="183">
        <v>0</v>
      </c>
      <c r="K246" s="183">
        <v>607.9</v>
      </c>
      <c r="L246" s="183">
        <v>0</v>
      </c>
      <c r="M246" s="183">
        <v>0</v>
      </c>
      <c r="N246" s="183">
        <v>0</v>
      </c>
      <c r="O246" s="183">
        <v>0</v>
      </c>
      <c r="P246" s="183">
        <v>0</v>
      </c>
      <c r="Q246" s="183">
        <v>0</v>
      </c>
      <c r="R246" s="183">
        <v>0</v>
      </c>
      <c r="S246" s="183">
        <v>0</v>
      </c>
      <c r="T246" s="183">
        <v>0</v>
      </c>
    </row>
    <row r="247" customHeight="1" spans="1:20">
      <c r="A247" s="180"/>
      <c r="B247" s="180"/>
      <c r="C247" s="180"/>
      <c r="D247" s="199" t="s">
        <v>1949</v>
      </c>
      <c r="E247" s="280" t="s">
        <v>1159</v>
      </c>
      <c r="F247" s="183">
        <v>436.26</v>
      </c>
      <c r="G247" s="183">
        <v>237.15</v>
      </c>
      <c r="H247" s="183">
        <v>199.11</v>
      </c>
      <c r="I247" s="183">
        <v>0</v>
      </c>
      <c r="J247" s="183">
        <v>0</v>
      </c>
      <c r="K247" s="183">
        <v>0</v>
      </c>
      <c r="L247" s="183">
        <v>0</v>
      </c>
      <c r="M247" s="183">
        <v>0</v>
      </c>
      <c r="N247" s="183">
        <v>0</v>
      </c>
      <c r="O247" s="183">
        <v>0</v>
      </c>
      <c r="P247" s="183">
        <v>0</v>
      </c>
      <c r="Q247" s="183">
        <v>0</v>
      </c>
      <c r="R247" s="183">
        <v>0</v>
      </c>
      <c r="S247" s="183">
        <v>0</v>
      </c>
      <c r="T247" s="183">
        <v>0</v>
      </c>
    </row>
    <row r="248" customHeight="1" spans="1:20">
      <c r="A248" s="180"/>
      <c r="B248" s="180"/>
      <c r="C248" s="180"/>
      <c r="D248" s="199" t="s">
        <v>2722</v>
      </c>
      <c r="E248" s="280" t="s">
        <v>2723</v>
      </c>
      <c r="F248" s="183">
        <v>436.26</v>
      </c>
      <c r="G248" s="183">
        <v>237.15</v>
      </c>
      <c r="H248" s="183">
        <v>199.11</v>
      </c>
      <c r="I248" s="183">
        <v>0</v>
      </c>
      <c r="J248" s="183">
        <v>0</v>
      </c>
      <c r="K248" s="183">
        <v>0</v>
      </c>
      <c r="L248" s="183">
        <v>0</v>
      </c>
      <c r="M248" s="183">
        <v>0</v>
      </c>
      <c r="N248" s="183">
        <v>0</v>
      </c>
      <c r="O248" s="183">
        <v>0</v>
      </c>
      <c r="P248" s="183">
        <v>0</v>
      </c>
      <c r="Q248" s="183">
        <v>0</v>
      </c>
      <c r="R248" s="183">
        <v>0</v>
      </c>
      <c r="S248" s="183">
        <v>0</v>
      </c>
      <c r="T248" s="183">
        <v>0</v>
      </c>
    </row>
    <row r="249" customHeight="1" spans="1:20">
      <c r="A249" s="180"/>
      <c r="B249" s="180"/>
      <c r="C249" s="180"/>
      <c r="D249" s="199" t="s">
        <v>2724</v>
      </c>
      <c r="E249" s="280" t="s">
        <v>147</v>
      </c>
      <c r="F249" s="183">
        <v>451.72</v>
      </c>
      <c r="G249" s="183">
        <v>0</v>
      </c>
      <c r="H249" s="183">
        <v>0</v>
      </c>
      <c r="I249" s="183">
        <v>0</v>
      </c>
      <c r="J249" s="183">
        <v>0</v>
      </c>
      <c r="K249" s="183">
        <v>451.72</v>
      </c>
      <c r="L249" s="183">
        <v>0</v>
      </c>
      <c r="M249" s="183">
        <v>0</v>
      </c>
      <c r="N249" s="183">
        <v>0</v>
      </c>
      <c r="O249" s="183">
        <v>0</v>
      </c>
      <c r="P249" s="183">
        <v>0</v>
      </c>
      <c r="Q249" s="183">
        <v>0</v>
      </c>
      <c r="R249" s="183">
        <v>0</v>
      </c>
      <c r="S249" s="183">
        <v>0</v>
      </c>
      <c r="T249" s="183">
        <v>0</v>
      </c>
    </row>
    <row r="250" customHeight="1" spans="1:20">
      <c r="A250" s="180"/>
      <c r="B250" s="180"/>
      <c r="C250" s="180"/>
      <c r="D250" s="199" t="s">
        <v>2725</v>
      </c>
      <c r="E250" s="280" t="s">
        <v>2726</v>
      </c>
      <c r="F250" s="183">
        <v>451.72</v>
      </c>
      <c r="G250" s="183">
        <v>0</v>
      </c>
      <c r="H250" s="183">
        <v>0</v>
      </c>
      <c r="I250" s="183">
        <v>0</v>
      </c>
      <c r="J250" s="183">
        <v>0</v>
      </c>
      <c r="K250" s="183">
        <v>451.72</v>
      </c>
      <c r="L250" s="183">
        <v>0</v>
      </c>
      <c r="M250" s="183">
        <v>0</v>
      </c>
      <c r="N250" s="183">
        <v>0</v>
      </c>
      <c r="O250" s="183">
        <v>0</v>
      </c>
      <c r="P250" s="183">
        <v>0</v>
      </c>
      <c r="Q250" s="183">
        <v>0</v>
      </c>
      <c r="R250" s="183">
        <v>0</v>
      </c>
      <c r="S250" s="183">
        <v>0</v>
      </c>
      <c r="T250" s="183">
        <v>0</v>
      </c>
    </row>
    <row r="251" customHeight="1" spans="1:20">
      <c r="A251" s="180"/>
      <c r="B251" s="180"/>
      <c r="C251" s="180"/>
      <c r="D251" s="199" t="s">
        <v>2727</v>
      </c>
      <c r="E251" s="280" t="s">
        <v>1168</v>
      </c>
      <c r="F251" s="183">
        <v>358.71</v>
      </c>
      <c r="G251" s="183">
        <v>165.47</v>
      </c>
      <c r="H251" s="183">
        <v>72.99</v>
      </c>
      <c r="I251" s="183">
        <v>0</v>
      </c>
      <c r="J251" s="183">
        <v>0</v>
      </c>
      <c r="K251" s="183">
        <v>107.68</v>
      </c>
      <c r="L251" s="183">
        <v>0</v>
      </c>
      <c r="M251" s="183">
        <v>0</v>
      </c>
      <c r="N251" s="183">
        <v>0</v>
      </c>
      <c r="O251" s="183">
        <v>12.57</v>
      </c>
      <c r="P251" s="183">
        <v>0</v>
      </c>
      <c r="Q251" s="183">
        <v>0</v>
      </c>
      <c r="R251" s="183">
        <v>0</v>
      </c>
      <c r="S251" s="183">
        <v>0</v>
      </c>
      <c r="T251" s="183">
        <v>0</v>
      </c>
    </row>
    <row r="252" customHeight="1" spans="1:20">
      <c r="A252" s="180"/>
      <c r="B252" s="180"/>
      <c r="C252" s="180"/>
      <c r="D252" s="199" t="s">
        <v>2728</v>
      </c>
      <c r="E252" s="280" t="s">
        <v>2729</v>
      </c>
      <c r="F252" s="183">
        <v>251.03</v>
      </c>
      <c r="G252" s="183">
        <v>165.47</v>
      </c>
      <c r="H252" s="183">
        <v>72.99</v>
      </c>
      <c r="I252" s="183">
        <v>0</v>
      </c>
      <c r="J252" s="183">
        <v>0</v>
      </c>
      <c r="K252" s="183">
        <v>0</v>
      </c>
      <c r="L252" s="183">
        <v>0</v>
      </c>
      <c r="M252" s="183">
        <v>0</v>
      </c>
      <c r="N252" s="183">
        <v>0</v>
      </c>
      <c r="O252" s="183">
        <v>12.57</v>
      </c>
      <c r="P252" s="183">
        <v>0</v>
      </c>
      <c r="Q252" s="183">
        <v>0</v>
      </c>
      <c r="R252" s="183">
        <v>0</v>
      </c>
      <c r="S252" s="183">
        <v>0</v>
      </c>
      <c r="T252" s="183">
        <v>0</v>
      </c>
    </row>
    <row r="253" customHeight="1" spans="1:20">
      <c r="A253" s="180"/>
      <c r="B253" s="180"/>
      <c r="C253" s="180"/>
      <c r="D253" s="199" t="s">
        <v>2730</v>
      </c>
      <c r="E253" s="280" t="s">
        <v>2731</v>
      </c>
      <c r="F253" s="183">
        <v>107.68</v>
      </c>
      <c r="G253" s="183">
        <v>0</v>
      </c>
      <c r="H253" s="183">
        <v>0</v>
      </c>
      <c r="I253" s="183">
        <v>0</v>
      </c>
      <c r="J253" s="183">
        <v>0</v>
      </c>
      <c r="K253" s="183">
        <v>107.68</v>
      </c>
      <c r="L253" s="183">
        <v>0</v>
      </c>
      <c r="M253" s="183">
        <v>0</v>
      </c>
      <c r="N253" s="183">
        <v>0</v>
      </c>
      <c r="O253" s="183">
        <v>0</v>
      </c>
      <c r="P253" s="183">
        <v>0</v>
      </c>
      <c r="Q253" s="183">
        <v>0</v>
      </c>
      <c r="R253" s="183">
        <v>0</v>
      </c>
      <c r="S253" s="183">
        <v>0</v>
      </c>
      <c r="T253" s="183">
        <v>0</v>
      </c>
    </row>
    <row r="254" customHeight="1" spans="1:20">
      <c r="A254" s="180"/>
      <c r="B254" s="180"/>
      <c r="C254" s="180"/>
      <c r="D254" s="199" t="s">
        <v>2732</v>
      </c>
      <c r="E254" s="280" t="s">
        <v>1176</v>
      </c>
      <c r="F254" s="183">
        <v>109.06</v>
      </c>
      <c r="G254" s="183">
        <v>0</v>
      </c>
      <c r="H254" s="183">
        <v>0</v>
      </c>
      <c r="I254" s="183">
        <v>0</v>
      </c>
      <c r="J254" s="183">
        <v>0</v>
      </c>
      <c r="K254" s="183">
        <v>109.06</v>
      </c>
      <c r="L254" s="183">
        <v>0</v>
      </c>
      <c r="M254" s="183">
        <v>0</v>
      </c>
      <c r="N254" s="183">
        <v>0</v>
      </c>
      <c r="O254" s="183">
        <v>0</v>
      </c>
      <c r="P254" s="183">
        <v>0</v>
      </c>
      <c r="Q254" s="183">
        <v>0</v>
      </c>
      <c r="R254" s="183">
        <v>0</v>
      </c>
      <c r="S254" s="183">
        <v>0</v>
      </c>
      <c r="T254" s="183">
        <v>0</v>
      </c>
    </row>
    <row r="255" customHeight="1" spans="1:20">
      <c r="A255" s="180"/>
      <c r="B255" s="180"/>
      <c r="C255" s="180"/>
      <c r="D255" s="199" t="s">
        <v>2733</v>
      </c>
      <c r="E255" s="280" t="s">
        <v>2734</v>
      </c>
      <c r="F255" s="183">
        <v>109.06</v>
      </c>
      <c r="G255" s="183">
        <v>0</v>
      </c>
      <c r="H255" s="183">
        <v>0</v>
      </c>
      <c r="I255" s="183">
        <v>0</v>
      </c>
      <c r="J255" s="183">
        <v>0</v>
      </c>
      <c r="K255" s="183">
        <v>109.06</v>
      </c>
      <c r="L255" s="183">
        <v>0</v>
      </c>
      <c r="M255" s="183">
        <v>0</v>
      </c>
      <c r="N255" s="183">
        <v>0</v>
      </c>
      <c r="O255" s="183">
        <v>0</v>
      </c>
      <c r="P255" s="183">
        <v>0</v>
      </c>
      <c r="Q255" s="183">
        <v>0</v>
      </c>
      <c r="R255" s="183">
        <v>0</v>
      </c>
      <c r="S255" s="183">
        <v>0</v>
      </c>
      <c r="T255" s="183">
        <v>0</v>
      </c>
    </row>
    <row r="256" customHeight="1" spans="1:20">
      <c r="A256" s="180"/>
      <c r="B256" s="180"/>
      <c r="C256" s="180"/>
      <c r="D256" s="199" t="s">
        <v>2735</v>
      </c>
      <c r="E256" s="280" t="s">
        <v>1179</v>
      </c>
      <c r="F256" s="183">
        <v>105.8</v>
      </c>
      <c r="G256" s="183">
        <v>76.31</v>
      </c>
      <c r="H256" s="183">
        <v>28.53</v>
      </c>
      <c r="I256" s="183">
        <v>0</v>
      </c>
      <c r="J256" s="183">
        <v>0</v>
      </c>
      <c r="K256" s="183">
        <v>0</v>
      </c>
      <c r="L256" s="183">
        <v>0</v>
      </c>
      <c r="M256" s="183">
        <v>0</v>
      </c>
      <c r="N256" s="183">
        <v>0</v>
      </c>
      <c r="O256" s="183">
        <v>0.96</v>
      </c>
      <c r="P256" s="183">
        <v>0</v>
      </c>
      <c r="Q256" s="183">
        <v>0</v>
      </c>
      <c r="R256" s="183">
        <v>0</v>
      </c>
      <c r="S256" s="183">
        <v>0</v>
      </c>
      <c r="T256" s="183">
        <v>0</v>
      </c>
    </row>
    <row r="257" customHeight="1" spans="1:20">
      <c r="A257" s="180"/>
      <c r="B257" s="180"/>
      <c r="C257" s="180"/>
      <c r="D257" s="199" t="s">
        <v>2736</v>
      </c>
      <c r="E257" s="280" t="s">
        <v>2737</v>
      </c>
      <c r="F257" s="183">
        <v>105.8</v>
      </c>
      <c r="G257" s="183">
        <v>76.31</v>
      </c>
      <c r="H257" s="183">
        <v>28.53</v>
      </c>
      <c r="I257" s="183">
        <v>0</v>
      </c>
      <c r="J257" s="183">
        <v>0</v>
      </c>
      <c r="K257" s="183">
        <v>0</v>
      </c>
      <c r="L257" s="183">
        <v>0</v>
      </c>
      <c r="M257" s="183">
        <v>0</v>
      </c>
      <c r="N257" s="183">
        <v>0</v>
      </c>
      <c r="O257" s="183">
        <v>0.96</v>
      </c>
      <c r="P257" s="183">
        <v>0</v>
      </c>
      <c r="Q257" s="183">
        <v>0</v>
      </c>
      <c r="R257" s="183">
        <v>0</v>
      </c>
      <c r="S257" s="183">
        <v>0</v>
      </c>
      <c r="T257" s="183">
        <v>0</v>
      </c>
    </row>
    <row r="258" customHeight="1" spans="1:20">
      <c r="A258" s="180"/>
      <c r="B258" s="180"/>
      <c r="C258" s="180"/>
      <c r="D258" s="199" t="s">
        <v>2738</v>
      </c>
      <c r="E258" s="280" t="s">
        <v>1182</v>
      </c>
      <c r="F258" s="183">
        <v>12670</v>
      </c>
      <c r="G258" s="183">
        <v>0</v>
      </c>
      <c r="H258" s="183">
        <v>8110</v>
      </c>
      <c r="I258" s="183">
        <v>300</v>
      </c>
      <c r="J258" s="183">
        <v>0</v>
      </c>
      <c r="K258" s="183">
        <v>0</v>
      </c>
      <c r="L258" s="183">
        <v>0</v>
      </c>
      <c r="M258" s="183">
        <v>0</v>
      </c>
      <c r="N258" s="183">
        <v>0</v>
      </c>
      <c r="O258" s="183">
        <v>200</v>
      </c>
      <c r="P258" s="183">
        <v>0</v>
      </c>
      <c r="Q258" s="183">
        <v>0</v>
      </c>
      <c r="R258" s="183">
        <v>0</v>
      </c>
      <c r="S258" s="183">
        <v>4000</v>
      </c>
      <c r="T258" s="183">
        <v>60</v>
      </c>
    </row>
    <row r="259" customHeight="1" spans="1:20">
      <c r="A259" s="180"/>
      <c r="B259" s="180"/>
      <c r="C259" s="180"/>
      <c r="D259" s="199" t="s">
        <v>2739</v>
      </c>
      <c r="E259" s="280" t="s">
        <v>2740</v>
      </c>
      <c r="F259" s="183">
        <v>12670</v>
      </c>
      <c r="G259" s="183">
        <v>0</v>
      </c>
      <c r="H259" s="183">
        <v>8110</v>
      </c>
      <c r="I259" s="183">
        <v>300</v>
      </c>
      <c r="J259" s="183">
        <v>0</v>
      </c>
      <c r="K259" s="183">
        <v>0</v>
      </c>
      <c r="L259" s="183">
        <v>0</v>
      </c>
      <c r="M259" s="183">
        <v>0</v>
      </c>
      <c r="N259" s="183">
        <v>0</v>
      </c>
      <c r="O259" s="183">
        <v>200</v>
      </c>
      <c r="P259" s="183">
        <v>0</v>
      </c>
      <c r="Q259" s="183">
        <v>0</v>
      </c>
      <c r="R259" s="183">
        <v>0</v>
      </c>
      <c r="S259" s="183">
        <v>4000</v>
      </c>
      <c r="T259" s="183">
        <v>60</v>
      </c>
    </row>
    <row r="260" customHeight="1" spans="1:20">
      <c r="A260" s="180"/>
      <c r="B260" s="180"/>
      <c r="C260" s="180"/>
      <c r="D260" s="199" t="s">
        <v>2741</v>
      </c>
      <c r="E260" s="280" t="s">
        <v>2742</v>
      </c>
      <c r="F260" s="183">
        <v>40772</v>
      </c>
      <c r="G260" s="183">
        <v>0</v>
      </c>
      <c r="H260" s="183">
        <v>16752</v>
      </c>
      <c r="I260" s="183">
        <v>11700</v>
      </c>
      <c r="J260" s="183">
        <v>0</v>
      </c>
      <c r="K260" s="183">
        <v>0</v>
      </c>
      <c r="L260" s="183">
        <v>0</v>
      </c>
      <c r="M260" s="183">
        <v>0</v>
      </c>
      <c r="N260" s="183">
        <v>0</v>
      </c>
      <c r="O260" s="183">
        <v>2770</v>
      </c>
      <c r="P260" s="183">
        <v>0</v>
      </c>
      <c r="Q260" s="183">
        <v>5300</v>
      </c>
      <c r="R260" s="183">
        <v>4250</v>
      </c>
      <c r="S260" s="183">
        <v>0</v>
      </c>
      <c r="T260" s="183">
        <v>0</v>
      </c>
    </row>
    <row r="261" customHeight="1" spans="1:20">
      <c r="A261" s="180"/>
      <c r="B261" s="180"/>
      <c r="C261" s="180"/>
      <c r="D261" s="199" t="s">
        <v>2743</v>
      </c>
      <c r="E261" s="280" t="s">
        <v>2744</v>
      </c>
      <c r="F261" s="183">
        <v>1631</v>
      </c>
      <c r="G261" s="183">
        <v>0</v>
      </c>
      <c r="H261" s="183">
        <v>1631</v>
      </c>
      <c r="I261" s="183">
        <v>0</v>
      </c>
      <c r="J261" s="183">
        <v>0</v>
      </c>
      <c r="K261" s="183">
        <v>0</v>
      </c>
      <c r="L261" s="183">
        <v>0</v>
      </c>
      <c r="M261" s="183">
        <v>0</v>
      </c>
      <c r="N261" s="183">
        <v>0</v>
      </c>
      <c r="O261" s="183">
        <v>0</v>
      </c>
      <c r="P261" s="183">
        <v>0</v>
      </c>
      <c r="Q261" s="183">
        <v>0</v>
      </c>
      <c r="R261" s="183">
        <v>0</v>
      </c>
      <c r="S261" s="183">
        <v>0</v>
      </c>
      <c r="T261" s="183">
        <v>0</v>
      </c>
    </row>
    <row r="262" customHeight="1" spans="1:20">
      <c r="A262" s="180"/>
      <c r="B262" s="180"/>
      <c r="C262" s="180"/>
      <c r="D262" s="199" t="s">
        <v>2745</v>
      </c>
      <c r="E262" s="280" t="s">
        <v>2746</v>
      </c>
      <c r="F262" s="183">
        <v>6408</v>
      </c>
      <c r="G262" s="183">
        <v>0</v>
      </c>
      <c r="H262" s="183">
        <v>5594</v>
      </c>
      <c r="I262" s="183">
        <v>350</v>
      </c>
      <c r="J262" s="183">
        <v>0</v>
      </c>
      <c r="K262" s="183">
        <v>0</v>
      </c>
      <c r="L262" s="183">
        <v>0</v>
      </c>
      <c r="M262" s="183">
        <v>0</v>
      </c>
      <c r="N262" s="183">
        <v>0</v>
      </c>
      <c r="O262" s="183">
        <v>464</v>
      </c>
      <c r="P262" s="183">
        <v>0</v>
      </c>
      <c r="Q262" s="183">
        <v>0</v>
      </c>
      <c r="R262" s="183">
        <v>0</v>
      </c>
      <c r="S262" s="183">
        <v>0</v>
      </c>
      <c r="T262" s="183">
        <v>0</v>
      </c>
    </row>
    <row r="263" customHeight="1" spans="1:20">
      <c r="A263" s="180"/>
      <c r="B263" s="180"/>
      <c r="C263" s="180"/>
      <c r="D263" s="199" t="s">
        <v>2747</v>
      </c>
      <c r="E263" s="280" t="s">
        <v>2748</v>
      </c>
      <c r="F263" s="183">
        <v>300</v>
      </c>
      <c r="G263" s="183">
        <v>0</v>
      </c>
      <c r="H263" s="183">
        <v>300</v>
      </c>
      <c r="I263" s="183">
        <v>0</v>
      </c>
      <c r="J263" s="183">
        <v>0</v>
      </c>
      <c r="K263" s="183">
        <v>0</v>
      </c>
      <c r="L263" s="183">
        <v>0</v>
      </c>
      <c r="M263" s="183">
        <v>0</v>
      </c>
      <c r="N263" s="183">
        <v>0</v>
      </c>
      <c r="O263" s="183">
        <v>0</v>
      </c>
      <c r="P263" s="183">
        <v>0</v>
      </c>
      <c r="Q263" s="183">
        <v>0</v>
      </c>
      <c r="R263" s="183">
        <v>0</v>
      </c>
      <c r="S263" s="183">
        <v>0</v>
      </c>
      <c r="T263" s="183">
        <v>0</v>
      </c>
    </row>
    <row r="264" customHeight="1" spans="1:20">
      <c r="A264" s="180"/>
      <c r="B264" s="180"/>
      <c r="C264" s="180"/>
      <c r="D264" s="199" t="s">
        <v>2749</v>
      </c>
      <c r="E264" s="280" t="s">
        <v>2750</v>
      </c>
      <c r="F264" s="183">
        <v>1200</v>
      </c>
      <c r="G264" s="183">
        <v>0</v>
      </c>
      <c r="H264" s="183">
        <v>500</v>
      </c>
      <c r="I264" s="183">
        <v>700</v>
      </c>
      <c r="J264" s="183">
        <v>0</v>
      </c>
      <c r="K264" s="183">
        <v>0</v>
      </c>
      <c r="L264" s="183">
        <v>0</v>
      </c>
      <c r="M264" s="183">
        <v>0</v>
      </c>
      <c r="N264" s="183">
        <v>0</v>
      </c>
      <c r="O264" s="183">
        <v>0</v>
      </c>
      <c r="P264" s="183">
        <v>0</v>
      </c>
      <c r="Q264" s="183">
        <v>0</v>
      </c>
      <c r="R264" s="183">
        <v>0</v>
      </c>
      <c r="S264" s="183">
        <v>0</v>
      </c>
      <c r="T264" s="183">
        <v>0</v>
      </c>
    </row>
    <row r="265" customHeight="1" spans="1:20">
      <c r="A265" s="180"/>
      <c r="B265" s="180"/>
      <c r="C265" s="180"/>
      <c r="D265" s="199" t="s">
        <v>2751</v>
      </c>
      <c r="E265" s="280" t="s">
        <v>2752</v>
      </c>
      <c r="F265" s="183">
        <v>6062</v>
      </c>
      <c r="G265" s="183">
        <v>0</v>
      </c>
      <c r="H265" s="183">
        <v>1162</v>
      </c>
      <c r="I265" s="183">
        <v>4900</v>
      </c>
      <c r="J265" s="183">
        <v>0</v>
      </c>
      <c r="K265" s="183">
        <v>0</v>
      </c>
      <c r="L265" s="183">
        <v>0</v>
      </c>
      <c r="M265" s="183">
        <v>0</v>
      </c>
      <c r="N265" s="183">
        <v>0</v>
      </c>
      <c r="O265" s="183">
        <v>0</v>
      </c>
      <c r="P265" s="183">
        <v>0</v>
      </c>
      <c r="Q265" s="183">
        <v>0</v>
      </c>
      <c r="R265" s="183">
        <v>0</v>
      </c>
      <c r="S265" s="183">
        <v>0</v>
      </c>
      <c r="T265" s="183">
        <v>0</v>
      </c>
    </row>
    <row r="266" customHeight="1" spans="1:20">
      <c r="A266" s="180"/>
      <c r="B266" s="180"/>
      <c r="C266" s="180"/>
      <c r="D266" s="199" t="s">
        <v>2753</v>
      </c>
      <c r="E266" s="280" t="s">
        <v>2754</v>
      </c>
      <c r="F266" s="183">
        <v>9300</v>
      </c>
      <c r="G266" s="183">
        <v>0</v>
      </c>
      <c r="H266" s="183">
        <v>7000</v>
      </c>
      <c r="I266" s="183">
        <v>0</v>
      </c>
      <c r="J266" s="183">
        <v>0</v>
      </c>
      <c r="K266" s="183">
        <v>0</v>
      </c>
      <c r="L266" s="183">
        <v>0</v>
      </c>
      <c r="M266" s="183">
        <v>0</v>
      </c>
      <c r="N266" s="183">
        <v>0</v>
      </c>
      <c r="O266" s="183">
        <v>2300</v>
      </c>
      <c r="P266" s="183">
        <v>0</v>
      </c>
      <c r="Q266" s="183">
        <v>0</v>
      </c>
      <c r="R266" s="183">
        <v>0</v>
      </c>
      <c r="S266" s="183">
        <v>0</v>
      </c>
      <c r="T266" s="183">
        <v>0</v>
      </c>
    </row>
    <row r="267" customHeight="1" spans="1:20">
      <c r="A267" s="180"/>
      <c r="B267" s="180"/>
      <c r="C267" s="180"/>
      <c r="D267" s="199" t="s">
        <v>2755</v>
      </c>
      <c r="E267" s="280" t="s">
        <v>2756</v>
      </c>
      <c r="F267" s="183">
        <v>9696</v>
      </c>
      <c r="G267" s="183">
        <v>0</v>
      </c>
      <c r="H267" s="183">
        <v>140</v>
      </c>
      <c r="I267" s="183">
        <v>0</v>
      </c>
      <c r="J267" s="183">
        <v>0</v>
      </c>
      <c r="K267" s="183">
        <v>0</v>
      </c>
      <c r="L267" s="183">
        <v>0</v>
      </c>
      <c r="M267" s="183">
        <v>0</v>
      </c>
      <c r="N267" s="183">
        <v>0</v>
      </c>
      <c r="O267" s="183">
        <v>6</v>
      </c>
      <c r="P267" s="183">
        <v>0</v>
      </c>
      <c r="Q267" s="183">
        <v>5300</v>
      </c>
      <c r="R267" s="183">
        <v>4250</v>
      </c>
      <c r="S267" s="183">
        <v>0</v>
      </c>
      <c r="T267" s="183">
        <v>0</v>
      </c>
    </row>
    <row r="268" customHeight="1" spans="1:20">
      <c r="A268" s="180"/>
      <c r="B268" s="180"/>
      <c r="C268" s="180"/>
      <c r="D268" s="199" t="s">
        <v>2757</v>
      </c>
      <c r="E268" s="280" t="s">
        <v>2758</v>
      </c>
      <c r="F268" s="183">
        <v>100</v>
      </c>
      <c r="G268" s="183">
        <v>0</v>
      </c>
      <c r="H268" s="183">
        <v>0</v>
      </c>
      <c r="I268" s="183">
        <v>100</v>
      </c>
      <c r="J268" s="183">
        <v>0</v>
      </c>
      <c r="K268" s="183">
        <v>0</v>
      </c>
      <c r="L268" s="183">
        <v>0</v>
      </c>
      <c r="M268" s="183">
        <v>0</v>
      </c>
      <c r="N268" s="183">
        <v>0</v>
      </c>
      <c r="O268" s="183">
        <v>0</v>
      </c>
      <c r="P268" s="183">
        <v>0</v>
      </c>
      <c r="Q268" s="183">
        <v>0</v>
      </c>
      <c r="R268" s="183">
        <v>0</v>
      </c>
      <c r="S268" s="183">
        <v>0</v>
      </c>
      <c r="T268" s="183">
        <v>0</v>
      </c>
    </row>
    <row r="269" customHeight="1" spans="1:20">
      <c r="A269" s="180"/>
      <c r="B269" s="180"/>
      <c r="C269" s="180"/>
      <c r="D269" s="199" t="s">
        <v>2759</v>
      </c>
      <c r="E269" s="280" t="s">
        <v>2760</v>
      </c>
      <c r="F269" s="183">
        <v>5</v>
      </c>
      <c r="G269" s="183">
        <v>0</v>
      </c>
      <c r="H269" s="183">
        <v>5</v>
      </c>
      <c r="I269" s="183">
        <v>0</v>
      </c>
      <c r="J269" s="183">
        <v>0</v>
      </c>
      <c r="K269" s="183">
        <v>0</v>
      </c>
      <c r="L269" s="183">
        <v>0</v>
      </c>
      <c r="M269" s="183">
        <v>0</v>
      </c>
      <c r="N269" s="183">
        <v>0</v>
      </c>
      <c r="O269" s="183">
        <v>0</v>
      </c>
      <c r="P269" s="183">
        <v>0</v>
      </c>
      <c r="Q269" s="183">
        <v>0</v>
      </c>
      <c r="R269" s="183">
        <v>0</v>
      </c>
      <c r="S269" s="183">
        <v>0</v>
      </c>
      <c r="T269" s="183">
        <v>0</v>
      </c>
    </row>
    <row r="270" customHeight="1" spans="1:20">
      <c r="A270" s="180"/>
      <c r="B270" s="180"/>
      <c r="C270" s="180"/>
      <c r="D270" s="199" t="s">
        <v>2761</v>
      </c>
      <c r="E270" s="280" t="s">
        <v>2762</v>
      </c>
      <c r="F270" s="183">
        <v>6070</v>
      </c>
      <c r="G270" s="183">
        <v>0</v>
      </c>
      <c r="H270" s="183">
        <v>420</v>
      </c>
      <c r="I270" s="183">
        <v>5650</v>
      </c>
      <c r="J270" s="183">
        <v>0</v>
      </c>
      <c r="K270" s="183">
        <v>0</v>
      </c>
      <c r="L270" s="183">
        <v>0</v>
      </c>
      <c r="M270" s="183">
        <v>0</v>
      </c>
      <c r="N270" s="183">
        <v>0</v>
      </c>
      <c r="O270" s="183">
        <v>0</v>
      </c>
      <c r="P270" s="183">
        <v>0</v>
      </c>
      <c r="Q270" s="183">
        <v>0</v>
      </c>
      <c r="R270" s="183">
        <v>0</v>
      </c>
      <c r="S270" s="183">
        <v>0</v>
      </c>
      <c r="T270" s="183">
        <v>0</v>
      </c>
    </row>
    <row r="271" customHeight="1" spans="1:20">
      <c r="A271" s="180"/>
      <c r="B271" s="180"/>
      <c r="C271" s="180"/>
      <c r="D271" s="199" t="s">
        <v>2763</v>
      </c>
      <c r="E271" s="280" t="s">
        <v>2764</v>
      </c>
      <c r="F271" s="183">
        <v>18606.46</v>
      </c>
      <c r="G271" s="183">
        <v>9690.67999999999</v>
      </c>
      <c r="H271" s="183">
        <v>4042.74</v>
      </c>
      <c r="I271" s="183">
        <v>4500</v>
      </c>
      <c r="J271" s="183">
        <v>0</v>
      </c>
      <c r="K271" s="183">
        <v>0</v>
      </c>
      <c r="L271" s="183">
        <v>0</v>
      </c>
      <c r="M271" s="183">
        <v>0</v>
      </c>
      <c r="N271" s="183">
        <v>0</v>
      </c>
      <c r="O271" s="183">
        <v>373.04</v>
      </c>
      <c r="P271" s="183">
        <v>0</v>
      </c>
      <c r="Q271" s="183">
        <v>0</v>
      </c>
      <c r="R271" s="183">
        <v>0</v>
      </c>
      <c r="S271" s="183">
        <v>0</v>
      </c>
      <c r="T271" s="183">
        <v>0</v>
      </c>
    </row>
    <row r="272" customHeight="1" spans="1:20">
      <c r="A272" s="180"/>
      <c r="B272" s="180"/>
      <c r="C272" s="180"/>
      <c r="D272" s="199" t="s">
        <v>2765</v>
      </c>
      <c r="E272" s="280" t="s">
        <v>2766</v>
      </c>
      <c r="F272" s="183">
        <v>2428.84</v>
      </c>
      <c r="G272" s="183">
        <v>1168.19</v>
      </c>
      <c r="H272" s="183">
        <v>1207.28</v>
      </c>
      <c r="I272" s="183">
        <v>0</v>
      </c>
      <c r="J272" s="183">
        <v>0</v>
      </c>
      <c r="K272" s="183">
        <v>0</v>
      </c>
      <c r="L272" s="183">
        <v>0</v>
      </c>
      <c r="M272" s="183">
        <v>0</v>
      </c>
      <c r="N272" s="183">
        <v>0</v>
      </c>
      <c r="O272" s="183">
        <v>53.37</v>
      </c>
      <c r="P272" s="183">
        <v>0</v>
      </c>
      <c r="Q272" s="183">
        <v>0</v>
      </c>
      <c r="R272" s="183">
        <v>0</v>
      </c>
      <c r="S272" s="183">
        <v>0</v>
      </c>
      <c r="T272" s="183">
        <v>0</v>
      </c>
    </row>
    <row r="273" customHeight="1" spans="1:20">
      <c r="A273" s="180"/>
      <c r="B273" s="180"/>
      <c r="C273" s="180"/>
      <c r="D273" s="199" t="s">
        <v>2767</v>
      </c>
      <c r="E273" s="280" t="s">
        <v>2768</v>
      </c>
      <c r="F273" s="183">
        <v>1151.03</v>
      </c>
      <c r="G273" s="183">
        <v>902.72</v>
      </c>
      <c r="H273" s="183">
        <v>205.21</v>
      </c>
      <c r="I273" s="183">
        <v>0</v>
      </c>
      <c r="J273" s="183">
        <v>0</v>
      </c>
      <c r="K273" s="183">
        <v>0</v>
      </c>
      <c r="L273" s="183">
        <v>0</v>
      </c>
      <c r="M273" s="183">
        <v>0</v>
      </c>
      <c r="N273" s="183">
        <v>0</v>
      </c>
      <c r="O273" s="183">
        <v>43.1</v>
      </c>
      <c r="P273" s="183">
        <v>0</v>
      </c>
      <c r="Q273" s="183">
        <v>0</v>
      </c>
      <c r="R273" s="183">
        <v>0</v>
      </c>
      <c r="S273" s="183">
        <v>0</v>
      </c>
      <c r="T273" s="183">
        <v>0</v>
      </c>
    </row>
    <row r="274" customHeight="1" spans="1:20">
      <c r="A274" s="180"/>
      <c r="B274" s="180"/>
      <c r="C274" s="180"/>
      <c r="D274" s="199" t="s">
        <v>2769</v>
      </c>
      <c r="E274" s="280" t="s">
        <v>2770</v>
      </c>
      <c r="F274" s="183">
        <v>1453.67</v>
      </c>
      <c r="G274" s="183">
        <v>684.37</v>
      </c>
      <c r="H274" s="183">
        <v>126.73</v>
      </c>
      <c r="I274" s="183">
        <v>600</v>
      </c>
      <c r="J274" s="183">
        <v>0</v>
      </c>
      <c r="K274" s="183">
        <v>0</v>
      </c>
      <c r="L274" s="183">
        <v>0</v>
      </c>
      <c r="M274" s="183">
        <v>0</v>
      </c>
      <c r="N274" s="183">
        <v>0</v>
      </c>
      <c r="O274" s="183">
        <v>42.57</v>
      </c>
      <c r="P274" s="183">
        <v>0</v>
      </c>
      <c r="Q274" s="183">
        <v>0</v>
      </c>
      <c r="R274" s="183">
        <v>0</v>
      </c>
      <c r="S274" s="183">
        <v>0</v>
      </c>
      <c r="T274" s="183">
        <v>0</v>
      </c>
    </row>
    <row r="275" customHeight="1" spans="1:20">
      <c r="A275" s="180"/>
      <c r="B275" s="180"/>
      <c r="C275" s="180"/>
      <c r="D275" s="199" t="s">
        <v>2771</v>
      </c>
      <c r="E275" s="280" t="s">
        <v>2772</v>
      </c>
      <c r="F275" s="183">
        <v>708.05</v>
      </c>
      <c r="G275" s="183">
        <v>480.16</v>
      </c>
      <c r="H275" s="183">
        <v>211.83</v>
      </c>
      <c r="I275" s="183">
        <v>0</v>
      </c>
      <c r="J275" s="183">
        <v>0</v>
      </c>
      <c r="K275" s="183">
        <v>0</v>
      </c>
      <c r="L275" s="183">
        <v>0</v>
      </c>
      <c r="M275" s="183">
        <v>0</v>
      </c>
      <c r="N275" s="183">
        <v>0</v>
      </c>
      <c r="O275" s="183">
        <v>16.06</v>
      </c>
      <c r="P275" s="183">
        <v>0</v>
      </c>
      <c r="Q275" s="183">
        <v>0</v>
      </c>
      <c r="R275" s="183">
        <v>0</v>
      </c>
      <c r="S275" s="183">
        <v>0</v>
      </c>
      <c r="T275" s="183">
        <v>0</v>
      </c>
    </row>
    <row r="276" customHeight="1" spans="1:20">
      <c r="A276" s="180"/>
      <c r="B276" s="180"/>
      <c r="C276" s="180"/>
      <c r="D276" s="199" t="s">
        <v>2773</v>
      </c>
      <c r="E276" s="280" t="s">
        <v>2774</v>
      </c>
      <c r="F276" s="183">
        <v>1322.96</v>
      </c>
      <c r="G276" s="183">
        <v>669.21</v>
      </c>
      <c r="H276" s="183">
        <v>121.47</v>
      </c>
      <c r="I276" s="183">
        <v>500</v>
      </c>
      <c r="J276" s="183">
        <v>0</v>
      </c>
      <c r="K276" s="183">
        <v>0</v>
      </c>
      <c r="L276" s="183">
        <v>0</v>
      </c>
      <c r="M276" s="183">
        <v>0</v>
      </c>
      <c r="N276" s="183">
        <v>0</v>
      </c>
      <c r="O276" s="183">
        <v>32.28</v>
      </c>
      <c r="P276" s="183">
        <v>0</v>
      </c>
      <c r="Q276" s="183">
        <v>0</v>
      </c>
      <c r="R276" s="183">
        <v>0</v>
      </c>
      <c r="S276" s="183">
        <v>0</v>
      </c>
      <c r="T276" s="183">
        <v>0</v>
      </c>
    </row>
    <row r="277" customHeight="1" spans="1:20">
      <c r="A277" s="180"/>
      <c r="B277" s="180"/>
      <c r="C277" s="180"/>
      <c r="D277" s="199" t="s">
        <v>2775</v>
      </c>
      <c r="E277" s="280" t="s">
        <v>2776</v>
      </c>
      <c r="F277" s="183">
        <v>1279.14</v>
      </c>
      <c r="G277" s="183">
        <v>511.07</v>
      </c>
      <c r="H277" s="183">
        <v>152.73</v>
      </c>
      <c r="I277" s="183">
        <v>600</v>
      </c>
      <c r="J277" s="183">
        <v>0</v>
      </c>
      <c r="K277" s="183">
        <v>0</v>
      </c>
      <c r="L277" s="183">
        <v>0</v>
      </c>
      <c r="M277" s="183">
        <v>0</v>
      </c>
      <c r="N277" s="183">
        <v>0</v>
      </c>
      <c r="O277" s="183">
        <v>15.34</v>
      </c>
      <c r="P277" s="183">
        <v>0</v>
      </c>
      <c r="Q277" s="183">
        <v>0</v>
      </c>
      <c r="R277" s="183">
        <v>0</v>
      </c>
      <c r="S277" s="183">
        <v>0</v>
      </c>
      <c r="T277" s="183">
        <v>0</v>
      </c>
    </row>
    <row r="278" customHeight="1" spans="1:20">
      <c r="A278" s="180"/>
      <c r="B278" s="180"/>
      <c r="C278" s="180"/>
      <c r="D278" s="199" t="s">
        <v>2777</v>
      </c>
      <c r="E278" s="280" t="s">
        <v>2778</v>
      </c>
      <c r="F278" s="183">
        <v>1310.53</v>
      </c>
      <c r="G278" s="183">
        <v>498.43</v>
      </c>
      <c r="H278" s="183">
        <v>94.26</v>
      </c>
      <c r="I278" s="183">
        <v>700</v>
      </c>
      <c r="J278" s="183">
        <v>0</v>
      </c>
      <c r="K278" s="183">
        <v>0</v>
      </c>
      <c r="L278" s="183">
        <v>0</v>
      </c>
      <c r="M278" s="183">
        <v>0</v>
      </c>
      <c r="N278" s="183">
        <v>0</v>
      </c>
      <c r="O278" s="183">
        <v>17.84</v>
      </c>
      <c r="P278" s="183">
        <v>0</v>
      </c>
      <c r="Q278" s="183">
        <v>0</v>
      </c>
      <c r="R278" s="183">
        <v>0</v>
      </c>
      <c r="S278" s="183">
        <v>0</v>
      </c>
      <c r="T278" s="183">
        <v>0</v>
      </c>
    </row>
    <row r="279" customHeight="1" spans="1:20">
      <c r="A279" s="180"/>
      <c r="B279" s="180"/>
      <c r="C279" s="180"/>
      <c r="D279" s="199" t="s">
        <v>2779</v>
      </c>
      <c r="E279" s="280" t="s">
        <v>2780</v>
      </c>
      <c r="F279" s="183">
        <v>1512.22</v>
      </c>
      <c r="G279" s="183">
        <v>412.09</v>
      </c>
      <c r="H279" s="183">
        <v>81.46</v>
      </c>
      <c r="I279" s="183">
        <v>1000</v>
      </c>
      <c r="J279" s="183">
        <v>0</v>
      </c>
      <c r="K279" s="183">
        <v>0</v>
      </c>
      <c r="L279" s="183">
        <v>0</v>
      </c>
      <c r="M279" s="183">
        <v>0</v>
      </c>
      <c r="N279" s="183">
        <v>0</v>
      </c>
      <c r="O279" s="183">
        <v>18.67</v>
      </c>
      <c r="P279" s="183">
        <v>0</v>
      </c>
      <c r="Q279" s="183">
        <v>0</v>
      </c>
      <c r="R279" s="183">
        <v>0</v>
      </c>
      <c r="S279" s="183">
        <v>0</v>
      </c>
      <c r="T279" s="183">
        <v>0</v>
      </c>
    </row>
    <row r="280" customHeight="1" spans="1:20">
      <c r="A280" s="180"/>
      <c r="B280" s="180"/>
      <c r="C280" s="180"/>
      <c r="D280" s="199" t="s">
        <v>2781</v>
      </c>
      <c r="E280" s="280" t="s">
        <v>2782</v>
      </c>
      <c r="F280" s="183">
        <v>1211.23</v>
      </c>
      <c r="G280" s="183">
        <v>495.86</v>
      </c>
      <c r="H280" s="183">
        <v>95.57</v>
      </c>
      <c r="I280" s="183">
        <v>600</v>
      </c>
      <c r="J280" s="183">
        <v>0</v>
      </c>
      <c r="K280" s="183">
        <v>0</v>
      </c>
      <c r="L280" s="183">
        <v>0</v>
      </c>
      <c r="M280" s="183">
        <v>0</v>
      </c>
      <c r="N280" s="183">
        <v>0</v>
      </c>
      <c r="O280" s="183">
        <v>19.8</v>
      </c>
      <c r="P280" s="183">
        <v>0</v>
      </c>
      <c r="Q280" s="183">
        <v>0</v>
      </c>
      <c r="R280" s="183">
        <v>0</v>
      </c>
      <c r="S280" s="183">
        <v>0</v>
      </c>
      <c r="T280" s="183">
        <v>0</v>
      </c>
    </row>
    <row r="281" customHeight="1" spans="1:20">
      <c r="A281" s="180"/>
      <c r="B281" s="180"/>
      <c r="C281" s="180"/>
      <c r="D281" s="199" t="s">
        <v>2783</v>
      </c>
      <c r="E281" s="280" t="s">
        <v>2784</v>
      </c>
      <c r="F281" s="183">
        <v>1109.83</v>
      </c>
      <c r="G281" s="183">
        <v>582.07</v>
      </c>
      <c r="H281" s="183">
        <v>511.05</v>
      </c>
      <c r="I281" s="183">
        <v>0</v>
      </c>
      <c r="J281" s="183">
        <v>0</v>
      </c>
      <c r="K281" s="183">
        <v>0</v>
      </c>
      <c r="L281" s="183">
        <v>0</v>
      </c>
      <c r="M281" s="183">
        <v>0</v>
      </c>
      <c r="N281" s="183">
        <v>0</v>
      </c>
      <c r="O281" s="183">
        <v>16.71</v>
      </c>
      <c r="P281" s="183">
        <v>0</v>
      </c>
      <c r="Q281" s="183">
        <v>0</v>
      </c>
      <c r="R281" s="183">
        <v>0</v>
      </c>
      <c r="S281" s="183">
        <v>0</v>
      </c>
      <c r="T281" s="183">
        <v>0</v>
      </c>
    </row>
    <row r="282" customHeight="1" spans="1:20">
      <c r="A282" s="180"/>
      <c r="B282" s="180"/>
      <c r="C282" s="180"/>
      <c r="D282" s="199" t="s">
        <v>2785</v>
      </c>
      <c r="E282" s="280" t="s">
        <v>2786</v>
      </c>
      <c r="F282" s="183">
        <v>792.35</v>
      </c>
      <c r="G282" s="183">
        <v>479.49</v>
      </c>
      <c r="H282" s="183">
        <v>292.17</v>
      </c>
      <c r="I282" s="183">
        <v>0</v>
      </c>
      <c r="J282" s="183">
        <v>0</v>
      </c>
      <c r="K282" s="183">
        <v>0</v>
      </c>
      <c r="L282" s="183">
        <v>0</v>
      </c>
      <c r="M282" s="183">
        <v>0</v>
      </c>
      <c r="N282" s="183">
        <v>0</v>
      </c>
      <c r="O282" s="183">
        <v>20.69</v>
      </c>
      <c r="P282" s="183">
        <v>0</v>
      </c>
      <c r="Q282" s="183">
        <v>0</v>
      </c>
      <c r="R282" s="183">
        <v>0</v>
      </c>
      <c r="S282" s="183">
        <v>0</v>
      </c>
      <c r="T282" s="183">
        <v>0</v>
      </c>
    </row>
    <row r="283" customHeight="1" spans="1:20">
      <c r="A283" s="180"/>
      <c r="B283" s="180"/>
      <c r="C283" s="180"/>
      <c r="D283" s="199" t="s">
        <v>2787</v>
      </c>
      <c r="E283" s="280" t="s">
        <v>2788</v>
      </c>
      <c r="F283" s="183">
        <v>656.96</v>
      </c>
      <c r="G283" s="183">
        <v>450.47</v>
      </c>
      <c r="H283" s="183">
        <v>187.82</v>
      </c>
      <c r="I283" s="183">
        <v>0</v>
      </c>
      <c r="J283" s="183">
        <v>0</v>
      </c>
      <c r="K283" s="183">
        <v>0</v>
      </c>
      <c r="L283" s="183">
        <v>0</v>
      </c>
      <c r="M283" s="183">
        <v>0</v>
      </c>
      <c r="N283" s="183">
        <v>0</v>
      </c>
      <c r="O283" s="183">
        <v>18.67</v>
      </c>
      <c r="P283" s="183">
        <v>0</v>
      </c>
      <c r="Q283" s="183">
        <v>0</v>
      </c>
      <c r="R283" s="183">
        <v>0</v>
      </c>
      <c r="S283" s="183">
        <v>0</v>
      </c>
      <c r="T283" s="183">
        <v>0</v>
      </c>
    </row>
    <row r="284" customHeight="1" spans="1:20">
      <c r="A284" s="180"/>
      <c r="B284" s="180"/>
      <c r="C284" s="180"/>
      <c r="D284" s="199" t="s">
        <v>2789</v>
      </c>
      <c r="E284" s="280" t="s">
        <v>2790</v>
      </c>
      <c r="F284" s="183">
        <v>1163.31</v>
      </c>
      <c r="G284" s="183">
        <v>549.04</v>
      </c>
      <c r="H284" s="183">
        <v>104.93</v>
      </c>
      <c r="I284" s="183">
        <v>500</v>
      </c>
      <c r="J284" s="183">
        <v>0</v>
      </c>
      <c r="K284" s="183">
        <v>0</v>
      </c>
      <c r="L284" s="183">
        <v>0</v>
      </c>
      <c r="M284" s="183">
        <v>0</v>
      </c>
      <c r="N284" s="183">
        <v>0</v>
      </c>
      <c r="O284" s="183">
        <v>9.34</v>
      </c>
      <c r="P284" s="183">
        <v>0</v>
      </c>
      <c r="Q284" s="183">
        <v>0</v>
      </c>
      <c r="R284" s="183">
        <v>0</v>
      </c>
      <c r="S284" s="183">
        <v>0</v>
      </c>
      <c r="T284" s="183">
        <v>0</v>
      </c>
    </row>
    <row r="285" customHeight="1" spans="1:20">
      <c r="A285" s="180"/>
      <c r="B285" s="180"/>
      <c r="C285" s="180"/>
      <c r="D285" s="199" t="s">
        <v>2791</v>
      </c>
      <c r="E285" s="280" t="s">
        <v>2792</v>
      </c>
      <c r="F285" s="183">
        <v>610.59</v>
      </c>
      <c r="G285" s="183">
        <v>421.34</v>
      </c>
      <c r="H285" s="183">
        <v>182.02</v>
      </c>
      <c r="I285" s="183">
        <v>0</v>
      </c>
      <c r="J285" s="183">
        <v>0</v>
      </c>
      <c r="K285" s="183">
        <v>0</v>
      </c>
      <c r="L285" s="183">
        <v>0</v>
      </c>
      <c r="M285" s="183">
        <v>0</v>
      </c>
      <c r="N285" s="183">
        <v>0</v>
      </c>
      <c r="O285" s="183">
        <v>7.23</v>
      </c>
      <c r="P285" s="183">
        <v>0</v>
      </c>
      <c r="Q285" s="183">
        <v>0</v>
      </c>
      <c r="R285" s="183">
        <v>0</v>
      </c>
      <c r="S285" s="183">
        <v>0</v>
      </c>
      <c r="T285" s="183">
        <v>0</v>
      </c>
    </row>
    <row r="286" customHeight="1" spans="1:20">
      <c r="A286" s="180"/>
      <c r="B286" s="180"/>
      <c r="C286" s="180"/>
      <c r="D286" s="199" t="s">
        <v>2793</v>
      </c>
      <c r="E286" s="280" t="s">
        <v>2794</v>
      </c>
      <c r="F286" s="183">
        <v>674.21</v>
      </c>
      <c r="G286" s="183">
        <v>519.46</v>
      </c>
      <c r="H286" s="183">
        <v>154</v>
      </c>
      <c r="I286" s="183">
        <v>0</v>
      </c>
      <c r="J286" s="183">
        <v>0</v>
      </c>
      <c r="K286" s="183">
        <v>0</v>
      </c>
      <c r="L286" s="183">
        <v>0</v>
      </c>
      <c r="M286" s="183">
        <v>0</v>
      </c>
      <c r="N286" s="183">
        <v>0</v>
      </c>
      <c r="O286" s="183">
        <v>0.75</v>
      </c>
      <c r="P286" s="183">
        <v>0</v>
      </c>
      <c r="Q286" s="183">
        <v>0</v>
      </c>
      <c r="R286" s="183">
        <v>0</v>
      </c>
      <c r="S286" s="183">
        <v>0</v>
      </c>
      <c r="T286" s="183">
        <v>0</v>
      </c>
    </row>
    <row r="287" customHeight="1" spans="1:20">
      <c r="A287" s="180"/>
      <c r="B287" s="180"/>
      <c r="C287" s="180"/>
      <c r="D287" s="199" t="s">
        <v>2795</v>
      </c>
      <c r="E287" s="280" t="s">
        <v>2796</v>
      </c>
      <c r="F287" s="183">
        <v>1221.54</v>
      </c>
      <c r="G287" s="183">
        <v>866.71</v>
      </c>
      <c r="H287" s="183">
        <v>314.21</v>
      </c>
      <c r="I287" s="183">
        <v>0</v>
      </c>
      <c r="J287" s="183">
        <v>0</v>
      </c>
      <c r="K287" s="183">
        <v>0</v>
      </c>
      <c r="L287" s="183">
        <v>0</v>
      </c>
      <c r="M287" s="183">
        <v>0</v>
      </c>
      <c r="N287" s="183">
        <v>0</v>
      </c>
      <c r="O287" s="183">
        <v>40.62</v>
      </c>
      <c r="P287" s="183">
        <v>0</v>
      </c>
      <c r="Q287" s="183">
        <v>0</v>
      </c>
      <c r="R287" s="183">
        <v>0</v>
      </c>
      <c r="S287" s="183">
        <v>0</v>
      </c>
      <c r="T287" s="183">
        <v>0</v>
      </c>
    </row>
    <row r="288" customHeight="1" spans="1:20">
      <c r="A288" s="180"/>
      <c r="B288" s="180"/>
      <c r="C288" s="180"/>
      <c r="D288" s="199" t="s">
        <v>2797</v>
      </c>
      <c r="E288" s="280" t="s">
        <v>2798</v>
      </c>
      <c r="F288" s="183">
        <v>928.08</v>
      </c>
      <c r="G288" s="183">
        <v>0</v>
      </c>
      <c r="H288" s="183">
        <v>775</v>
      </c>
      <c r="I288" s="183">
        <v>0</v>
      </c>
      <c r="J288" s="183">
        <v>0</v>
      </c>
      <c r="K288" s="183">
        <v>140.84</v>
      </c>
      <c r="L288" s="183">
        <v>0</v>
      </c>
      <c r="M288" s="183">
        <v>0</v>
      </c>
      <c r="N288" s="183">
        <v>0</v>
      </c>
      <c r="O288" s="183">
        <v>12.24</v>
      </c>
      <c r="P288" s="183">
        <v>0</v>
      </c>
      <c r="Q288" s="183">
        <v>0</v>
      </c>
      <c r="R288" s="183">
        <v>0</v>
      </c>
      <c r="S288" s="183">
        <v>0</v>
      </c>
      <c r="T288" s="183">
        <v>0</v>
      </c>
    </row>
    <row r="289" customHeight="1" spans="1:20">
      <c r="A289" s="180"/>
      <c r="B289" s="180"/>
      <c r="C289" s="180"/>
      <c r="D289" s="199" t="s">
        <v>2799</v>
      </c>
      <c r="E289" s="280" t="s">
        <v>2800</v>
      </c>
      <c r="F289" s="183">
        <v>116.08</v>
      </c>
      <c r="G289" s="183">
        <v>0</v>
      </c>
      <c r="H289" s="183">
        <v>0</v>
      </c>
      <c r="I289" s="183">
        <v>0</v>
      </c>
      <c r="J289" s="183">
        <v>0</v>
      </c>
      <c r="K289" s="183">
        <v>103.84</v>
      </c>
      <c r="L289" s="183">
        <v>0</v>
      </c>
      <c r="M289" s="183">
        <v>0</v>
      </c>
      <c r="N289" s="183">
        <v>0</v>
      </c>
      <c r="O289" s="183">
        <v>12.24</v>
      </c>
      <c r="P289" s="183">
        <v>0</v>
      </c>
      <c r="Q289" s="183">
        <v>0</v>
      </c>
      <c r="R289" s="183">
        <v>0</v>
      </c>
      <c r="S289" s="183">
        <v>0</v>
      </c>
      <c r="T289" s="183">
        <v>0</v>
      </c>
    </row>
    <row r="290" customHeight="1" spans="1:20">
      <c r="A290" s="180"/>
      <c r="B290" s="180"/>
      <c r="C290" s="180"/>
      <c r="D290" s="199" t="s">
        <v>2801</v>
      </c>
      <c r="E290" s="280" t="s">
        <v>2802</v>
      </c>
      <c r="F290" s="183">
        <v>31</v>
      </c>
      <c r="G290" s="183">
        <v>0</v>
      </c>
      <c r="H290" s="183">
        <v>31</v>
      </c>
      <c r="I290" s="183">
        <v>0</v>
      </c>
      <c r="J290" s="183">
        <v>0</v>
      </c>
      <c r="K290" s="183">
        <v>0</v>
      </c>
      <c r="L290" s="183">
        <v>0</v>
      </c>
      <c r="M290" s="183">
        <v>0</v>
      </c>
      <c r="N290" s="183">
        <v>0</v>
      </c>
      <c r="O290" s="183">
        <v>0</v>
      </c>
      <c r="P290" s="183">
        <v>0</v>
      </c>
      <c r="Q290" s="183">
        <v>0</v>
      </c>
      <c r="R290" s="183">
        <v>0</v>
      </c>
      <c r="S290" s="183">
        <v>0</v>
      </c>
      <c r="T290" s="183">
        <v>0</v>
      </c>
    </row>
    <row r="291" customHeight="1" spans="1:20">
      <c r="A291" s="180"/>
      <c r="B291" s="180"/>
      <c r="C291" s="180"/>
      <c r="D291" s="199" t="s">
        <v>2803</v>
      </c>
      <c r="E291" s="280" t="s">
        <v>937</v>
      </c>
      <c r="F291" s="183">
        <v>242</v>
      </c>
      <c r="G291" s="183">
        <v>0</v>
      </c>
      <c r="H291" s="183">
        <v>242</v>
      </c>
      <c r="I291" s="183">
        <v>0</v>
      </c>
      <c r="J291" s="183">
        <v>0</v>
      </c>
      <c r="K291" s="183">
        <v>0</v>
      </c>
      <c r="L291" s="183">
        <v>0</v>
      </c>
      <c r="M291" s="183">
        <v>0</v>
      </c>
      <c r="N291" s="183">
        <v>0</v>
      </c>
      <c r="O291" s="183">
        <v>0</v>
      </c>
      <c r="P291" s="183">
        <v>0</v>
      </c>
      <c r="Q291" s="183">
        <v>0</v>
      </c>
      <c r="R291" s="183">
        <v>0</v>
      </c>
      <c r="S291" s="183">
        <v>0</v>
      </c>
      <c r="T291" s="183">
        <v>0</v>
      </c>
    </row>
    <row r="292" customHeight="1" spans="1:20">
      <c r="A292" s="180"/>
      <c r="B292" s="180"/>
      <c r="C292" s="180"/>
      <c r="D292" s="199" t="s">
        <v>2804</v>
      </c>
      <c r="E292" s="280" t="s">
        <v>2805</v>
      </c>
      <c r="F292" s="183">
        <v>30</v>
      </c>
      <c r="G292" s="183">
        <v>0</v>
      </c>
      <c r="H292" s="183">
        <v>30</v>
      </c>
      <c r="I292" s="183">
        <v>0</v>
      </c>
      <c r="J292" s="183">
        <v>0</v>
      </c>
      <c r="K292" s="183">
        <v>0</v>
      </c>
      <c r="L292" s="183">
        <v>0</v>
      </c>
      <c r="M292" s="183">
        <v>0</v>
      </c>
      <c r="N292" s="183">
        <v>0</v>
      </c>
      <c r="O292" s="183">
        <v>0</v>
      </c>
      <c r="P292" s="183">
        <v>0</v>
      </c>
      <c r="Q292" s="183">
        <v>0</v>
      </c>
      <c r="R292" s="183">
        <v>0</v>
      </c>
      <c r="S292" s="183">
        <v>0</v>
      </c>
      <c r="T292" s="183">
        <v>0</v>
      </c>
    </row>
    <row r="293" customHeight="1" spans="1:20">
      <c r="A293" s="180"/>
      <c r="B293" s="180"/>
      <c r="C293" s="180"/>
      <c r="D293" s="199" t="s">
        <v>2806</v>
      </c>
      <c r="E293" s="280" t="s">
        <v>2807</v>
      </c>
      <c r="F293" s="183">
        <v>7</v>
      </c>
      <c r="G293" s="183">
        <v>0</v>
      </c>
      <c r="H293" s="183">
        <v>0</v>
      </c>
      <c r="I293" s="183">
        <v>0</v>
      </c>
      <c r="J293" s="183">
        <v>0</v>
      </c>
      <c r="K293" s="183">
        <v>7</v>
      </c>
      <c r="L293" s="183">
        <v>0</v>
      </c>
      <c r="M293" s="183">
        <v>0</v>
      </c>
      <c r="N293" s="183">
        <v>0</v>
      </c>
      <c r="O293" s="183">
        <v>0</v>
      </c>
      <c r="P293" s="183">
        <v>0</v>
      </c>
      <c r="Q293" s="183">
        <v>0</v>
      </c>
      <c r="R293" s="183">
        <v>0</v>
      </c>
      <c r="S293" s="183">
        <v>0</v>
      </c>
      <c r="T293" s="183">
        <v>0</v>
      </c>
    </row>
    <row r="294" customHeight="1" spans="1:20">
      <c r="A294" s="180"/>
      <c r="B294" s="180"/>
      <c r="C294" s="180"/>
      <c r="D294" s="199" t="s">
        <v>2808</v>
      </c>
      <c r="E294" s="280" t="s">
        <v>2809</v>
      </c>
      <c r="F294" s="183">
        <v>30</v>
      </c>
      <c r="G294" s="183">
        <v>0</v>
      </c>
      <c r="H294" s="183">
        <v>0</v>
      </c>
      <c r="I294" s="183">
        <v>0</v>
      </c>
      <c r="J294" s="183">
        <v>0</v>
      </c>
      <c r="K294" s="183">
        <v>30</v>
      </c>
      <c r="L294" s="183">
        <v>0</v>
      </c>
      <c r="M294" s="183">
        <v>0</v>
      </c>
      <c r="N294" s="183">
        <v>0</v>
      </c>
      <c r="O294" s="183">
        <v>0</v>
      </c>
      <c r="P294" s="183">
        <v>0</v>
      </c>
      <c r="Q294" s="183">
        <v>0</v>
      </c>
      <c r="R294" s="183">
        <v>0</v>
      </c>
      <c r="S294" s="183">
        <v>0</v>
      </c>
      <c r="T294" s="183">
        <v>0</v>
      </c>
    </row>
    <row r="295" customHeight="1" spans="1:20">
      <c r="A295" s="180"/>
      <c r="B295" s="180"/>
      <c r="C295" s="180"/>
      <c r="D295" s="199" t="s">
        <v>2810</v>
      </c>
      <c r="E295" s="280" t="s">
        <v>2811</v>
      </c>
      <c r="F295" s="183">
        <v>472</v>
      </c>
      <c r="G295" s="183">
        <v>0</v>
      </c>
      <c r="H295" s="183">
        <v>472</v>
      </c>
      <c r="I295" s="183">
        <v>0</v>
      </c>
      <c r="J295" s="183">
        <v>0</v>
      </c>
      <c r="K295" s="183">
        <v>0</v>
      </c>
      <c r="L295" s="183">
        <v>0</v>
      </c>
      <c r="M295" s="183">
        <v>0</v>
      </c>
      <c r="N295" s="183">
        <v>0</v>
      </c>
      <c r="O295" s="183">
        <v>0</v>
      </c>
      <c r="P295" s="183">
        <v>0</v>
      </c>
      <c r="Q295" s="183">
        <v>0</v>
      </c>
      <c r="R295" s="183">
        <v>0</v>
      </c>
      <c r="S295" s="183">
        <v>0</v>
      </c>
      <c r="T295" s="183">
        <v>0</v>
      </c>
    </row>
    <row r="296" customHeight="1" spans="1:21">
      <c r="A296" s="293"/>
      <c r="B296" s="293"/>
      <c r="C296" s="293"/>
      <c r="D296" s="293"/>
      <c r="E296" s="293"/>
      <c r="F296" s="293"/>
      <c r="G296" s="293"/>
      <c r="H296" s="293"/>
      <c r="I296" s="293"/>
      <c r="J296" s="293"/>
      <c r="K296" s="293"/>
      <c r="L296" s="293"/>
      <c r="M296" s="293"/>
      <c r="N296" s="293"/>
      <c r="O296" s="293"/>
      <c r="P296" s="293"/>
      <c r="Q296" s="293"/>
      <c r="R296" s="293"/>
      <c r="S296" s="293"/>
      <c r="T296" s="293"/>
      <c r="U296" s="293"/>
    </row>
  </sheetData>
  <sheetProtection formatCells="0" formatColumns="0" formatRows="0"/>
  <mergeCells count="22">
    <mergeCell ref="A1:T1"/>
    <mergeCell ref="A3:C3"/>
    <mergeCell ref="A4:A5"/>
    <mergeCell ref="B4:B5"/>
    <mergeCell ref="C4:C5"/>
    <mergeCell ref="D3:D5"/>
    <mergeCell ref="E3:E5"/>
    <mergeCell ref="F3:F5"/>
    <mergeCell ref="G3:G5"/>
    <mergeCell ref="H3:H5"/>
    <mergeCell ref="I3:I5"/>
    <mergeCell ref="J3:J5"/>
    <mergeCell ref="K3:K5"/>
    <mergeCell ref="L3:L5"/>
    <mergeCell ref="M3:M5"/>
    <mergeCell ref="N3:N5"/>
    <mergeCell ref="O3:O5"/>
    <mergeCell ref="P3:P5"/>
    <mergeCell ref="Q3:Q5"/>
    <mergeCell ref="R3:R5"/>
    <mergeCell ref="S3:S5"/>
    <mergeCell ref="T3:T5"/>
  </mergeCells>
  <printOptions horizontalCentered="1"/>
  <pageMargins left="0.393055555555556" right="0.393055555555556" top="0.984027777777778" bottom="0.984027777777778" header="0.471527777777778" footer="0.471527777777778"/>
  <pageSetup paperSize="9" scale="85" fitToHeight="0" orientation="landscape" horizontalDpi="600" verticalDpi="600"/>
  <headerFooter alignWithMargins="0" scaleWithDoc="0">
    <oddFooter>&amp;C第 &amp;P 页，共 &amp;N 页</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1705"/>
  <sheetViews>
    <sheetView showGridLines="0" showZeros="0" workbookViewId="0">
      <selection activeCell="A1" sqref="A1:N1"/>
    </sheetView>
  </sheetViews>
  <sheetFormatPr defaultColWidth="6.875" defaultRowHeight="11.25"/>
  <cols>
    <col min="1" max="3" width="4.25" style="166" customWidth="1"/>
    <col min="4" max="4" width="9.75" style="166" customWidth="1"/>
    <col min="5" max="5" width="34.125" style="166" customWidth="1"/>
    <col min="6" max="14" width="11.375" style="166" customWidth="1"/>
    <col min="15" max="256" width="6.875" style="166" customWidth="1"/>
    <col min="257" max="16384" width="6.875" style="166"/>
  </cols>
  <sheetData>
    <row r="1" ht="28.5" customHeight="1" spans="1:14">
      <c r="A1" s="274" t="s">
        <v>2927</v>
      </c>
      <c r="B1" s="274"/>
      <c r="C1" s="274"/>
      <c r="D1" s="274"/>
      <c r="E1" s="274"/>
      <c r="F1" s="274"/>
      <c r="G1" s="274"/>
      <c r="H1" s="274"/>
      <c r="I1" s="274"/>
      <c r="J1" s="274"/>
      <c r="K1" s="274"/>
      <c r="L1" s="274"/>
      <c r="M1" s="274"/>
      <c r="N1" s="274"/>
    </row>
    <row r="2" ht="18.75" customHeight="1" spans="1:14">
      <c r="A2" s="275"/>
      <c r="B2" s="275"/>
      <c r="C2" s="275"/>
      <c r="D2" s="275"/>
      <c r="E2" s="281"/>
      <c r="F2" s="275"/>
      <c r="G2" s="275"/>
      <c r="H2" s="275"/>
      <c r="I2" s="283"/>
      <c r="J2" s="283"/>
      <c r="K2" s="283"/>
      <c r="L2" s="283"/>
      <c r="M2" s="284" t="s">
        <v>1</v>
      </c>
      <c r="N2" s="284"/>
    </row>
    <row r="3" ht="21.75" customHeight="1" spans="1:14">
      <c r="A3" s="169" t="s">
        <v>2285</v>
      </c>
      <c r="B3" s="169"/>
      <c r="C3" s="169"/>
      <c r="D3" s="187" t="s">
        <v>2086</v>
      </c>
      <c r="E3" s="177" t="s">
        <v>2286</v>
      </c>
      <c r="F3" s="172" t="s">
        <v>2813</v>
      </c>
      <c r="G3" s="174" t="s">
        <v>1896</v>
      </c>
      <c r="H3" s="174"/>
      <c r="I3" s="174"/>
      <c r="J3" s="174"/>
      <c r="K3" s="227"/>
      <c r="L3" s="174" t="s">
        <v>1934</v>
      </c>
      <c r="M3" s="174"/>
      <c r="N3" s="174"/>
    </row>
    <row r="4" ht="23.1" customHeight="1" spans="1:14">
      <c r="A4" s="174" t="s">
        <v>1893</v>
      </c>
      <c r="B4" s="175" t="s">
        <v>1894</v>
      </c>
      <c r="C4" s="174" t="s">
        <v>2287</v>
      </c>
      <c r="D4" s="287"/>
      <c r="E4" s="177"/>
      <c r="F4" s="288"/>
      <c r="G4" s="174" t="s">
        <v>17</v>
      </c>
      <c r="H4" s="174" t="s">
        <v>2928</v>
      </c>
      <c r="I4" s="174" t="s">
        <v>2823</v>
      </c>
      <c r="J4" s="174" t="s">
        <v>2824</v>
      </c>
      <c r="K4" s="174" t="s">
        <v>2825</v>
      </c>
      <c r="L4" s="174" t="s">
        <v>17</v>
      </c>
      <c r="M4" s="174" t="s">
        <v>1982</v>
      </c>
      <c r="N4" s="174" t="s">
        <v>2929</v>
      </c>
    </row>
    <row r="5" s="165" customFormat="1" ht="23.1" customHeight="1" spans="1:14">
      <c r="A5" s="179"/>
      <c r="B5" s="179"/>
      <c r="C5" s="180"/>
      <c r="D5" s="181"/>
      <c r="E5" s="182" t="s">
        <v>17</v>
      </c>
      <c r="F5" s="222">
        <v>68016.8299999999</v>
      </c>
      <c r="G5" s="183">
        <v>29660.26</v>
      </c>
      <c r="H5" s="188">
        <v>20502.21</v>
      </c>
      <c r="I5" s="222">
        <v>7016.91999999999</v>
      </c>
      <c r="J5" s="222">
        <v>2042.13</v>
      </c>
      <c r="K5" s="222">
        <v>99</v>
      </c>
      <c r="L5" s="222">
        <v>0</v>
      </c>
      <c r="M5" s="222">
        <v>38356.5699999999</v>
      </c>
      <c r="N5" s="183">
        <v>38356.5699999999</v>
      </c>
    </row>
    <row r="6" ht="23.1" customHeight="1" spans="1:14">
      <c r="A6" s="179"/>
      <c r="B6" s="179"/>
      <c r="C6" s="180"/>
      <c r="D6" s="181" t="s">
        <v>2289</v>
      </c>
      <c r="E6" s="182" t="s">
        <v>354</v>
      </c>
      <c r="F6" s="222">
        <v>1852.59</v>
      </c>
      <c r="G6" s="183">
        <v>969.929999999999</v>
      </c>
      <c r="H6" s="188">
        <v>673.93</v>
      </c>
      <c r="I6" s="222">
        <v>229.06</v>
      </c>
      <c r="J6" s="222">
        <v>66.94</v>
      </c>
      <c r="K6" s="222">
        <v>0</v>
      </c>
      <c r="L6" s="222">
        <v>0</v>
      </c>
      <c r="M6" s="222">
        <v>882.66</v>
      </c>
      <c r="N6" s="183">
        <v>882.66</v>
      </c>
    </row>
    <row r="7" ht="23.1" customHeight="1" spans="1:14">
      <c r="A7" s="179"/>
      <c r="B7" s="179"/>
      <c r="C7" s="180"/>
      <c r="D7" s="181" t="s">
        <v>2290</v>
      </c>
      <c r="E7" s="182" t="s">
        <v>2291</v>
      </c>
      <c r="F7" s="222">
        <v>422.96</v>
      </c>
      <c r="G7" s="183">
        <v>422.96</v>
      </c>
      <c r="H7" s="188">
        <v>293.53</v>
      </c>
      <c r="I7" s="222">
        <v>100.04</v>
      </c>
      <c r="J7" s="222">
        <v>29.39</v>
      </c>
      <c r="K7" s="222">
        <v>0</v>
      </c>
      <c r="L7" s="222">
        <v>0</v>
      </c>
      <c r="M7" s="222">
        <v>0</v>
      </c>
      <c r="N7" s="183">
        <v>0</v>
      </c>
    </row>
    <row r="8" ht="23.1" customHeight="1" spans="1:14">
      <c r="A8" s="179"/>
      <c r="B8" s="179"/>
      <c r="C8" s="180"/>
      <c r="D8" s="181" t="s">
        <v>2292</v>
      </c>
      <c r="E8" s="182" t="s">
        <v>2293</v>
      </c>
      <c r="F8" s="222">
        <v>66.55</v>
      </c>
      <c r="G8" s="183">
        <v>0</v>
      </c>
      <c r="H8" s="188">
        <v>0</v>
      </c>
      <c r="I8" s="222">
        <v>0</v>
      </c>
      <c r="J8" s="222">
        <v>0</v>
      </c>
      <c r="K8" s="222">
        <v>0</v>
      </c>
      <c r="L8" s="222">
        <v>0</v>
      </c>
      <c r="M8" s="222">
        <v>66.55</v>
      </c>
      <c r="N8" s="183">
        <v>66.55</v>
      </c>
    </row>
    <row r="9" ht="23.1" customHeight="1" spans="1:14">
      <c r="A9" s="179"/>
      <c r="B9" s="179"/>
      <c r="C9" s="180"/>
      <c r="D9" s="181" t="s">
        <v>2294</v>
      </c>
      <c r="E9" s="182" t="s">
        <v>2295</v>
      </c>
      <c r="F9" s="222">
        <v>414.18</v>
      </c>
      <c r="G9" s="183">
        <v>0</v>
      </c>
      <c r="H9" s="188">
        <v>0</v>
      </c>
      <c r="I9" s="222">
        <v>0</v>
      </c>
      <c r="J9" s="222">
        <v>0</v>
      </c>
      <c r="K9" s="222">
        <v>0</v>
      </c>
      <c r="L9" s="222">
        <v>0</v>
      </c>
      <c r="M9" s="222">
        <v>414.18</v>
      </c>
      <c r="N9" s="183">
        <v>414.18</v>
      </c>
    </row>
    <row r="10" ht="23.1" customHeight="1" spans="1:14">
      <c r="A10" s="179"/>
      <c r="B10" s="179"/>
      <c r="C10" s="180"/>
      <c r="D10" s="181" t="s">
        <v>2296</v>
      </c>
      <c r="E10" s="182" t="s">
        <v>2297</v>
      </c>
      <c r="F10" s="222">
        <v>152.48</v>
      </c>
      <c r="G10" s="183">
        <v>152.48</v>
      </c>
      <c r="H10" s="188">
        <v>106.17</v>
      </c>
      <c r="I10" s="222">
        <v>35.88</v>
      </c>
      <c r="J10" s="222">
        <v>10.43</v>
      </c>
      <c r="K10" s="222">
        <v>0</v>
      </c>
      <c r="L10" s="222">
        <v>0</v>
      </c>
      <c r="M10" s="222">
        <v>0</v>
      </c>
      <c r="N10" s="183">
        <v>0</v>
      </c>
    </row>
    <row r="11" ht="23.1" customHeight="1" spans="1:14">
      <c r="A11" s="179"/>
      <c r="B11" s="179"/>
      <c r="C11" s="180"/>
      <c r="D11" s="181" t="s">
        <v>2298</v>
      </c>
      <c r="E11" s="182" t="s">
        <v>2299</v>
      </c>
      <c r="F11" s="222">
        <v>68.18</v>
      </c>
      <c r="G11" s="183">
        <v>68.18</v>
      </c>
      <c r="H11" s="188">
        <v>47.37</v>
      </c>
      <c r="I11" s="222">
        <v>16.08</v>
      </c>
      <c r="J11" s="222">
        <v>4.73</v>
      </c>
      <c r="K11" s="222">
        <v>0</v>
      </c>
      <c r="L11" s="222">
        <v>0</v>
      </c>
      <c r="M11" s="222">
        <v>0</v>
      </c>
      <c r="N11" s="183">
        <v>0</v>
      </c>
    </row>
    <row r="12" ht="23.1" customHeight="1" spans="1:14">
      <c r="A12" s="179"/>
      <c r="B12" s="179"/>
      <c r="C12" s="180"/>
      <c r="D12" s="181" t="s">
        <v>2300</v>
      </c>
      <c r="E12" s="182" t="s">
        <v>2301</v>
      </c>
      <c r="F12" s="222">
        <v>61.06</v>
      </c>
      <c r="G12" s="183">
        <v>0</v>
      </c>
      <c r="H12" s="188">
        <v>0</v>
      </c>
      <c r="I12" s="222">
        <v>0</v>
      </c>
      <c r="J12" s="222">
        <v>0</v>
      </c>
      <c r="K12" s="222">
        <v>0</v>
      </c>
      <c r="L12" s="222">
        <v>0</v>
      </c>
      <c r="M12" s="222">
        <v>61.06</v>
      </c>
      <c r="N12" s="183">
        <v>61.06</v>
      </c>
    </row>
    <row r="13" ht="23.1" customHeight="1" spans="1:14">
      <c r="A13" s="179"/>
      <c r="B13" s="179"/>
      <c r="C13" s="180"/>
      <c r="D13" s="181" t="s">
        <v>2302</v>
      </c>
      <c r="E13" s="182" t="s">
        <v>2303</v>
      </c>
      <c r="F13" s="222">
        <v>100.31</v>
      </c>
      <c r="G13" s="183">
        <v>0</v>
      </c>
      <c r="H13" s="188">
        <v>0</v>
      </c>
      <c r="I13" s="222">
        <v>0</v>
      </c>
      <c r="J13" s="222">
        <v>0</v>
      </c>
      <c r="K13" s="222">
        <v>0</v>
      </c>
      <c r="L13" s="222">
        <v>0</v>
      </c>
      <c r="M13" s="222">
        <v>100.31</v>
      </c>
      <c r="N13" s="183">
        <v>100.31</v>
      </c>
    </row>
    <row r="14" ht="23.1" customHeight="1" spans="1:14">
      <c r="A14" s="179"/>
      <c r="B14" s="179"/>
      <c r="C14" s="180"/>
      <c r="D14" s="181" t="s">
        <v>2304</v>
      </c>
      <c r="E14" s="182" t="s">
        <v>2305</v>
      </c>
      <c r="F14" s="222">
        <v>38.03</v>
      </c>
      <c r="G14" s="183">
        <v>0</v>
      </c>
      <c r="H14" s="188">
        <v>0</v>
      </c>
      <c r="I14" s="222">
        <v>0</v>
      </c>
      <c r="J14" s="222">
        <v>0</v>
      </c>
      <c r="K14" s="222">
        <v>0</v>
      </c>
      <c r="L14" s="222">
        <v>0</v>
      </c>
      <c r="M14" s="222">
        <v>38.03</v>
      </c>
      <c r="N14" s="183">
        <v>38.03</v>
      </c>
    </row>
    <row r="15" ht="23.1" customHeight="1" spans="1:14">
      <c r="A15" s="179"/>
      <c r="B15" s="179"/>
      <c r="C15" s="180"/>
      <c r="D15" s="181" t="s">
        <v>2306</v>
      </c>
      <c r="E15" s="182" t="s">
        <v>2307</v>
      </c>
      <c r="F15" s="222">
        <v>36.64</v>
      </c>
      <c r="G15" s="183">
        <v>36.64</v>
      </c>
      <c r="H15" s="188">
        <v>25.57</v>
      </c>
      <c r="I15" s="222">
        <v>8.6</v>
      </c>
      <c r="J15" s="222">
        <v>2.47</v>
      </c>
      <c r="K15" s="222">
        <v>0</v>
      </c>
      <c r="L15" s="222">
        <v>0</v>
      </c>
      <c r="M15" s="222">
        <v>0</v>
      </c>
      <c r="N15" s="183">
        <v>0</v>
      </c>
    </row>
    <row r="16" ht="23.1" customHeight="1" spans="1:14">
      <c r="A16" s="179"/>
      <c r="B16" s="179"/>
      <c r="C16" s="180"/>
      <c r="D16" s="181" t="s">
        <v>2308</v>
      </c>
      <c r="E16" s="182" t="s">
        <v>2309</v>
      </c>
      <c r="F16" s="222">
        <v>79.01</v>
      </c>
      <c r="G16" s="183">
        <v>0</v>
      </c>
      <c r="H16" s="188">
        <v>0</v>
      </c>
      <c r="I16" s="222">
        <v>0</v>
      </c>
      <c r="J16" s="222">
        <v>0</v>
      </c>
      <c r="K16" s="222">
        <v>0</v>
      </c>
      <c r="L16" s="222">
        <v>0</v>
      </c>
      <c r="M16" s="222">
        <v>79.01</v>
      </c>
      <c r="N16" s="183">
        <v>79.01</v>
      </c>
    </row>
    <row r="17" ht="23.1" customHeight="1" spans="1:14">
      <c r="A17" s="179"/>
      <c r="B17" s="179"/>
      <c r="C17" s="180"/>
      <c r="D17" s="181" t="s">
        <v>2312</v>
      </c>
      <c r="E17" s="182" t="s">
        <v>2313</v>
      </c>
      <c r="F17" s="222">
        <v>94.64</v>
      </c>
      <c r="G17" s="183">
        <v>94.64</v>
      </c>
      <c r="H17" s="188">
        <v>65.53</v>
      </c>
      <c r="I17" s="222">
        <v>22.56</v>
      </c>
      <c r="J17" s="222">
        <v>6.55</v>
      </c>
      <c r="K17" s="222">
        <v>0</v>
      </c>
      <c r="L17" s="222">
        <v>0</v>
      </c>
      <c r="M17" s="222">
        <v>0</v>
      </c>
      <c r="N17" s="183">
        <v>0</v>
      </c>
    </row>
    <row r="18" ht="23.1" customHeight="1" spans="1:14">
      <c r="A18" s="179"/>
      <c r="B18" s="179"/>
      <c r="C18" s="180"/>
      <c r="D18" s="181" t="s">
        <v>2314</v>
      </c>
      <c r="E18" s="182" t="s">
        <v>2315</v>
      </c>
      <c r="F18" s="222">
        <v>90.46</v>
      </c>
      <c r="G18" s="183">
        <v>90.46</v>
      </c>
      <c r="H18" s="188">
        <v>62.99</v>
      </c>
      <c r="I18" s="222">
        <v>21.29</v>
      </c>
      <c r="J18" s="222">
        <v>6.18</v>
      </c>
      <c r="K18" s="222">
        <v>0</v>
      </c>
      <c r="L18" s="222">
        <v>0</v>
      </c>
      <c r="M18" s="222">
        <v>0</v>
      </c>
      <c r="N18" s="183">
        <v>0</v>
      </c>
    </row>
    <row r="19" ht="23.1" customHeight="1" spans="1:14">
      <c r="A19" s="179"/>
      <c r="B19" s="179"/>
      <c r="C19" s="180"/>
      <c r="D19" s="181" t="s">
        <v>2316</v>
      </c>
      <c r="E19" s="182" t="s">
        <v>2317</v>
      </c>
      <c r="F19" s="222">
        <v>35.75</v>
      </c>
      <c r="G19" s="183">
        <v>0</v>
      </c>
      <c r="H19" s="188">
        <v>0</v>
      </c>
      <c r="I19" s="222">
        <v>0</v>
      </c>
      <c r="J19" s="222">
        <v>0</v>
      </c>
      <c r="K19" s="222">
        <v>0</v>
      </c>
      <c r="L19" s="222">
        <v>0</v>
      </c>
      <c r="M19" s="222">
        <v>35.75</v>
      </c>
      <c r="N19" s="183">
        <v>35.75</v>
      </c>
    </row>
    <row r="20" ht="23.1" customHeight="1" spans="1:14">
      <c r="A20" s="179"/>
      <c r="B20" s="179"/>
      <c r="C20" s="180"/>
      <c r="D20" s="181" t="s">
        <v>2318</v>
      </c>
      <c r="E20" s="182" t="s">
        <v>2319</v>
      </c>
      <c r="F20" s="222">
        <v>62.01</v>
      </c>
      <c r="G20" s="183">
        <v>62.01</v>
      </c>
      <c r="H20" s="188">
        <v>43.17</v>
      </c>
      <c r="I20" s="222">
        <v>14.58</v>
      </c>
      <c r="J20" s="222">
        <v>4.26</v>
      </c>
      <c r="K20" s="222">
        <v>0</v>
      </c>
      <c r="L20" s="222">
        <v>0</v>
      </c>
      <c r="M20" s="222">
        <v>0</v>
      </c>
      <c r="N20" s="183">
        <v>0</v>
      </c>
    </row>
    <row r="21" ht="23.1" customHeight="1" spans="1:14">
      <c r="A21" s="179"/>
      <c r="B21" s="179"/>
      <c r="C21" s="180"/>
      <c r="D21" s="181" t="s">
        <v>2320</v>
      </c>
      <c r="E21" s="182" t="s">
        <v>2321</v>
      </c>
      <c r="F21" s="222">
        <v>42.56</v>
      </c>
      <c r="G21" s="183">
        <v>42.56</v>
      </c>
      <c r="H21" s="188">
        <v>29.6</v>
      </c>
      <c r="I21" s="222">
        <v>10.03</v>
      </c>
      <c r="J21" s="222">
        <v>2.93</v>
      </c>
      <c r="K21" s="222">
        <v>0</v>
      </c>
      <c r="L21" s="222">
        <v>0</v>
      </c>
      <c r="M21" s="222">
        <v>0</v>
      </c>
      <c r="N21" s="183">
        <v>0</v>
      </c>
    </row>
    <row r="22" ht="23.1" customHeight="1" spans="1:14">
      <c r="A22" s="179"/>
      <c r="B22" s="179"/>
      <c r="C22" s="180"/>
      <c r="D22" s="181" t="s">
        <v>2322</v>
      </c>
      <c r="E22" s="182" t="s">
        <v>2323</v>
      </c>
      <c r="F22" s="222">
        <v>62.05</v>
      </c>
      <c r="G22" s="183">
        <v>0</v>
      </c>
      <c r="H22" s="188">
        <v>0</v>
      </c>
      <c r="I22" s="222">
        <v>0</v>
      </c>
      <c r="J22" s="222">
        <v>0</v>
      </c>
      <c r="K22" s="222">
        <v>0</v>
      </c>
      <c r="L22" s="222">
        <v>0</v>
      </c>
      <c r="M22" s="222">
        <v>62.05</v>
      </c>
      <c r="N22" s="183">
        <v>62.05</v>
      </c>
    </row>
    <row r="23" ht="23.1" customHeight="1" spans="1:14">
      <c r="A23" s="179"/>
      <c r="B23" s="179"/>
      <c r="C23" s="180"/>
      <c r="D23" s="181" t="s">
        <v>2324</v>
      </c>
      <c r="E23" s="182" t="s">
        <v>2325</v>
      </c>
      <c r="F23" s="222">
        <v>25.72</v>
      </c>
      <c r="G23" s="183">
        <v>0</v>
      </c>
      <c r="H23" s="188">
        <v>0</v>
      </c>
      <c r="I23" s="222">
        <v>0</v>
      </c>
      <c r="J23" s="222">
        <v>0</v>
      </c>
      <c r="K23" s="222">
        <v>0</v>
      </c>
      <c r="L23" s="222">
        <v>0</v>
      </c>
      <c r="M23" s="222">
        <v>25.72</v>
      </c>
      <c r="N23" s="183">
        <v>25.72</v>
      </c>
    </row>
    <row r="24" ht="23.1" customHeight="1" spans="1:14">
      <c r="A24" s="179"/>
      <c r="B24" s="179"/>
      <c r="C24" s="180"/>
      <c r="D24" s="181" t="s">
        <v>2328</v>
      </c>
      <c r="E24" s="182" t="s">
        <v>479</v>
      </c>
      <c r="F24" s="222">
        <v>800.049999999999</v>
      </c>
      <c r="G24" s="183">
        <v>657.549999999999</v>
      </c>
      <c r="H24" s="188">
        <v>457.62</v>
      </c>
      <c r="I24" s="222">
        <v>154.94</v>
      </c>
      <c r="J24" s="222">
        <v>44.99</v>
      </c>
      <c r="K24" s="222">
        <v>0</v>
      </c>
      <c r="L24" s="222">
        <v>0</v>
      </c>
      <c r="M24" s="222">
        <v>142.5</v>
      </c>
      <c r="N24" s="183">
        <v>142.5</v>
      </c>
    </row>
    <row r="25" ht="23.1" customHeight="1" spans="1:14">
      <c r="A25" s="179"/>
      <c r="B25" s="179"/>
      <c r="C25" s="180"/>
      <c r="D25" s="181" t="s">
        <v>2329</v>
      </c>
      <c r="E25" s="182" t="s">
        <v>2330</v>
      </c>
      <c r="F25" s="222">
        <v>510.15</v>
      </c>
      <c r="G25" s="183">
        <v>510.15</v>
      </c>
      <c r="H25" s="188">
        <v>355.26</v>
      </c>
      <c r="I25" s="222">
        <v>120.08</v>
      </c>
      <c r="J25" s="222">
        <v>34.81</v>
      </c>
      <c r="K25" s="222">
        <v>0</v>
      </c>
      <c r="L25" s="222">
        <v>0</v>
      </c>
      <c r="M25" s="222">
        <v>0</v>
      </c>
      <c r="N25" s="183">
        <v>0</v>
      </c>
    </row>
    <row r="26" ht="23.1" customHeight="1" spans="1:14">
      <c r="A26" s="179"/>
      <c r="B26" s="179"/>
      <c r="C26" s="180"/>
      <c r="D26" s="181" t="s">
        <v>2331</v>
      </c>
      <c r="E26" s="182" t="s">
        <v>2332</v>
      </c>
      <c r="F26" s="222">
        <v>61.88</v>
      </c>
      <c r="G26" s="183">
        <v>0</v>
      </c>
      <c r="H26" s="188">
        <v>0</v>
      </c>
      <c r="I26" s="222">
        <v>0</v>
      </c>
      <c r="J26" s="222">
        <v>0</v>
      </c>
      <c r="K26" s="222">
        <v>0</v>
      </c>
      <c r="L26" s="222">
        <v>0</v>
      </c>
      <c r="M26" s="222">
        <v>61.88</v>
      </c>
      <c r="N26" s="183">
        <v>61.88</v>
      </c>
    </row>
    <row r="27" ht="23.1" customHeight="1" spans="1:14">
      <c r="A27" s="179"/>
      <c r="B27" s="179"/>
      <c r="C27" s="180"/>
      <c r="D27" s="181" t="s">
        <v>2333</v>
      </c>
      <c r="E27" s="182" t="s">
        <v>2334</v>
      </c>
      <c r="F27" s="222">
        <v>48.65</v>
      </c>
      <c r="G27" s="183">
        <v>48.65</v>
      </c>
      <c r="H27" s="188">
        <v>33.9</v>
      </c>
      <c r="I27" s="222">
        <v>11.44</v>
      </c>
      <c r="J27" s="222">
        <v>3.31</v>
      </c>
      <c r="K27" s="222">
        <v>0</v>
      </c>
      <c r="L27" s="222">
        <v>0</v>
      </c>
      <c r="M27" s="222">
        <v>0</v>
      </c>
      <c r="N27" s="183">
        <v>0</v>
      </c>
    </row>
    <row r="28" ht="23.1" customHeight="1" spans="1:14">
      <c r="A28" s="179"/>
      <c r="B28" s="179"/>
      <c r="C28" s="180"/>
      <c r="D28" s="181" t="s">
        <v>2335</v>
      </c>
      <c r="E28" s="182" t="s">
        <v>2336</v>
      </c>
      <c r="F28" s="222">
        <v>68.64</v>
      </c>
      <c r="G28" s="183">
        <v>68.64</v>
      </c>
      <c r="H28" s="188">
        <v>47.49</v>
      </c>
      <c r="I28" s="222">
        <v>16.33</v>
      </c>
      <c r="J28" s="222">
        <v>4.82</v>
      </c>
      <c r="K28" s="222">
        <v>0</v>
      </c>
      <c r="L28" s="222">
        <v>0</v>
      </c>
      <c r="M28" s="222">
        <v>0</v>
      </c>
      <c r="N28" s="183">
        <v>0</v>
      </c>
    </row>
    <row r="29" ht="23.1" customHeight="1" spans="1:14">
      <c r="A29" s="179"/>
      <c r="B29" s="179"/>
      <c r="C29" s="180"/>
      <c r="D29" s="181" t="s">
        <v>2337</v>
      </c>
      <c r="E29" s="182" t="s">
        <v>2338</v>
      </c>
      <c r="F29" s="222">
        <v>27.89</v>
      </c>
      <c r="G29" s="183">
        <v>0</v>
      </c>
      <c r="H29" s="188">
        <v>0</v>
      </c>
      <c r="I29" s="222">
        <v>0</v>
      </c>
      <c r="J29" s="222">
        <v>0</v>
      </c>
      <c r="K29" s="222">
        <v>0</v>
      </c>
      <c r="L29" s="222">
        <v>0</v>
      </c>
      <c r="M29" s="222">
        <v>27.89</v>
      </c>
      <c r="N29" s="183">
        <v>27.89</v>
      </c>
    </row>
    <row r="30" ht="23.1" customHeight="1" spans="1:14">
      <c r="A30" s="179"/>
      <c r="B30" s="179"/>
      <c r="C30" s="180"/>
      <c r="D30" s="181" t="s">
        <v>2339</v>
      </c>
      <c r="E30" s="182" t="s">
        <v>2340</v>
      </c>
      <c r="F30" s="222">
        <v>30.11</v>
      </c>
      <c r="G30" s="183">
        <v>30.11</v>
      </c>
      <c r="H30" s="188">
        <v>20.97</v>
      </c>
      <c r="I30" s="222">
        <v>7.09</v>
      </c>
      <c r="J30" s="222">
        <v>2.05</v>
      </c>
      <c r="K30" s="222">
        <v>0</v>
      </c>
      <c r="L30" s="222">
        <v>0</v>
      </c>
      <c r="M30" s="222">
        <v>0</v>
      </c>
      <c r="N30" s="183">
        <v>0</v>
      </c>
    </row>
    <row r="31" ht="23.1" customHeight="1" spans="1:14">
      <c r="A31" s="179"/>
      <c r="B31" s="179"/>
      <c r="C31" s="180"/>
      <c r="D31" s="181" t="s">
        <v>2341</v>
      </c>
      <c r="E31" s="182" t="s">
        <v>2342</v>
      </c>
      <c r="F31" s="222">
        <v>52.73</v>
      </c>
      <c r="G31" s="183">
        <v>0</v>
      </c>
      <c r="H31" s="188">
        <v>0</v>
      </c>
      <c r="I31" s="222">
        <v>0</v>
      </c>
      <c r="J31" s="222">
        <v>0</v>
      </c>
      <c r="K31" s="222">
        <v>0</v>
      </c>
      <c r="L31" s="222">
        <v>0</v>
      </c>
      <c r="M31" s="222">
        <v>52.73</v>
      </c>
      <c r="N31" s="183">
        <v>52.73</v>
      </c>
    </row>
    <row r="32" ht="23.1" customHeight="1" spans="1:14">
      <c r="A32" s="179"/>
      <c r="B32" s="179"/>
      <c r="C32" s="180"/>
      <c r="D32" s="181" t="s">
        <v>2343</v>
      </c>
      <c r="E32" s="182" t="s">
        <v>512</v>
      </c>
      <c r="F32" s="222">
        <v>427.9</v>
      </c>
      <c r="G32" s="183">
        <v>427.9</v>
      </c>
      <c r="H32" s="188">
        <v>297.95</v>
      </c>
      <c r="I32" s="222">
        <v>100.09</v>
      </c>
      <c r="J32" s="222">
        <v>29.86</v>
      </c>
      <c r="K32" s="222">
        <v>0</v>
      </c>
      <c r="L32" s="222">
        <v>0</v>
      </c>
      <c r="M32" s="222">
        <v>0</v>
      </c>
      <c r="N32" s="183">
        <v>0</v>
      </c>
    </row>
    <row r="33" ht="23.1" customHeight="1" spans="1:14">
      <c r="A33" s="179"/>
      <c r="B33" s="179"/>
      <c r="C33" s="180"/>
      <c r="D33" s="181" t="s">
        <v>2344</v>
      </c>
      <c r="E33" s="182" t="s">
        <v>2345</v>
      </c>
      <c r="F33" s="222">
        <v>427.9</v>
      </c>
      <c r="G33" s="183">
        <v>427.9</v>
      </c>
      <c r="H33" s="188">
        <v>297.95</v>
      </c>
      <c r="I33" s="222">
        <v>100.09</v>
      </c>
      <c r="J33" s="222">
        <v>29.86</v>
      </c>
      <c r="K33" s="222">
        <v>0</v>
      </c>
      <c r="L33" s="222">
        <v>0</v>
      </c>
      <c r="M33" s="222">
        <v>0</v>
      </c>
      <c r="N33" s="183">
        <v>0</v>
      </c>
    </row>
    <row r="34" ht="23.1" customHeight="1" spans="1:14">
      <c r="A34" s="179"/>
      <c r="B34" s="179"/>
      <c r="C34" s="180"/>
      <c r="D34" s="181" t="s">
        <v>2346</v>
      </c>
      <c r="E34" s="182" t="s">
        <v>2347</v>
      </c>
      <c r="F34" s="222">
        <v>319.31</v>
      </c>
      <c r="G34" s="183">
        <v>319.31</v>
      </c>
      <c r="H34" s="188">
        <v>221.65</v>
      </c>
      <c r="I34" s="222">
        <v>75.45</v>
      </c>
      <c r="J34" s="222">
        <v>22.21</v>
      </c>
      <c r="K34" s="222">
        <v>0</v>
      </c>
      <c r="L34" s="222">
        <v>0</v>
      </c>
      <c r="M34" s="222">
        <v>0</v>
      </c>
      <c r="N34" s="183">
        <v>0</v>
      </c>
    </row>
    <row r="35" ht="23.1" customHeight="1" spans="1:14">
      <c r="A35" s="179"/>
      <c r="B35" s="179"/>
      <c r="C35" s="180"/>
      <c r="D35" s="181" t="s">
        <v>2348</v>
      </c>
      <c r="E35" s="182" t="s">
        <v>2349</v>
      </c>
      <c r="F35" s="222">
        <v>319.31</v>
      </c>
      <c r="G35" s="183">
        <v>319.31</v>
      </c>
      <c r="H35" s="188">
        <v>221.65</v>
      </c>
      <c r="I35" s="222">
        <v>75.45</v>
      </c>
      <c r="J35" s="222">
        <v>22.21</v>
      </c>
      <c r="K35" s="222">
        <v>0</v>
      </c>
      <c r="L35" s="222">
        <v>0</v>
      </c>
      <c r="M35" s="222">
        <v>0</v>
      </c>
      <c r="N35" s="183">
        <v>0</v>
      </c>
    </row>
    <row r="36" ht="23.1" customHeight="1" spans="1:14">
      <c r="A36" s="179"/>
      <c r="B36" s="179"/>
      <c r="C36" s="180"/>
      <c r="D36" s="181" t="s">
        <v>2350</v>
      </c>
      <c r="E36" s="182" t="s">
        <v>556</v>
      </c>
      <c r="F36" s="222">
        <v>613.08</v>
      </c>
      <c r="G36" s="183">
        <v>613.08</v>
      </c>
      <c r="H36" s="188">
        <v>425.61</v>
      </c>
      <c r="I36" s="222">
        <v>145.43</v>
      </c>
      <c r="J36" s="222">
        <v>42.04</v>
      </c>
      <c r="K36" s="222">
        <v>0</v>
      </c>
      <c r="L36" s="222">
        <v>0</v>
      </c>
      <c r="M36" s="222">
        <v>0</v>
      </c>
      <c r="N36" s="183">
        <v>0</v>
      </c>
    </row>
    <row r="37" ht="23.1" customHeight="1" spans="1:14">
      <c r="A37" s="179"/>
      <c r="B37" s="179"/>
      <c r="C37" s="180"/>
      <c r="D37" s="181" t="s">
        <v>2351</v>
      </c>
      <c r="E37" s="182" t="s">
        <v>2352</v>
      </c>
      <c r="F37" s="222">
        <v>613.08</v>
      </c>
      <c r="G37" s="183">
        <v>613.08</v>
      </c>
      <c r="H37" s="188">
        <v>425.61</v>
      </c>
      <c r="I37" s="222">
        <v>145.43</v>
      </c>
      <c r="J37" s="222">
        <v>42.04</v>
      </c>
      <c r="K37" s="222">
        <v>0</v>
      </c>
      <c r="L37" s="222">
        <v>0</v>
      </c>
      <c r="M37" s="222">
        <v>0</v>
      </c>
      <c r="N37" s="183">
        <v>0</v>
      </c>
    </row>
    <row r="38" ht="23.1" customHeight="1" spans="1:14">
      <c r="A38" s="179"/>
      <c r="B38" s="179"/>
      <c r="C38" s="180"/>
      <c r="D38" s="181" t="s">
        <v>2353</v>
      </c>
      <c r="E38" s="182" t="s">
        <v>107</v>
      </c>
      <c r="F38" s="222">
        <v>287.84</v>
      </c>
      <c r="G38" s="183">
        <v>287.84</v>
      </c>
      <c r="H38" s="188">
        <v>199.21</v>
      </c>
      <c r="I38" s="222">
        <v>68.5</v>
      </c>
      <c r="J38" s="222">
        <v>20.13</v>
      </c>
      <c r="K38" s="222">
        <v>0</v>
      </c>
      <c r="L38" s="222">
        <v>0</v>
      </c>
      <c r="M38" s="222">
        <v>0</v>
      </c>
      <c r="N38" s="183">
        <v>0</v>
      </c>
    </row>
    <row r="39" ht="23.1" customHeight="1" spans="1:14">
      <c r="A39" s="179"/>
      <c r="B39" s="179"/>
      <c r="C39" s="180"/>
      <c r="D39" s="181" t="s">
        <v>2354</v>
      </c>
      <c r="E39" s="182" t="s">
        <v>2355</v>
      </c>
      <c r="F39" s="222">
        <v>287.84</v>
      </c>
      <c r="G39" s="183">
        <v>287.84</v>
      </c>
      <c r="H39" s="188">
        <v>199.21</v>
      </c>
      <c r="I39" s="222">
        <v>68.5</v>
      </c>
      <c r="J39" s="222">
        <v>20.13</v>
      </c>
      <c r="K39" s="222">
        <v>0</v>
      </c>
      <c r="L39" s="222">
        <v>0</v>
      </c>
      <c r="M39" s="222">
        <v>0</v>
      </c>
      <c r="N39" s="183">
        <v>0</v>
      </c>
    </row>
    <row r="40" ht="23.1" customHeight="1" spans="1:14">
      <c r="A40" s="179"/>
      <c r="B40" s="179"/>
      <c r="C40" s="180"/>
      <c r="D40" s="181" t="s">
        <v>2356</v>
      </c>
      <c r="E40" s="182" t="s">
        <v>109</v>
      </c>
      <c r="F40" s="222">
        <v>1267.91</v>
      </c>
      <c r="G40" s="183">
        <v>1267.91</v>
      </c>
      <c r="H40" s="188">
        <v>878.7</v>
      </c>
      <c r="I40" s="222">
        <v>300.85</v>
      </c>
      <c r="J40" s="222">
        <v>88.36</v>
      </c>
      <c r="K40" s="222">
        <v>0</v>
      </c>
      <c r="L40" s="222">
        <v>0</v>
      </c>
      <c r="M40" s="222">
        <v>0</v>
      </c>
      <c r="N40" s="183">
        <v>0</v>
      </c>
    </row>
    <row r="41" ht="23.1" customHeight="1" spans="1:14">
      <c r="A41" s="179"/>
      <c r="B41" s="179"/>
      <c r="C41" s="180"/>
      <c r="D41" s="181" t="s">
        <v>2357</v>
      </c>
      <c r="E41" s="182" t="s">
        <v>2358</v>
      </c>
      <c r="F41" s="222">
        <v>1267.91</v>
      </c>
      <c r="G41" s="183">
        <v>1267.91</v>
      </c>
      <c r="H41" s="188">
        <v>878.7</v>
      </c>
      <c r="I41" s="222">
        <v>300.85</v>
      </c>
      <c r="J41" s="222">
        <v>88.36</v>
      </c>
      <c r="K41" s="222">
        <v>0</v>
      </c>
      <c r="L41" s="222">
        <v>0</v>
      </c>
      <c r="M41" s="222">
        <v>0</v>
      </c>
      <c r="N41" s="183">
        <v>0</v>
      </c>
    </row>
    <row r="42" ht="23.1" customHeight="1" spans="1:14">
      <c r="A42" s="179"/>
      <c r="B42" s="179"/>
      <c r="C42" s="180"/>
      <c r="D42" s="181" t="s">
        <v>2359</v>
      </c>
      <c r="E42" s="182" t="s">
        <v>111</v>
      </c>
      <c r="F42" s="222">
        <v>1382.74</v>
      </c>
      <c r="G42" s="183">
        <v>1382.74</v>
      </c>
      <c r="H42" s="188">
        <v>959.19</v>
      </c>
      <c r="I42" s="222">
        <v>327.65</v>
      </c>
      <c r="J42" s="222">
        <v>95.9</v>
      </c>
      <c r="K42" s="222">
        <v>0</v>
      </c>
      <c r="L42" s="222">
        <v>0</v>
      </c>
      <c r="M42" s="222">
        <v>0</v>
      </c>
      <c r="N42" s="183">
        <v>0</v>
      </c>
    </row>
    <row r="43" ht="23.1" customHeight="1" spans="1:14">
      <c r="A43" s="179"/>
      <c r="B43" s="179"/>
      <c r="C43" s="180"/>
      <c r="D43" s="181" t="s">
        <v>2360</v>
      </c>
      <c r="E43" s="182" t="s">
        <v>2361</v>
      </c>
      <c r="F43" s="222">
        <v>1382.74</v>
      </c>
      <c r="G43" s="183">
        <v>1382.74</v>
      </c>
      <c r="H43" s="188">
        <v>959.19</v>
      </c>
      <c r="I43" s="222">
        <v>327.65</v>
      </c>
      <c r="J43" s="222">
        <v>95.9</v>
      </c>
      <c r="K43" s="222">
        <v>0</v>
      </c>
      <c r="L43" s="222">
        <v>0</v>
      </c>
      <c r="M43" s="222">
        <v>0</v>
      </c>
      <c r="N43" s="183">
        <v>0</v>
      </c>
    </row>
    <row r="44" ht="23.1" customHeight="1" spans="1:14">
      <c r="A44" s="179"/>
      <c r="B44" s="179"/>
      <c r="C44" s="180"/>
      <c r="D44" s="181" t="s">
        <v>2362</v>
      </c>
      <c r="E44" s="182" t="s">
        <v>575</v>
      </c>
      <c r="F44" s="222">
        <v>459.79</v>
      </c>
      <c r="G44" s="183">
        <v>314.17</v>
      </c>
      <c r="H44" s="188">
        <v>218.59</v>
      </c>
      <c r="I44" s="222">
        <v>74.11</v>
      </c>
      <c r="J44" s="222">
        <v>21.47</v>
      </c>
      <c r="K44" s="222">
        <v>0</v>
      </c>
      <c r="L44" s="222">
        <v>0</v>
      </c>
      <c r="M44" s="222">
        <v>145.62</v>
      </c>
      <c r="N44" s="183">
        <v>145.62</v>
      </c>
    </row>
    <row r="45" ht="23.1" customHeight="1" spans="1:14">
      <c r="A45" s="179"/>
      <c r="B45" s="179"/>
      <c r="C45" s="180"/>
      <c r="D45" s="181" t="s">
        <v>2363</v>
      </c>
      <c r="E45" s="182" t="s">
        <v>2364</v>
      </c>
      <c r="F45" s="222">
        <v>314.17</v>
      </c>
      <c r="G45" s="183">
        <v>314.17</v>
      </c>
      <c r="H45" s="188">
        <v>218.59</v>
      </c>
      <c r="I45" s="222">
        <v>74.11</v>
      </c>
      <c r="J45" s="222">
        <v>21.47</v>
      </c>
      <c r="K45" s="222">
        <v>0</v>
      </c>
      <c r="L45" s="222">
        <v>0</v>
      </c>
      <c r="M45" s="222">
        <v>0</v>
      </c>
      <c r="N45" s="183">
        <v>0</v>
      </c>
    </row>
    <row r="46" ht="23.1" customHeight="1" spans="1:14">
      <c r="A46" s="179"/>
      <c r="B46" s="179"/>
      <c r="C46" s="180"/>
      <c r="D46" s="181" t="s">
        <v>2365</v>
      </c>
      <c r="E46" s="182" t="s">
        <v>2366</v>
      </c>
      <c r="F46" s="222">
        <v>42.4</v>
      </c>
      <c r="G46" s="183">
        <v>0</v>
      </c>
      <c r="H46" s="188">
        <v>0</v>
      </c>
      <c r="I46" s="222">
        <v>0</v>
      </c>
      <c r="J46" s="222">
        <v>0</v>
      </c>
      <c r="K46" s="222">
        <v>0</v>
      </c>
      <c r="L46" s="222">
        <v>0</v>
      </c>
      <c r="M46" s="222">
        <v>42.4</v>
      </c>
      <c r="N46" s="183">
        <v>42.4</v>
      </c>
    </row>
    <row r="47" ht="23.1" customHeight="1" spans="1:14">
      <c r="A47" s="179"/>
      <c r="B47" s="179"/>
      <c r="C47" s="180"/>
      <c r="D47" s="181" t="s">
        <v>2367</v>
      </c>
      <c r="E47" s="182" t="s">
        <v>2368</v>
      </c>
      <c r="F47" s="222">
        <v>103.22</v>
      </c>
      <c r="G47" s="183">
        <v>0</v>
      </c>
      <c r="H47" s="188">
        <v>0</v>
      </c>
      <c r="I47" s="222">
        <v>0</v>
      </c>
      <c r="J47" s="222">
        <v>0</v>
      </c>
      <c r="K47" s="222">
        <v>0</v>
      </c>
      <c r="L47" s="222">
        <v>0</v>
      </c>
      <c r="M47" s="222">
        <v>103.22</v>
      </c>
      <c r="N47" s="183">
        <v>103.22</v>
      </c>
    </row>
    <row r="48" ht="23.1" customHeight="1" spans="1:14">
      <c r="A48" s="179"/>
      <c r="B48" s="179"/>
      <c r="C48" s="180"/>
      <c r="D48" s="181" t="s">
        <v>2369</v>
      </c>
      <c r="E48" s="182" t="s">
        <v>113</v>
      </c>
      <c r="F48" s="222">
        <v>30403.81</v>
      </c>
      <c r="G48" s="183">
        <v>993.719999999999</v>
      </c>
      <c r="H48" s="188">
        <v>683.29</v>
      </c>
      <c r="I48" s="222">
        <v>239.36</v>
      </c>
      <c r="J48" s="222">
        <v>71.07</v>
      </c>
      <c r="K48" s="222">
        <v>0</v>
      </c>
      <c r="L48" s="222">
        <v>0</v>
      </c>
      <c r="M48" s="222">
        <v>29410.09</v>
      </c>
      <c r="N48" s="183">
        <v>29410.09</v>
      </c>
    </row>
    <row r="49" ht="23.1" customHeight="1" spans="1:14">
      <c r="A49" s="179"/>
      <c r="B49" s="179"/>
      <c r="C49" s="180"/>
      <c r="D49" s="181" t="s">
        <v>2370</v>
      </c>
      <c r="E49" s="182" t="s">
        <v>2371</v>
      </c>
      <c r="F49" s="222">
        <v>993.719999999999</v>
      </c>
      <c r="G49" s="183">
        <v>993.719999999999</v>
      </c>
      <c r="H49" s="188">
        <v>683.29</v>
      </c>
      <c r="I49" s="222">
        <v>239.36</v>
      </c>
      <c r="J49" s="222">
        <v>71.07</v>
      </c>
      <c r="K49" s="222">
        <v>0</v>
      </c>
      <c r="L49" s="222">
        <v>0</v>
      </c>
      <c r="M49" s="222">
        <v>0</v>
      </c>
      <c r="N49" s="183">
        <v>0</v>
      </c>
    </row>
    <row r="50" ht="23.1" customHeight="1" spans="1:14">
      <c r="A50" s="179"/>
      <c r="B50" s="179"/>
      <c r="C50" s="180"/>
      <c r="D50" s="181" t="s">
        <v>2372</v>
      </c>
      <c r="E50" s="182" t="s">
        <v>2373</v>
      </c>
      <c r="F50" s="222">
        <v>33.6</v>
      </c>
      <c r="G50" s="183">
        <v>0</v>
      </c>
      <c r="H50" s="188">
        <v>0</v>
      </c>
      <c r="I50" s="222">
        <v>0</v>
      </c>
      <c r="J50" s="222">
        <v>0</v>
      </c>
      <c r="K50" s="222">
        <v>0</v>
      </c>
      <c r="L50" s="222">
        <v>0</v>
      </c>
      <c r="M50" s="222">
        <v>33.6</v>
      </c>
      <c r="N50" s="183">
        <v>33.6</v>
      </c>
    </row>
    <row r="51" ht="23.1" customHeight="1" spans="1:14">
      <c r="A51" s="179"/>
      <c r="B51" s="179"/>
      <c r="C51" s="180"/>
      <c r="D51" s="181" t="s">
        <v>2374</v>
      </c>
      <c r="E51" s="182" t="s">
        <v>2375</v>
      </c>
      <c r="F51" s="222">
        <v>188.92</v>
      </c>
      <c r="G51" s="183">
        <v>0</v>
      </c>
      <c r="H51" s="188">
        <v>0</v>
      </c>
      <c r="I51" s="222">
        <v>0</v>
      </c>
      <c r="J51" s="222">
        <v>0</v>
      </c>
      <c r="K51" s="222">
        <v>0</v>
      </c>
      <c r="L51" s="222">
        <v>0</v>
      </c>
      <c r="M51" s="222">
        <v>188.92</v>
      </c>
      <c r="N51" s="183">
        <v>188.92</v>
      </c>
    </row>
    <row r="52" ht="23.1" customHeight="1" spans="1:14">
      <c r="A52" s="179"/>
      <c r="B52" s="179"/>
      <c r="C52" s="180"/>
      <c r="D52" s="181" t="s">
        <v>2376</v>
      </c>
      <c r="E52" s="182" t="s">
        <v>2377</v>
      </c>
      <c r="F52" s="222">
        <v>289.34</v>
      </c>
      <c r="G52" s="183">
        <v>0</v>
      </c>
      <c r="H52" s="188">
        <v>0</v>
      </c>
      <c r="I52" s="222">
        <v>0</v>
      </c>
      <c r="J52" s="222">
        <v>0</v>
      </c>
      <c r="K52" s="222">
        <v>0</v>
      </c>
      <c r="L52" s="222">
        <v>0</v>
      </c>
      <c r="M52" s="222">
        <v>289.34</v>
      </c>
      <c r="N52" s="183">
        <v>289.34</v>
      </c>
    </row>
    <row r="53" ht="23.1" customHeight="1" spans="1:14">
      <c r="A53" s="179"/>
      <c r="B53" s="179"/>
      <c r="C53" s="180"/>
      <c r="D53" s="181" t="s">
        <v>2378</v>
      </c>
      <c r="E53" s="182" t="s">
        <v>2379</v>
      </c>
      <c r="F53" s="222">
        <v>163.19</v>
      </c>
      <c r="G53" s="183">
        <v>0</v>
      </c>
      <c r="H53" s="188">
        <v>0</v>
      </c>
      <c r="I53" s="222">
        <v>0</v>
      </c>
      <c r="J53" s="222">
        <v>0</v>
      </c>
      <c r="K53" s="222">
        <v>0</v>
      </c>
      <c r="L53" s="222">
        <v>0</v>
      </c>
      <c r="M53" s="222">
        <v>163.19</v>
      </c>
      <c r="N53" s="183">
        <v>163.19</v>
      </c>
    </row>
    <row r="54" ht="23.1" customHeight="1" spans="1:14">
      <c r="A54" s="179"/>
      <c r="B54" s="179"/>
      <c r="C54" s="180"/>
      <c r="D54" s="181" t="s">
        <v>2380</v>
      </c>
      <c r="E54" s="182" t="s">
        <v>2381</v>
      </c>
      <c r="F54" s="222">
        <v>378.71</v>
      </c>
      <c r="G54" s="183">
        <v>0</v>
      </c>
      <c r="H54" s="188">
        <v>0</v>
      </c>
      <c r="I54" s="222">
        <v>0</v>
      </c>
      <c r="J54" s="222">
        <v>0</v>
      </c>
      <c r="K54" s="222">
        <v>0</v>
      </c>
      <c r="L54" s="222">
        <v>0</v>
      </c>
      <c r="M54" s="222">
        <v>378.71</v>
      </c>
      <c r="N54" s="183">
        <v>378.71</v>
      </c>
    </row>
    <row r="55" ht="23.1" customHeight="1" spans="1:14">
      <c r="A55" s="179"/>
      <c r="B55" s="179"/>
      <c r="C55" s="180"/>
      <c r="D55" s="181" t="s">
        <v>2382</v>
      </c>
      <c r="E55" s="182" t="s">
        <v>2383</v>
      </c>
      <c r="F55" s="222">
        <v>2425.59</v>
      </c>
      <c r="G55" s="183">
        <v>0</v>
      </c>
      <c r="H55" s="188">
        <v>0</v>
      </c>
      <c r="I55" s="222">
        <v>0</v>
      </c>
      <c r="J55" s="222">
        <v>0</v>
      </c>
      <c r="K55" s="222">
        <v>0</v>
      </c>
      <c r="L55" s="222">
        <v>0</v>
      </c>
      <c r="M55" s="222">
        <v>2425.59</v>
      </c>
      <c r="N55" s="183">
        <v>2425.59</v>
      </c>
    </row>
    <row r="56" ht="23.1" customHeight="1" spans="1:14">
      <c r="A56" s="179"/>
      <c r="B56" s="179"/>
      <c r="C56" s="180"/>
      <c r="D56" s="181" t="s">
        <v>2384</v>
      </c>
      <c r="E56" s="182" t="s">
        <v>2385</v>
      </c>
      <c r="F56" s="222">
        <v>380.5</v>
      </c>
      <c r="G56" s="183">
        <v>0</v>
      </c>
      <c r="H56" s="188">
        <v>0</v>
      </c>
      <c r="I56" s="222">
        <v>0</v>
      </c>
      <c r="J56" s="222">
        <v>0</v>
      </c>
      <c r="K56" s="222">
        <v>0</v>
      </c>
      <c r="L56" s="222">
        <v>0</v>
      </c>
      <c r="M56" s="222">
        <v>380.5</v>
      </c>
      <c r="N56" s="183">
        <v>380.5</v>
      </c>
    </row>
    <row r="57" ht="23.1" customHeight="1" spans="1:14">
      <c r="A57" s="179"/>
      <c r="B57" s="179"/>
      <c r="C57" s="180"/>
      <c r="D57" s="181" t="s">
        <v>2386</v>
      </c>
      <c r="E57" s="182" t="s">
        <v>2387</v>
      </c>
      <c r="F57" s="222">
        <v>2256.27</v>
      </c>
      <c r="G57" s="183">
        <v>0</v>
      </c>
      <c r="H57" s="188">
        <v>0</v>
      </c>
      <c r="I57" s="222">
        <v>0</v>
      </c>
      <c r="J57" s="222">
        <v>0</v>
      </c>
      <c r="K57" s="222">
        <v>0</v>
      </c>
      <c r="L57" s="222">
        <v>0</v>
      </c>
      <c r="M57" s="222">
        <v>2256.27</v>
      </c>
      <c r="N57" s="183">
        <v>2256.27</v>
      </c>
    </row>
    <row r="58" ht="23.1" customHeight="1" spans="1:14">
      <c r="A58" s="179"/>
      <c r="B58" s="179"/>
      <c r="C58" s="180"/>
      <c r="D58" s="181" t="s">
        <v>2388</v>
      </c>
      <c r="E58" s="182" t="s">
        <v>2389</v>
      </c>
      <c r="F58" s="222">
        <v>278.64</v>
      </c>
      <c r="G58" s="183">
        <v>0</v>
      </c>
      <c r="H58" s="188">
        <v>0</v>
      </c>
      <c r="I58" s="222">
        <v>0</v>
      </c>
      <c r="J58" s="222">
        <v>0</v>
      </c>
      <c r="K58" s="222">
        <v>0</v>
      </c>
      <c r="L58" s="222">
        <v>0</v>
      </c>
      <c r="M58" s="222">
        <v>278.64</v>
      </c>
      <c r="N58" s="183">
        <v>278.64</v>
      </c>
    </row>
    <row r="59" ht="23.1" customHeight="1" spans="1:14">
      <c r="A59" s="179"/>
      <c r="B59" s="179"/>
      <c r="C59" s="180"/>
      <c r="D59" s="181" t="s">
        <v>2390</v>
      </c>
      <c r="E59" s="182" t="s">
        <v>2391</v>
      </c>
      <c r="F59" s="222">
        <v>2051.14</v>
      </c>
      <c r="G59" s="183">
        <v>0</v>
      </c>
      <c r="H59" s="188">
        <v>0</v>
      </c>
      <c r="I59" s="222">
        <v>0</v>
      </c>
      <c r="J59" s="222">
        <v>0</v>
      </c>
      <c r="K59" s="222">
        <v>0</v>
      </c>
      <c r="L59" s="222">
        <v>0</v>
      </c>
      <c r="M59" s="222">
        <v>2051.14</v>
      </c>
      <c r="N59" s="183">
        <v>2051.14</v>
      </c>
    </row>
    <row r="60" ht="23.1" customHeight="1" spans="1:14">
      <c r="A60" s="179"/>
      <c r="B60" s="179"/>
      <c r="C60" s="180"/>
      <c r="D60" s="181" t="s">
        <v>2392</v>
      </c>
      <c r="E60" s="182" t="s">
        <v>2393</v>
      </c>
      <c r="F60" s="222">
        <v>416.89</v>
      </c>
      <c r="G60" s="183">
        <v>0</v>
      </c>
      <c r="H60" s="188">
        <v>0</v>
      </c>
      <c r="I60" s="222">
        <v>0</v>
      </c>
      <c r="J60" s="222">
        <v>0</v>
      </c>
      <c r="K60" s="222">
        <v>0</v>
      </c>
      <c r="L60" s="222">
        <v>0</v>
      </c>
      <c r="M60" s="222">
        <v>416.89</v>
      </c>
      <c r="N60" s="183">
        <v>416.89</v>
      </c>
    </row>
    <row r="61" ht="23.1" customHeight="1" spans="1:14">
      <c r="A61" s="179"/>
      <c r="B61" s="179"/>
      <c r="C61" s="180"/>
      <c r="D61" s="181" t="s">
        <v>2394</v>
      </c>
      <c r="E61" s="182" t="s">
        <v>2395</v>
      </c>
      <c r="F61" s="222">
        <v>335.11</v>
      </c>
      <c r="G61" s="183">
        <v>0</v>
      </c>
      <c r="H61" s="188">
        <v>0</v>
      </c>
      <c r="I61" s="222">
        <v>0</v>
      </c>
      <c r="J61" s="222">
        <v>0</v>
      </c>
      <c r="K61" s="222">
        <v>0</v>
      </c>
      <c r="L61" s="222">
        <v>0</v>
      </c>
      <c r="M61" s="222">
        <v>335.11</v>
      </c>
      <c r="N61" s="183">
        <v>335.11</v>
      </c>
    </row>
    <row r="62" ht="23.1" customHeight="1" spans="1:14">
      <c r="A62" s="179"/>
      <c r="B62" s="179"/>
      <c r="C62" s="180"/>
      <c r="D62" s="181" t="s">
        <v>2396</v>
      </c>
      <c r="E62" s="182" t="s">
        <v>2397</v>
      </c>
      <c r="F62" s="222">
        <v>875.39</v>
      </c>
      <c r="G62" s="183">
        <v>0</v>
      </c>
      <c r="H62" s="188">
        <v>0</v>
      </c>
      <c r="I62" s="222">
        <v>0</v>
      </c>
      <c r="J62" s="222">
        <v>0</v>
      </c>
      <c r="K62" s="222">
        <v>0</v>
      </c>
      <c r="L62" s="222">
        <v>0</v>
      </c>
      <c r="M62" s="222">
        <v>875.39</v>
      </c>
      <c r="N62" s="183">
        <v>875.39</v>
      </c>
    </row>
    <row r="63" ht="23.1" customHeight="1" spans="1:14">
      <c r="A63" s="179"/>
      <c r="B63" s="179"/>
      <c r="C63" s="180"/>
      <c r="D63" s="181" t="s">
        <v>2398</v>
      </c>
      <c r="E63" s="182" t="s">
        <v>2399</v>
      </c>
      <c r="F63" s="222">
        <v>252.58</v>
      </c>
      <c r="G63" s="183">
        <v>0</v>
      </c>
      <c r="H63" s="188">
        <v>0</v>
      </c>
      <c r="I63" s="222">
        <v>0</v>
      </c>
      <c r="J63" s="222">
        <v>0</v>
      </c>
      <c r="K63" s="222">
        <v>0</v>
      </c>
      <c r="L63" s="222">
        <v>0</v>
      </c>
      <c r="M63" s="222">
        <v>252.58</v>
      </c>
      <c r="N63" s="183">
        <v>252.58</v>
      </c>
    </row>
    <row r="64" ht="23.1" customHeight="1" spans="1:14">
      <c r="A64" s="179"/>
      <c r="B64" s="179"/>
      <c r="C64" s="180"/>
      <c r="D64" s="181" t="s">
        <v>2400</v>
      </c>
      <c r="E64" s="182" t="s">
        <v>2401</v>
      </c>
      <c r="F64" s="222">
        <v>246.29</v>
      </c>
      <c r="G64" s="183">
        <v>0</v>
      </c>
      <c r="H64" s="188">
        <v>0</v>
      </c>
      <c r="I64" s="222">
        <v>0</v>
      </c>
      <c r="J64" s="222">
        <v>0</v>
      </c>
      <c r="K64" s="222">
        <v>0</v>
      </c>
      <c r="L64" s="222">
        <v>0</v>
      </c>
      <c r="M64" s="222">
        <v>246.29</v>
      </c>
      <c r="N64" s="183">
        <v>246.29</v>
      </c>
    </row>
    <row r="65" ht="23.1" customHeight="1" spans="1:14">
      <c r="A65" s="179"/>
      <c r="B65" s="179"/>
      <c r="C65" s="180"/>
      <c r="D65" s="181" t="s">
        <v>2402</v>
      </c>
      <c r="E65" s="182" t="s">
        <v>2403</v>
      </c>
      <c r="F65" s="222">
        <v>343.21</v>
      </c>
      <c r="G65" s="183">
        <v>0</v>
      </c>
      <c r="H65" s="188">
        <v>0</v>
      </c>
      <c r="I65" s="222">
        <v>0</v>
      </c>
      <c r="J65" s="222">
        <v>0</v>
      </c>
      <c r="K65" s="222">
        <v>0</v>
      </c>
      <c r="L65" s="222">
        <v>0</v>
      </c>
      <c r="M65" s="222">
        <v>343.21</v>
      </c>
      <c r="N65" s="183">
        <v>343.21</v>
      </c>
    </row>
    <row r="66" ht="23.1" customHeight="1" spans="1:14">
      <c r="A66" s="179"/>
      <c r="B66" s="179"/>
      <c r="C66" s="180"/>
      <c r="D66" s="181" t="s">
        <v>2404</v>
      </c>
      <c r="E66" s="182" t="s">
        <v>2405</v>
      </c>
      <c r="F66" s="222">
        <v>635.57</v>
      </c>
      <c r="G66" s="183">
        <v>0</v>
      </c>
      <c r="H66" s="188">
        <v>0</v>
      </c>
      <c r="I66" s="222">
        <v>0</v>
      </c>
      <c r="J66" s="222">
        <v>0</v>
      </c>
      <c r="K66" s="222">
        <v>0</v>
      </c>
      <c r="L66" s="222">
        <v>0</v>
      </c>
      <c r="M66" s="222">
        <v>635.57</v>
      </c>
      <c r="N66" s="183">
        <v>635.57</v>
      </c>
    </row>
    <row r="67" ht="23.1" customHeight="1" spans="1:14">
      <c r="A67" s="179"/>
      <c r="B67" s="179"/>
      <c r="C67" s="180"/>
      <c r="D67" s="181" t="s">
        <v>2406</v>
      </c>
      <c r="E67" s="182" t="s">
        <v>2407</v>
      </c>
      <c r="F67" s="222">
        <v>1399.32</v>
      </c>
      <c r="G67" s="183">
        <v>0</v>
      </c>
      <c r="H67" s="188">
        <v>0</v>
      </c>
      <c r="I67" s="222">
        <v>0</v>
      </c>
      <c r="J67" s="222">
        <v>0</v>
      </c>
      <c r="K67" s="222">
        <v>0</v>
      </c>
      <c r="L67" s="222">
        <v>0</v>
      </c>
      <c r="M67" s="222">
        <v>1399.32</v>
      </c>
      <c r="N67" s="183">
        <v>1399.32</v>
      </c>
    </row>
    <row r="68" ht="23.1" customHeight="1" spans="1:14">
      <c r="A68" s="179"/>
      <c r="B68" s="179"/>
      <c r="C68" s="180"/>
      <c r="D68" s="181" t="s">
        <v>2408</v>
      </c>
      <c r="E68" s="182" t="s">
        <v>2409</v>
      </c>
      <c r="F68" s="222">
        <v>489.5</v>
      </c>
      <c r="G68" s="183">
        <v>0</v>
      </c>
      <c r="H68" s="188">
        <v>0</v>
      </c>
      <c r="I68" s="222">
        <v>0</v>
      </c>
      <c r="J68" s="222">
        <v>0</v>
      </c>
      <c r="K68" s="222">
        <v>0</v>
      </c>
      <c r="L68" s="222">
        <v>0</v>
      </c>
      <c r="M68" s="222">
        <v>489.5</v>
      </c>
      <c r="N68" s="183">
        <v>489.5</v>
      </c>
    </row>
    <row r="69" ht="23.1" customHeight="1" spans="1:14">
      <c r="A69" s="179"/>
      <c r="B69" s="179"/>
      <c r="C69" s="180"/>
      <c r="D69" s="181" t="s">
        <v>2410</v>
      </c>
      <c r="E69" s="182" t="s">
        <v>2411</v>
      </c>
      <c r="F69" s="222">
        <v>316.26</v>
      </c>
      <c r="G69" s="183">
        <v>0</v>
      </c>
      <c r="H69" s="188">
        <v>0</v>
      </c>
      <c r="I69" s="222">
        <v>0</v>
      </c>
      <c r="J69" s="222">
        <v>0</v>
      </c>
      <c r="K69" s="222">
        <v>0</v>
      </c>
      <c r="L69" s="222">
        <v>0</v>
      </c>
      <c r="M69" s="222">
        <v>316.26</v>
      </c>
      <c r="N69" s="183">
        <v>316.26</v>
      </c>
    </row>
    <row r="70" ht="23.1" customHeight="1" spans="1:14">
      <c r="A70" s="179"/>
      <c r="B70" s="179"/>
      <c r="C70" s="180"/>
      <c r="D70" s="181" t="s">
        <v>2412</v>
      </c>
      <c r="E70" s="182" t="s">
        <v>2413</v>
      </c>
      <c r="F70" s="222">
        <v>284.92</v>
      </c>
      <c r="G70" s="183">
        <v>0</v>
      </c>
      <c r="H70" s="188">
        <v>0</v>
      </c>
      <c r="I70" s="222">
        <v>0</v>
      </c>
      <c r="J70" s="222">
        <v>0</v>
      </c>
      <c r="K70" s="222">
        <v>0</v>
      </c>
      <c r="L70" s="222">
        <v>0</v>
      </c>
      <c r="M70" s="222">
        <v>284.92</v>
      </c>
      <c r="N70" s="183">
        <v>284.92</v>
      </c>
    </row>
    <row r="71" ht="23.1" customHeight="1" spans="1:14">
      <c r="A71" s="179"/>
      <c r="B71" s="179"/>
      <c r="C71" s="180"/>
      <c r="D71" s="181" t="s">
        <v>2414</v>
      </c>
      <c r="E71" s="182" t="s">
        <v>2415</v>
      </c>
      <c r="F71" s="222">
        <v>389.79</v>
      </c>
      <c r="G71" s="183">
        <v>0</v>
      </c>
      <c r="H71" s="188">
        <v>0</v>
      </c>
      <c r="I71" s="222">
        <v>0</v>
      </c>
      <c r="J71" s="222">
        <v>0</v>
      </c>
      <c r="K71" s="222">
        <v>0</v>
      </c>
      <c r="L71" s="222">
        <v>0</v>
      </c>
      <c r="M71" s="222">
        <v>389.79</v>
      </c>
      <c r="N71" s="183">
        <v>389.79</v>
      </c>
    </row>
    <row r="72" ht="23.1" customHeight="1" spans="1:14">
      <c r="A72" s="179"/>
      <c r="B72" s="179"/>
      <c r="C72" s="180"/>
      <c r="D72" s="181" t="s">
        <v>2416</v>
      </c>
      <c r="E72" s="182" t="s">
        <v>2417</v>
      </c>
      <c r="F72" s="222">
        <v>235.3</v>
      </c>
      <c r="G72" s="183">
        <v>0</v>
      </c>
      <c r="H72" s="188">
        <v>0</v>
      </c>
      <c r="I72" s="222">
        <v>0</v>
      </c>
      <c r="J72" s="222">
        <v>0</v>
      </c>
      <c r="K72" s="222">
        <v>0</v>
      </c>
      <c r="L72" s="222">
        <v>0</v>
      </c>
      <c r="M72" s="222">
        <v>235.3</v>
      </c>
      <c r="N72" s="183">
        <v>235.3</v>
      </c>
    </row>
    <row r="73" ht="23.1" customHeight="1" spans="1:14">
      <c r="A73" s="179"/>
      <c r="B73" s="179"/>
      <c r="C73" s="180"/>
      <c r="D73" s="181" t="s">
        <v>2418</v>
      </c>
      <c r="E73" s="182" t="s">
        <v>2419</v>
      </c>
      <c r="F73" s="222">
        <v>639.55</v>
      </c>
      <c r="G73" s="183">
        <v>0</v>
      </c>
      <c r="H73" s="188">
        <v>0</v>
      </c>
      <c r="I73" s="222">
        <v>0</v>
      </c>
      <c r="J73" s="222">
        <v>0</v>
      </c>
      <c r="K73" s="222">
        <v>0</v>
      </c>
      <c r="L73" s="222">
        <v>0</v>
      </c>
      <c r="M73" s="222">
        <v>639.55</v>
      </c>
      <c r="N73" s="183">
        <v>639.55</v>
      </c>
    </row>
    <row r="74" ht="23.1" customHeight="1" spans="1:14">
      <c r="A74" s="179"/>
      <c r="B74" s="179"/>
      <c r="C74" s="180"/>
      <c r="D74" s="181" t="s">
        <v>2420</v>
      </c>
      <c r="E74" s="182" t="s">
        <v>2421</v>
      </c>
      <c r="F74" s="222">
        <v>132.13</v>
      </c>
      <c r="G74" s="183">
        <v>0</v>
      </c>
      <c r="H74" s="188">
        <v>0</v>
      </c>
      <c r="I74" s="222">
        <v>0</v>
      </c>
      <c r="J74" s="222">
        <v>0</v>
      </c>
      <c r="K74" s="222">
        <v>0</v>
      </c>
      <c r="L74" s="222">
        <v>0</v>
      </c>
      <c r="M74" s="222">
        <v>132.13</v>
      </c>
      <c r="N74" s="183">
        <v>132.13</v>
      </c>
    </row>
    <row r="75" ht="23.1" customHeight="1" spans="1:14">
      <c r="A75" s="179"/>
      <c r="B75" s="179"/>
      <c r="C75" s="180"/>
      <c r="D75" s="181" t="s">
        <v>2422</v>
      </c>
      <c r="E75" s="182" t="s">
        <v>2423</v>
      </c>
      <c r="F75" s="222">
        <v>289.21</v>
      </c>
      <c r="G75" s="183">
        <v>0</v>
      </c>
      <c r="H75" s="188">
        <v>0</v>
      </c>
      <c r="I75" s="222">
        <v>0</v>
      </c>
      <c r="J75" s="222">
        <v>0</v>
      </c>
      <c r="K75" s="222">
        <v>0</v>
      </c>
      <c r="L75" s="222">
        <v>0</v>
      </c>
      <c r="M75" s="222">
        <v>289.21</v>
      </c>
      <c r="N75" s="183">
        <v>289.21</v>
      </c>
    </row>
    <row r="76" ht="23.1" customHeight="1" spans="1:14">
      <c r="A76" s="179"/>
      <c r="B76" s="179"/>
      <c r="C76" s="180"/>
      <c r="D76" s="181" t="s">
        <v>2424</v>
      </c>
      <c r="E76" s="182" t="s">
        <v>2425</v>
      </c>
      <c r="F76" s="222">
        <v>393.03</v>
      </c>
      <c r="G76" s="183">
        <v>0</v>
      </c>
      <c r="H76" s="188">
        <v>0</v>
      </c>
      <c r="I76" s="222">
        <v>0</v>
      </c>
      <c r="J76" s="222">
        <v>0</v>
      </c>
      <c r="K76" s="222">
        <v>0</v>
      </c>
      <c r="L76" s="222">
        <v>0</v>
      </c>
      <c r="M76" s="222">
        <v>393.03</v>
      </c>
      <c r="N76" s="183">
        <v>393.03</v>
      </c>
    </row>
    <row r="77" ht="23.1" customHeight="1" spans="1:14">
      <c r="A77" s="179"/>
      <c r="B77" s="179"/>
      <c r="C77" s="180"/>
      <c r="D77" s="181" t="s">
        <v>2426</v>
      </c>
      <c r="E77" s="182" t="s">
        <v>2427</v>
      </c>
      <c r="F77" s="222">
        <v>301.06</v>
      </c>
      <c r="G77" s="183">
        <v>0</v>
      </c>
      <c r="H77" s="188">
        <v>0</v>
      </c>
      <c r="I77" s="222">
        <v>0</v>
      </c>
      <c r="J77" s="222">
        <v>0</v>
      </c>
      <c r="K77" s="222">
        <v>0</v>
      </c>
      <c r="L77" s="222">
        <v>0</v>
      </c>
      <c r="M77" s="222">
        <v>301.06</v>
      </c>
      <c r="N77" s="183">
        <v>301.06</v>
      </c>
    </row>
    <row r="78" ht="23.1" customHeight="1" spans="1:14">
      <c r="A78" s="179"/>
      <c r="B78" s="179"/>
      <c r="C78" s="180"/>
      <c r="D78" s="181" t="s">
        <v>2428</v>
      </c>
      <c r="E78" s="182" t="s">
        <v>2429</v>
      </c>
      <c r="F78" s="222">
        <v>640.15</v>
      </c>
      <c r="G78" s="183">
        <v>0</v>
      </c>
      <c r="H78" s="188">
        <v>0</v>
      </c>
      <c r="I78" s="222">
        <v>0</v>
      </c>
      <c r="J78" s="222">
        <v>0</v>
      </c>
      <c r="K78" s="222">
        <v>0</v>
      </c>
      <c r="L78" s="222">
        <v>0</v>
      </c>
      <c r="M78" s="222">
        <v>640.15</v>
      </c>
      <c r="N78" s="183">
        <v>640.15</v>
      </c>
    </row>
    <row r="79" ht="23.1" customHeight="1" spans="1:14">
      <c r="A79" s="179"/>
      <c r="B79" s="179"/>
      <c r="C79" s="180"/>
      <c r="D79" s="181" t="s">
        <v>2430</v>
      </c>
      <c r="E79" s="182" t="s">
        <v>2431</v>
      </c>
      <c r="F79" s="222">
        <v>437.15</v>
      </c>
      <c r="G79" s="183">
        <v>0</v>
      </c>
      <c r="H79" s="188">
        <v>0</v>
      </c>
      <c r="I79" s="222">
        <v>0</v>
      </c>
      <c r="J79" s="222">
        <v>0</v>
      </c>
      <c r="K79" s="222">
        <v>0</v>
      </c>
      <c r="L79" s="222">
        <v>0</v>
      </c>
      <c r="M79" s="222">
        <v>437.15</v>
      </c>
      <c r="N79" s="183">
        <v>437.15</v>
      </c>
    </row>
    <row r="80" ht="23.1" customHeight="1" spans="1:14">
      <c r="A80" s="179"/>
      <c r="B80" s="179"/>
      <c r="C80" s="180"/>
      <c r="D80" s="181" t="s">
        <v>2432</v>
      </c>
      <c r="E80" s="182" t="s">
        <v>2433</v>
      </c>
      <c r="F80" s="222">
        <v>369.41</v>
      </c>
      <c r="G80" s="183">
        <v>0</v>
      </c>
      <c r="H80" s="188">
        <v>0</v>
      </c>
      <c r="I80" s="222">
        <v>0</v>
      </c>
      <c r="J80" s="222">
        <v>0</v>
      </c>
      <c r="K80" s="222">
        <v>0</v>
      </c>
      <c r="L80" s="222">
        <v>0</v>
      </c>
      <c r="M80" s="222">
        <v>369.41</v>
      </c>
      <c r="N80" s="183">
        <v>369.41</v>
      </c>
    </row>
    <row r="81" ht="23.1" customHeight="1" spans="1:14">
      <c r="A81" s="179"/>
      <c r="B81" s="179"/>
      <c r="C81" s="180"/>
      <c r="D81" s="181" t="s">
        <v>2434</v>
      </c>
      <c r="E81" s="182" t="s">
        <v>2435</v>
      </c>
      <c r="F81" s="222">
        <v>281.5</v>
      </c>
      <c r="G81" s="183">
        <v>0</v>
      </c>
      <c r="H81" s="188">
        <v>0</v>
      </c>
      <c r="I81" s="222">
        <v>0</v>
      </c>
      <c r="J81" s="222">
        <v>0</v>
      </c>
      <c r="K81" s="222">
        <v>0</v>
      </c>
      <c r="L81" s="222">
        <v>0</v>
      </c>
      <c r="M81" s="222">
        <v>281.5</v>
      </c>
      <c r="N81" s="183">
        <v>281.5</v>
      </c>
    </row>
    <row r="82" ht="23.1" customHeight="1" spans="1:14">
      <c r="A82" s="179"/>
      <c r="B82" s="179"/>
      <c r="C82" s="180"/>
      <c r="D82" s="181" t="s">
        <v>2436</v>
      </c>
      <c r="E82" s="182" t="s">
        <v>2437</v>
      </c>
      <c r="F82" s="222">
        <v>189.24</v>
      </c>
      <c r="G82" s="183">
        <v>0</v>
      </c>
      <c r="H82" s="188">
        <v>0</v>
      </c>
      <c r="I82" s="222">
        <v>0</v>
      </c>
      <c r="J82" s="222">
        <v>0</v>
      </c>
      <c r="K82" s="222">
        <v>0</v>
      </c>
      <c r="L82" s="222">
        <v>0</v>
      </c>
      <c r="M82" s="222">
        <v>189.24</v>
      </c>
      <c r="N82" s="183">
        <v>189.24</v>
      </c>
    </row>
    <row r="83" ht="23.1" customHeight="1" spans="1:14">
      <c r="A83" s="179"/>
      <c r="B83" s="179"/>
      <c r="C83" s="180"/>
      <c r="D83" s="181" t="s">
        <v>2438</v>
      </c>
      <c r="E83" s="182" t="s">
        <v>2439</v>
      </c>
      <c r="F83" s="222">
        <v>411.2</v>
      </c>
      <c r="G83" s="183">
        <v>0</v>
      </c>
      <c r="H83" s="188">
        <v>0</v>
      </c>
      <c r="I83" s="222">
        <v>0</v>
      </c>
      <c r="J83" s="222">
        <v>0</v>
      </c>
      <c r="K83" s="222">
        <v>0</v>
      </c>
      <c r="L83" s="222">
        <v>0</v>
      </c>
      <c r="M83" s="222">
        <v>411.2</v>
      </c>
      <c r="N83" s="183">
        <v>411.2</v>
      </c>
    </row>
    <row r="84" ht="23.1" customHeight="1" spans="1:14">
      <c r="A84" s="179"/>
      <c r="B84" s="179"/>
      <c r="C84" s="180"/>
      <c r="D84" s="181" t="s">
        <v>2440</v>
      </c>
      <c r="E84" s="182" t="s">
        <v>2441</v>
      </c>
      <c r="F84" s="222">
        <v>304.63</v>
      </c>
      <c r="G84" s="183">
        <v>0</v>
      </c>
      <c r="H84" s="188">
        <v>0</v>
      </c>
      <c r="I84" s="222">
        <v>0</v>
      </c>
      <c r="J84" s="222">
        <v>0</v>
      </c>
      <c r="K84" s="222">
        <v>0</v>
      </c>
      <c r="L84" s="222">
        <v>0</v>
      </c>
      <c r="M84" s="222">
        <v>304.63</v>
      </c>
      <c r="N84" s="183">
        <v>304.63</v>
      </c>
    </row>
    <row r="85" ht="23.1" customHeight="1" spans="1:14">
      <c r="A85" s="179"/>
      <c r="B85" s="179"/>
      <c r="C85" s="180"/>
      <c r="D85" s="181" t="s">
        <v>2442</v>
      </c>
      <c r="E85" s="182" t="s">
        <v>2443</v>
      </c>
      <c r="F85" s="222">
        <v>450.74</v>
      </c>
      <c r="G85" s="183">
        <v>0</v>
      </c>
      <c r="H85" s="188">
        <v>0</v>
      </c>
      <c r="I85" s="222">
        <v>0</v>
      </c>
      <c r="J85" s="222">
        <v>0</v>
      </c>
      <c r="K85" s="222">
        <v>0</v>
      </c>
      <c r="L85" s="222">
        <v>0</v>
      </c>
      <c r="M85" s="222">
        <v>450.74</v>
      </c>
      <c r="N85" s="183">
        <v>450.74</v>
      </c>
    </row>
    <row r="86" ht="23.1" customHeight="1" spans="1:14">
      <c r="A86" s="179"/>
      <c r="B86" s="179"/>
      <c r="C86" s="180"/>
      <c r="D86" s="181" t="s">
        <v>2444</v>
      </c>
      <c r="E86" s="182" t="s">
        <v>2445</v>
      </c>
      <c r="F86" s="222">
        <v>590</v>
      </c>
      <c r="G86" s="183">
        <v>0</v>
      </c>
      <c r="H86" s="188">
        <v>0</v>
      </c>
      <c r="I86" s="222">
        <v>0</v>
      </c>
      <c r="J86" s="222">
        <v>0</v>
      </c>
      <c r="K86" s="222">
        <v>0</v>
      </c>
      <c r="L86" s="222">
        <v>0</v>
      </c>
      <c r="M86" s="222">
        <v>590</v>
      </c>
      <c r="N86" s="183">
        <v>590</v>
      </c>
    </row>
    <row r="87" ht="23.1" customHeight="1" spans="1:14">
      <c r="A87" s="179"/>
      <c r="B87" s="179"/>
      <c r="C87" s="180"/>
      <c r="D87" s="181" t="s">
        <v>2446</v>
      </c>
      <c r="E87" s="182" t="s">
        <v>2447</v>
      </c>
      <c r="F87" s="222">
        <v>226.58</v>
      </c>
      <c r="G87" s="183">
        <v>0</v>
      </c>
      <c r="H87" s="188">
        <v>0</v>
      </c>
      <c r="I87" s="222">
        <v>0</v>
      </c>
      <c r="J87" s="222">
        <v>0</v>
      </c>
      <c r="K87" s="222">
        <v>0</v>
      </c>
      <c r="L87" s="222">
        <v>0</v>
      </c>
      <c r="M87" s="222">
        <v>226.58</v>
      </c>
      <c r="N87" s="183">
        <v>226.58</v>
      </c>
    </row>
    <row r="88" ht="23.1" customHeight="1" spans="1:14">
      <c r="A88" s="179"/>
      <c r="B88" s="179"/>
      <c r="C88" s="180"/>
      <c r="D88" s="181" t="s">
        <v>2448</v>
      </c>
      <c r="E88" s="182" t="s">
        <v>2449</v>
      </c>
      <c r="F88" s="222">
        <v>150.15</v>
      </c>
      <c r="G88" s="183">
        <v>0</v>
      </c>
      <c r="H88" s="188">
        <v>0</v>
      </c>
      <c r="I88" s="222">
        <v>0</v>
      </c>
      <c r="J88" s="222">
        <v>0</v>
      </c>
      <c r="K88" s="222">
        <v>0</v>
      </c>
      <c r="L88" s="222">
        <v>0</v>
      </c>
      <c r="M88" s="222">
        <v>150.15</v>
      </c>
      <c r="N88" s="183">
        <v>150.15</v>
      </c>
    </row>
    <row r="89" ht="23.1" customHeight="1" spans="1:14">
      <c r="A89" s="179"/>
      <c r="B89" s="179"/>
      <c r="C89" s="180"/>
      <c r="D89" s="181" t="s">
        <v>2450</v>
      </c>
      <c r="E89" s="182" t="s">
        <v>2451</v>
      </c>
      <c r="F89" s="222">
        <v>482.24</v>
      </c>
      <c r="G89" s="183">
        <v>0</v>
      </c>
      <c r="H89" s="188">
        <v>0</v>
      </c>
      <c r="I89" s="222">
        <v>0</v>
      </c>
      <c r="J89" s="222">
        <v>0</v>
      </c>
      <c r="K89" s="222">
        <v>0</v>
      </c>
      <c r="L89" s="222">
        <v>0</v>
      </c>
      <c r="M89" s="222">
        <v>482.24</v>
      </c>
      <c r="N89" s="183">
        <v>482.24</v>
      </c>
    </row>
    <row r="90" ht="23.1" customHeight="1" spans="1:14">
      <c r="A90" s="179"/>
      <c r="B90" s="179"/>
      <c r="C90" s="180"/>
      <c r="D90" s="181" t="s">
        <v>2452</v>
      </c>
      <c r="E90" s="182" t="s">
        <v>2453</v>
      </c>
      <c r="F90" s="222">
        <v>1113.1</v>
      </c>
      <c r="G90" s="183">
        <v>0</v>
      </c>
      <c r="H90" s="188">
        <v>0</v>
      </c>
      <c r="I90" s="222">
        <v>0</v>
      </c>
      <c r="J90" s="222">
        <v>0</v>
      </c>
      <c r="K90" s="222">
        <v>0</v>
      </c>
      <c r="L90" s="222">
        <v>0</v>
      </c>
      <c r="M90" s="222">
        <v>1113.1</v>
      </c>
      <c r="N90" s="183">
        <v>1113.1</v>
      </c>
    </row>
    <row r="91" ht="23.1" customHeight="1" spans="1:14">
      <c r="A91" s="179"/>
      <c r="B91" s="179"/>
      <c r="C91" s="180"/>
      <c r="D91" s="181" t="s">
        <v>2454</v>
      </c>
      <c r="E91" s="182" t="s">
        <v>2455</v>
      </c>
      <c r="F91" s="222">
        <v>588.72</v>
      </c>
      <c r="G91" s="183">
        <v>0</v>
      </c>
      <c r="H91" s="188">
        <v>0</v>
      </c>
      <c r="I91" s="222">
        <v>0</v>
      </c>
      <c r="J91" s="222">
        <v>0</v>
      </c>
      <c r="K91" s="222">
        <v>0</v>
      </c>
      <c r="L91" s="222">
        <v>0</v>
      </c>
      <c r="M91" s="222">
        <v>588.72</v>
      </c>
      <c r="N91" s="183">
        <v>588.72</v>
      </c>
    </row>
    <row r="92" ht="23.1" customHeight="1" spans="1:14">
      <c r="A92" s="179"/>
      <c r="B92" s="179"/>
      <c r="C92" s="180"/>
      <c r="D92" s="181" t="s">
        <v>2456</v>
      </c>
      <c r="E92" s="182" t="s">
        <v>2457</v>
      </c>
      <c r="F92" s="222">
        <v>1218.84</v>
      </c>
      <c r="G92" s="183">
        <v>0</v>
      </c>
      <c r="H92" s="188">
        <v>0</v>
      </c>
      <c r="I92" s="222">
        <v>0</v>
      </c>
      <c r="J92" s="222">
        <v>0</v>
      </c>
      <c r="K92" s="222">
        <v>0</v>
      </c>
      <c r="L92" s="222">
        <v>0</v>
      </c>
      <c r="M92" s="222">
        <v>1218.84</v>
      </c>
      <c r="N92" s="183">
        <v>1218.84</v>
      </c>
    </row>
    <row r="93" ht="23.1" customHeight="1" spans="1:14">
      <c r="A93" s="179"/>
      <c r="B93" s="179"/>
      <c r="C93" s="180"/>
      <c r="D93" s="181" t="s">
        <v>2458</v>
      </c>
      <c r="E93" s="182" t="s">
        <v>2459</v>
      </c>
      <c r="F93" s="222">
        <v>761.57</v>
      </c>
      <c r="G93" s="183">
        <v>0</v>
      </c>
      <c r="H93" s="188">
        <v>0</v>
      </c>
      <c r="I93" s="222">
        <v>0</v>
      </c>
      <c r="J93" s="222">
        <v>0</v>
      </c>
      <c r="K93" s="222">
        <v>0</v>
      </c>
      <c r="L93" s="222">
        <v>0</v>
      </c>
      <c r="M93" s="222">
        <v>761.57</v>
      </c>
      <c r="N93" s="183">
        <v>761.57</v>
      </c>
    </row>
    <row r="94" ht="23.1" customHeight="1" spans="1:14">
      <c r="A94" s="179"/>
      <c r="B94" s="179"/>
      <c r="C94" s="180"/>
      <c r="D94" s="181" t="s">
        <v>2460</v>
      </c>
      <c r="E94" s="182" t="s">
        <v>2461</v>
      </c>
      <c r="F94" s="222">
        <v>440.28</v>
      </c>
      <c r="G94" s="183">
        <v>0</v>
      </c>
      <c r="H94" s="188">
        <v>0</v>
      </c>
      <c r="I94" s="222">
        <v>0</v>
      </c>
      <c r="J94" s="222">
        <v>0</v>
      </c>
      <c r="K94" s="222">
        <v>0</v>
      </c>
      <c r="L94" s="222">
        <v>0</v>
      </c>
      <c r="M94" s="222">
        <v>440.28</v>
      </c>
      <c r="N94" s="183">
        <v>440.28</v>
      </c>
    </row>
    <row r="95" ht="23.1" customHeight="1" spans="1:14">
      <c r="A95" s="179"/>
      <c r="B95" s="179"/>
      <c r="C95" s="180"/>
      <c r="D95" s="181" t="s">
        <v>2462</v>
      </c>
      <c r="E95" s="182" t="s">
        <v>2463</v>
      </c>
      <c r="F95" s="222">
        <v>743.88</v>
      </c>
      <c r="G95" s="183">
        <v>0</v>
      </c>
      <c r="H95" s="188">
        <v>0</v>
      </c>
      <c r="I95" s="222">
        <v>0</v>
      </c>
      <c r="J95" s="222">
        <v>0</v>
      </c>
      <c r="K95" s="222">
        <v>0</v>
      </c>
      <c r="L95" s="222">
        <v>0</v>
      </c>
      <c r="M95" s="222">
        <v>743.88</v>
      </c>
      <c r="N95" s="183">
        <v>743.88</v>
      </c>
    </row>
    <row r="96" ht="23.1" customHeight="1" spans="1:14">
      <c r="A96" s="179"/>
      <c r="B96" s="179"/>
      <c r="C96" s="180"/>
      <c r="D96" s="181" t="s">
        <v>2464</v>
      </c>
      <c r="E96" s="182" t="s">
        <v>2465</v>
      </c>
      <c r="F96" s="222">
        <v>861.97</v>
      </c>
      <c r="G96" s="183">
        <v>0</v>
      </c>
      <c r="H96" s="188">
        <v>0</v>
      </c>
      <c r="I96" s="222">
        <v>0</v>
      </c>
      <c r="J96" s="222">
        <v>0</v>
      </c>
      <c r="K96" s="222">
        <v>0</v>
      </c>
      <c r="L96" s="222">
        <v>0</v>
      </c>
      <c r="M96" s="222">
        <v>861.97</v>
      </c>
      <c r="N96" s="183">
        <v>861.97</v>
      </c>
    </row>
    <row r="97" ht="23.1" customHeight="1" spans="1:14">
      <c r="A97" s="179"/>
      <c r="B97" s="179"/>
      <c r="C97" s="180"/>
      <c r="D97" s="181" t="s">
        <v>2466</v>
      </c>
      <c r="E97" s="182" t="s">
        <v>2467</v>
      </c>
      <c r="F97" s="222">
        <v>1842.31</v>
      </c>
      <c r="G97" s="183">
        <v>0</v>
      </c>
      <c r="H97" s="188">
        <v>0</v>
      </c>
      <c r="I97" s="222">
        <v>0</v>
      </c>
      <c r="J97" s="222">
        <v>0</v>
      </c>
      <c r="K97" s="222">
        <v>0</v>
      </c>
      <c r="L97" s="222">
        <v>0</v>
      </c>
      <c r="M97" s="222">
        <v>1842.31</v>
      </c>
      <c r="N97" s="183">
        <v>1842.31</v>
      </c>
    </row>
    <row r="98" ht="23.1" customHeight="1" spans="1:14">
      <c r="A98" s="179"/>
      <c r="B98" s="179"/>
      <c r="C98" s="180"/>
      <c r="D98" s="181" t="s">
        <v>2468</v>
      </c>
      <c r="E98" s="182" t="s">
        <v>2469</v>
      </c>
      <c r="F98" s="222">
        <v>762.62</v>
      </c>
      <c r="G98" s="183">
        <v>0</v>
      </c>
      <c r="H98" s="188">
        <v>0</v>
      </c>
      <c r="I98" s="222">
        <v>0</v>
      </c>
      <c r="J98" s="222">
        <v>0</v>
      </c>
      <c r="K98" s="222">
        <v>0</v>
      </c>
      <c r="L98" s="222">
        <v>0</v>
      </c>
      <c r="M98" s="222">
        <v>762.62</v>
      </c>
      <c r="N98" s="183">
        <v>762.62</v>
      </c>
    </row>
    <row r="99" ht="23.1" customHeight="1" spans="1:14">
      <c r="A99" s="179"/>
      <c r="B99" s="179"/>
      <c r="C99" s="180"/>
      <c r="D99" s="181" t="s">
        <v>2470</v>
      </c>
      <c r="E99" s="182" t="s">
        <v>2471</v>
      </c>
      <c r="F99" s="222">
        <v>0</v>
      </c>
      <c r="G99" s="183">
        <v>0</v>
      </c>
      <c r="H99" s="188">
        <v>0</v>
      </c>
      <c r="I99" s="222">
        <v>0</v>
      </c>
      <c r="J99" s="222">
        <v>0</v>
      </c>
      <c r="K99" s="222">
        <v>0</v>
      </c>
      <c r="L99" s="222">
        <v>0</v>
      </c>
      <c r="M99" s="222">
        <v>0</v>
      </c>
      <c r="N99" s="183">
        <v>0</v>
      </c>
    </row>
    <row r="100" ht="23.1" customHeight="1" spans="1:14">
      <c r="A100" s="179"/>
      <c r="B100" s="179"/>
      <c r="C100" s="180"/>
      <c r="D100" s="181" t="s">
        <v>2472</v>
      </c>
      <c r="E100" s="182" t="s">
        <v>2473</v>
      </c>
      <c r="F100" s="222">
        <v>0</v>
      </c>
      <c r="G100" s="183">
        <v>0</v>
      </c>
      <c r="H100" s="188">
        <v>0</v>
      </c>
      <c r="I100" s="222">
        <v>0</v>
      </c>
      <c r="J100" s="222">
        <v>0</v>
      </c>
      <c r="K100" s="222">
        <v>0</v>
      </c>
      <c r="L100" s="222">
        <v>0</v>
      </c>
      <c r="M100" s="222">
        <v>0</v>
      </c>
      <c r="N100" s="183">
        <v>0</v>
      </c>
    </row>
    <row r="101" ht="23.1" customHeight="1" spans="1:14">
      <c r="A101" s="179"/>
      <c r="B101" s="179"/>
      <c r="C101" s="180"/>
      <c r="D101" s="181" t="s">
        <v>2474</v>
      </c>
      <c r="E101" s="182" t="s">
        <v>2475</v>
      </c>
      <c r="F101" s="222">
        <v>0</v>
      </c>
      <c r="G101" s="183">
        <v>0</v>
      </c>
      <c r="H101" s="188">
        <v>0</v>
      </c>
      <c r="I101" s="222">
        <v>0</v>
      </c>
      <c r="J101" s="222">
        <v>0</v>
      </c>
      <c r="K101" s="222">
        <v>0</v>
      </c>
      <c r="L101" s="222">
        <v>0</v>
      </c>
      <c r="M101" s="222">
        <v>0</v>
      </c>
      <c r="N101" s="183">
        <v>0</v>
      </c>
    </row>
    <row r="102" ht="23.1" customHeight="1" spans="1:14">
      <c r="A102" s="179"/>
      <c r="B102" s="179"/>
      <c r="C102" s="180"/>
      <c r="D102" s="181" t="s">
        <v>2476</v>
      </c>
      <c r="E102" s="182" t="s">
        <v>2477</v>
      </c>
      <c r="F102" s="222">
        <v>0</v>
      </c>
      <c r="G102" s="183">
        <v>0</v>
      </c>
      <c r="H102" s="188">
        <v>0</v>
      </c>
      <c r="I102" s="222">
        <v>0</v>
      </c>
      <c r="J102" s="222">
        <v>0</v>
      </c>
      <c r="K102" s="222">
        <v>0</v>
      </c>
      <c r="L102" s="222">
        <v>0</v>
      </c>
      <c r="M102" s="222">
        <v>0</v>
      </c>
      <c r="N102" s="183">
        <v>0</v>
      </c>
    </row>
    <row r="103" ht="23.1" customHeight="1" spans="1:14">
      <c r="A103" s="179"/>
      <c r="B103" s="179"/>
      <c r="C103" s="180"/>
      <c r="D103" s="181" t="s">
        <v>2478</v>
      </c>
      <c r="E103" s="182" t="s">
        <v>2479</v>
      </c>
      <c r="F103" s="222">
        <v>122.8</v>
      </c>
      <c r="G103" s="183">
        <v>0</v>
      </c>
      <c r="H103" s="188">
        <v>0</v>
      </c>
      <c r="I103" s="222">
        <v>0</v>
      </c>
      <c r="J103" s="222">
        <v>0</v>
      </c>
      <c r="K103" s="222">
        <v>0</v>
      </c>
      <c r="L103" s="222">
        <v>0</v>
      </c>
      <c r="M103" s="222">
        <v>122.8</v>
      </c>
      <c r="N103" s="183">
        <v>122.8</v>
      </c>
    </row>
    <row r="104" ht="23.1" customHeight="1" spans="1:14">
      <c r="A104" s="179"/>
      <c r="B104" s="179"/>
      <c r="C104" s="180"/>
      <c r="D104" s="181" t="s">
        <v>2480</v>
      </c>
      <c r="E104" s="182" t="s">
        <v>117</v>
      </c>
      <c r="F104" s="222">
        <v>427.27</v>
      </c>
      <c r="G104" s="183">
        <v>427.27</v>
      </c>
      <c r="H104" s="188">
        <v>296.89</v>
      </c>
      <c r="I104" s="222">
        <v>101.14</v>
      </c>
      <c r="J104" s="222">
        <v>29.24</v>
      </c>
      <c r="K104" s="222">
        <v>0</v>
      </c>
      <c r="L104" s="222">
        <v>0</v>
      </c>
      <c r="M104" s="222">
        <v>0</v>
      </c>
      <c r="N104" s="183">
        <v>0</v>
      </c>
    </row>
    <row r="105" ht="23.1" customHeight="1" spans="1:14">
      <c r="A105" s="179"/>
      <c r="B105" s="179"/>
      <c r="C105" s="180"/>
      <c r="D105" s="181" t="s">
        <v>2481</v>
      </c>
      <c r="E105" s="182" t="s">
        <v>2482</v>
      </c>
      <c r="F105" s="222">
        <v>427.27</v>
      </c>
      <c r="G105" s="183">
        <v>427.27</v>
      </c>
      <c r="H105" s="188">
        <v>296.89</v>
      </c>
      <c r="I105" s="222">
        <v>101.14</v>
      </c>
      <c r="J105" s="222">
        <v>29.24</v>
      </c>
      <c r="K105" s="222">
        <v>0</v>
      </c>
      <c r="L105" s="222">
        <v>0</v>
      </c>
      <c r="M105" s="222">
        <v>0</v>
      </c>
      <c r="N105" s="183">
        <v>0</v>
      </c>
    </row>
    <row r="106" ht="23.1" customHeight="1" spans="1:14">
      <c r="A106" s="179"/>
      <c r="B106" s="179"/>
      <c r="C106" s="180"/>
      <c r="D106" s="181" t="s">
        <v>2483</v>
      </c>
      <c r="E106" s="182" t="s">
        <v>641</v>
      </c>
      <c r="F106" s="222">
        <v>62.88</v>
      </c>
      <c r="G106" s="183">
        <v>0</v>
      </c>
      <c r="H106" s="188">
        <v>0</v>
      </c>
      <c r="I106" s="222">
        <v>0</v>
      </c>
      <c r="J106" s="222">
        <v>0</v>
      </c>
      <c r="K106" s="222">
        <v>0</v>
      </c>
      <c r="L106" s="222">
        <v>0</v>
      </c>
      <c r="M106" s="222">
        <v>62.88</v>
      </c>
      <c r="N106" s="183">
        <v>62.88</v>
      </c>
    </row>
    <row r="107" ht="23.1" customHeight="1" spans="1:14">
      <c r="A107" s="179"/>
      <c r="B107" s="179"/>
      <c r="C107" s="180"/>
      <c r="D107" s="181" t="s">
        <v>2484</v>
      </c>
      <c r="E107" s="182" t="s">
        <v>2485</v>
      </c>
      <c r="F107" s="222">
        <v>62.88</v>
      </c>
      <c r="G107" s="183">
        <v>0</v>
      </c>
      <c r="H107" s="188">
        <v>0</v>
      </c>
      <c r="I107" s="222">
        <v>0</v>
      </c>
      <c r="J107" s="222">
        <v>0</v>
      </c>
      <c r="K107" s="222">
        <v>0</v>
      </c>
      <c r="L107" s="222">
        <v>0</v>
      </c>
      <c r="M107" s="222">
        <v>62.88</v>
      </c>
      <c r="N107" s="183">
        <v>62.88</v>
      </c>
    </row>
    <row r="108" ht="23.1" customHeight="1" spans="1:14">
      <c r="A108" s="179"/>
      <c r="B108" s="179"/>
      <c r="C108" s="180"/>
      <c r="D108" s="181" t="s">
        <v>2486</v>
      </c>
      <c r="E108" s="182" t="s">
        <v>2206</v>
      </c>
      <c r="F108" s="222">
        <v>2155.44</v>
      </c>
      <c r="G108" s="183">
        <v>2001.43</v>
      </c>
      <c r="H108" s="188">
        <v>1391.25</v>
      </c>
      <c r="I108" s="222">
        <v>472.45</v>
      </c>
      <c r="J108" s="222">
        <v>137.73</v>
      </c>
      <c r="K108" s="222">
        <v>0</v>
      </c>
      <c r="L108" s="222">
        <v>0</v>
      </c>
      <c r="M108" s="222">
        <v>154.01</v>
      </c>
      <c r="N108" s="183">
        <v>154.01</v>
      </c>
    </row>
    <row r="109" ht="23.1" customHeight="1" spans="1:14">
      <c r="A109" s="179"/>
      <c r="B109" s="179"/>
      <c r="C109" s="180"/>
      <c r="D109" s="181" t="s">
        <v>2487</v>
      </c>
      <c r="E109" s="182" t="s">
        <v>2488</v>
      </c>
      <c r="F109" s="222">
        <v>190.54</v>
      </c>
      <c r="G109" s="183">
        <v>190.54</v>
      </c>
      <c r="H109" s="188">
        <v>132.41</v>
      </c>
      <c r="I109" s="222">
        <v>44.94</v>
      </c>
      <c r="J109" s="222">
        <v>13.19</v>
      </c>
      <c r="K109" s="222">
        <v>0</v>
      </c>
      <c r="L109" s="222">
        <v>0</v>
      </c>
      <c r="M109" s="222">
        <v>0</v>
      </c>
      <c r="N109" s="183">
        <v>0</v>
      </c>
    </row>
    <row r="110" ht="23.1" customHeight="1" spans="1:14">
      <c r="A110" s="179"/>
      <c r="B110" s="179"/>
      <c r="C110" s="180"/>
      <c r="D110" s="181" t="s">
        <v>2489</v>
      </c>
      <c r="E110" s="182" t="s">
        <v>2490</v>
      </c>
      <c r="F110" s="222">
        <v>189.8</v>
      </c>
      <c r="G110" s="183">
        <v>189.8</v>
      </c>
      <c r="H110" s="188">
        <v>132.04</v>
      </c>
      <c r="I110" s="222">
        <v>44.71</v>
      </c>
      <c r="J110" s="222">
        <v>13.05</v>
      </c>
      <c r="K110" s="222">
        <v>0</v>
      </c>
      <c r="L110" s="222">
        <v>0</v>
      </c>
      <c r="M110" s="222">
        <v>0</v>
      </c>
      <c r="N110" s="183">
        <v>0</v>
      </c>
    </row>
    <row r="111" ht="23.1" customHeight="1" spans="1:14">
      <c r="A111" s="179"/>
      <c r="B111" s="179"/>
      <c r="C111" s="180"/>
      <c r="D111" s="181" t="s">
        <v>2491</v>
      </c>
      <c r="E111" s="182" t="s">
        <v>2492</v>
      </c>
      <c r="F111" s="222">
        <v>233.13</v>
      </c>
      <c r="G111" s="183">
        <v>233.13</v>
      </c>
      <c r="H111" s="188">
        <v>161.73</v>
      </c>
      <c r="I111" s="222">
        <v>55.33</v>
      </c>
      <c r="J111" s="222">
        <v>16.07</v>
      </c>
      <c r="K111" s="222">
        <v>0</v>
      </c>
      <c r="L111" s="222">
        <v>0</v>
      </c>
      <c r="M111" s="222">
        <v>0</v>
      </c>
      <c r="N111" s="183">
        <v>0</v>
      </c>
    </row>
    <row r="112" ht="23.1" customHeight="1" spans="1:14">
      <c r="A112" s="179"/>
      <c r="B112" s="179"/>
      <c r="C112" s="180"/>
      <c r="D112" s="181" t="s">
        <v>2493</v>
      </c>
      <c r="E112" s="182" t="s">
        <v>2494</v>
      </c>
      <c r="F112" s="222">
        <v>23.32</v>
      </c>
      <c r="G112" s="183">
        <v>0</v>
      </c>
      <c r="H112" s="188">
        <v>0</v>
      </c>
      <c r="I112" s="222">
        <v>0</v>
      </c>
      <c r="J112" s="222">
        <v>0</v>
      </c>
      <c r="K112" s="222">
        <v>0</v>
      </c>
      <c r="L112" s="222">
        <v>0</v>
      </c>
      <c r="M112" s="222">
        <v>23.32</v>
      </c>
      <c r="N112" s="183">
        <v>23.32</v>
      </c>
    </row>
    <row r="113" ht="23.1" customHeight="1" spans="1:14">
      <c r="A113" s="179"/>
      <c r="B113" s="179"/>
      <c r="C113" s="180"/>
      <c r="D113" s="181" t="s">
        <v>2495</v>
      </c>
      <c r="E113" s="182" t="s">
        <v>2496</v>
      </c>
      <c r="F113" s="222">
        <v>67.51</v>
      </c>
      <c r="G113" s="183">
        <v>67.51</v>
      </c>
      <c r="H113" s="188">
        <v>46.9</v>
      </c>
      <c r="I113" s="222">
        <v>15.94</v>
      </c>
      <c r="J113" s="222">
        <v>4.67</v>
      </c>
      <c r="K113" s="222">
        <v>0</v>
      </c>
      <c r="L113" s="222">
        <v>0</v>
      </c>
      <c r="M113" s="222">
        <v>0</v>
      </c>
      <c r="N113" s="183">
        <v>0</v>
      </c>
    </row>
    <row r="114" ht="23.1" customHeight="1" spans="1:14">
      <c r="A114" s="179"/>
      <c r="B114" s="179"/>
      <c r="C114" s="180"/>
      <c r="D114" s="181" t="s">
        <v>2497</v>
      </c>
      <c r="E114" s="182" t="s">
        <v>2498</v>
      </c>
      <c r="F114" s="222">
        <v>36.04</v>
      </c>
      <c r="G114" s="183">
        <v>36.04</v>
      </c>
      <c r="H114" s="188">
        <v>25</v>
      </c>
      <c r="I114" s="222">
        <v>8.53</v>
      </c>
      <c r="J114" s="222">
        <v>2.51</v>
      </c>
      <c r="K114" s="222">
        <v>0</v>
      </c>
      <c r="L114" s="222">
        <v>0</v>
      </c>
      <c r="M114" s="222">
        <v>0</v>
      </c>
      <c r="N114" s="183">
        <v>0</v>
      </c>
    </row>
    <row r="115" ht="23.1" customHeight="1" spans="1:14">
      <c r="A115" s="179"/>
      <c r="B115" s="179"/>
      <c r="C115" s="180"/>
      <c r="D115" s="181" t="s">
        <v>2499</v>
      </c>
      <c r="E115" s="182" t="s">
        <v>2500</v>
      </c>
      <c r="F115" s="222">
        <v>45.47</v>
      </c>
      <c r="G115" s="183">
        <v>0</v>
      </c>
      <c r="H115" s="188">
        <v>0</v>
      </c>
      <c r="I115" s="222">
        <v>0</v>
      </c>
      <c r="J115" s="222">
        <v>0</v>
      </c>
      <c r="K115" s="222">
        <v>0</v>
      </c>
      <c r="L115" s="222">
        <v>0</v>
      </c>
      <c r="M115" s="222">
        <v>45.47</v>
      </c>
      <c r="N115" s="183">
        <v>45.47</v>
      </c>
    </row>
    <row r="116" ht="23.1" customHeight="1" spans="1:14">
      <c r="A116" s="179"/>
      <c r="B116" s="179"/>
      <c r="C116" s="180"/>
      <c r="D116" s="181" t="s">
        <v>2501</v>
      </c>
      <c r="E116" s="182" t="s">
        <v>2502</v>
      </c>
      <c r="F116" s="222">
        <v>22.55</v>
      </c>
      <c r="G116" s="183">
        <v>22.55</v>
      </c>
      <c r="H116" s="188">
        <v>15.66</v>
      </c>
      <c r="I116" s="222">
        <v>5.33</v>
      </c>
      <c r="J116" s="222">
        <v>1.56</v>
      </c>
      <c r="K116" s="222">
        <v>0</v>
      </c>
      <c r="L116" s="222">
        <v>0</v>
      </c>
      <c r="M116" s="222">
        <v>0</v>
      </c>
      <c r="N116" s="183">
        <v>0</v>
      </c>
    </row>
    <row r="117" ht="23.1" customHeight="1" spans="1:14">
      <c r="A117" s="179"/>
      <c r="B117" s="179"/>
      <c r="C117" s="180"/>
      <c r="D117" s="181" t="s">
        <v>2503</v>
      </c>
      <c r="E117" s="182" t="s">
        <v>2504</v>
      </c>
      <c r="F117" s="222">
        <v>254.8</v>
      </c>
      <c r="G117" s="183">
        <v>254.8</v>
      </c>
      <c r="H117" s="188">
        <v>176.86</v>
      </c>
      <c r="I117" s="222">
        <v>60.3</v>
      </c>
      <c r="J117" s="222">
        <v>17.64</v>
      </c>
      <c r="K117" s="222">
        <v>0</v>
      </c>
      <c r="L117" s="222">
        <v>0</v>
      </c>
      <c r="M117" s="222">
        <v>0</v>
      </c>
      <c r="N117" s="183">
        <v>0</v>
      </c>
    </row>
    <row r="118" ht="23.1" customHeight="1" spans="1:14">
      <c r="A118" s="179"/>
      <c r="B118" s="179"/>
      <c r="C118" s="180"/>
      <c r="D118" s="181" t="s">
        <v>2505</v>
      </c>
      <c r="E118" s="182" t="s">
        <v>2506</v>
      </c>
      <c r="F118" s="222">
        <v>590.44</v>
      </c>
      <c r="G118" s="183">
        <v>590.44</v>
      </c>
      <c r="H118" s="188">
        <v>410.61</v>
      </c>
      <c r="I118" s="222">
        <v>139.29</v>
      </c>
      <c r="J118" s="222">
        <v>40.54</v>
      </c>
      <c r="K118" s="222">
        <v>0</v>
      </c>
      <c r="L118" s="222">
        <v>0</v>
      </c>
      <c r="M118" s="222">
        <v>0</v>
      </c>
      <c r="N118" s="183">
        <v>0</v>
      </c>
    </row>
    <row r="119" ht="23.1" customHeight="1" spans="1:14">
      <c r="A119" s="179"/>
      <c r="B119" s="179"/>
      <c r="C119" s="180"/>
      <c r="D119" s="181" t="s">
        <v>2507</v>
      </c>
      <c r="E119" s="182" t="s">
        <v>2508</v>
      </c>
      <c r="F119" s="222">
        <v>55.02</v>
      </c>
      <c r="G119" s="183">
        <v>0</v>
      </c>
      <c r="H119" s="188">
        <v>0</v>
      </c>
      <c r="I119" s="222">
        <v>0</v>
      </c>
      <c r="J119" s="222">
        <v>0</v>
      </c>
      <c r="K119" s="222">
        <v>0</v>
      </c>
      <c r="L119" s="222">
        <v>0</v>
      </c>
      <c r="M119" s="222">
        <v>55.02</v>
      </c>
      <c r="N119" s="183">
        <v>55.02</v>
      </c>
    </row>
    <row r="120" ht="23.1" customHeight="1" spans="1:14">
      <c r="A120" s="179"/>
      <c r="B120" s="179"/>
      <c r="C120" s="180"/>
      <c r="D120" s="181" t="s">
        <v>2509</v>
      </c>
      <c r="E120" s="182" t="s">
        <v>2510</v>
      </c>
      <c r="F120" s="222">
        <v>26.17</v>
      </c>
      <c r="G120" s="183">
        <v>26.17</v>
      </c>
      <c r="H120" s="188">
        <v>18.29</v>
      </c>
      <c r="I120" s="222">
        <v>6.12</v>
      </c>
      <c r="J120" s="222">
        <v>1.76</v>
      </c>
      <c r="K120" s="222">
        <v>0</v>
      </c>
      <c r="L120" s="222">
        <v>0</v>
      </c>
      <c r="M120" s="222">
        <v>0</v>
      </c>
      <c r="N120" s="183">
        <v>0</v>
      </c>
    </row>
    <row r="121" ht="23.1" customHeight="1" spans="1:14">
      <c r="A121" s="179"/>
      <c r="B121" s="179"/>
      <c r="C121" s="180"/>
      <c r="D121" s="181" t="s">
        <v>2511</v>
      </c>
      <c r="E121" s="182" t="s">
        <v>2512</v>
      </c>
      <c r="F121" s="222">
        <v>77.61</v>
      </c>
      <c r="G121" s="183">
        <v>77.61</v>
      </c>
      <c r="H121" s="188">
        <v>53.93</v>
      </c>
      <c r="I121" s="222">
        <v>18.32</v>
      </c>
      <c r="J121" s="222">
        <v>5.36</v>
      </c>
      <c r="K121" s="222">
        <v>0</v>
      </c>
      <c r="L121" s="222">
        <v>0</v>
      </c>
      <c r="M121" s="222">
        <v>0</v>
      </c>
      <c r="N121" s="183">
        <v>0</v>
      </c>
    </row>
    <row r="122" ht="23.1" customHeight="1" spans="1:14">
      <c r="A122" s="179"/>
      <c r="B122" s="179"/>
      <c r="C122" s="180"/>
      <c r="D122" s="181" t="s">
        <v>2513</v>
      </c>
      <c r="E122" s="182" t="s">
        <v>2514</v>
      </c>
      <c r="F122" s="222">
        <v>87.16</v>
      </c>
      <c r="G122" s="183">
        <v>87.16</v>
      </c>
      <c r="H122" s="188">
        <v>60.74</v>
      </c>
      <c r="I122" s="222">
        <v>20.49</v>
      </c>
      <c r="J122" s="222">
        <v>5.93</v>
      </c>
      <c r="K122" s="222">
        <v>0</v>
      </c>
      <c r="L122" s="222">
        <v>0</v>
      </c>
      <c r="M122" s="222">
        <v>0</v>
      </c>
      <c r="N122" s="183">
        <v>0</v>
      </c>
    </row>
    <row r="123" ht="23.1" customHeight="1" spans="1:14">
      <c r="A123" s="179"/>
      <c r="B123" s="179"/>
      <c r="C123" s="180"/>
      <c r="D123" s="181" t="s">
        <v>2515</v>
      </c>
      <c r="E123" s="182" t="s">
        <v>2516</v>
      </c>
      <c r="F123" s="222">
        <v>30.2</v>
      </c>
      <c r="G123" s="183">
        <v>0</v>
      </c>
      <c r="H123" s="188">
        <v>0</v>
      </c>
      <c r="I123" s="222">
        <v>0</v>
      </c>
      <c r="J123" s="222">
        <v>0</v>
      </c>
      <c r="K123" s="222">
        <v>0</v>
      </c>
      <c r="L123" s="222">
        <v>0</v>
      </c>
      <c r="M123" s="222">
        <v>30.2</v>
      </c>
      <c r="N123" s="183">
        <v>30.2</v>
      </c>
    </row>
    <row r="124" ht="23.1" customHeight="1" spans="1:14">
      <c r="A124" s="179"/>
      <c r="B124" s="179"/>
      <c r="C124" s="180"/>
      <c r="D124" s="181" t="s">
        <v>2517</v>
      </c>
      <c r="E124" s="182" t="s">
        <v>2518</v>
      </c>
      <c r="F124" s="222">
        <v>87.68</v>
      </c>
      <c r="G124" s="183">
        <v>87.68</v>
      </c>
      <c r="H124" s="188">
        <v>61.09</v>
      </c>
      <c r="I124" s="222">
        <v>20.63</v>
      </c>
      <c r="J124" s="222">
        <v>5.96</v>
      </c>
      <c r="K124" s="222">
        <v>0</v>
      </c>
      <c r="L124" s="222">
        <v>0</v>
      </c>
      <c r="M124" s="222">
        <v>0</v>
      </c>
      <c r="N124" s="183">
        <v>0</v>
      </c>
    </row>
    <row r="125" ht="23.1" customHeight="1" spans="1:14">
      <c r="A125" s="179"/>
      <c r="B125" s="179"/>
      <c r="C125" s="180"/>
      <c r="D125" s="181" t="s">
        <v>2519</v>
      </c>
      <c r="E125" s="182" t="s">
        <v>2520</v>
      </c>
      <c r="F125" s="222">
        <v>53.17</v>
      </c>
      <c r="G125" s="183">
        <v>53.17</v>
      </c>
      <c r="H125" s="188">
        <v>36.98</v>
      </c>
      <c r="I125" s="222">
        <v>12.53</v>
      </c>
      <c r="J125" s="222">
        <v>3.66</v>
      </c>
      <c r="K125" s="222">
        <v>0</v>
      </c>
      <c r="L125" s="222">
        <v>0</v>
      </c>
      <c r="M125" s="222">
        <v>0</v>
      </c>
      <c r="N125" s="183">
        <v>0</v>
      </c>
    </row>
    <row r="126" ht="23.1" customHeight="1" spans="1:14">
      <c r="A126" s="179"/>
      <c r="B126" s="179"/>
      <c r="C126" s="180"/>
      <c r="D126" s="181" t="s">
        <v>2521</v>
      </c>
      <c r="E126" s="182" t="s">
        <v>2522</v>
      </c>
      <c r="F126" s="222">
        <v>64.21</v>
      </c>
      <c r="G126" s="183">
        <v>64.21</v>
      </c>
      <c r="H126" s="188">
        <v>44.66</v>
      </c>
      <c r="I126" s="222">
        <v>15.13</v>
      </c>
      <c r="J126" s="222">
        <v>4.42</v>
      </c>
      <c r="K126" s="222">
        <v>0</v>
      </c>
      <c r="L126" s="222">
        <v>0</v>
      </c>
      <c r="M126" s="222">
        <v>0</v>
      </c>
      <c r="N126" s="183">
        <v>0</v>
      </c>
    </row>
    <row r="127" ht="23.1" customHeight="1" spans="1:14">
      <c r="A127" s="179"/>
      <c r="B127" s="179"/>
      <c r="C127" s="180"/>
      <c r="D127" s="181" t="s">
        <v>2523</v>
      </c>
      <c r="E127" s="182" t="s">
        <v>2524</v>
      </c>
      <c r="F127" s="222">
        <v>20.62</v>
      </c>
      <c r="G127" s="183">
        <v>20.62</v>
      </c>
      <c r="H127" s="188">
        <v>14.35</v>
      </c>
      <c r="I127" s="222">
        <v>4.86</v>
      </c>
      <c r="J127" s="222">
        <v>1.41</v>
      </c>
      <c r="K127" s="222">
        <v>0</v>
      </c>
      <c r="L127" s="222">
        <v>0</v>
      </c>
      <c r="M127" s="222">
        <v>0</v>
      </c>
      <c r="N127" s="183">
        <v>0</v>
      </c>
    </row>
    <row r="128" ht="23.1" customHeight="1" spans="1:14">
      <c r="A128" s="179"/>
      <c r="B128" s="179"/>
      <c r="C128" s="180"/>
      <c r="D128" s="181" t="s">
        <v>2525</v>
      </c>
      <c r="E128" s="182" t="s">
        <v>771</v>
      </c>
      <c r="F128" s="222">
        <v>552.88</v>
      </c>
      <c r="G128" s="183">
        <v>156.63</v>
      </c>
      <c r="H128" s="188">
        <v>108.97</v>
      </c>
      <c r="I128" s="222">
        <v>36.92</v>
      </c>
      <c r="J128" s="222">
        <v>10.74</v>
      </c>
      <c r="K128" s="222">
        <v>0</v>
      </c>
      <c r="L128" s="222">
        <v>0</v>
      </c>
      <c r="M128" s="222">
        <v>396.25</v>
      </c>
      <c r="N128" s="183">
        <v>396.25</v>
      </c>
    </row>
    <row r="129" ht="23.1" customHeight="1" spans="1:14">
      <c r="A129" s="179"/>
      <c r="B129" s="179"/>
      <c r="C129" s="180"/>
      <c r="D129" s="181" t="s">
        <v>2526</v>
      </c>
      <c r="E129" s="182" t="s">
        <v>2527</v>
      </c>
      <c r="F129" s="222">
        <v>156.63</v>
      </c>
      <c r="G129" s="183">
        <v>156.63</v>
      </c>
      <c r="H129" s="188">
        <v>108.97</v>
      </c>
      <c r="I129" s="222">
        <v>36.92</v>
      </c>
      <c r="J129" s="222">
        <v>10.74</v>
      </c>
      <c r="K129" s="222">
        <v>0</v>
      </c>
      <c r="L129" s="222">
        <v>0</v>
      </c>
      <c r="M129" s="222">
        <v>0</v>
      </c>
      <c r="N129" s="183">
        <v>0</v>
      </c>
    </row>
    <row r="130" ht="23.1" customHeight="1" spans="1:14">
      <c r="A130" s="179"/>
      <c r="B130" s="179"/>
      <c r="C130" s="180"/>
      <c r="D130" s="181" t="s">
        <v>2528</v>
      </c>
      <c r="E130" s="182" t="s">
        <v>2529</v>
      </c>
      <c r="F130" s="222">
        <v>155.86</v>
      </c>
      <c r="G130" s="183">
        <v>0</v>
      </c>
      <c r="H130" s="188">
        <v>0</v>
      </c>
      <c r="I130" s="222">
        <v>0</v>
      </c>
      <c r="J130" s="222">
        <v>0</v>
      </c>
      <c r="K130" s="222">
        <v>0</v>
      </c>
      <c r="L130" s="222">
        <v>0</v>
      </c>
      <c r="M130" s="222">
        <v>155.86</v>
      </c>
      <c r="N130" s="183">
        <v>155.86</v>
      </c>
    </row>
    <row r="131" ht="23.1" customHeight="1" spans="1:14">
      <c r="A131" s="179"/>
      <c r="B131" s="179"/>
      <c r="C131" s="180"/>
      <c r="D131" s="181" t="s">
        <v>2530</v>
      </c>
      <c r="E131" s="182" t="s">
        <v>2531</v>
      </c>
      <c r="F131" s="222">
        <v>77.03</v>
      </c>
      <c r="G131" s="183">
        <v>0</v>
      </c>
      <c r="H131" s="188">
        <v>0</v>
      </c>
      <c r="I131" s="222">
        <v>0</v>
      </c>
      <c r="J131" s="222">
        <v>0</v>
      </c>
      <c r="K131" s="222">
        <v>0</v>
      </c>
      <c r="L131" s="222">
        <v>0</v>
      </c>
      <c r="M131" s="222">
        <v>77.03</v>
      </c>
      <c r="N131" s="183">
        <v>77.03</v>
      </c>
    </row>
    <row r="132" ht="23.1" customHeight="1" spans="1:14">
      <c r="A132" s="179"/>
      <c r="B132" s="179"/>
      <c r="C132" s="180"/>
      <c r="D132" s="181" t="s">
        <v>2532</v>
      </c>
      <c r="E132" s="182" t="s">
        <v>2533</v>
      </c>
      <c r="F132" s="222">
        <v>121.79</v>
      </c>
      <c r="G132" s="183">
        <v>0</v>
      </c>
      <c r="H132" s="188">
        <v>0</v>
      </c>
      <c r="I132" s="222">
        <v>0</v>
      </c>
      <c r="J132" s="222">
        <v>0</v>
      </c>
      <c r="K132" s="222">
        <v>0</v>
      </c>
      <c r="L132" s="222">
        <v>0</v>
      </c>
      <c r="M132" s="222">
        <v>121.79</v>
      </c>
      <c r="N132" s="183">
        <v>121.79</v>
      </c>
    </row>
    <row r="133" ht="23.1" customHeight="1" spans="1:14">
      <c r="A133" s="179"/>
      <c r="B133" s="179"/>
      <c r="C133" s="180"/>
      <c r="D133" s="181" t="s">
        <v>2534</v>
      </c>
      <c r="E133" s="182" t="s">
        <v>2535</v>
      </c>
      <c r="F133" s="222">
        <v>41.57</v>
      </c>
      <c r="G133" s="183">
        <v>0</v>
      </c>
      <c r="H133" s="188">
        <v>0</v>
      </c>
      <c r="I133" s="222">
        <v>0</v>
      </c>
      <c r="J133" s="222">
        <v>0</v>
      </c>
      <c r="K133" s="222">
        <v>0</v>
      </c>
      <c r="L133" s="222">
        <v>0</v>
      </c>
      <c r="M133" s="222">
        <v>41.57</v>
      </c>
      <c r="N133" s="183">
        <v>41.57</v>
      </c>
    </row>
    <row r="134" ht="23.1" customHeight="1" spans="1:14">
      <c r="A134" s="179"/>
      <c r="B134" s="179"/>
      <c r="C134" s="180"/>
      <c r="D134" s="181" t="s">
        <v>2536</v>
      </c>
      <c r="E134" s="182" t="s">
        <v>805</v>
      </c>
      <c r="F134" s="222">
        <v>558.46</v>
      </c>
      <c r="G134" s="183">
        <v>508</v>
      </c>
      <c r="H134" s="188">
        <v>353.79</v>
      </c>
      <c r="I134" s="222">
        <v>119.67</v>
      </c>
      <c r="J134" s="222">
        <v>34.54</v>
      </c>
      <c r="K134" s="222">
        <v>0</v>
      </c>
      <c r="L134" s="222">
        <v>0</v>
      </c>
      <c r="M134" s="222">
        <v>50.46</v>
      </c>
      <c r="N134" s="183">
        <v>50.46</v>
      </c>
    </row>
    <row r="135" ht="23.1" customHeight="1" spans="1:14">
      <c r="A135" s="179"/>
      <c r="B135" s="179"/>
      <c r="C135" s="180"/>
      <c r="D135" s="181" t="s">
        <v>2537</v>
      </c>
      <c r="E135" s="182" t="s">
        <v>2538</v>
      </c>
      <c r="F135" s="222">
        <v>50.46</v>
      </c>
      <c r="G135" s="183">
        <v>0</v>
      </c>
      <c r="H135" s="188">
        <v>0</v>
      </c>
      <c r="I135" s="222">
        <v>0</v>
      </c>
      <c r="J135" s="222">
        <v>0</v>
      </c>
      <c r="K135" s="222">
        <v>0</v>
      </c>
      <c r="L135" s="222">
        <v>0</v>
      </c>
      <c r="M135" s="222">
        <v>50.46</v>
      </c>
      <c r="N135" s="183">
        <v>50.46</v>
      </c>
    </row>
    <row r="136" ht="23.1" customHeight="1" spans="1:14">
      <c r="A136" s="179"/>
      <c r="B136" s="179"/>
      <c r="C136" s="180"/>
      <c r="D136" s="181" t="s">
        <v>2539</v>
      </c>
      <c r="E136" s="182" t="s">
        <v>2540</v>
      </c>
      <c r="F136" s="222">
        <v>29</v>
      </c>
      <c r="G136" s="183">
        <v>29</v>
      </c>
      <c r="H136" s="188">
        <v>20.15</v>
      </c>
      <c r="I136" s="222">
        <v>6.86</v>
      </c>
      <c r="J136" s="222">
        <v>1.99</v>
      </c>
      <c r="K136" s="222">
        <v>0</v>
      </c>
      <c r="L136" s="222">
        <v>0</v>
      </c>
      <c r="M136" s="222">
        <v>0</v>
      </c>
      <c r="N136" s="183">
        <v>0</v>
      </c>
    </row>
    <row r="137" ht="23.1" customHeight="1" spans="1:14">
      <c r="A137" s="179"/>
      <c r="B137" s="179"/>
      <c r="C137" s="180"/>
      <c r="D137" s="181" t="s">
        <v>2541</v>
      </c>
      <c r="E137" s="182" t="s">
        <v>2542</v>
      </c>
      <c r="F137" s="222">
        <v>20.06</v>
      </c>
      <c r="G137" s="183">
        <v>20.06</v>
      </c>
      <c r="H137" s="188">
        <v>13.97</v>
      </c>
      <c r="I137" s="222">
        <v>4.72</v>
      </c>
      <c r="J137" s="222">
        <v>1.37</v>
      </c>
      <c r="K137" s="222">
        <v>0</v>
      </c>
      <c r="L137" s="222">
        <v>0</v>
      </c>
      <c r="M137" s="222">
        <v>0</v>
      </c>
      <c r="N137" s="183">
        <v>0</v>
      </c>
    </row>
    <row r="138" ht="23.1" customHeight="1" spans="1:14">
      <c r="A138" s="179"/>
      <c r="B138" s="179"/>
      <c r="C138" s="180"/>
      <c r="D138" s="181" t="s">
        <v>2543</v>
      </c>
      <c r="E138" s="182" t="s">
        <v>2544</v>
      </c>
      <c r="F138" s="222">
        <v>36.25</v>
      </c>
      <c r="G138" s="183">
        <v>36.25</v>
      </c>
      <c r="H138" s="188">
        <v>25.31</v>
      </c>
      <c r="I138" s="222">
        <v>8.5</v>
      </c>
      <c r="J138" s="222">
        <v>2.44</v>
      </c>
      <c r="K138" s="222">
        <v>0</v>
      </c>
      <c r="L138" s="222">
        <v>0</v>
      </c>
      <c r="M138" s="222">
        <v>0</v>
      </c>
      <c r="N138" s="183">
        <v>0</v>
      </c>
    </row>
    <row r="139" ht="23.1" customHeight="1" spans="1:14">
      <c r="A139" s="179"/>
      <c r="B139" s="179"/>
      <c r="C139" s="180"/>
      <c r="D139" s="181" t="s">
        <v>2545</v>
      </c>
      <c r="E139" s="182" t="s">
        <v>2546</v>
      </c>
      <c r="F139" s="222">
        <v>29.16</v>
      </c>
      <c r="G139" s="183">
        <v>29.16</v>
      </c>
      <c r="H139" s="188">
        <v>20.32</v>
      </c>
      <c r="I139" s="222">
        <v>6.86</v>
      </c>
      <c r="J139" s="222">
        <v>1.98</v>
      </c>
      <c r="K139" s="222">
        <v>0</v>
      </c>
      <c r="L139" s="222">
        <v>0</v>
      </c>
      <c r="M139" s="222">
        <v>0</v>
      </c>
      <c r="N139" s="183">
        <v>0</v>
      </c>
    </row>
    <row r="140" ht="23.1" customHeight="1" spans="1:14">
      <c r="A140" s="179"/>
      <c r="B140" s="179"/>
      <c r="C140" s="180"/>
      <c r="D140" s="181" t="s">
        <v>2547</v>
      </c>
      <c r="E140" s="182" t="s">
        <v>2548</v>
      </c>
      <c r="F140" s="222">
        <v>34.66</v>
      </c>
      <c r="G140" s="183">
        <v>34.66</v>
      </c>
      <c r="H140" s="188">
        <v>24.21</v>
      </c>
      <c r="I140" s="222">
        <v>8.13</v>
      </c>
      <c r="J140" s="222">
        <v>2.32</v>
      </c>
      <c r="K140" s="222">
        <v>0</v>
      </c>
      <c r="L140" s="222">
        <v>0</v>
      </c>
      <c r="M140" s="222">
        <v>0</v>
      </c>
      <c r="N140" s="183">
        <v>0</v>
      </c>
    </row>
    <row r="141" ht="23.1" customHeight="1" spans="1:14">
      <c r="A141" s="179"/>
      <c r="B141" s="179"/>
      <c r="C141" s="180"/>
      <c r="D141" s="181" t="s">
        <v>2549</v>
      </c>
      <c r="E141" s="182" t="s">
        <v>2550</v>
      </c>
      <c r="F141" s="222">
        <v>36.63</v>
      </c>
      <c r="G141" s="183">
        <v>36.63</v>
      </c>
      <c r="H141" s="188">
        <v>25.51</v>
      </c>
      <c r="I141" s="222">
        <v>8.63</v>
      </c>
      <c r="J141" s="222">
        <v>2.49</v>
      </c>
      <c r="K141" s="222">
        <v>0</v>
      </c>
      <c r="L141" s="222">
        <v>0</v>
      </c>
      <c r="M141" s="222">
        <v>0</v>
      </c>
      <c r="N141" s="183">
        <v>0</v>
      </c>
    </row>
    <row r="142" ht="23.1" customHeight="1" spans="1:14">
      <c r="A142" s="179"/>
      <c r="B142" s="179"/>
      <c r="C142" s="180"/>
      <c r="D142" s="181" t="s">
        <v>2551</v>
      </c>
      <c r="E142" s="182" t="s">
        <v>2552</v>
      </c>
      <c r="F142" s="222">
        <v>29.15</v>
      </c>
      <c r="G142" s="183">
        <v>29.15</v>
      </c>
      <c r="H142" s="188">
        <v>20.32</v>
      </c>
      <c r="I142" s="222">
        <v>6.85</v>
      </c>
      <c r="J142" s="222">
        <v>1.98</v>
      </c>
      <c r="K142" s="222">
        <v>0</v>
      </c>
      <c r="L142" s="222">
        <v>0</v>
      </c>
      <c r="M142" s="222">
        <v>0</v>
      </c>
      <c r="N142" s="183">
        <v>0</v>
      </c>
    </row>
    <row r="143" ht="23.1" customHeight="1" spans="1:14">
      <c r="A143" s="179"/>
      <c r="B143" s="179"/>
      <c r="C143" s="180"/>
      <c r="D143" s="181" t="s">
        <v>2553</v>
      </c>
      <c r="E143" s="182" t="s">
        <v>2554</v>
      </c>
      <c r="F143" s="222">
        <v>37.86</v>
      </c>
      <c r="G143" s="183">
        <v>37.86</v>
      </c>
      <c r="H143" s="188">
        <v>26.32</v>
      </c>
      <c r="I143" s="222">
        <v>8.95</v>
      </c>
      <c r="J143" s="222">
        <v>2.59</v>
      </c>
      <c r="K143" s="222">
        <v>0</v>
      </c>
      <c r="L143" s="222">
        <v>0</v>
      </c>
      <c r="M143" s="222">
        <v>0</v>
      </c>
      <c r="N143" s="183">
        <v>0</v>
      </c>
    </row>
    <row r="144" ht="23.1" customHeight="1" spans="1:14">
      <c r="A144" s="179"/>
      <c r="B144" s="179"/>
      <c r="C144" s="180"/>
      <c r="D144" s="181" t="s">
        <v>2555</v>
      </c>
      <c r="E144" s="182" t="s">
        <v>2556</v>
      </c>
      <c r="F144" s="222">
        <v>37.24</v>
      </c>
      <c r="G144" s="183">
        <v>37.24</v>
      </c>
      <c r="H144" s="188">
        <v>25.91</v>
      </c>
      <c r="I144" s="222">
        <v>8.79</v>
      </c>
      <c r="J144" s="222">
        <v>2.54</v>
      </c>
      <c r="K144" s="222">
        <v>0</v>
      </c>
      <c r="L144" s="222">
        <v>0</v>
      </c>
      <c r="M144" s="222">
        <v>0</v>
      </c>
      <c r="N144" s="183">
        <v>0</v>
      </c>
    </row>
    <row r="145" ht="23.1" customHeight="1" spans="1:14">
      <c r="A145" s="179"/>
      <c r="B145" s="179"/>
      <c r="C145" s="180"/>
      <c r="D145" s="181" t="s">
        <v>2557</v>
      </c>
      <c r="E145" s="182" t="s">
        <v>2558</v>
      </c>
      <c r="F145" s="222">
        <v>28.28</v>
      </c>
      <c r="G145" s="183">
        <v>28.28</v>
      </c>
      <c r="H145" s="188">
        <v>19.72</v>
      </c>
      <c r="I145" s="222">
        <v>6.64</v>
      </c>
      <c r="J145" s="222">
        <v>1.92</v>
      </c>
      <c r="K145" s="222">
        <v>0</v>
      </c>
      <c r="L145" s="222">
        <v>0</v>
      </c>
      <c r="M145" s="222">
        <v>0</v>
      </c>
      <c r="N145" s="183">
        <v>0</v>
      </c>
    </row>
    <row r="146" ht="23.1" customHeight="1" spans="1:14">
      <c r="A146" s="179"/>
      <c r="B146" s="179"/>
      <c r="C146" s="180"/>
      <c r="D146" s="181" t="s">
        <v>2559</v>
      </c>
      <c r="E146" s="182" t="s">
        <v>2560</v>
      </c>
      <c r="F146" s="222">
        <v>29.66</v>
      </c>
      <c r="G146" s="183">
        <v>29.66</v>
      </c>
      <c r="H146" s="188">
        <v>20.66</v>
      </c>
      <c r="I146" s="222">
        <v>6.98</v>
      </c>
      <c r="J146" s="222">
        <v>2.02</v>
      </c>
      <c r="K146" s="222">
        <v>0</v>
      </c>
      <c r="L146" s="222">
        <v>0</v>
      </c>
      <c r="M146" s="222">
        <v>0</v>
      </c>
      <c r="N146" s="183">
        <v>0</v>
      </c>
    </row>
    <row r="147" ht="23.1" customHeight="1" spans="1:14">
      <c r="A147" s="179"/>
      <c r="B147" s="179"/>
      <c r="C147" s="180"/>
      <c r="D147" s="181" t="s">
        <v>2561</v>
      </c>
      <c r="E147" s="182" t="s">
        <v>2562</v>
      </c>
      <c r="F147" s="222">
        <v>35.6</v>
      </c>
      <c r="G147" s="183">
        <v>35.6</v>
      </c>
      <c r="H147" s="188">
        <v>24.86</v>
      </c>
      <c r="I147" s="222">
        <v>8.35</v>
      </c>
      <c r="J147" s="222">
        <v>2.39</v>
      </c>
      <c r="K147" s="222">
        <v>0</v>
      </c>
      <c r="L147" s="222">
        <v>0</v>
      </c>
      <c r="M147" s="222">
        <v>0</v>
      </c>
      <c r="N147" s="183">
        <v>0</v>
      </c>
    </row>
    <row r="148" ht="23.1" customHeight="1" spans="1:14">
      <c r="A148" s="179"/>
      <c r="B148" s="179"/>
      <c r="C148" s="180"/>
      <c r="D148" s="181" t="s">
        <v>2563</v>
      </c>
      <c r="E148" s="182" t="s">
        <v>2564</v>
      </c>
      <c r="F148" s="222">
        <v>39.39</v>
      </c>
      <c r="G148" s="183">
        <v>39.39</v>
      </c>
      <c r="H148" s="188">
        <v>27.44</v>
      </c>
      <c r="I148" s="222">
        <v>9.27</v>
      </c>
      <c r="J148" s="222">
        <v>2.68</v>
      </c>
      <c r="K148" s="222">
        <v>0</v>
      </c>
      <c r="L148" s="222">
        <v>0</v>
      </c>
      <c r="M148" s="222">
        <v>0</v>
      </c>
      <c r="N148" s="183">
        <v>0</v>
      </c>
    </row>
    <row r="149" ht="23.1" customHeight="1" spans="1:14">
      <c r="A149" s="179"/>
      <c r="B149" s="179"/>
      <c r="C149" s="180"/>
      <c r="D149" s="181" t="s">
        <v>2565</v>
      </c>
      <c r="E149" s="182" t="s">
        <v>2566</v>
      </c>
      <c r="F149" s="222">
        <v>25.85</v>
      </c>
      <c r="G149" s="183">
        <v>25.85</v>
      </c>
      <c r="H149" s="188">
        <v>18</v>
      </c>
      <c r="I149" s="222">
        <v>6.1</v>
      </c>
      <c r="J149" s="222">
        <v>1.75</v>
      </c>
      <c r="K149" s="222">
        <v>0</v>
      </c>
      <c r="L149" s="222">
        <v>0</v>
      </c>
      <c r="M149" s="222">
        <v>0</v>
      </c>
      <c r="N149" s="183">
        <v>0</v>
      </c>
    </row>
    <row r="150" ht="23.1" customHeight="1" spans="1:14">
      <c r="A150" s="179"/>
      <c r="B150" s="179"/>
      <c r="C150" s="180"/>
      <c r="D150" s="181" t="s">
        <v>2567</v>
      </c>
      <c r="E150" s="182" t="s">
        <v>2568</v>
      </c>
      <c r="F150" s="222">
        <v>19.49</v>
      </c>
      <c r="G150" s="183">
        <v>19.49</v>
      </c>
      <c r="H150" s="188">
        <v>13.51</v>
      </c>
      <c r="I150" s="222">
        <v>4.63</v>
      </c>
      <c r="J150" s="222">
        <v>1.35</v>
      </c>
      <c r="K150" s="222">
        <v>0</v>
      </c>
      <c r="L150" s="222">
        <v>0</v>
      </c>
      <c r="M150" s="222">
        <v>0</v>
      </c>
      <c r="N150" s="183">
        <v>0</v>
      </c>
    </row>
    <row r="151" ht="23.1" customHeight="1" spans="1:14">
      <c r="A151" s="179"/>
      <c r="B151" s="179"/>
      <c r="C151" s="180"/>
      <c r="D151" s="181" t="s">
        <v>2569</v>
      </c>
      <c r="E151" s="182" t="s">
        <v>2570</v>
      </c>
      <c r="F151" s="222">
        <v>39.72</v>
      </c>
      <c r="G151" s="183">
        <v>39.72</v>
      </c>
      <c r="H151" s="188">
        <v>27.58</v>
      </c>
      <c r="I151" s="222">
        <v>9.41</v>
      </c>
      <c r="J151" s="222">
        <v>2.73</v>
      </c>
      <c r="K151" s="222">
        <v>0</v>
      </c>
      <c r="L151" s="222">
        <v>0</v>
      </c>
      <c r="M151" s="222">
        <v>0</v>
      </c>
      <c r="N151" s="183">
        <v>0</v>
      </c>
    </row>
    <row r="152" ht="23.1" customHeight="1" spans="1:14">
      <c r="A152" s="179"/>
      <c r="B152" s="179"/>
      <c r="C152" s="180"/>
      <c r="D152" s="181" t="s">
        <v>1414</v>
      </c>
      <c r="E152" s="182" t="s">
        <v>809</v>
      </c>
      <c r="F152" s="222">
        <v>1452.02</v>
      </c>
      <c r="G152" s="183">
        <v>884.66</v>
      </c>
      <c r="H152" s="188">
        <v>602.8</v>
      </c>
      <c r="I152" s="222">
        <v>204.2</v>
      </c>
      <c r="J152" s="222">
        <v>59.66</v>
      </c>
      <c r="K152" s="222">
        <v>18</v>
      </c>
      <c r="L152" s="222">
        <v>0</v>
      </c>
      <c r="M152" s="222">
        <v>567.36</v>
      </c>
      <c r="N152" s="183">
        <v>567.36</v>
      </c>
    </row>
    <row r="153" ht="23.1" customHeight="1" spans="1:14">
      <c r="A153" s="179"/>
      <c r="B153" s="179"/>
      <c r="C153" s="180"/>
      <c r="D153" s="181" t="s">
        <v>2571</v>
      </c>
      <c r="E153" s="182" t="s">
        <v>2572</v>
      </c>
      <c r="F153" s="222">
        <v>884.66</v>
      </c>
      <c r="G153" s="183">
        <v>884.66</v>
      </c>
      <c r="H153" s="188">
        <v>602.8</v>
      </c>
      <c r="I153" s="222">
        <v>204.2</v>
      </c>
      <c r="J153" s="222">
        <v>59.66</v>
      </c>
      <c r="K153" s="222">
        <v>18</v>
      </c>
      <c r="L153" s="222">
        <v>0</v>
      </c>
      <c r="M153" s="222">
        <v>0</v>
      </c>
      <c r="N153" s="183">
        <v>0</v>
      </c>
    </row>
    <row r="154" ht="23.1" customHeight="1" spans="1:14">
      <c r="A154" s="179"/>
      <c r="B154" s="179"/>
      <c r="C154" s="180"/>
      <c r="D154" s="181" t="s">
        <v>2573</v>
      </c>
      <c r="E154" s="182" t="s">
        <v>2574</v>
      </c>
      <c r="F154" s="222">
        <v>408.22</v>
      </c>
      <c r="G154" s="183">
        <v>0</v>
      </c>
      <c r="H154" s="188">
        <v>0</v>
      </c>
      <c r="I154" s="222">
        <v>0</v>
      </c>
      <c r="J154" s="222">
        <v>0</v>
      </c>
      <c r="K154" s="222">
        <v>0</v>
      </c>
      <c r="L154" s="222">
        <v>0</v>
      </c>
      <c r="M154" s="222">
        <v>408.22</v>
      </c>
      <c r="N154" s="183">
        <v>408.22</v>
      </c>
    </row>
    <row r="155" ht="23.1" customHeight="1" spans="1:14">
      <c r="A155" s="179"/>
      <c r="B155" s="179"/>
      <c r="C155" s="180"/>
      <c r="D155" s="181" t="s">
        <v>2575</v>
      </c>
      <c r="E155" s="182" t="s">
        <v>2576</v>
      </c>
      <c r="F155" s="222">
        <v>113.47</v>
      </c>
      <c r="G155" s="183">
        <v>0</v>
      </c>
      <c r="H155" s="188">
        <v>0</v>
      </c>
      <c r="I155" s="222">
        <v>0</v>
      </c>
      <c r="J155" s="222">
        <v>0</v>
      </c>
      <c r="K155" s="222">
        <v>0</v>
      </c>
      <c r="L155" s="222">
        <v>0</v>
      </c>
      <c r="M155" s="222">
        <v>113.47</v>
      </c>
      <c r="N155" s="183">
        <v>113.47</v>
      </c>
    </row>
    <row r="156" ht="23.1" customHeight="1" spans="1:14">
      <c r="A156" s="179"/>
      <c r="B156" s="179"/>
      <c r="C156" s="180"/>
      <c r="D156" s="181" t="s">
        <v>2577</v>
      </c>
      <c r="E156" s="182" t="s">
        <v>2578</v>
      </c>
      <c r="F156" s="222">
        <v>45.67</v>
      </c>
      <c r="G156" s="183">
        <v>0</v>
      </c>
      <c r="H156" s="188">
        <v>0</v>
      </c>
      <c r="I156" s="222">
        <v>0</v>
      </c>
      <c r="J156" s="222">
        <v>0</v>
      </c>
      <c r="K156" s="222">
        <v>0</v>
      </c>
      <c r="L156" s="222">
        <v>0</v>
      </c>
      <c r="M156" s="222">
        <v>45.67</v>
      </c>
      <c r="N156" s="183">
        <v>45.67</v>
      </c>
    </row>
    <row r="157" ht="23.1" customHeight="1" spans="1:14">
      <c r="A157" s="179"/>
      <c r="B157" s="179"/>
      <c r="C157" s="180"/>
      <c r="D157" s="181" t="s">
        <v>1554</v>
      </c>
      <c r="E157" s="182" t="s">
        <v>853</v>
      </c>
      <c r="F157" s="222">
        <v>153.52</v>
      </c>
      <c r="G157" s="183">
        <v>153.52</v>
      </c>
      <c r="H157" s="188">
        <v>106.85</v>
      </c>
      <c r="I157" s="222">
        <v>36.16</v>
      </c>
      <c r="J157" s="222">
        <v>10.51</v>
      </c>
      <c r="K157" s="222">
        <v>0</v>
      </c>
      <c r="L157" s="222">
        <v>0</v>
      </c>
      <c r="M157" s="222">
        <v>0</v>
      </c>
      <c r="N157" s="183">
        <v>0</v>
      </c>
    </row>
    <row r="158" ht="23.1" customHeight="1" spans="1:14">
      <c r="A158" s="179"/>
      <c r="B158" s="179"/>
      <c r="C158" s="180"/>
      <c r="D158" s="181" t="s">
        <v>2579</v>
      </c>
      <c r="E158" s="182" t="s">
        <v>2580</v>
      </c>
      <c r="F158" s="222">
        <v>153.52</v>
      </c>
      <c r="G158" s="183">
        <v>153.52</v>
      </c>
      <c r="H158" s="188">
        <v>106.85</v>
      </c>
      <c r="I158" s="222">
        <v>36.16</v>
      </c>
      <c r="J158" s="222">
        <v>10.51</v>
      </c>
      <c r="K158" s="222">
        <v>0</v>
      </c>
      <c r="L158" s="222">
        <v>0</v>
      </c>
      <c r="M158" s="222">
        <v>0</v>
      </c>
      <c r="N158" s="183">
        <v>0</v>
      </c>
    </row>
    <row r="159" ht="23.1" customHeight="1" spans="1:14">
      <c r="A159" s="179"/>
      <c r="B159" s="179"/>
      <c r="C159" s="180"/>
      <c r="D159" s="181" t="s">
        <v>1583</v>
      </c>
      <c r="E159" s="182" t="s">
        <v>859</v>
      </c>
      <c r="F159" s="222">
        <v>107.33</v>
      </c>
      <c r="G159" s="183">
        <v>107.33</v>
      </c>
      <c r="H159" s="188">
        <v>74.79</v>
      </c>
      <c r="I159" s="222">
        <v>25.24</v>
      </c>
      <c r="J159" s="222">
        <v>7.3</v>
      </c>
      <c r="K159" s="222">
        <v>0</v>
      </c>
      <c r="L159" s="222">
        <v>0</v>
      </c>
      <c r="M159" s="222">
        <v>0</v>
      </c>
      <c r="N159" s="183">
        <v>0</v>
      </c>
    </row>
    <row r="160" ht="23.1" customHeight="1" spans="1:14">
      <c r="A160" s="179"/>
      <c r="B160" s="179"/>
      <c r="C160" s="180"/>
      <c r="D160" s="181" t="s">
        <v>2581</v>
      </c>
      <c r="E160" s="182" t="s">
        <v>2582</v>
      </c>
      <c r="F160" s="222">
        <v>107.33</v>
      </c>
      <c r="G160" s="183">
        <v>107.33</v>
      </c>
      <c r="H160" s="188">
        <v>74.79</v>
      </c>
      <c r="I160" s="222">
        <v>25.24</v>
      </c>
      <c r="J160" s="222">
        <v>7.3</v>
      </c>
      <c r="K160" s="222">
        <v>0</v>
      </c>
      <c r="L160" s="222">
        <v>0</v>
      </c>
      <c r="M160" s="222">
        <v>0</v>
      </c>
      <c r="N160" s="183">
        <v>0</v>
      </c>
    </row>
    <row r="161" ht="23.1" customHeight="1" spans="1:14">
      <c r="A161" s="179"/>
      <c r="B161" s="179"/>
      <c r="C161" s="180"/>
      <c r="D161" s="181" t="s">
        <v>1598</v>
      </c>
      <c r="E161" s="182" t="s">
        <v>121</v>
      </c>
      <c r="F161" s="222">
        <v>252.27</v>
      </c>
      <c r="G161" s="183">
        <v>0</v>
      </c>
      <c r="H161" s="188">
        <v>0</v>
      </c>
      <c r="I161" s="222">
        <v>0</v>
      </c>
      <c r="J161" s="222">
        <v>0</v>
      </c>
      <c r="K161" s="222">
        <v>0</v>
      </c>
      <c r="L161" s="222">
        <v>0</v>
      </c>
      <c r="M161" s="222">
        <v>252.27</v>
      </c>
      <c r="N161" s="183">
        <v>252.27</v>
      </c>
    </row>
    <row r="162" ht="23.1" customHeight="1" spans="1:14">
      <c r="A162" s="179"/>
      <c r="B162" s="179"/>
      <c r="C162" s="180"/>
      <c r="D162" s="181" t="s">
        <v>2583</v>
      </c>
      <c r="E162" s="182" t="s">
        <v>2584</v>
      </c>
      <c r="F162" s="222">
        <v>252.27</v>
      </c>
      <c r="G162" s="183">
        <v>0</v>
      </c>
      <c r="H162" s="188">
        <v>0</v>
      </c>
      <c r="I162" s="222">
        <v>0</v>
      </c>
      <c r="J162" s="222">
        <v>0</v>
      </c>
      <c r="K162" s="222">
        <v>0</v>
      </c>
      <c r="L162" s="222">
        <v>0</v>
      </c>
      <c r="M162" s="222">
        <v>252.27</v>
      </c>
      <c r="N162" s="183">
        <v>252.27</v>
      </c>
    </row>
    <row r="163" ht="23.1" customHeight="1" spans="1:14">
      <c r="A163" s="179"/>
      <c r="B163" s="179"/>
      <c r="C163" s="180"/>
      <c r="D163" s="181" t="s">
        <v>1981</v>
      </c>
      <c r="E163" s="182" t="s">
        <v>865</v>
      </c>
      <c r="F163" s="222">
        <v>460.64</v>
      </c>
      <c r="G163" s="183">
        <v>460.64</v>
      </c>
      <c r="H163" s="188">
        <v>318.98</v>
      </c>
      <c r="I163" s="222">
        <v>109.64</v>
      </c>
      <c r="J163" s="222">
        <v>32.02</v>
      </c>
      <c r="K163" s="222">
        <v>0</v>
      </c>
      <c r="L163" s="222">
        <v>0</v>
      </c>
      <c r="M163" s="222">
        <v>0</v>
      </c>
      <c r="N163" s="183">
        <v>0</v>
      </c>
    </row>
    <row r="164" ht="23.1" customHeight="1" spans="1:14">
      <c r="A164" s="179"/>
      <c r="B164" s="179"/>
      <c r="C164" s="180"/>
      <c r="D164" s="181" t="s">
        <v>2585</v>
      </c>
      <c r="E164" s="182" t="s">
        <v>2586</v>
      </c>
      <c r="F164" s="222">
        <v>460.64</v>
      </c>
      <c r="G164" s="183">
        <v>460.64</v>
      </c>
      <c r="H164" s="188">
        <v>318.98</v>
      </c>
      <c r="I164" s="222">
        <v>109.64</v>
      </c>
      <c r="J164" s="222">
        <v>32.02</v>
      </c>
      <c r="K164" s="222">
        <v>0</v>
      </c>
      <c r="L164" s="222">
        <v>0</v>
      </c>
      <c r="M164" s="222">
        <v>0</v>
      </c>
      <c r="N164" s="183">
        <v>0</v>
      </c>
    </row>
    <row r="165" ht="23.1" customHeight="1" spans="1:14">
      <c r="A165" s="179"/>
      <c r="B165" s="179"/>
      <c r="C165" s="180"/>
      <c r="D165" s="181" t="s">
        <v>2587</v>
      </c>
      <c r="E165" s="182" t="s">
        <v>870</v>
      </c>
      <c r="F165" s="222">
        <v>1418.73</v>
      </c>
      <c r="G165" s="183">
        <v>1228.34</v>
      </c>
      <c r="H165" s="188">
        <v>830.16</v>
      </c>
      <c r="I165" s="222">
        <v>284.44</v>
      </c>
      <c r="J165" s="222">
        <v>82.24</v>
      </c>
      <c r="K165" s="222">
        <v>31.5</v>
      </c>
      <c r="L165" s="222">
        <v>0</v>
      </c>
      <c r="M165" s="222">
        <v>190.39</v>
      </c>
      <c r="N165" s="183">
        <v>190.39</v>
      </c>
    </row>
    <row r="166" ht="23.1" customHeight="1" spans="1:14">
      <c r="A166" s="179"/>
      <c r="B166" s="179"/>
      <c r="C166" s="180"/>
      <c r="D166" s="181" t="s">
        <v>2588</v>
      </c>
      <c r="E166" s="182" t="s">
        <v>2589</v>
      </c>
      <c r="F166" s="222">
        <v>1228.34</v>
      </c>
      <c r="G166" s="183">
        <v>1228.34</v>
      </c>
      <c r="H166" s="188">
        <v>830.16</v>
      </c>
      <c r="I166" s="222">
        <v>284.44</v>
      </c>
      <c r="J166" s="222">
        <v>82.24</v>
      </c>
      <c r="K166" s="222">
        <v>31.5</v>
      </c>
      <c r="L166" s="222">
        <v>0</v>
      </c>
      <c r="M166" s="222">
        <v>0</v>
      </c>
      <c r="N166" s="183">
        <v>0</v>
      </c>
    </row>
    <row r="167" ht="23.1" customHeight="1" spans="1:14">
      <c r="A167" s="179"/>
      <c r="B167" s="179"/>
      <c r="C167" s="180"/>
      <c r="D167" s="181" t="s">
        <v>2590</v>
      </c>
      <c r="E167" s="182" t="s">
        <v>2591</v>
      </c>
      <c r="F167" s="222">
        <v>60.75</v>
      </c>
      <c r="G167" s="183">
        <v>0</v>
      </c>
      <c r="H167" s="188">
        <v>0</v>
      </c>
      <c r="I167" s="222">
        <v>0</v>
      </c>
      <c r="J167" s="222">
        <v>0</v>
      </c>
      <c r="K167" s="222">
        <v>0</v>
      </c>
      <c r="L167" s="222">
        <v>0</v>
      </c>
      <c r="M167" s="222">
        <v>60.75</v>
      </c>
      <c r="N167" s="183">
        <v>60.75</v>
      </c>
    </row>
    <row r="168" ht="23.1" customHeight="1" spans="1:14">
      <c r="A168" s="179"/>
      <c r="B168" s="179"/>
      <c r="C168" s="180"/>
      <c r="D168" s="181" t="s">
        <v>2592</v>
      </c>
      <c r="E168" s="182" t="s">
        <v>2593</v>
      </c>
      <c r="F168" s="222">
        <v>56.84</v>
      </c>
      <c r="G168" s="183">
        <v>0</v>
      </c>
      <c r="H168" s="188">
        <v>0</v>
      </c>
      <c r="I168" s="222">
        <v>0</v>
      </c>
      <c r="J168" s="222">
        <v>0</v>
      </c>
      <c r="K168" s="222">
        <v>0</v>
      </c>
      <c r="L168" s="222">
        <v>0</v>
      </c>
      <c r="M168" s="222">
        <v>56.84</v>
      </c>
      <c r="N168" s="183">
        <v>56.84</v>
      </c>
    </row>
    <row r="169" ht="23.1" customHeight="1" spans="1:14">
      <c r="A169" s="179"/>
      <c r="B169" s="179"/>
      <c r="C169" s="180"/>
      <c r="D169" s="181" t="s">
        <v>2594</v>
      </c>
      <c r="E169" s="182" t="s">
        <v>2595</v>
      </c>
      <c r="F169" s="222">
        <v>72.7999999999999</v>
      </c>
      <c r="G169" s="183">
        <v>0</v>
      </c>
      <c r="H169" s="188">
        <v>0</v>
      </c>
      <c r="I169" s="222">
        <v>0</v>
      </c>
      <c r="J169" s="222">
        <v>0</v>
      </c>
      <c r="K169" s="222">
        <v>0</v>
      </c>
      <c r="L169" s="222">
        <v>0</v>
      </c>
      <c r="M169" s="222">
        <v>72.7999999999999</v>
      </c>
      <c r="N169" s="183">
        <v>72.7999999999999</v>
      </c>
    </row>
    <row r="170" ht="23.1" customHeight="1" spans="1:14">
      <c r="A170" s="179"/>
      <c r="B170" s="179"/>
      <c r="C170" s="180"/>
      <c r="D170" s="181" t="s">
        <v>2596</v>
      </c>
      <c r="E170" s="182" t="s">
        <v>123</v>
      </c>
      <c r="F170" s="222">
        <v>274.67</v>
      </c>
      <c r="G170" s="183">
        <v>0</v>
      </c>
      <c r="H170" s="188">
        <v>0</v>
      </c>
      <c r="I170" s="222">
        <v>0</v>
      </c>
      <c r="J170" s="222">
        <v>0</v>
      </c>
      <c r="K170" s="222">
        <v>0</v>
      </c>
      <c r="L170" s="222">
        <v>0</v>
      </c>
      <c r="M170" s="222">
        <v>274.67</v>
      </c>
      <c r="N170" s="183">
        <v>274.67</v>
      </c>
    </row>
    <row r="171" ht="23.1" customHeight="1" spans="1:14">
      <c r="A171" s="179"/>
      <c r="B171" s="179"/>
      <c r="C171" s="180"/>
      <c r="D171" s="181" t="s">
        <v>2597</v>
      </c>
      <c r="E171" s="182" t="s">
        <v>2598</v>
      </c>
      <c r="F171" s="222">
        <v>190.6</v>
      </c>
      <c r="G171" s="183">
        <v>0</v>
      </c>
      <c r="H171" s="188">
        <v>0</v>
      </c>
      <c r="I171" s="222">
        <v>0</v>
      </c>
      <c r="J171" s="222">
        <v>0</v>
      </c>
      <c r="K171" s="222">
        <v>0</v>
      </c>
      <c r="L171" s="222">
        <v>0</v>
      </c>
      <c r="M171" s="222">
        <v>190.6</v>
      </c>
      <c r="N171" s="183">
        <v>190.6</v>
      </c>
    </row>
    <row r="172" ht="23.1" customHeight="1" spans="1:14">
      <c r="A172" s="179"/>
      <c r="B172" s="179"/>
      <c r="C172" s="180"/>
      <c r="D172" s="181" t="s">
        <v>2599</v>
      </c>
      <c r="E172" s="182" t="s">
        <v>2600</v>
      </c>
      <c r="F172" s="222">
        <v>84.0699999999999</v>
      </c>
      <c r="G172" s="183">
        <v>0</v>
      </c>
      <c r="H172" s="188">
        <v>0</v>
      </c>
      <c r="I172" s="222">
        <v>0</v>
      </c>
      <c r="J172" s="222">
        <v>0</v>
      </c>
      <c r="K172" s="222">
        <v>0</v>
      </c>
      <c r="L172" s="222">
        <v>0</v>
      </c>
      <c r="M172" s="222">
        <v>84.0699999999999</v>
      </c>
      <c r="N172" s="183">
        <v>84.0699999999999</v>
      </c>
    </row>
    <row r="173" ht="23.1" customHeight="1" spans="1:14">
      <c r="A173" s="179"/>
      <c r="B173" s="179"/>
      <c r="C173" s="180"/>
      <c r="D173" s="181" t="s">
        <v>2601</v>
      </c>
      <c r="E173" s="182" t="s">
        <v>125</v>
      </c>
      <c r="F173" s="222">
        <v>1907.72</v>
      </c>
      <c r="G173" s="183">
        <v>444.12</v>
      </c>
      <c r="H173" s="188">
        <v>309.09</v>
      </c>
      <c r="I173" s="222">
        <v>104.59</v>
      </c>
      <c r="J173" s="222">
        <v>30.44</v>
      </c>
      <c r="K173" s="222">
        <v>0</v>
      </c>
      <c r="L173" s="222">
        <v>0</v>
      </c>
      <c r="M173" s="222">
        <v>1463.6</v>
      </c>
      <c r="N173" s="183">
        <v>1463.6</v>
      </c>
    </row>
    <row r="174" ht="23.1" customHeight="1" spans="1:14">
      <c r="A174" s="179"/>
      <c r="B174" s="179"/>
      <c r="C174" s="180"/>
      <c r="D174" s="181" t="s">
        <v>2602</v>
      </c>
      <c r="E174" s="182" t="s">
        <v>2603</v>
      </c>
      <c r="F174" s="222">
        <v>213.98</v>
      </c>
      <c r="G174" s="183">
        <v>213.98</v>
      </c>
      <c r="H174" s="188">
        <v>148.67</v>
      </c>
      <c r="I174" s="222">
        <v>50.5</v>
      </c>
      <c r="J174" s="222">
        <v>14.81</v>
      </c>
      <c r="K174" s="222">
        <v>0</v>
      </c>
      <c r="L174" s="222">
        <v>0</v>
      </c>
      <c r="M174" s="222">
        <v>0</v>
      </c>
      <c r="N174" s="183">
        <v>0</v>
      </c>
    </row>
    <row r="175" ht="23.1" customHeight="1" spans="1:14">
      <c r="A175" s="179"/>
      <c r="B175" s="179"/>
      <c r="C175" s="180"/>
      <c r="D175" s="181" t="s">
        <v>2604</v>
      </c>
      <c r="E175" s="182" t="s">
        <v>2605</v>
      </c>
      <c r="F175" s="222">
        <v>151.18</v>
      </c>
      <c r="G175" s="183">
        <v>0</v>
      </c>
      <c r="H175" s="188">
        <v>0</v>
      </c>
      <c r="I175" s="222">
        <v>0</v>
      </c>
      <c r="J175" s="222">
        <v>0</v>
      </c>
      <c r="K175" s="222">
        <v>0</v>
      </c>
      <c r="L175" s="222">
        <v>0</v>
      </c>
      <c r="M175" s="222">
        <v>151.18</v>
      </c>
      <c r="N175" s="183">
        <v>151.18</v>
      </c>
    </row>
    <row r="176" ht="23.1" customHeight="1" spans="1:14">
      <c r="A176" s="179"/>
      <c r="B176" s="179"/>
      <c r="C176" s="180"/>
      <c r="D176" s="181" t="s">
        <v>2606</v>
      </c>
      <c r="E176" s="182" t="s">
        <v>2607</v>
      </c>
      <c r="F176" s="222">
        <v>53.69</v>
      </c>
      <c r="G176" s="183">
        <v>0</v>
      </c>
      <c r="H176" s="188">
        <v>0</v>
      </c>
      <c r="I176" s="222">
        <v>0</v>
      </c>
      <c r="J176" s="222">
        <v>0</v>
      </c>
      <c r="K176" s="222">
        <v>0</v>
      </c>
      <c r="L176" s="222">
        <v>0</v>
      </c>
      <c r="M176" s="222">
        <v>53.69</v>
      </c>
      <c r="N176" s="183">
        <v>53.69</v>
      </c>
    </row>
    <row r="177" ht="23.1" customHeight="1" spans="1:14">
      <c r="A177" s="179"/>
      <c r="B177" s="179"/>
      <c r="C177" s="180"/>
      <c r="D177" s="181" t="s">
        <v>2608</v>
      </c>
      <c r="E177" s="182" t="s">
        <v>2609</v>
      </c>
      <c r="F177" s="222">
        <v>426.96</v>
      </c>
      <c r="G177" s="183">
        <v>0</v>
      </c>
      <c r="H177" s="188">
        <v>0</v>
      </c>
      <c r="I177" s="222">
        <v>0</v>
      </c>
      <c r="J177" s="222">
        <v>0</v>
      </c>
      <c r="K177" s="222">
        <v>0</v>
      </c>
      <c r="L177" s="222">
        <v>0</v>
      </c>
      <c r="M177" s="222">
        <v>426.96</v>
      </c>
      <c r="N177" s="183">
        <v>426.96</v>
      </c>
    </row>
    <row r="178" ht="23.1" customHeight="1" spans="1:14">
      <c r="A178" s="179"/>
      <c r="B178" s="179"/>
      <c r="C178" s="180"/>
      <c r="D178" s="181" t="s">
        <v>2610</v>
      </c>
      <c r="E178" s="182" t="s">
        <v>2611</v>
      </c>
      <c r="F178" s="222">
        <v>290.98</v>
      </c>
      <c r="G178" s="183">
        <v>0</v>
      </c>
      <c r="H178" s="188">
        <v>0</v>
      </c>
      <c r="I178" s="222">
        <v>0</v>
      </c>
      <c r="J178" s="222">
        <v>0</v>
      </c>
      <c r="K178" s="222">
        <v>0</v>
      </c>
      <c r="L178" s="222">
        <v>0</v>
      </c>
      <c r="M178" s="222">
        <v>290.98</v>
      </c>
      <c r="N178" s="183">
        <v>290.98</v>
      </c>
    </row>
    <row r="179" ht="23.1" customHeight="1" spans="1:14">
      <c r="A179" s="179"/>
      <c r="B179" s="179"/>
      <c r="C179" s="180"/>
      <c r="D179" s="181" t="s">
        <v>2612</v>
      </c>
      <c r="E179" s="182" t="s">
        <v>2613</v>
      </c>
      <c r="F179" s="222">
        <v>77.17</v>
      </c>
      <c r="G179" s="183">
        <v>0</v>
      </c>
      <c r="H179" s="188">
        <v>0</v>
      </c>
      <c r="I179" s="222">
        <v>0</v>
      </c>
      <c r="J179" s="222">
        <v>0</v>
      </c>
      <c r="K179" s="222">
        <v>0</v>
      </c>
      <c r="L179" s="222">
        <v>0</v>
      </c>
      <c r="M179" s="222">
        <v>77.17</v>
      </c>
      <c r="N179" s="183">
        <v>77.17</v>
      </c>
    </row>
    <row r="180" ht="23.1" customHeight="1" spans="1:14">
      <c r="A180" s="179"/>
      <c r="B180" s="179"/>
      <c r="C180" s="180"/>
      <c r="D180" s="181" t="s">
        <v>2614</v>
      </c>
      <c r="E180" s="182" t="s">
        <v>2615</v>
      </c>
      <c r="F180" s="222">
        <v>78.35</v>
      </c>
      <c r="G180" s="183">
        <v>0</v>
      </c>
      <c r="H180" s="188">
        <v>0</v>
      </c>
      <c r="I180" s="222">
        <v>0</v>
      </c>
      <c r="J180" s="222">
        <v>0</v>
      </c>
      <c r="K180" s="222">
        <v>0</v>
      </c>
      <c r="L180" s="222">
        <v>0</v>
      </c>
      <c r="M180" s="222">
        <v>78.35</v>
      </c>
      <c r="N180" s="183">
        <v>78.35</v>
      </c>
    </row>
    <row r="181" ht="23.1" customHeight="1" spans="1:14">
      <c r="A181" s="179"/>
      <c r="B181" s="179"/>
      <c r="C181" s="180"/>
      <c r="D181" s="181" t="s">
        <v>2616</v>
      </c>
      <c r="E181" s="182" t="s">
        <v>2617</v>
      </c>
      <c r="F181" s="222">
        <v>92.7</v>
      </c>
      <c r="G181" s="183">
        <v>0</v>
      </c>
      <c r="H181" s="188">
        <v>0</v>
      </c>
      <c r="I181" s="222">
        <v>0</v>
      </c>
      <c r="J181" s="222">
        <v>0</v>
      </c>
      <c r="K181" s="222">
        <v>0</v>
      </c>
      <c r="L181" s="222">
        <v>0</v>
      </c>
      <c r="M181" s="222">
        <v>92.7</v>
      </c>
      <c r="N181" s="183">
        <v>92.7</v>
      </c>
    </row>
    <row r="182" ht="23.1" customHeight="1" spans="1:14">
      <c r="A182" s="179"/>
      <c r="B182" s="179"/>
      <c r="C182" s="180"/>
      <c r="D182" s="181" t="s">
        <v>2618</v>
      </c>
      <c r="E182" s="182" t="s">
        <v>2619</v>
      </c>
      <c r="F182" s="222">
        <v>18.52</v>
      </c>
      <c r="G182" s="183">
        <v>0</v>
      </c>
      <c r="H182" s="188">
        <v>0</v>
      </c>
      <c r="I182" s="222">
        <v>0</v>
      </c>
      <c r="J182" s="222">
        <v>0</v>
      </c>
      <c r="K182" s="222">
        <v>0</v>
      </c>
      <c r="L182" s="222">
        <v>0</v>
      </c>
      <c r="M182" s="222">
        <v>18.52</v>
      </c>
      <c r="N182" s="183">
        <v>18.52</v>
      </c>
    </row>
    <row r="183" ht="23.1" customHeight="1" spans="1:14">
      <c r="A183" s="179"/>
      <c r="B183" s="179"/>
      <c r="C183" s="180"/>
      <c r="D183" s="181" t="s">
        <v>2620</v>
      </c>
      <c r="E183" s="182" t="s">
        <v>2621</v>
      </c>
      <c r="F183" s="222">
        <v>83.64</v>
      </c>
      <c r="G183" s="183">
        <v>0</v>
      </c>
      <c r="H183" s="188">
        <v>0</v>
      </c>
      <c r="I183" s="222">
        <v>0</v>
      </c>
      <c r="J183" s="222">
        <v>0</v>
      </c>
      <c r="K183" s="222">
        <v>0</v>
      </c>
      <c r="L183" s="222">
        <v>0</v>
      </c>
      <c r="M183" s="222">
        <v>83.64</v>
      </c>
      <c r="N183" s="183">
        <v>83.64</v>
      </c>
    </row>
    <row r="184" ht="23.1" customHeight="1" spans="1:14">
      <c r="A184" s="179"/>
      <c r="B184" s="179"/>
      <c r="C184" s="180"/>
      <c r="D184" s="181" t="s">
        <v>2622</v>
      </c>
      <c r="E184" s="182" t="s">
        <v>2623</v>
      </c>
      <c r="F184" s="222">
        <v>190.41</v>
      </c>
      <c r="G184" s="183">
        <v>0</v>
      </c>
      <c r="H184" s="188">
        <v>0</v>
      </c>
      <c r="I184" s="222">
        <v>0</v>
      </c>
      <c r="J184" s="222">
        <v>0</v>
      </c>
      <c r="K184" s="222">
        <v>0</v>
      </c>
      <c r="L184" s="222">
        <v>0</v>
      </c>
      <c r="M184" s="222">
        <v>190.41</v>
      </c>
      <c r="N184" s="183">
        <v>190.41</v>
      </c>
    </row>
    <row r="185" ht="23.1" customHeight="1" spans="1:14">
      <c r="A185" s="179"/>
      <c r="B185" s="179"/>
      <c r="C185" s="180"/>
      <c r="D185" s="181" t="s">
        <v>2624</v>
      </c>
      <c r="E185" s="182" t="s">
        <v>2625</v>
      </c>
      <c r="F185" s="222">
        <v>230.14</v>
      </c>
      <c r="G185" s="183">
        <v>230.14</v>
      </c>
      <c r="H185" s="188">
        <v>160.42</v>
      </c>
      <c r="I185" s="222">
        <v>54.09</v>
      </c>
      <c r="J185" s="222">
        <v>15.63</v>
      </c>
      <c r="K185" s="222">
        <v>0</v>
      </c>
      <c r="L185" s="222">
        <v>0</v>
      </c>
      <c r="M185" s="222">
        <v>0</v>
      </c>
      <c r="N185" s="183">
        <v>0</v>
      </c>
    </row>
    <row r="186" ht="23.1" customHeight="1" spans="1:14">
      <c r="A186" s="179"/>
      <c r="B186" s="179"/>
      <c r="C186" s="180"/>
      <c r="D186" s="181" t="s">
        <v>2626</v>
      </c>
      <c r="E186" s="182" t="s">
        <v>997</v>
      </c>
      <c r="F186" s="222">
        <v>2939.14</v>
      </c>
      <c r="G186" s="183">
        <v>556.55</v>
      </c>
      <c r="H186" s="188">
        <v>387.17</v>
      </c>
      <c r="I186" s="222">
        <v>131.19</v>
      </c>
      <c r="J186" s="222">
        <v>38.19</v>
      </c>
      <c r="K186" s="222">
        <v>0</v>
      </c>
      <c r="L186" s="222">
        <v>0</v>
      </c>
      <c r="M186" s="222">
        <v>2382.59</v>
      </c>
      <c r="N186" s="183">
        <v>2382.59</v>
      </c>
    </row>
    <row r="187" ht="23.1" customHeight="1" spans="1:14">
      <c r="A187" s="179"/>
      <c r="B187" s="179"/>
      <c r="C187" s="180"/>
      <c r="D187" s="181" t="s">
        <v>2627</v>
      </c>
      <c r="E187" s="182" t="s">
        <v>2628</v>
      </c>
      <c r="F187" s="222">
        <v>556.55</v>
      </c>
      <c r="G187" s="183">
        <v>556.55</v>
      </c>
      <c r="H187" s="188">
        <v>387.17</v>
      </c>
      <c r="I187" s="222">
        <v>131.19</v>
      </c>
      <c r="J187" s="222">
        <v>38.19</v>
      </c>
      <c r="K187" s="222">
        <v>0</v>
      </c>
      <c r="L187" s="222">
        <v>0</v>
      </c>
      <c r="M187" s="222">
        <v>0</v>
      </c>
      <c r="N187" s="183">
        <v>0</v>
      </c>
    </row>
    <row r="188" ht="23.1" customHeight="1" spans="1:14">
      <c r="A188" s="179"/>
      <c r="B188" s="179"/>
      <c r="C188" s="180"/>
      <c r="D188" s="181" t="s">
        <v>2629</v>
      </c>
      <c r="E188" s="182" t="s">
        <v>2630</v>
      </c>
      <c r="F188" s="222">
        <v>392.93</v>
      </c>
      <c r="G188" s="183">
        <v>0</v>
      </c>
      <c r="H188" s="188">
        <v>0</v>
      </c>
      <c r="I188" s="222">
        <v>0</v>
      </c>
      <c r="J188" s="222">
        <v>0</v>
      </c>
      <c r="K188" s="222">
        <v>0</v>
      </c>
      <c r="L188" s="222">
        <v>0</v>
      </c>
      <c r="M188" s="222">
        <v>392.93</v>
      </c>
      <c r="N188" s="183">
        <v>392.93</v>
      </c>
    </row>
    <row r="189" ht="23.1" customHeight="1" spans="1:14">
      <c r="A189" s="179"/>
      <c r="B189" s="179"/>
      <c r="C189" s="180"/>
      <c r="D189" s="181" t="s">
        <v>2631</v>
      </c>
      <c r="E189" s="182" t="s">
        <v>2632</v>
      </c>
      <c r="F189" s="222">
        <v>557.88</v>
      </c>
      <c r="G189" s="183">
        <v>0</v>
      </c>
      <c r="H189" s="188">
        <v>0</v>
      </c>
      <c r="I189" s="222">
        <v>0</v>
      </c>
      <c r="J189" s="222">
        <v>0</v>
      </c>
      <c r="K189" s="222">
        <v>0</v>
      </c>
      <c r="L189" s="222">
        <v>0</v>
      </c>
      <c r="M189" s="222">
        <v>557.88</v>
      </c>
      <c r="N189" s="183">
        <v>557.88</v>
      </c>
    </row>
    <row r="190" ht="23.1" customHeight="1" spans="1:14">
      <c r="A190" s="179"/>
      <c r="B190" s="179"/>
      <c r="C190" s="180"/>
      <c r="D190" s="181" t="s">
        <v>2633</v>
      </c>
      <c r="E190" s="182" t="s">
        <v>2634</v>
      </c>
      <c r="F190" s="222">
        <v>551.26</v>
      </c>
      <c r="G190" s="183">
        <v>0</v>
      </c>
      <c r="H190" s="188">
        <v>0</v>
      </c>
      <c r="I190" s="222">
        <v>0</v>
      </c>
      <c r="J190" s="222">
        <v>0</v>
      </c>
      <c r="K190" s="222">
        <v>0</v>
      </c>
      <c r="L190" s="222">
        <v>0</v>
      </c>
      <c r="M190" s="222">
        <v>551.26</v>
      </c>
      <c r="N190" s="183">
        <v>551.26</v>
      </c>
    </row>
    <row r="191" ht="23.1" customHeight="1" spans="1:14">
      <c r="A191" s="179"/>
      <c r="B191" s="179"/>
      <c r="C191" s="180"/>
      <c r="D191" s="181" t="s">
        <v>2635</v>
      </c>
      <c r="E191" s="182" t="s">
        <v>2636</v>
      </c>
      <c r="F191" s="222">
        <v>41.98</v>
      </c>
      <c r="G191" s="183">
        <v>0</v>
      </c>
      <c r="H191" s="188">
        <v>0</v>
      </c>
      <c r="I191" s="222">
        <v>0</v>
      </c>
      <c r="J191" s="222">
        <v>0</v>
      </c>
      <c r="K191" s="222">
        <v>0</v>
      </c>
      <c r="L191" s="222">
        <v>0</v>
      </c>
      <c r="M191" s="222">
        <v>41.98</v>
      </c>
      <c r="N191" s="183">
        <v>41.98</v>
      </c>
    </row>
    <row r="192" ht="23.1" customHeight="1" spans="1:14">
      <c r="A192" s="179"/>
      <c r="B192" s="179"/>
      <c r="C192" s="180"/>
      <c r="D192" s="181" t="s">
        <v>2637</v>
      </c>
      <c r="E192" s="182" t="s">
        <v>2638</v>
      </c>
      <c r="F192" s="222">
        <v>83.55</v>
      </c>
      <c r="G192" s="183">
        <v>0</v>
      </c>
      <c r="H192" s="188">
        <v>0</v>
      </c>
      <c r="I192" s="222">
        <v>0</v>
      </c>
      <c r="J192" s="222">
        <v>0</v>
      </c>
      <c r="K192" s="222">
        <v>0</v>
      </c>
      <c r="L192" s="222">
        <v>0</v>
      </c>
      <c r="M192" s="222">
        <v>83.55</v>
      </c>
      <c r="N192" s="183">
        <v>83.55</v>
      </c>
    </row>
    <row r="193" ht="23.1" customHeight="1" spans="1:14">
      <c r="A193" s="179"/>
      <c r="B193" s="179"/>
      <c r="C193" s="180"/>
      <c r="D193" s="181" t="s">
        <v>2639</v>
      </c>
      <c r="E193" s="182" t="s">
        <v>2640</v>
      </c>
      <c r="F193" s="222">
        <v>39.54</v>
      </c>
      <c r="G193" s="183">
        <v>0</v>
      </c>
      <c r="H193" s="188">
        <v>0</v>
      </c>
      <c r="I193" s="222">
        <v>0</v>
      </c>
      <c r="J193" s="222">
        <v>0</v>
      </c>
      <c r="K193" s="222">
        <v>0</v>
      </c>
      <c r="L193" s="222">
        <v>0</v>
      </c>
      <c r="M193" s="222">
        <v>39.54</v>
      </c>
      <c r="N193" s="183">
        <v>39.54</v>
      </c>
    </row>
    <row r="194" ht="23.1" customHeight="1" spans="1:14">
      <c r="A194" s="179"/>
      <c r="B194" s="179"/>
      <c r="C194" s="180"/>
      <c r="D194" s="181" t="s">
        <v>2641</v>
      </c>
      <c r="E194" s="182" t="s">
        <v>2642</v>
      </c>
      <c r="F194" s="222">
        <v>115.61</v>
      </c>
      <c r="G194" s="183">
        <v>0</v>
      </c>
      <c r="H194" s="188">
        <v>0</v>
      </c>
      <c r="I194" s="222">
        <v>0</v>
      </c>
      <c r="J194" s="222">
        <v>0</v>
      </c>
      <c r="K194" s="222">
        <v>0</v>
      </c>
      <c r="L194" s="222">
        <v>0</v>
      </c>
      <c r="M194" s="222">
        <v>115.61</v>
      </c>
      <c r="N194" s="183">
        <v>115.61</v>
      </c>
    </row>
    <row r="195" ht="23.1" customHeight="1" spans="1:14">
      <c r="A195" s="179"/>
      <c r="B195" s="179"/>
      <c r="C195" s="180"/>
      <c r="D195" s="181" t="s">
        <v>2643</v>
      </c>
      <c r="E195" s="182" t="s">
        <v>2644</v>
      </c>
      <c r="F195" s="222">
        <v>48.98</v>
      </c>
      <c r="G195" s="183">
        <v>0</v>
      </c>
      <c r="H195" s="188">
        <v>0</v>
      </c>
      <c r="I195" s="222">
        <v>0</v>
      </c>
      <c r="J195" s="222">
        <v>0</v>
      </c>
      <c r="K195" s="222">
        <v>0</v>
      </c>
      <c r="L195" s="222">
        <v>0</v>
      </c>
      <c r="M195" s="222">
        <v>48.98</v>
      </c>
      <c r="N195" s="183">
        <v>48.98</v>
      </c>
    </row>
    <row r="196" ht="23.1" customHeight="1" spans="1:14">
      <c r="A196" s="179"/>
      <c r="B196" s="179"/>
      <c r="C196" s="180"/>
      <c r="D196" s="181" t="s">
        <v>2647</v>
      </c>
      <c r="E196" s="182" t="s">
        <v>2648</v>
      </c>
      <c r="F196" s="222">
        <v>0</v>
      </c>
      <c r="G196" s="183">
        <v>0</v>
      </c>
      <c r="H196" s="188">
        <v>0</v>
      </c>
      <c r="I196" s="222">
        <v>0</v>
      </c>
      <c r="J196" s="222">
        <v>0</v>
      </c>
      <c r="K196" s="222">
        <v>0</v>
      </c>
      <c r="L196" s="222">
        <v>0</v>
      </c>
      <c r="M196" s="222">
        <v>0</v>
      </c>
      <c r="N196" s="183">
        <v>0</v>
      </c>
    </row>
    <row r="197" ht="23.1" customHeight="1" spans="1:14">
      <c r="A197" s="179"/>
      <c r="B197" s="179"/>
      <c r="C197" s="180"/>
      <c r="D197" s="181" t="s">
        <v>2649</v>
      </c>
      <c r="E197" s="182" t="s">
        <v>2650</v>
      </c>
      <c r="F197" s="222">
        <v>0</v>
      </c>
      <c r="G197" s="183">
        <v>0</v>
      </c>
      <c r="H197" s="188">
        <v>0</v>
      </c>
      <c r="I197" s="222">
        <v>0</v>
      </c>
      <c r="J197" s="222">
        <v>0</v>
      </c>
      <c r="K197" s="222">
        <v>0</v>
      </c>
      <c r="L197" s="222">
        <v>0</v>
      </c>
      <c r="M197" s="222">
        <v>0</v>
      </c>
      <c r="N197" s="183">
        <v>0</v>
      </c>
    </row>
    <row r="198" ht="23.1" customHeight="1" spans="1:14">
      <c r="A198" s="179"/>
      <c r="B198" s="179"/>
      <c r="C198" s="180"/>
      <c r="D198" s="181" t="s">
        <v>2651</v>
      </c>
      <c r="E198" s="182" t="s">
        <v>2652</v>
      </c>
      <c r="F198" s="222">
        <v>550.86</v>
      </c>
      <c r="G198" s="183">
        <v>0</v>
      </c>
      <c r="H198" s="188">
        <v>0</v>
      </c>
      <c r="I198" s="222">
        <v>0</v>
      </c>
      <c r="J198" s="222">
        <v>0</v>
      </c>
      <c r="K198" s="222">
        <v>0</v>
      </c>
      <c r="L198" s="222">
        <v>0</v>
      </c>
      <c r="M198" s="222">
        <v>550.86</v>
      </c>
      <c r="N198" s="183">
        <v>550.86</v>
      </c>
    </row>
    <row r="199" ht="23.1" customHeight="1" spans="1:14">
      <c r="A199" s="179"/>
      <c r="B199" s="179"/>
      <c r="C199" s="180"/>
      <c r="D199" s="181" t="s">
        <v>2653</v>
      </c>
      <c r="E199" s="182" t="s">
        <v>2654</v>
      </c>
      <c r="F199" s="222">
        <v>0</v>
      </c>
      <c r="G199" s="183">
        <v>0</v>
      </c>
      <c r="H199" s="188">
        <v>0</v>
      </c>
      <c r="I199" s="222">
        <v>0</v>
      </c>
      <c r="J199" s="222">
        <v>0</v>
      </c>
      <c r="K199" s="222">
        <v>0</v>
      </c>
      <c r="L199" s="222">
        <v>0</v>
      </c>
      <c r="M199" s="222">
        <v>0</v>
      </c>
      <c r="N199" s="183">
        <v>0</v>
      </c>
    </row>
    <row r="200" ht="23.1" customHeight="1" spans="1:14">
      <c r="A200" s="179"/>
      <c r="B200" s="179"/>
      <c r="C200" s="180"/>
      <c r="D200" s="181" t="s">
        <v>2671</v>
      </c>
      <c r="E200" s="182" t="s">
        <v>2672</v>
      </c>
      <c r="F200" s="222">
        <v>0</v>
      </c>
      <c r="G200" s="183">
        <v>0</v>
      </c>
      <c r="H200" s="188">
        <v>0</v>
      </c>
      <c r="I200" s="222">
        <v>0</v>
      </c>
      <c r="J200" s="222">
        <v>0</v>
      </c>
      <c r="K200" s="222">
        <v>0</v>
      </c>
      <c r="L200" s="222">
        <v>0</v>
      </c>
      <c r="M200" s="222">
        <v>0</v>
      </c>
      <c r="N200" s="183">
        <v>0</v>
      </c>
    </row>
    <row r="201" ht="23.1" customHeight="1" spans="1:14">
      <c r="A201" s="179"/>
      <c r="B201" s="179"/>
      <c r="C201" s="180"/>
      <c r="D201" s="181" t="s">
        <v>2673</v>
      </c>
      <c r="E201" s="182" t="s">
        <v>1074</v>
      </c>
      <c r="F201" s="222">
        <v>99.64</v>
      </c>
      <c r="G201" s="183">
        <v>77.14</v>
      </c>
      <c r="H201" s="188">
        <v>53.62</v>
      </c>
      <c r="I201" s="222">
        <v>18.2</v>
      </c>
      <c r="J201" s="222">
        <v>5.32</v>
      </c>
      <c r="K201" s="222">
        <v>0</v>
      </c>
      <c r="L201" s="222">
        <v>0</v>
      </c>
      <c r="M201" s="222">
        <v>22.5</v>
      </c>
      <c r="N201" s="183">
        <v>22.5</v>
      </c>
    </row>
    <row r="202" ht="23.1" customHeight="1" spans="1:14">
      <c r="A202" s="179"/>
      <c r="B202" s="179"/>
      <c r="C202" s="180"/>
      <c r="D202" s="181" t="s">
        <v>2674</v>
      </c>
      <c r="E202" s="182" t="s">
        <v>2675</v>
      </c>
      <c r="F202" s="222">
        <v>77.14</v>
      </c>
      <c r="G202" s="183">
        <v>77.14</v>
      </c>
      <c r="H202" s="188">
        <v>53.62</v>
      </c>
      <c r="I202" s="222">
        <v>18.2</v>
      </c>
      <c r="J202" s="222">
        <v>5.32</v>
      </c>
      <c r="K202" s="222">
        <v>0</v>
      </c>
      <c r="L202" s="222">
        <v>0</v>
      </c>
      <c r="M202" s="222">
        <v>0</v>
      </c>
      <c r="N202" s="183">
        <v>0</v>
      </c>
    </row>
    <row r="203" ht="23.1" customHeight="1" spans="1:14">
      <c r="A203" s="179"/>
      <c r="B203" s="179"/>
      <c r="C203" s="180"/>
      <c r="D203" s="181" t="s">
        <v>2676</v>
      </c>
      <c r="E203" s="182" t="s">
        <v>2677</v>
      </c>
      <c r="F203" s="222">
        <v>22.5</v>
      </c>
      <c r="G203" s="183">
        <v>0</v>
      </c>
      <c r="H203" s="188">
        <v>0</v>
      </c>
      <c r="I203" s="222">
        <v>0</v>
      </c>
      <c r="J203" s="222">
        <v>0</v>
      </c>
      <c r="K203" s="222">
        <v>0</v>
      </c>
      <c r="L203" s="222">
        <v>0</v>
      </c>
      <c r="M203" s="222">
        <v>22.5</v>
      </c>
      <c r="N203" s="183">
        <v>22.5</v>
      </c>
    </row>
    <row r="204" ht="23.1" customHeight="1" spans="1:14">
      <c r="A204" s="179"/>
      <c r="B204" s="179"/>
      <c r="C204" s="180"/>
      <c r="D204" s="181" t="s">
        <v>2678</v>
      </c>
      <c r="E204" s="182" t="s">
        <v>139</v>
      </c>
      <c r="F204" s="222">
        <v>1486.24</v>
      </c>
      <c r="G204" s="183">
        <v>1486.24</v>
      </c>
      <c r="H204" s="188">
        <v>1022.62</v>
      </c>
      <c r="I204" s="222">
        <v>352.24</v>
      </c>
      <c r="J204" s="222">
        <v>102.38</v>
      </c>
      <c r="K204" s="222">
        <v>9</v>
      </c>
      <c r="L204" s="222">
        <v>0</v>
      </c>
      <c r="M204" s="222">
        <v>0</v>
      </c>
      <c r="N204" s="183">
        <v>0</v>
      </c>
    </row>
    <row r="205" ht="23.1" customHeight="1" spans="1:14">
      <c r="A205" s="179"/>
      <c r="B205" s="179"/>
      <c r="C205" s="180"/>
      <c r="D205" s="181" t="s">
        <v>2679</v>
      </c>
      <c r="E205" s="182" t="s">
        <v>2680</v>
      </c>
      <c r="F205" s="222">
        <v>1486.24</v>
      </c>
      <c r="G205" s="183">
        <v>1486.24</v>
      </c>
      <c r="H205" s="188">
        <v>1022.62</v>
      </c>
      <c r="I205" s="222">
        <v>352.24</v>
      </c>
      <c r="J205" s="222">
        <v>102.38</v>
      </c>
      <c r="K205" s="222">
        <v>9</v>
      </c>
      <c r="L205" s="222">
        <v>0</v>
      </c>
      <c r="M205" s="222">
        <v>0</v>
      </c>
      <c r="N205" s="183">
        <v>0</v>
      </c>
    </row>
    <row r="206" ht="23.1" customHeight="1" spans="1:14">
      <c r="A206" s="179"/>
      <c r="B206" s="179"/>
      <c r="C206" s="180"/>
      <c r="D206" s="181" t="s">
        <v>2681</v>
      </c>
      <c r="E206" s="182" t="s">
        <v>1091</v>
      </c>
      <c r="F206" s="222">
        <v>605.149999999999</v>
      </c>
      <c r="G206" s="183">
        <v>360.18</v>
      </c>
      <c r="H206" s="188">
        <v>250.02</v>
      </c>
      <c r="I206" s="222">
        <v>85.35</v>
      </c>
      <c r="J206" s="222">
        <v>24.81</v>
      </c>
      <c r="K206" s="222">
        <v>0</v>
      </c>
      <c r="L206" s="222">
        <v>0</v>
      </c>
      <c r="M206" s="222">
        <v>244.97</v>
      </c>
      <c r="N206" s="183">
        <v>244.97</v>
      </c>
    </row>
    <row r="207" ht="23.1" customHeight="1" spans="1:14">
      <c r="A207" s="179"/>
      <c r="B207" s="179"/>
      <c r="C207" s="180"/>
      <c r="D207" s="181" t="s">
        <v>2682</v>
      </c>
      <c r="E207" s="182" t="s">
        <v>2683</v>
      </c>
      <c r="F207" s="222">
        <v>301.74</v>
      </c>
      <c r="G207" s="183">
        <v>301.74</v>
      </c>
      <c r="H207" s="188">
        <v>209.31</v>
      </c>
      <c r="I207" s="222">
        <v>71.59</v>
      </c>
      <c r="J207" s="222">
        <v>20.84</v>
      </c>
      <c r="K207" s="222">
        <v>0</v>
      </c>
      <c r="L207" s="222">
        <v>0</v>
      </c>
      <c r="M207" s="222">
        <v>0</v>
      </c>
      <c r="N207" s="183">
        <v>0</v>
      </c>
    </row>
    <row r="208" ht="23.1" customHeight="1" spans="1:14">
      <c r="A208" s="179"/>
      <c r="B208" s="179"/>
      <c r="C208" s="180"/>
      <c r="D208" s="181" t="s">
        <v>2684</v>
      </c>
      <c r="E208" s="182" t="s">
        <v>2685</v>
      </c>
      <c r="F208" s="222">
        <v>63.73</v>
      </c>
      <c r="G208" s="183">
        <v>0</v>
      </c>
      <c r="H208" s="188">
        <v>0</v>
      </c>
      <c r="I208" s="222">
        <v>0</v>
      </c>
      <c r="J208" s="222">
        <v>0</v>
      </c>
      <c r="K208" s="222">
        <v>0</v>
      </c>
      <c r="L208" s="222">
        <v>0</v>
      </c>
      <c r="M208" s="222">
        <v>63.73</v>
      </c>
      <c r="N208" s="183">
        <v>63.73</v>
      </c>
    </row>
    <row r="209" ht="23.1" customHeight="1" spans="1:14">
      <c r="A209" s="179"/>
      <c r="B209" s="179"/>
      <c r="C209" s="180"/>
      <c r="D209" s="181" t="s">
        <v>2686</v>
      </c>
      <c r="E209" s="182" t="s">
        <v>2687</v>
      </c>
      <c r="F209" s="222">
        <v>58.44</v>
      </c>
      <c r="G209" s="183">
        <v>58.44</v>
      </c>
      <c r="H209" s="188">
        <v>40.71</v>
      </c>
      <c r="I209" s="222">
        <v>13.76</v>
      </c>
      <c r="J209" s="222">
        <v>3.97</v>
      </c>
      <c r="K209" s="222">
        <v>0</v>
      </c>
      <c r="L209" s="222">
        <v>0</v>
      </c>
      <c r="M209" s="222">
        <v>0</v>
      </c>
      <c r="N209" s="183">
        <v>0</v>
      </c>
    </row>
    <row r="210" ht="23.1" customHeight="1" spans="1:14">
      <c r="A210" s="179"/>
      <c r="B210" s="179"/>
      <c r="C210" s="180"/>
      <c r="D210" s="181" t="s">
        <v>2688</v>
      </c>
      <c r="E210" s="182" t="s">
        <v>2689</v>
      </c>
      <c r="F210" s="222">
        <v>91.41</v>
      </c>
      <c r="G210" s="183">
        <v>0</v>
      </c>
      <c r="H210" s="188">
        <v>0</v>
      </c>
      <c r="I210" s="222">
        <v>0</v>
      </c>
      <c r="J210" s="222">
        <v>0</v>
      </c>
      <c r="K210" s="222">
        <v>0</v>
      </c>
      <c r="L210" s="222">
        <v>0</v>
      </c>
      <c r="M210" s="222">
        <v>91.41</v>
      </c>
      <c r="N210" s="183">
        <v>91.41</v>
      </c>
    </row>
    <row r="211" ht="23.1" customHeight="1" spans="1:14">
      <c r="A211" s="179"/>
      <c r="B211" s="179"/>
      <c r="C211" s="180"/>
      <c r="D211" s="181" t="s">
        <v>2690</v>
      </c>
      <c r="E211" s="182" t="s">
        <v>2691</v>
      </c>
      <c r="F211" s="222">
        <v>89.8299999999999</v>
      </c>
      <c r="G211" s="183">
        <v>0</v>
      </c>
      <c r="H211" s="188">
        <v>0</v>
      </c>
      <c r="I211" s="222">
        <v>0</v>
      </c>
      <c r="J211" s="222">
        <v>0</v>
      </c>
      <c r="K211" s="222">
        <v>0</v>
      </c>
      <c r="L211" s="222">
        <v>0</v>
      </c>
      <c r="M211" s="222">
        <v>89.8299999999999</v>
      </c>
      <c r="N211" s="183">
        <v>89.8299999999999</v>
      </c>
    </row>
    <row r="212" ht="23.1" customHeight="1" spans="1:14">
      <c r="A212" s="179"/>
      <c r="B212" s="179"/>
      <c r="C212" s="180"/>
      <c r="D212" s="181" t="s">
        <v>1905</v>
      </c>
      <c r="E212" s="182" t="s">
        <v>143</v>
      </c>
      <c r="F212" s="222">
        <v>2715.19</v>
      </c>
      <c r="G212" s="183">
        <v>2715.19</v>
      </c>
      <c r="H212" s="188">
        <v>1884.2</v>
      </c>
      <c r="I212" s="222">
        <v>645.86</v>
      </c>
      <c r="J212" s="222">
        <v>185.13</v>
      </c>
      <c r="K212" s="222">
        <v>0</v>
      </c>
      <c r="L212" s="222">
        <v>0</v>
      </c>
      <c r="M212" s="222">
        <v>0</v>
      </c>
      <c r="N212" s="183">
        <v>0</v>
      </c>
    </row>
    <row r="213" ht="23.1" customHeight="1" spans="1:14">
      <c r="A213" s="179"/>
      <c r="B213" s="179"/>
      <c r="C213" s="180"/>
      <c r="D213" s="181" t="s">
        <v>2692</v>
      </c>
      <c r="E213" s="182" t="s">
        <v>2693</v>
      </c>
      <c r="F213" s="222">
        <v>2715.19</v>
      </c>
      <c r="G213" s="183">
        <v>2715.19</v>
      </c>
      <c r="H213" s="188">
        <v>1884.2</v>
      </c>
      <c r="I213" s="222">
        <v>645.86</v>
      </c>
      <c r="J213" s="222">
        <v>185.13</v>
      </c>
      <c r="K213" s="222">
        <v>0</v>
      </c>
      <c r="L213" s="222">
        <v>0</v>
      </c>
      <c r="M213" s="222">
        <v>0</v>
      </c>
      <c r="N213" s="183">
        <v>0</v>
      </c>
    </row>
    <row r="214" ht="23.1" customHeight="1" spans="1:14">
      <c r="A214" s="179"/>
      <c r="B214" s="179"/>
      <c r="C214" s="180"/>
      <c r="D214" s="181" t="s">
        <v>1922</v>
      </c>
      <c r="E214" s="182" t="s">
        <v>145</v>
      </c>
      <c r="F214" s="222">
        <v>76.92</v>
      </c>
      <c r="G214" s="183">
        <v>0</v>
      </c>
      <c r="H214" s="188">
        <v>0</v>
      </c>
      <c r="I214" s="222">
        <v>0</v>
      </c>
      <c r="J214" s="222">
        <v>0</v>
      </c>
      <c r="K214" s="222">
        <v>0</v>
      </c>
      <c r="L214" s="222">
        <v>0</v>
      </c>
      <c r="M214" s="222">
        <v>76.92</v>
      </c>
      <c r="N214" s="183">
        <v>76.92</v>
      </c>
    </row>
    <row r="215" ht="23.1" customHeight="1" spans="1:14">
      <c r="A215" s="179"/>
      <c r="B215" s="179"/>
      <c r="C215" s="180"/>
      <c r="D215" s="181" t="s">
        <v>2694</v>
      </c>
      <c r="E215" s="182" t="s">
        <v>2695</v>
      </c>
      <c r="F215" s="222">
        <v>76.92</v>
      </c>
      <c r="G215" s="183">
        <v>0</v>
      </c>
      <c r="H215" s="188">
        <v>0</v>
      </c>
      <c r="I215" s="222">
        <v>0</v>
      </c>
      <c r="J215" s="222">
        <v>0</v>
      </c>
      <c r="K215" s="222">
        <v>0</v>
      </c>
      <c r="L215" s="222">
        <v>0</v>
      </c>
      <c r="M215" s="222">
        <v>76.92</v>
      </c>
      <c r="N215" s="183">
        <v>76.92</v>
      </c>
    </row>
    <row r="216" ht="23.1" customHeight="1" spans="1:14">
      <c r="A216" s="179"/>
      <c r="B216" s="179"/>
      <c r="C216" s="180"/>
      <c r="D216" s="181" t="s">
        <v>1931</v>
      </c>
      <c r="E216" s="182" t="s">
        <v>1114</v>
      </c>
      <c r="F216" s="222">
        <v>724.33</v>
      </c>
      <c r="G216" s="183">
        <v>326.39</v>
      </c>
      <c r="H216" s="188">
        <v>226.82</v>
      </c>
      <c r="I216" s="222">
        <v>77.16</v>
      </c>
      <c r="J216" s="222">
        <v>22.41</v>
      </c>
      <c r="K216" s="222">
        <v>0</v>
      </c>
      <c r="L216" s="222">
        <v>0</v>
      </c>
      <c r="M216" s="222">
        <v>397.94</v>
      </c>
      <c r="N216" s="183">
        <v>397.94</v>
      </c>
    </row>
    <row r="217" ht="23.1" customHeight="1" spans="1:14">
      <c r="A217" s="179"/>
      <c r="B217" s="179"/>
      <c r="C217" s="180"/>
      <c r="D217" s="181" t="s">
        <v>2696</v>
      </c>
      <c r="E217" s="182" t="s">
        <v>2697</v>
      </c>
      <c r="F217" s="222">
        <v>326.39</v>
      </c>
      <c r="G217" s="183">
        <v>326.39</v>
      </c>
      <c r="H217" s="188">
        <v>226.82</v>
      </c>
      <c r="I217" s="222">
        <v>77.16</v>
      </c>
      <c r="J217" s="222">
        <v>22.41</v>
      </c>
      <c r="K217" s="222">
        <v>0</v>
      </c>
      <c r="L217" s="222">
        <v>0</v>
      </c>
      <c r="M217" s="222">
        <v>0</v>
      </c>
      <c r="N217" s="183">
        <v>0</v>
      </c>
    </row>
    <row r="218" ht="23.1" customHeight="1" spans="1:14">
      <c r="A218" s="179"/>
      <c r="B218" s="179"/>
      <c r="C218" s="180"/>
      <c r="D218" s="181" t="s">
        <v>2698</v>
      </c>
      <c r="E218" s="182" t="s">
        <v>2699</v>
      </c>
      <c r="F218" s="222">
        <v>96.74</v>
      </c>
      <c r="G218" s="183">
        <v>0</v>
      </c>
      <c r="H218" s="188">
        <v>0</v>
      </c>
      <c r="I218" s="222">
        <v>0</v>
      </c>
      <c r="J218" s="222">
        <v>0</v>
      </c>
      <c r="K218" s="222">
        <v>0</v>
      </c>
      <c r="L218" s="222">
        <v>0</v>
      </c>
      <c r="M218" s="222">
        <v>96.74</v>
      </c>
      <c r="N218" s="183">
        <v>96.74</v>
      </c>
    </row>
    <row r="219" ht="23.1" customHeight="1" spans="1:14">
      <c r="A219" s="179"/>
      <c r="B219" s="179"/>
      <c r="C219" s="180"/>
      <c r="D219" s="181" t="s">
        <v>2700</v>
      </c>
      <c r="E219" s="182" t="s">
        <v>2701</v>
      </c>
      <c r="F219" s="222">
        <v>36.22</v>
      </c>
      <c r="G219" s="183">
        <v>0</v>
      </c>
      <c r="H219" s="188">
        <v>0</v>
      </c>
      <c r="I219" s="222">
        <v>0</v>
      </c>
      <c r="J219" s="222">
        <v>0</v>
      </c>
      <c r="K219" s="222">
        <v>0</v>
      </c>
      <c r="L219" s="222">
        <v>0</v>
      </c>
      <c r="M219" s="222">
        <v>36.22</v>
      </c>
      <c r="N219" s="183">
        <v>36.22</v>
      </c>
    </row>
    <row r="220" ht="23.1" customHeight="1" spans="1:14">
      <c r="A220" s="179"/>
      <c r="B220" s="179"/>
      <c r="C220" s="180"/>
      <c r="D220" s="181" t="s">
        <v>2702</v>
      </c>
      <c r="E220" s="182" t="s">
        <v>2703</v>
      </c>
      <c r="F220" s="222">
        <v>58.26</v>
      </c>
      <c r="G220" s="183">
        <v>0</v>
      </c>
      <c r="H220" s="188">
        <v>0</v>
      </c>
      <c r="I220" s="222">
        <v>0</v>
      </c>
      <c r="J220" s="222">
        <v>0</v>
      </c>
      <c r="K220" s="222">
        <v>0</v>
      </c>
      <c r="L220" s="222">
        <v>0</v>
      </c>
      <c r="M220" s="222">
        <v>58.26</v>
      </c>
      <c r="N220" s="183">
        <v>58.26</v>
      </c>
    </row>
    <row r="221" ht="23.1" customHeight="1" spans="1:14">
      <c r="A221" s="179"/>
      <c r="B221" s="179"/>
      <c r="C221" s="180"/>
      <c r="D221" s="181" t="s">
        <v>2704</v>
      </c>
      <c r="E221" s="182" t="s">
        <v>2705</v>
      </c>
      <c r="F221" s="222">
        <v>120.12</v>
      </c>
      <c r="G221" s="183">
        <v>0</v>
      </c>
      <c r="H221" s="188">
        <v>0</v>
      </c>
      <c r="I221" s="222">
        <v>0</v>
      </c>
      <c r="J221" s="222">
        <v>0</v>
      </c>
      <c r="K221" s="222">
        <v>0</v>
      </c>
      <c r="L221" s="222">
        <v>0</v>
      </c>
      <c r="M221" s="222">
        <v>120.12</v>
      </c>
      <c r="N221" s="183">
        <v>120.12</v>
      </c>
    </row>
    <row r="222" ht="23.1" customHeight="1" spans="1:14">
      <c r="A222" s="179"/>
      <c r="B222" s="179"/>
      <c r="C222" s="180"/>
      <c r="D222" s="181" t="s">
        <v>2706</v>
      </c>
      <c r="E222" s="182" t="s">
        <v>2707</v>
      </c>
      <c r="F222" s="222">
        <v>86.6</v>
      </c>
      <c r="G222" s="183">
        <v>0</v>
      </c>
      <c r="H222" s="188">
        <v>0</v>
      </c>
      <c r="I222" s="222">
        <v>0</v>
      </c>
      <c r="J222" s="222">
        <v>0</v>
      </c>
      <c r="K222" s="222">
        <v>0</v>
      </c>
      <c r="L222" s="222">
        <v>0</v>
      </c>
      <c r="M222" s="222">
        <v>86.6</v>
      </c>
      <c r="N222" s="183">
        <v>86.6</v>
      </c>
    </row>
    <row r="223" ht="23.1" customHeight="1" spans="1:14">
      <c r="A223" s="179"/>
      <c r="B223" s="179"/>
      <c r="C223" s="180"/>
      <c r="D223" s="181" t="s">
        <v>1933</v>
      </c>
      <c r="E223" s="182" t="s">
        <v>1125</v>
      </c>
      <c r="F223" s="222">
        <v>497.78</v>
      </c>
      <c r="G223" s="183">
        <v>362.87</v>
      </c>
      <c r="H223" s="188">
        <v>252.33</v>
      </c>
      <c r="I223" s="222">
        <v>85.6</v>
      </c>
      <c r="J223" s="222">
        <v>24.94</v>
      </c>
      <c r="K223" s="222">
        <v>0</v>
      </c>
      <c r="L223" s="222">
        <v>0</v>
      </c>
      <c r="M223" s="222">
        <v>134.91</v>
      </c>
      <c r="N223" s="183">
        <v>134.91</v>
      </c>
    </row>
    <row r="224" ht="23.1" customHeight="1" spans="1:14">
      <c r="A224" s="179"/>
      <c r="B224" s="179"/>
      <c r="C224" s="180"/>
      <c r="D224" s="181" t="s">
        <v>2708</v>
      </c>
      <c r="E224" s="182" t="s">
        <v>2709</v>
      </c>
      <c r="F224" s="222">
        <v>362.87</v>
      </c>
      <c r="G224" s="183">
        <v>362.87</v>
      </c>
      <c r="H224" s="188">
        <v>252.33</v>
      </c>
      <c r="I224" s="222">
        <v>85.6</v>
      </c>
      <c r="J224" s="222">
        <v>24.94</v>
      </c>
      <c r="K224" s="222">
        <v>0</v>
      </c>
      <c r="L224" s="222">
        <v>0</v>
      </c>
      <c r="M224" s="222">
        <v>0</v>
      </c>
      <c r="N224" s="183">
        <v>0</v>
      </c>
    </row>
    <row r="225" ht="23.1" customHeight="1" spans="1:14">
      <c r="A225" s="179"/>
      <c r="B225" s="179"/>
      <c r="C225" s="180"/>
      <c r="D225" s="181" t="s">
        <v>2710</v>
      </c>
      <c r="E225" s="182" t="s">
        <v>2711</v>
      </c>
      <c r="F225" s="222">
        <v>34.43</v>
      </c>
      <c r="G225" s="183">
        <v>0</v>
      </c>
      <c r="H225" s="188">
        <v>0</v>
      </c>
      <c r="I225" s="222">
        <v>0</v>
      </c>
      <c r="J225" s="222">
        <v>0</v>
      </c>
      <c r="K225" s="222">
        <v>0</v>
      </c>
      <c r="L225" s="222">
        <v>0</v>
      </c>
      <c r="M225" s="222">
        <v>34.43</v>
      </c>
      <c r="N225" s="183">
        <v>34.43</v>
      </c>
    </row>
    <row r="226" ht="23.1" customHeight="1" spans="1:14">
      <c r="A226" s="179"/>
      <c r="B226" s="179"/>
      <c r="C226" s="180"/>
      <c r="D226" s="181" t="s">
        <v>2712</v>
      </c>
      <c r="E226" s="182" t="s">
        <v>2713</v>
      </c>
      <c r="F226" s="222">
        <v>45.6</v>
      </c>
      <c r="G226" s="183">
        <v>0</v>
      </c>
      <c r="H226" s="188">
        <v>0</v>
      </c>
      <c r="I226" s="222">
        <v>0</v>
      </c>
      <c r="J226" s="222">
        <v>0</v>
      </c>
      <c r="K226" s="222">
        <v>0</v>
      </c>
      <c r="L226" s="222">
        <v>0</v>
      </c>
      <c r="M226" s="222">
        <v>45.6</v>
      </c>
      <c r="N226" s="183">
        <v>45.6</v>
      </c>
    </row>
    <row r="227" ht="23.1" customHeight="1" spans="1:14">
      <c r="A227" s="179"/>
      <c r="B227" s="179"/>
      <c r="C227" s="180"/>
      <c r="D227" s="181" t="s">
        <v>2714</v>
      </c>
      <c r="E227" s="182" t="s">
        <v>2715</v>
      </c>
      <c r="F227" s="222">
        <v>54.88</v>
      </c>
      <c r="G227" s="183">
        <v>0</v>
      </c>
      <c r="H227" s="188">
        <v>0</v>
      </c>
      <c r="I227" s="222">
        <v>0</v>
      </c>
      <c r="J227" s="222">
        <v>0</v>
      </c>
      <c r="K227" s="222">
        <v>0</v>
      </c>
      <c r="L227" s="222">
        <v>0</v>
      </c>
      <c r="M227" s="222">
        <v>54.88</v>
      </c>
      <c r="N227" s="183">
        <v>54.88</v>
      </c>
    </row>
    <row r="228" ht="23.1" customHeight="1" spans="1:14">
      <c r="A228" s="179"/>
      <c r="B228" s="179"/>
      <c r="C228" s="180"/>
      <c r="D228" s="181" t="s">
        <v>1938</v>
      </c>
      <c r="E228" s="182" t="s">
        <v>1147</v>
      </c>
      <c r="F228" s="222">
        <v>275.79</v>
      </c>
      <c r="G228" s="183">
        <v>0</v>
      </c>
      <c r="H228" s="188">
        <v>0</v>
      </c>
      <c r="I228" s="222">
        <v>0</v>
      </c>
      <c r="J228" s="222">
        <v>0</v>
      </c>
      <c r="K228" s="222">
        <v>0</v>
      </c>
      <c r="L228" s="222">
        <v>0</v>
      </c>
      <c r="M228" s="222">
        <v>275.79</v>
      </c>
      <c r="N228" s="183">
        <v>275.79</v>
      </c>
    </row>
    <row r="229" ht="23.1" customHeight="1" spans="1:14">
      <c r="A229" s="179"/>
      <c r="B229" s="179"/>
      <c r="C229" s="180"/>
      <c r="D229" s="181" t="s">
        <v>2716</v>
      </c>
      <c r="E229" s="182" t="s">
        <v>2717</v>
      </c>
      <c r="F229" s="222">
        <v>275.79</v>
      </c>
      <c r="G229" s="183">
        <v>0</v>
      </c>
      <c r="H229" s="188">
        <v>0</v>
      </c>
      <c r="I229" s="222">
        <v>0</v>
      </c>
      <c r="J229" s="222">
        <v>0</v>
      </c>
      <c r="K229" s="222">
        <v>0</v>
      </c>
      <c r="L229" s="222">
        <v>0</v>
      </c>
      <c r="M229" s="222">
        <v>275.79</v>
      </c>
      <c r="N229" s="183">
        <v>275.79</v>
      </c>
    </row>
    <row r="230" ht="23.1" customHeight="1" spans="1:14">
      <c r="A230" s="179"/>
      <c r="B230" s="179"/>
      <c r="C230" s="180"/>
      <c r="D230" s="181" t="s">
        <v>1942</v>
      </c>
      <c r="E230" s="182" t="s">
        <v>1153</v>
      </c>
      <c r="F230" s="222">
        <v>27.72</v>
      </c>
      <c r="G230" s="183">
        <v>0</v>
      </c>
      <c r="H230" s="188">
        <v>0</v>
      </c>
      <c r="I230" s="222">
        <v>0</v>
      </c>
      <c r="J230" s="222">
        <v>0</v>
      </c>
      <c r="K230" s="222">
        <v>0</v>
      </c>
      <c r="L230" s="222">
        <v>0</v>
      </c>
      <c r="M230" s="222">
        <v>27.72</v>
      </c>
      <c r="N230" s="183">
        <v>27.72</v>
      </c>
    </row>
    <row r="231" ht="23.1" customHeight="1" spans="1:14">
      <c r="A231" s="179"/>
      <c r="B231" s="179"/>
      <c r="C231" s="180"/>
      <c r="D231" s="181" t="s">
        <v>2718</v>
      </c>
      <c r="E231" s="182" t="s">
        <v>2719</v>
      </c>
      <c r="F231" s="222">
        <v>27.72</v>
      </c>
      <c r="G231" s="183">
        <v>0</v>
      </c>
      <c r="H231" s="188">
        <v>0</v>
      </c>
      <c r="I231" s="222">
        <v>0</v>
      </c>
      <c r="J231" s="222">
        <v>0</v>
      </c>
      <c r="K231" s="222">
        <v>0</v>
      </c>
      <c r="L231" s="222">
        <v>0</v>
      </c>
      <c r="M231" s="222">
        <v>27.72</v>
      </c>
      <c r="N231" s="183">
        <v>27.72</v>
      </c>
    </row>
    <row r="232" ht="23.1" customHeight="1" spans="1:14">
      <c r="A232" s="179"/>
      <c r="B232" s="179"/>
      <c r="C232" s="180"/>
      <c r="D232" s="181" t="s">
        <v>1947</v>
      </c>
      <c r="E232" s="182" t="s">
        <v>1157</v>
      </c>
      <c r="F232" s="222">
        <v>515.63</v>
      </c>
      <c r="G232" s="183">
        <v>0</v>
      </c>
      <c r="H232" s="188">
        <v>0</v>
      </c>
      <c r="I232" s="222">
        <v>0</v>
      </c>
      <c r="J232" s="222">
        <v>0</v>
      </c>
      <c r="K232" s="222">
        <v>0</v>
      </c>
      <c r="L232" s="222">
        <v>0</v>
      </c>
      <c r="M232" s="222">
        <v>515.63</v>
      </c>
      <c r="N232" s="183">
        <v>515.63</v>
      </c>
    </row>
    <row r="233" ht="23.1" customHeight="1" spans="1:14">
      <c r="A233" s="179"/>
      <c r="B233" s="179"/>
      <c r="C233" s="180"/>
      <c r="D233" s="181" t="s">
        <v>2720</v>
      </c>
      <c r="E233" s="182" t="s">
        <v>2721</v>
      </c>
      <c r="F233" s="222">
        <v>515.63</v>
      </c>
      <c r="G233" s="183">
        <v>0</v>
      </c>
      <c r="H233" s="188">
        <v>0</v>
      </c>
      <c r="I233" s="222">
        <v>0</v>
      </c>
      <c r="J233" s="222">
        <v>0</v>
      </c>
      <c r="K233" s="222">
        <v>0</v>
      </c>
      <c r="L233" s="222">
        <v>0</v>
      </c>
      <c r="M233" s="222">
        <v>515.63</v>
      </c>
      <c r="N233" s="183">
        <v>515.63</v>
      </c>
    </row>
    <row r="234" ht="23.1" customHeight="1" spans="1:14">
      <c r="A234" s="179"/>
      <c r="B234" s="179"/>
      <c r="C234" s="180"/>
      <c r="D234" s="181" t="s">
        <v>1949</v>
      </c>
      <c r="E234" s="182" t="s">
        <v>1159</v>
      </c>
      <c r="F234" s="222">
        <v>237.15</v>
      </c>
      <c r="G234" s="183">
        <v>237.15</v>
      </c>
      <c r="H234" s="188">
        <v>164.56</v>
      </c>
      <c r="I234" s="222">
        <v>56.28</v>
      </c>
      <c r="J234" s="222">
        <v>16.31</v>
      </c>
      <c r="K234" s="222">
        <v>0</v>
      </c>
      <c r="L234" s="222">
        <v>0</v>
      </c>
      <c r="M234" s="222">
        <v>0</v>
      </c>
      <c r="N234" s="183">
        <v>0</v>
      </c>
    </row>
    <row r="235" ht="23.1" customHeight="1" spans="1:14">
      <c r="A235" s="179"/>
      <c r="B235" s="179"/>
      <c r="C235" s="180"/>
      <c r="D235" s="181" t="s">
        <v>2722</v>
      </c>
      <c r="E235" s="182" t="s">
        <v>2723</v>
      </c>
      <c r="F235" s="222">
        <v>237.15</v>
      </c>
      <c r="G235" s="183">
        <v>237.15</v>
      </c>
      <c r="H235" s="188">
        <v>164.56</v>
      </c>
      <c r="I235" s="222">
        <v>56.28</v>
      </c>
      <c r="J235" s="222">
        <v>16.31</v>
      </c>
      <c r="K235" s="222">
        <v>0</v>
      </c>
      <c r="L235" s="222">
        <v>0</v>
      </c>
      <c r="M235" s="222">
        <v>0</v>
      </c>
      <c r="N235" s="183">
        <v>0</v>
      </c>
    </row>
    <row r="236" ht="23.1" customHeight="1" spans="1:14">
      <c r="A236" s="179"/>
      <c r="B236" s="179"/>
      <c r="C236" s="180"/>
      <c r="D236" s="181" t="s">
        <v>2724</v>
      </c>
      <c r="E236" s="182" t="s">
        <v>147</v>
      </c>
      <c r="F236" s="222">
        <v>79.19</v>
      </c>
      <c r="G236" s="183">
        <v>0</v>
      </c>
      <c r="H236" s="188">
        <v>0</v>
      </c>
      <c r="I236" s="222">
        <v>0</v>
      </c>
      <c r="J236" s="222">
        <v>0</v>
      </c>
      <c r="K236" s="222">
        <v>0</v>
      </c>
      <c r="L236" s="222">
        <v>0</v>
      </c>
      <c r="M236" s="222">
        <v>79.19</v>
      </c>
      <c r="N236" s="183">
        <v>79.19</v>
      </c>
    </row>
    <row r="237" ht="23.1" customHeight="1" spans="1:14">
      <c r="A237" s="179"/>
      <c r="B237" s="179"/>
      <c r="C237" s="180"/>
      <c r="D237" s="181" t="s">
        <v>2725</v>
      </c>
      <c r="E237" s="182" t="s">
        <v>2726</v>
      </c>
      <c r="F237" s="222">
        <v>79.19</v>
      </c>
      <c r="G237" s="183">
        <v>0</v>
      </c>
      <c r="H237" s="188">
        <v>0</v>
      </c>
      <c r="I237" s="222">
        <v>0</v>
      </c>
      <c r="J237" s="222">
        <v>0</v>
      </c>
      <c r="K237" s="222">
        <v>0</v>
      </c>
      <c r="L237" s="222">
        <v>0</v>
      </c>
      <c r="M237" s="222">
        <v>79.19</v>
      </c>
      <c r="N237" s="183">
        <v>79.19</v>
      </c>
    </row>
    <row r="238" ht="23.1" customHeight="1" spans="1:14">
      <c r="A238" s="179"/>
      <c r="B238" s="179"/>
      <c r="C238" s="180"/>
      <c r="D238" s="181" t="s">
        <v>2727</v>
      </c>
      <c r="E238" s="182" t="s">
        <v>1168</v>
      </c>
      <c r="F238" s="222">
        <v>227.27</v>
      </c>
      <c r="G238" s="183">
        <v>165.47</v>
      </c>
      <c r="H238" s="188">
        <v>115</v>
      </c>
      <c r="I238" s="222">
        <v>39.05</v>
      </c>
      <c r="J238" s="222">
        <v>11.42</v>
      </c>
      <c r="K238" s="222">
        <v>0</v>
      </c>
      <c r="L238" s="222">
        <v>0</v>
      </c>
      <c r="M238" s="222">
        <v>61.8</v>
      </c>
      <c r="N238" s="183">
        <v>61.8</v>
      </c>
    </row>
    <row r="239" ht="23.1" customHeight="1" spans="1:14">
      <c r="A239" s="179"/>
      <c r="B239" s="179"/>
      <c r="C239" s="180"/>
      <c r="D239" s="181" t="s">
        <v>2728</v>
      </c>
      <c r="E239" s="182" t="s">
        <v>2729</v>
      </c>
      <c r="F239" s="222">
        <v>165.47</v>
      </c>
      <c r="G239" s="183">
        <v>165.47</v>
      </c>
      <c r="H239" s="188">
        <v>115</v>
      </c>
      <c r="I239" s="222">
        <v>39.05</v>
      </c>
      <c r="J239" s="222">
        <v>11.42</v>
      </c>
      <c r="K239" s="222">
        <v>0</v>
      </c>
      <c r="L239" s="222">
        <v>0</v>
      </c>
      <c r="M239" s="222">
        <v>0</v>
      </c>
      <c r="N239" s="183">
        <v>0</v>
      </c>
    </row>
    <row r="240" ht="23.1" customHeight="1" spans="1:14">
      <c r="A240" s="179"/>
      <c r="B240" s="179"/>
      <c r="C240" s="180"/>
      <c r="D240" s="181" t="s">
        <v>2730</v>
      </c>
      <c r="E240" s="182" t="s">
        <v>2731</v>
      </c>
      <c r="F240" s="222">
        <v>61.8</v>
      </c>
      <c r="G240" s="183">
        <v>0</v>
      </c>
      <c r="H240" s="188">
        <v>0</v>
      </c>
      <c r="I240" s="222">
        <v>0</v>
      </c>
      <c r="J240" s="222">
        <v>0</v>
      </c>
      <c r="K240" s="222">
        <v>0</v>
      </c>
      <c r="L240" s="222">
        <v>0</v>
      </c>
      <c r="M240" s="222">
        <v>61.8</v>
      </c>
      <c r="N240" s="183">
        <v>61.8</v>
      </c>
    </row>
    <row r="241" ht="23.1" customHeight="1" spans="1:14">
      <c r="A241" s="179"/>
      <c r="B241" s="179"/>
      <c r="C241" s="180"/>
      <c r="D241" s="181" t="s">
        <v>2732</v>
      </c>
      <c r="E241" s="182" t="s">
        <v>1176</v>
      </c>
      <c r="F241" s="222">
        <v>46.27</v>
      </c>
      <c r="G241" s="183">
        <v>0</v>
      </c>
      <c r="H241" s="188">
        <v>0</v>
      </c>
      <c r="I241" s="222">
        <v>0</v>
      </c>
      <c r="J241" s="222">
        <v>0</v>
      </c>
      <c r="K241" s="222">
        <v>0</v>
      </c>
      <c r="L241" s="222">
        <v>0</v>
      </c>
      <c r="M241" s="222">
        <v>46.27</v>
      </c>
      <c r="N241" s="183">
        <v>46.27</v>
      </c>
    </row>
    <row r="242" ht="23.1" customHeight="1" spans="1:14">
      <c r="A242" s="179"/>
      <c r="B242" s="179"/>
      <c r="C242" s="180"/>
      <c r="D242" s="181" t="s">
        <v>2733</v>
      </c>
      <c r="E242" s="182" t="s">
        <v>2734</v>
      </c>
      <c r="F242" s="222">
        <v>46.27</v>
      </c>
      <c r="G242" s="183">
        <v>0</v>
      </c>
      <c r="H242" s="188">
        <v>0</v>
      </c>
      <c r="I242" s="222">
        <v>0</v>
      </c>
      <c r="J242" s="222">
        <v>0</v>
      </c>
      <c r="K242" s="222">
        <v>0</v>
      </c>
      <c r="L242" s="222">
        <v>0</v>
      </c>
      <c r="M242" s="222">
        <v>46.27</v>
      </c>
      <c r="N242" s="183">
        <v>46.27</v>
      </c>
    </row>
    <row r="243" ht="23.1" customHeight="1" spans="1:14">
      <c r="A243" s="179"/>
      <c r="B243" s="179"/>
      <c r="C243" s="180"/>
      <c r="D243" s="181" t="s">
        <v>2735</v>
      </c>
      <c r="E243" s="182" t="s">
        <v>1179</v>
      </c>
      <c r="F243" s="222">
        <v>76.31</v>
      </c>
      <c r="G243" s="183">
        <v>76.31</v>
      </c>
      <c r="H243" s="188">
        <v>53.05</v>
      </c>
      <c r="I243" s="222">
        <v>18</v>
      </c>
      <c r="J243" s="222">
        <v>5.26</v>
      </c>
      <c r="K243" s="222">
        <v>0</v>
      </c>
      <c r="L243" s="222">
        <v>0</v>
      </c>
      <c r="M243" s="222">
        <v>0</v>
      </c>
      <c r="N243" s="183">
        <v>0</v>
      </c>
    </row>
    <row r="244" ht="23.1" customHeight="1" spans="1:14">
      <c r="A244" s="179"/>
      <c r="B244" s="179"/>
      <c r="C244" s="180"/>
      <c r="D244" s="181" t="s">
        <v>2736</v>
      </c>
      <c r="E244" s="182" t="s">
        <v>2737</v>
      </c>
      <c r="F244" s="222">
        <v>76.31</v>
      </c>
      <c r="G244" s="183">
        <v>76.31</v>
      </c>
      <c r="H244" s="188">
        <v>53.05</v>
      </c>
      <c r="I244" s="222">
        <v>18</v>
      </c>
      <c r="J244" s="222">
        <v>5.26</v>
      </c>
      <c r="K244" s="222">
        <v>0</v>
      </c>
      <c r="L244" s="222">
        <v>0</v>
      </c>
      <c r="M244" s="222">
        <v>0</v>
      </c>
      <c r="N244" s="183">
        <v>0</v>
      </c>
    </row>
    <row r="245" ht="23.1" customHeight="1" spans="1:14">
      <c r="A245" s="179"/>
      <c r="B245" s="179"/>
      <c r="C245" s="180"/>
      <c r="D245" s="181" t="s">
        <v>2763</v>
      </c>
      <c r="E245" s="182" t="s">
        <v>2764</v>
      </c>
      <c r="F245" s="222">
        <v>9690.67999999999</v>
      </c>
      <c r="G245" s="183">
        <v>9690.67999999999</v>
      </c>
      <c r="H245" s="188">
        <v>6683.51</v>
      </c>
      <c r="I245" s="222">
        <v>2298.1</v>
      </c>
      <c r="J245" s="222">
        <v>668.57</v>
      </c>
      <c r="K245" s="222">
        <v>40.5</v>
      </c>
      <c r="L245" s="222">
        <v>0</v>
      </c>
      <c r="M245" s="222">
        <v>0</v>
      </c>
      <c r="N245" s="183">
        <v>0</v>
      </c>
    </row>
    <row r="246" ht="23.1" customHeight="1" spans="1:14">
      <c r="A246" s="179"/>
      <c r="B246" s="179"/>
      <c r="C246" s="180"/>
      <c r="D246" s="181" t="s">
        <v>2765</v>
      </c>
      <c r="E246" s="182" t="s">
        <v>2766</v>
      </c>
      <c r="F246" s="222">
        <v>1168.19</v>
      </c>
      <c r="G246" s="183">
        <v>1168.19</v>
      </c>
      <c r="H246" s="188">
        <v>807.81</v>
      </c>
      <c r="I246" s="222">
        <v>279.23</v>
      </c>
      <c r="J246" s="222">
        <v>81.15</v>
      </c>
      <c r="K246" s="222">
        <v>0</v>
      </c>
      <c r="L246" s="222">
        <v>0</v>
      </c>
      <c r="M246" s="222">
        <v>0</v>
      </c>
      <c r="N246" s="183">
        <v>0</v>
      </c>
    </row>
    <row r="247" ht="23.1" customHeight="1" spans="1:14">
      <c r="A247" s="179"/>
      <c r="B247" s="179"/>
      <c r="C247" s="180"/>
      <c r="D247" s="181" t="s">
        <v>2767</v>
      </c>
      <c r="E247" s="182" t="s">
        <v>2768</v>
      </c>
      <c r="F247" s="222">
        <v>902.72</v>
      </c>
      <c r="G247" s="183">
        <v>902.72</v>
      </c>
      <c r="H247" s="188">
        <v>619.9</v>
      </c>
      <c r="I247" s="222">
        <v>215.42</v>
      </c>
      <c r="J247" s="222">
        <v>62.9</v>
      </c>
      <c r="K247" s="222">
        <v>4.5</v>
      </c>
      <c r="L247" s="222">
        <v>0</v>
      </c>
      <c r="M247" s="222">
        <v>0</v>
      </c>
      <c r="N247" s="183">
        <v>0</v>
      </c>
    </row>
    <row r="248" ht="23.1" customHeight="1" spans="1:14">
      <c r="A248" s="179"/>
      <c r="B248" s="179"/>
      <c r="C248" s="180"/>
      <c r="D248" s="181" t="s">
        <v>2769</v>
      </c>
      <c r="E248" s="182" t="s">
        <v>2770</v>
      </c>
      <c r="F248" s="222">
        <v>684.37</v>
      </c>
      <c r="G248" s="183">
        <v>684.37</v>
      </c>
      <c r="H248" s="188">
        <v>473.41</v>
      </c>
      <c r="I248" s="222">
        <v>163.43</v>
      </c>
      <c r="J248" s="222">
        <v>47.53</v>
      </c>
      <c r="K248" s="222">
        <v>0</v>
      </c>
      <c r="L248" s="222">
        <v>0</v>
      </c>
      <c r="M248" s="222">
        <v>0</v>
      </c>
      <c r="N248" s="183">
        <v>0</v>
      </c>
    </row>
    <row r="249" ht="23.1" customHeight="1" spans="1:14">
      <c r="A249" s="179"/>
      <c r="B249" s="179"/>
      <c r="C249" s="180"/>
      <c r="D249" s="181" t="s">
        <v>2771</v>
      </c>
      <c r="E249" s="182" t="s">
        <v>2772</v>
      </c>
      <c r="F249" s="222">
        <v>480.16</v>
      </c>
      <c r="G249" s="183">
        <v>480.16</v>
      </c>
      <c r="H249" s="188">
        <v>333.06</v>
      </c>
      <c r="I249" s="222">
        <v>114.05</v>
      </c>
      <c r="J249" s="222">
        <v>33.05</v>
      </c>
      <c r="K249" s="222">
        <v>0</v>
      </c>
      <c r="L249" s="222">
        <v>0</v>
      </c>
      <c r="M249" s="222">
        <v>0</v>
      </c>
      <c r="N249" s="183">
        <v>0</v>
      </c>
    </row>
    <row r="250" ht="23.1" customHeight="1" spans="1:14">
      <c r="A250" s="179"/>
      <c r="B250" s="179"/>
      <c r="C250" s="180"/>
      <c r="D250" s="181" t="s">
        <v>2773</v>
      </c>
      <c r="E250" s="182" t="s">
        <v>2774</v>
      </c>
      <c r="F250" s="222">
        <v>669.21</v>
      </c>
      <c r="G250" s="183">
        <v>669.21</v>
      </c>
      <c r="H250" s="188">
        <v>462.68</v>
      </c>
      <c r="I250" s="222">
        <v>160.04</v>
      </c>
      <c r="J250" s="222">
        <v>46.49</v>
      </c>
      <c r="K250" s="222">
        <v>0</v>
      </c>
      <c r="L250" s="222">
        <v>0</v>
      </c>
      <c r="M250" s="222">
        <v>0</v>
      </c>
      <c r="N250" s="183">
        <v>0</v>
      </c>
    </row>
    <row r="251" ht="23.1" customHeight="1" spans="1:14">
      <c r="A251" s="179"/>
      <c r="B251" s="179"/>
      <c r="C251" s="180"/>
      <c r="D251" s="181" t="s">
        <v>2775</v>
      </c>
      <c r="E251" s="182" t="s">
        <v>2776</v>
      </c>
      <c r="F251" s="222">
        <v>511.07</v>
      </c>
      <c r="G251" s="183">
        <v>511.07</v>
      </c>
      <c r="H251" s="188">
        <v>353.92</v>
      </c>
      <c r="I251" s="222">
        <v>121.72</v>
      </c>
      <c r="J251" s="222">
        <v>35.43</v>
      </c>
      <c r="K251" s="222">
        <v>0</v>
      </c>
      <c r="L251" s="222">
        <v>0</v>
      </c>
      <c r="M251" s="222">
        <v>0</v>
      </c>
      <c r="N251" s="183">
        <v>0</v>
      </c>
    </row>
    <row r="252" ht="23.1" customHeight="1" spans="1:14">
      <c r="A252" s="179"/>
      <c r="B252" s="179"/>
      <c r="C252" s="180"/>
      <c r="D252" s="181" t="s">
        <v>2777</v>
      </c>
      <c r="E252" s="182" t="s">
        <v>2778</v>
      </c>
      <c r="F252" s="222">
        <v>498.43</v>
      </c>
      <c r="G252" s="183">
        <v>498.43</v>
      </c>
      <c r="H252" s="188">
        <v>342.54</v>
      </c>
      <c r="I252" s="222">
        <v>117.34</v>
      </c>
      <c r="J252" s="222">
        <v>34.05</v>
      </c>
      <c r="K252" s="222">
        <v>4.5</v>
      </c>
      <c r="L252" s="222">
        <v>0</v>
      </c>
      <c r="M252" s="222">
        <v>0</v>
      </c>
      <c r="N252" s="183">
        <v>0</v>
      </c>
    </row>
    <row r="253" ht="23.1" customHeight="1" spans="1:14">
      <c r="A253" s="179"/>
      <c r="B253" s="179"/>
      <c r="C253" s="180"/>
      <c r="D253" s="181" t="s">
        <v>2779</v>
      </c>
      <c r="E253" s="182" t="s">
        <v>2780</v>
      </c>
      <c r="F253" s="222">
        <v>412.09</v>
      </c>
      <c r="G253" s="183">
        <v>412.09</v>
      </c>
      <c r="H253" s="188">
        <v>285.74</v>
      </c>
      <c r="I253" s="222">
        <v>97.95</v>
      </c>
      <c r="J253" s="222">
        <v>28.4</v>
      </c>
      <c r="K253" s="222">
        <v>0</v>
      </c>
      <c r="L253" s="222">
        <v>0</v>
      </c>
      <c r="M253" s="222">
        <v>0</v>
      </c>
      <c r="N253" s="183">
        <v>0</v>
      </c>
    </row>
    <row r="254" ht="23.1" customHeight="1" spans="1:14">
      <c r="A254" s="179"/>
      <c r="B254" s="179"/>
      <c r="C254" s="180"/>
      <c r="D254" s="181" t="s">
        <v>2781</v>
      </c>
      <c r="E254" s="182" t="s">
        <v>2782</v>
      </c>
      <c r="F254" s="222">
        <v>495.86</v>
      </c>
      <c r="G254" s="183">
        <v>495.86</v>
      </c>
      <c r="H254" s="188">
        <v>344.11</v>
      </c>
      <c r="I254" s="222">
        <v>117.68</v>
      </c>
      <c r="J254" s="222">
        <v>34.07</v>
      </c>
      <c r="K254" s="222">
        <v>0</v>
      </c>
      <c r="L254" s="222">
        <v>0</v>
      </c>
      <c r="M254" s="222">
        <v>0</v>
      </c>
      <c r="N254" s="183">
        <v>0</v>
      </c>
    </row>
    <row r="255" ht="23.1" customHeight="1" spans="1:14">
      <c r="A255" s="179"/>
      <c r="B255" s="179"/>
      <c r="C255" s="180"/>
      <c r="D255" s="181" t="s">
        <v>2783</v>
      </c>
      <c r="E255" s="182" t="s">
        <v>2784</v>
      </c>
      <c r="F255" s="222">
        <v>582.07</v>
      </c>
      <c r="G255" s="183">
        <v>582.07</v>
      </c>
      <c r="H255" s="188">
        <v>404.54</v>
      </c>
      <c r="I255" s="222">
        <v>137.1</v>
      </c>
      <c r="J255" s="222">
        <v>40.43</v>
      </c>
      <c r="K255" s="222">
        <v>0</v>
      </c>
      <c r="L255" s="222">
        <v>0</v>
      </c>
      <c r="M255" s="222">
        <v>0</v>
      </c>
      <c r="N255" s="183">
        <v>0</v>
      </c>
    </row>
    <row r="256" ht="23.1" customHeight="1" spans="1:14">
      <c r="A256" s="179"/>
      <c r="B256" s="179"/>
      <c r="C256" s="180"/>
      <c r="D256" s="181" t="s">
        <v>2785</v>
      </c>
      <c r="E256" s="182" t="s">
        <v>2786</v>
      </c>
      <c r="F256" s="222">
        <v>479.49</v>
      </c>
      <c r="G256" s="183">
        <v>479.49</v>
      </c>
      <c r="H256" s="188">
        <v>329.19</v>
      </c>
      <c r="I256" s="222">
        <v>112.98</v>
      </c>
      <c r="J256" s="222">
        <v>32.82</v>
      </c>
      <c r="K256" s="222">
        <v>4.5</v>
      </c>
      <c r="L256" s="222">
        <v>0</v>
      </c>
      <c r="M256" s="222">
        <v>0</v>
      </c>
      <c r="N256" s="183">
        <v>0</v>
      </c>
    </row>
    <row r="257" ht="23.1" customHeight="1" spans="1:14">
      <c r="A257" s="179"/>
      <c r="B257" s="179"/>
      <c r="C257" s="180"/>
      <c r="D257" s="181" t="s">
        <v>2787</v>
      </c>
      <c r="E257" s="182" t="s">
        <v>2788</v>
      </c>
      <c r="F257" s="222">
        <v>450.47</v>
      </c>
      <c r="G257" s="183">
        <v>450.47</v>
      </c>
      <c r="H257" s="188">
        <v>312.45</v>
      </c>
      <c r="I257" s="222">
        <v>106.97</v>
      </c>
      <c r="J257" s="222">
        <v>31.05</v>
      </c>
      <c r="K257" s="222">
        <v>0</v>
      </c>
      <c r="L257" s="222">
        <v>0</v>
      </c>
      <c r="M257" s="222">
        <v>0</v>
      </c>
      <c r="N257" s="183">
        <v>0</v>
      </c>
    </row>
    <row r="258" ht="23.1" customHeight="1" spans="1:14">
      <c r="A258" s="179"/>
      <c r="B258" s="179"/>
      <c r="C258" s="180"/>
      <c r="D258" s="181" t="s">
        <v>2789</v>
      </c>
      <c r="E258" s="182" t="s">
        <v>2790</v>
      </c>
      <c r="F258" s="222">
        <v>549.04</v>
      </c>
      <c r="G258" s="183">
        <v>549.04</v>
      </c>
      <c r="H258" s="188">
        <v>380.7</v>
      </c>
      <c r="I258" s="222">
        <v>130.48</v>
      </c>
      <c r="J258" s="222">
        <v>37.86</v>
      </c>
      <c r="K258" s="222">
        <v>0</v>
      </c>
      <c r="L258" s="222">
        <v>0</v>
      </c>
      <c r="M258" s="222">
        <v>0</v>
      </c>
      <c r="N258" s="183">
        <v>0</v>
      </c>
    </row>
    <row r="259" ht="23.1" customHeight="1" spans="1:14">
      <c r="A259" s="179"/>
      <c r="B259" s="179"/>
      <c r="C259" s="180"/>
      <c r="D259" s="181" t="s">
        <v>2791</v>
      </c>
      <c r="E259" s="182" t="s">
        <v>2792</v>
      </c>
      <c r="F259" s="222">
        <v>421.34</v>
      </c>
      <c r="G259" s="183">
        <v>421.34</v>
      </c>
      <c r="H259" s="188">
        <v>286.17</v>
      </c>
      <c r="I259" s="222">
        <v>97.84</v>
      </c>
      <c r="J259" s="222">
        <v>28.33</v>
      </c>
      <c r="K259" s="222">
        <v>9</v>
      </c>
      <c r="L259" s="222">
        <v>0</v>
      </c>
      <c r="M259" s="222">
        <v>0</v>
      </c>
      <c r="N259" s="183">
        <v>0</v>
      </c>
    </row>
    <row r="260" ht="23.1" customHeight="1" spans="1:14">
      <c r="A260" s="179"/>
      <c r="B260" s="179"/>
      <c r="C260" s="180"/>
      <c r="D260" s="181" t="s">
        <v>2793</v>
      </c>
      <c r="E260" s="182" t="s">
        <v>2794</v>
      </c>
      <c r="F260" s="222">
        <v>519.46</v>
      </c>
      <c r="G260" s="183">
        <v>519.46</v>
      </c>
      <c r="H260" s="188">
        <v>354.25</v>
      </c>
      <c r="I260" s="222">
        <v>120.85</v>
      </c>
      <c r="J260" s="222">
        <v>35.36</v>
      </c>
      <c r="K260" s="222">
        <v>9</v>
      </c>
      <c r="L260" s="222">
        <v>0</v>
      </c>
      <c r="M260" s="222">
        <v>0</v>
      </c>
      <c r="N260" s="183">
        <v>0</v>
      </c>
    </row>
    <row r="261" ht="23.1" customHeight="1" spans="1:14">
      <c r="A261" s="179"/>
      <c r="B261" s="179"/>
      <c r="C261" s="180"/>
      <c r="D261" s="181" t="s">
        <v>2795</v>
      </c>
      <c r="E261" s="182" t="s">
        <v>2796</v>
      </c>
      <c r="F261" s="222">
        <v>866.71</v>
      </c>
      <c r="G261" s="183">
        <v>866.71</v>
      </c>
      <c r="H261" s="188">
        <v>593.04</v>
      </c>
      <c r="I261" s="222">
        <v>205.02</v>
      </c>
      <c r="J261" s="222">
        <v>59.65</v>
      </c>
      <c r="K261" s="222">
        <v>9</v>
      </c>
      <c r="L261" s="222">
        <v>0</v>
      </c>
      <c r="M261" s="222">
        <v>0</v>
      </c>
      <c r="N261" s="183">
        <v>0</v>
      </c>
    </row>
    <row r="262" ht="23.1" customHeight="1" spans="1:14">
      <c r="A262" s="179"/>
      <c r="B262" s="179"/>
      <c r="C262" s="180"/>
      <c r="D262" s="181" t="s">
        <v>2797</v>
      </c>
      <c r="E262" s="182" t="s">
        <v>2798</v>
      </c>
      <c r="F262" s="222">
        <v>97.58</v>
      </c>
      <c r="G262" s="183">
        <v>0</v>
      </c>
      <c r="H262" s="188">
        <v>0</v>
      </c>
      <c r="I262" s="222">
        <v>0</v>
      </c>
      <c r="J262" s="222">
        <v>0</v>
      </c>
      <c r="K262" s="222">
        <v>0</v>
      </c>
      <c r="L262" s="222">
        <v>0</v>
      </c>
      <c r="M262" s="222">
        <v>97.58</v>
      </c>
      <c r="N262" s="183">
        <v>97.58</v>
      </c>
    </row>
    <row r="263" ht="23.1" customHeight="1" spans="1:14">
      <c r="A263" s="179"/>
      <c r="B263" s="179"/>
      <c r="C263" s="180"/>
      <c r="D263" s="181" t="s">
        <v>2799</v>
      </c>
      <c r="E263" s="182" t="s">
        <v>2800</v>
      </c>
      <c r="F263" s="222">
        <v>97.58</v>
      </c>
      <c r="G263" s="183">
        <v>0</v>
      </c>
      <c r="H263" s="188">
        <v>0</v>
      </c>
      <c r="I263" s="222">
        <v>0</v>
      </c>
      <c r="J263" s="222">
        <v>0</v>
      </c>
      <c r="K263" s="222">
        <v>0</v>
      </c>
      <c r="L263" s="222">
        <v>0</v>
      </c>
      <c r="M263" s="222">
        <v>97.58</v>
      </c>
      <c r="N263" s="183">
        <v>97.58</v>
      </c>
    </row>
    <row r="264" ht="23.1" customHeight="1" spans="1:14">
      <c r="A264" s="179"/>
      <c r="B264" s="179"/>
      <c r="C264" s="180"/>
      <c r="D264" s="181" t="s">
        <v>2806</v>
      </c>
      <c r="E264" s="182" t="s">
        <v>2807</v>
      </c>
      <c r="F264" s="222">
        <v>0</v>
      </c>
      <c r="G264" s="183">
        <v>0</v>
      </c>
      <c r="H264" s="188">
        <v>0</v>
      </c>
      <c r="I264" s="222">
        <v>0</v>
      </c>
      <c r="J264" s="222">
        <v>0</v>
      </c>
      <c r="K264" s="222">
        <v>0</v>
      </c>
      <c r="L264" s="222">
        <v>0</v>
      </c>
      <c r="M264" s="222">
        <v>0</v>
      </c>
      <c r="N264" s="183">
        <v>0</v>
      </c>
    </row>
    <row r="265" ht="23.1" customHeight="1" spans="1:14">
      <c r="A265" s="179"/>
      <c r="B265" s="179"/>
      <c r="C265" s="180"/>
      <c r="D265" s="181" t="s">
        <v>2808</v>
      </c>
      <c r="E265" s="182" t="s">
        <v>2809</v>
      </c>
      <c r="F265" s="222">
        <v>0</v>
      </c>
      <c r="G265" s="183">
        <v>0</v>
      </c>
      <c r="H265" s="188">
        <v>0</v>
      </c>
      <c r="I265" s="222">
        <v>0</v>
      </c>
      <c r="J265" s="222">
        <v>0</v>
      </c>
      <c r="K265" s="222">
        <v>0</v>
      </c>
      <c r="L265" s="222">
        <v>0</v>
      </c>
      <c r="M265" s="222">
        <v>0</v>
      </c>
      <c r="N265" s="183">
        <v>0</v>
      </c>
    </row>
    <row r="266" ht="23.25" customHeight="1" spans="1:14">
      <c r="A266" s="228"/>
      <c r="B266" s="228"/>
      <c r="C266" s="228"/>
      <c r="D266" s="228"/>
      <c r="E266" s="228"/>
      <c r="F266" s="228"/>
      <c r="G266" s="228"/>
      <c r="H266" s="228"/>
      <c r="I266" s="228"/>
      <c r="J266" s="228"/>
      <c r="K266" s="228"/>
      <c r="L266" s="228"/>
      <c r="M266" s="228"/>
      <c r="N266" s="228"/>
    </row>
    <row r="267" ht="23.25" customHeight="1" spans="1:14">
      <c r="A267" s="228"/>
      <c r="B267" s="228"/>
      <c r="C267" s="228"/>
      <c r="D267" s="228"/>
      <c r="E267" s="228"/>
      <c r="F267" s="228"/>
      <c r="G267" s="228"/>
      <c r="H267" s="228"/>
      <c r="I267" s="228"/>
      <c r="J267" s="228"/>
      <c r="K267" s="228"/>
      <c r="L267" s="228"/>
      <c r="M267" s="228"/>
      <c r="N267" s="228"/>
    </row>
    <row r="268" ht="23.25" customHeight="1" spans="1:14">
      <c r="A268" s="228"/>
      <c r="B268" s="228"/>
      <c r="C268" s="228"/>
      <c r="D268" s="228"/>
      <c r="E268" s="228"/>
      <c r="F268" s="228"/>
      <c r="G268" s="228"/>
      <c r="H268" s="228"/>
      <c r="I268" s="228"/>
      <c r="J268" s="228"/>
      <c r="K268" s="228"/>
      <c r="L268" s="228"/>
      <c r="M268" s="228"/>
      <c r="N268" s="228"/>
    </row>
    <row r="269" ht="23.25" customHeight="1" spans="1:14">
      <c r="A269" s="228"/>
      <c r="B269" s="228"/>
      <c r="C269" s="228"/>
      <c r="D269" s="228"/>
      <c r="E269" s="228"/>
      <c r="F269" s="228"/>
      <c r="G269" s="228"/>
      <c r="H269" s="228"/>
      <c r="I269" s="228"/>
      <c r="J269" s="228"/>
      <c r="K269" s="228"/>
      <c r="L269" s="228"/>
      <c r="M269" s="228"/>
      <c r="N269" s="228"/>
    </row>
    <row r="270" ht="23.1" customHeight="1"/>
    <row r="271" ht="23.1" customHeight="1"/>
    <row r="272" ht="23.1" customHeight="1"/>
    <row r="273" ht="23.1" customHeight="1"/>
    <row r="274" ht="23.1" customHeight="1"/>
    <row r="275" ht="23.1" customHeight="1"/>
    <row r="276" ht="23.1" customHeight="1"/>
    <row r="277" ht="23.1" customHeight="1"/>
    <row r="278" ht="23.1" customHeight="1"/>
    <row r="279" ht="23.1" customHeight="1"/>
    <row r="280" ht="23.1" customHeight="1"/>
    <row r="281" ht="23.1" customHeight="1"/>
    <row r="282" ht="23.1" customHeight="1"/>
    <row r="283" ht="23.1" customHeight="1"/>
    <row r="284" ht="23.1" customHeight="1"/>
    <row r="285" ht="23.1" customHeight="1"/>
    <row r="286" ht="23.1" customHeight="1"/>
    <row r="287" ht="23.1" customHeight="1"/>
    <row r="288" ht="23.1" customHeight="1"/>
    <row r="289" ht="23.1" customHeight="1"/>
    <row r="290" ht="23.1" customHeight="1"/>
    <row r="291" ht="23.1" customHeight="1"/>
    <row r="292" ht="23.1" customHeight="1"/>
    <row r="293" ht="23.1" customHeight="1"/>
    <row r="294" ht="23.1" customHeight="1"/>
    <row r="295" ht="23.1" customHeight="1"/>
    <row r="296" ht="23.1" customHeight="1"/>
    <row r="297" ht="23.1" customHeight="1"/>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3.1" customHeight="1"/>
    <row r="385" ht="23.1" customHeight="1"/>
    <row r="386" ht="23.1" customHeight="1"/>
    <row r="387" ht="23.1" customHeight="1"/>
    <row r="388" ht="23.1" customHeight="1"/>
    <row r="389" ht="23.1" customHeight="1"/>
    <row r="390" ht="23.1" customHeight="1"/>
    <row r="391" ht="23.1" customHeight="1"/>
    <row r="392" ht="23.1" customHeight="1"/>
    <row r="393" ht="23.1" customHeight="1"/>
    <row r="394" ht="23.1" customHeight="1"/>
    <row r="395" ht="23.1" customHeight="1"/>
    <row r="396" ht="23.1" customHeight="1"/>
    <row r="397" ht="23.1" customHeight="1"/>
    <row r="398" ht="23.1" customHeight="1"/>
    <row r="399" ht="23.1" customHeight="1"/>
    <row r="400" ht="23.1" customHeight="1"/>
    <row r="401" ht="23.1" customHeight="1"/>
    <row r="402" ht="23.1" customHeight="1"/>
    <row r="403" ht="23.1" customHeight="1"/>
    <row r="404" ht="23.1" customHeight="1"/>
    <row r="405" ht="23.1" customHeight="1"/>
    <row r="406" ht="23.1" customHeight="1"/>
    <row r="407" ht="23.1" customHeight="1"/>
    <row r="408" ht="23.1" customHeight="1"/>
    <row r="409" ht="23.1" customHeight="1"/>
    <row r="410" ht="23.1" customHeight="1"/>
    <row r="411" ht="23.1" customHeight="1"/>
    <row r="412" ht="23.1" customHeight="1"/>
    <row r="413" ht="23.1" customHeight="1"/>
    <row r="414" ht="23.1" customHeight="1"/>
    <row r="415" ht="23.1" customHeight="1"/>
    <row r="416" ht="23.1" customHeight="1"/>
    <row r="417" ht="23.1" customHeight="1"/>
    <row r="418" ht="23.1" customHeight="1"/>
    <row r="419" ht="23.1" customHeight="1"/>
    <row r="420" ht="23.1" customHeight="1"/>
    <row r="421" ht="23.1" customHeight="1"/>
    <row r="422" ht="23.1" customHeight="1"/>
    <row r="423" ht="23.1" customHeight="1"/>
    <row r="424" ht="23.1" customHeight="1"/>
    <row r="425" ht="23.1" customHeight="1"/>
    <row r="426" ht="23.1" customHeight="1"/>
    <row r="427" ht="23.1" customHeight="1"/>
    <row r="428" ht="23.1" customHeight="1"/>
    <row r="429" ht="23.1" customHeight="1"/>
    <row r="430" ht="23.1" customHeight="1"/>
    <row r="431" ht="23.1" customHeight="1"/>
    <row r="432" ht="23.1" customHeight="1"/>
    <row r="433" ht="23.1" customHeight="1"/>
    <row r="434" ht="23.1" customHeight="1"/>
    <row r="435" ht="23.1" customHeight="1"/>
    <row r="436" ht="23.1" customHeight="1"/>
    <row r="437" ht="23.1" customHeight="1"/>
    <row r="438" ht="23.1" customHeight="1"/>
    <row r="439" ht="23.1" customHeight="1"/>
    <row r="440" ht="23.1" customHeight="1"/>
    <row r="441" ht="23.1" customHeight="1"/>
    <row r="442" ht="23.1" customHeight="1"/>
    <row r="443" ht="23.1" customHeight="1"/>
    <row r="444" ht="23.1" customHeight="1"/>
    <row r="445" ht="23.1" customHeight="1"/>
    <row r="446" ht="23.1" customHeight="1"/>
    <row r="447" ht="23.1" customHeight="1"/>
    <row r="448" ht="23.1" customHeight="1"/>
    <row r="449" ht="23.1" customHeight="1"/>
    <row r="450" ht="23.1" customHeight="1"/>
    <row r="451" ht="23.1" customHeight="1"/>
    <row r="452" ht="23.1" customHeight="1"/>
    <row r="453" ht="23.1" customHeight="1"/>
    <row r="454" ht="23.1" customHeight="1"/>
    <row r="455" ht="23.1" customHeight="1"/>
    <row r="456" ht="23.1" customHeight="1"/>
    <row r="457" ht="23.1" customHeight="1"/>
    <row r="458" ht="23.1" customHeight="1"/>
    <row r="459" ht="23.1" customHeight="1"/>
    <row r="460" ht="23.1" customHeight="1"/>
    <row r="461" ht="23.1" customHeight="1"/>
    <row r="462" ht="23.1" customHeight="1"/>
    <row r="463" ht="23.1" customHeight="1"/>
    <row r="464" ht="23.1" customHeight="1"/>
    <row r="465" ht="23.1" customHeight="1"/>
    <row r="466" ht="23.1" customHeight="1"/>
    <row r="467" ht="23.1" customHeight="1"/>
    <row r="468" ht="23.1" customHeight="1"/>
    <row r="469" ht="23.1" customHeight="1"/>
    <row r="470" ht="23.1" customHeight="1"/>
    <row r="471" ht="23.1" customHeight="1"/>
    <row r="472" ht="23.1" customHeight="1"/>
    <row r="473" ht="23.1" customHeight="1"/>
    <row r="474" ht="23.1" customHeight="1"/>
    <row r="475" ht="23.1" customHeight="1"/>
    <row r="476" ht="23.1" customHeight="1"/>
    <row r="477" ht="23.1" customHeight="1"/>
    <row r="478" ht="23.1" customHeight="1"/>
    <row r="479" ht="23.1" customHeight="1"/>
    <row r="480" ht="23.1" customHeight="1"/>
    <row r="481" ht="23.1" customHeight="1"/>
    <row r="482" ht="23.1" customHeight="1"/>
    <row r="483" ht="23.1" customHeight="1"/>
    <row r="484" ht="23.1" customHeight="1"/>
    <row r="485" ht="23.1" customHeight="1"/>
    <row r="486" ht="23.1" customHeight="1"/>
    <row r="487" ht="23.1" customHeight="1"/>
    <row r="488" ht="23.1" customHeight="1"/>
    <row r="489" ht="23.1" customHeight="1"/>
    <row r="490" ht="23.1" customHeight="1"/>
    <row r="491" ht="23.1" customHeight="1"/>
    <row r="492" ht="23.1" customHeight="1"/>
    <row r="493" ht="23.1" customHeight="1"/>
    <row r="494" ht="23.1" customHeight="1"/>
    <row r="495" ht="23.1" customHeight="1"/>
    <row r="496" ht="23.1" customHeight="1"/>
    <row r="497" ht="23.1" customHeight="1"/>
    <row r="498" ht="23.1" customHeight="1"/>
    <row r="499" ht="23.1" customHeight="1"/>
    <row r="500" ht="23.1" customHeight="1"/>
    <row r="501" ht="23.1" customHeight="1"/>
    <row r="502" ht="23.1" customHeight="1"/>
    <row r="503" ht="23.1" customHeight="1"/>
    <row r="504" ht="23.1" customHeight="1"/>
    <row r="505" ht="23.1" customHeight="1"/>
    <row r="506" ht="23.1" customHeight="1"/>
    <row r="507" ht="23.1" customHeight="1"/>
    <row r="508" ht="23.1" customHeight="1"/>
    <row r="509" ht="23.1" customHeight="1"/>
    <row r="510" ht="23.1" customHeight="1"/>
    <row r="511" ht="23.1" customHeight="1"/>
    <row r="512" ht="23.1" customHeight="1"/>
    <row r="513" ht="23.1" customHeight="1"/>
    <row r="514" ht="23.1" customHeight="1"/>
    <row r="515" ht="23.1" customHeight="1"/>
    <row r="516" ht="23.1" customHeight="1"/>
    <row r="517" ht="23.1" customHeight="1"/>
    <row r="518" ht="23.1" customHeight="1"/>
    <row r="519" ht="23.1" customHeight="1"/>
    <row r="520" ht="23.1" customHeight="1"/>
    <row r="521" ht="23.1" customHeight="1"/>
    <row r="522" ht="23.1" customHeight="1"/>
    <row r="523" ht="23.1" customHeight="1"/>
    <row r="524" ht="23.1" customHeight="1"/>
    <row r="525" ht="23.1" customHeight="1"/>
    <row r="526" ht="23.1" customHeight="1"/>
    <row r="527" ht="23.1" customHeight="1"/>
    <row r="528" ht="23.1" customHeight="1"/>
    <row r="529" ht="23.1" customHeight="1"/>
    <row r="530" ht="23.1" customHeight="1"/>
    <row r="531" ht="23.1" customHeight="1"/>
    <row r="532" ht="23.1" customHeight="1"/>
    <row r="533" ht="23.1" customHeight="1"/>
    <row r="534" ht="23.1" customHeight="1"/>
    <row r="535" ht="23.1" customHeight="1"/>
    <row r="536" ht="23.1" customHeight="1"/>
    <row r="537" ht="23.1" customHeight="1"/>
    <row r="538" ht="23.1" customHeight="1"/>
    <row r="539" ht="23.1" customHeight="1"/>
    <row r="540" ht="23.1" customHeight="1"/>
    <row r="541" ht="23.1" customHeight="1"/>
    <row r="542" ht="23.1" customHeight="1"/>
    <row r="543" ht="23.1" customHeight="1"/>
    <row r="544" ht="23.1" customHeight="1"/>
    <row r="545" ht="23.1" customHeight="1"/>
    <row r="546" ht="23.1" customHeight="1"/>
    <row r="547" ht="23.1" customHeight="1"/>
    <row r="548" ht="23.1" customHeight="1"/>
    <row r="549" ht="23.1" customHeight="1"/>
    <row r="550" ht="23.1" customHeight="1"/>
    <row r="551" ht="23.1" customHeight="1"/>
    <row r="552" ht="23.1" customHeight="1"/>
    <row r="553" ht="23.1" customHeight="1"/>
    <row r="554" ht="23.1" customHeight="1"/>
    <row r="555" ht="23.1" customHeight="1"/>
    <row r="556" ht="23.1" customHeight="1"/>
    <row r="557" ht="23.1" customHeight="1"/>
    <row r="558" ht="23.1" customHeight="1"/>
    <row r="559" ht="23.1" customHeight="1"/>
    <row r="560" ht="23.1" customHeight="1"/>
    <row r="561" ht="23.1" customHeight="1"/>
    <row r="562" ht="23.1" customHeight="1"/>
    <row r="563" ht="23.1" customHeight="1"/>
    <row r="564" ht="23.1" customHeight="1"/>
    <row r="565" ht="23.1" customHeight="1"/>
    <row r="566" ht="23.1" customHeight="1"/>
    <row r="567" ht="23.1" customHeight="1"/>
    <row r="568" ht="23.1" customHeight="1"/>
    <row r="569" ht="23.1" customHeight="1"/>
    <row r="570" ht="23.1" customHeight="1"/>
    <row r="571" ht="23.1" customHeight="1"/>
    <row r="572" ht="23.1" customHeight="1"/>
    <row r="573" ht="23.1" customHeight="1"/>
    <row r="574" ht="23.1" customHeight="1"/>
    <row r="575" ht="23.1" customHeight="1"/>
    <row r="576" ht="23.1" customHeight="1"/>
    <row r="577" ht="23.1" customHeight="1"/>
    <row r="578" ht="23.1" customHeight="1"/>
    <row r="579" ht="23.1" customHeight="1"/>
    <row r="580" ht="23.1" customHeight="1"/>
    <row r="581" ht="23.1" customHeight="1"/>
    <row r="582" ht="23.1" customHeight="1"/>
    <row r="583" ht="23.1" customHeight="1"/>
    <row r="584" ht="23.1" customHeight="1"/>
    <row r="585" ht="23.1" customHeight="1"/>
    <row r="586" ht="23.1" customHeight="1"/>
    <row r="587" ht="23.1" customHeight="1"/>
    <row r="588" ht="23.1" customHeight="1"/>
    <row r="589" ht="23.1" customHeight="1"/>
    <row r="590" ht="23.1" customHeight="1"/>
    <row r="591" ht="23.1" customHeight="1"/>
    <row r="592" ht="23.1" customHeight="1"/>
    <row r="593" ht="23.1" customHeight="1"/>
    <row r="594" ht="23.1" customHeight="1"/>
    <row r="595" ht="23.1" customHeight="1"/>
    <row r="596" ht="23.1" customHeight="1"/>
    <row r="597" ht="23.1" customHeight="1"/>
    <row r="598" ht="23.1" customHeight="1"/>
    <row r="599" ht="23.1" customHeight="1"/>
    <row r="600" ht="23.1" customHeight="1"/>
    <row r="601" ht="23.1" customHeight="1"/>
    <row r="602" ht="23.1" customHeight="1"/>
    <row r="603" ht="23.1" customHeight="1"/>
    <row r="604" ht="23.1" customHeight="1"/>
    <row r="605" ht="23.1" customHeight="1"/>
    <row r="606" ht="23.1" customHeight="1"/>
    <row r="607" ht="23.1" customHeight="1"/>
    <row r="608" ht="23.1" customHeight="1"/>
    <row r="609" ht="23.1" customHeight="1"/>
    <row r="610" ht="23.1" customHeight="1"/>
    <row r="611" ht="23.1" customHeight="1"/>
    <row r="612" ht="23.1" customHeight="1"/>
    <row r="613" ht="23.1" customHeight="1"/>
    <row r="614" ht="23.1" customHeight="1"/>
    <row r="615" ht="23.1" customHeight="1"/>
    <row r="616" ht="23.1" customHeight="1"/>
    <row r="617" ht="23.1" customHeight="1"/>
    <row r="618" ht="23.1" customHeight="1"/>
    <row r="619" ht="23.1" customHeight="1"/>
    <row r="620" ht="23.1" customHeight="1"/>
    <row r="621" ht="23.1" customHeight="1"/>
    <row r="622" ht="23.1" customHeight="1"/>
    <row r="623" ht="23.1" customHeight="1"/>
    <row r="624" ht="23.1" customHeight="1"/>
    <row r="625" ht="23.1" customHeight="1"/>
    <row r="626" ht="23.1" customHeight="1"/>
    <row r="627" ht="23.1" customHeight="1"/>
    <row r="628" ht="23.1" customHeight="1"/>
    <row r="629" ht="23.1" customHeight="1"/>
    <row r="630" ht="23.1" customHeight="1"/>
    <row r="631" ht="23.1" customHeight="1"/>
    <row r="632" ht="23.1" customHeight="1"/>
    <row r="633" ht="23.1" customHeight="1"/>
    <row r="634" ht="23.1" customHeight="1"/>
    <row r="635" ht="23.1" customHeight="1"/>
    <row r="636" ht="23.1" customHeight="1"/>
    <row r="637" ht="23.1" customHeight="1"/>
    <row r="638" ht="23.1" customHeight="1"/>
    <row r="639" ht="23.1" customHeight="1"/>
    <row r="640" ht="23.1" customHeight="1"/>
    <row r="641" ht="23.1" customHeight="1"/>
    <row r="642" ht="23.1" customHeight="1"/>
    <row r="643" ht="23.1" customHeight="1"/>
    <row r="644" ht="23.1" customHeight="1"/>
    <row r="645" ht="23.1" customHeight="1"/>
    <row r="646" ht="23.1" customHeight="1"/>
    <row r="647" ht="23.1" customHeight="1"/>
    <row r="648" ht="23.1" customHeight="1"/>
    <row r="649" ht="23.1" customHeight="1"/>
    <row r="650" ht="23.1" customHeight="1"/>
    <row r="651" ht="23.1" customHeight="1"/>
    <row r="652" ht="23.1" customHeight="1"/>
    <row r="653" ht="23.1" customHeight="1"/>
    <row r="654" ht="23.1" customHeight="1"/>
    <row r="655" ht="23.1" customHeight="1"/>
    <row r="656" ht="23.1" customHeight="1"/>
    <row r="657" ht="23.1" customHeight="1"/>
    <row r="658" ht="23.1" customHeight="1"/>
    <row r="659" ht="23.1" customHeight="1"/>
    <row r="660" ht="23.1" customHeight="1"/>
    <row r="661" ht="23.1" customHeight="1"/>
    <row r="662" ht="23.1" customHeight="1"/>
    <row r="663" ht="23.1" customHeight="1"/>
    <row r="664" ht="23.1" customHeight="1"/>
    <row r="665" ht="23.1" customHeight="1"/>
    <row r="666" ht="23.1" customHeight="1"/>
    <row r="667" ht="23.1" customHeight="1"/>
    <row r="668" ht="23.1" customHeight="1"/>
    <row r="669" ht="23.1" customHeight="1"/>
    <row r="670" ht="23.1" customHeight="1"/>
    <row r="671" ht="23.1" customHeight="1"/>
    <row r="672" ht="23.1" customHeight="1"/>
    <row r="673" ht="23.1" customHeight="1"/>
    <row r="674" ht="23.1" customHeight="1"/>
    <row r="675" ht="23.1" customHeight="1"/>
    <row r="676" ht="23.1" customHeight="1"/>
    <row r="677" ht="23.1" customHeight="1"/>
    <row r="678" ht="23.1" customHeight="1"/>
    <row r="679" ht="23.1" customHeight="1"/>
    <row r="680" ht="23.1" customHeight="1"/>
    <row r="681" ht="23.1" customHeight="1"/>
    <row r="682" ht="23.1" customHeight="1"/>
    <row r="683" ht="23.1" customHeight="1"/>
    <row r="684" ht="23.1" customHeight="1"/>
    <row r="685" ht="23.1" customHeight="1"/>
    <row r="686" ht="23.1" customHeight="1"/>
    <row r="687" ht="23.1" customHeight="1"/>
    <row r="688" ht="23.1" customHeight="1"/>
    <row r="689" ht="23.1" customHeight="1"/>
    <row r="690" ht="23.1" customHeight="1"/>
    <row r="691" ht="23.1" customHeight="1"/>
    <row r="692" ht="23.1" customHeight="1"/>
    <row r="693" ht="23.1" customHeight="1"/>
    <row r="694" ht="23.1" customHeight="1"/>
    <row r="695" ht="23.1" customHeight="1"/>
    <row r="696" ht="23.1" customHeight="1"/>
    <row r="697" ht="23.1" customHeight="1"/>
    <row r="698" ht="23.1" customHeight="1"/>
    <row r="699" ht="23.1" customHeight="1"/>
    <row r="700" ht="23.1" customHeight="1"/>
    <row r="701" ht="23.1" customHeight="1"/>
    <row r="702" ht="23.1" customHeight="1"/>
    <row r="703" ht="23.1" customHeight="1"/>
    <row r="704" ht="23.1" customHeight="1"/>
    <row r="705" ht="23.1" customHeight="1"/>
    <row r="706" ht="23.1" customHeight="1"/>
    <row r="707" ht="23.1" customHeight="1"/>
    <row r="708" ht="23.1" customHeight="1"/>
    <row r="709" ht="23.1" customHeight="1"/>
    <row r="710" ht="23.1" customHeight="1"/>
    <row r="711" ht="23.1" customHeight="1"/>
    <row r="712" ht="23.1" customHeight="1"/>
    <row r="713" ht="23.1" customHeight="1"/>
    <row r="714" ht="23.1" customHeight="1"/>
    <row r="715" ht="23.1" customHeight="1"/>
    <row r="716" ht="23.1" customHeight="1"/>
    <row r="717" ht="23.1" customHeight="1"/>
    <row r="718" ht="23.1" customHeight="1"/>
    <row r="719" ht="23.1" customHeight="1"/>
    <row r="720" ht="23.1" customHeight="1"/>
    <row r="721" ht="23.1" customHeight="1"/>
    <row r="722" ht="23.1" customHeight="1"/>
    <row r="723" ht="23.1" customHeight="1"/>
    <row r="724" ht="23.1" customHeight="1"/>
    <row r="725" ht="23.1" customHeight="1"/>
    <row r="726" ht="23.1" customHeight="1"/>
    <row r="727" ht="23.1" customHeight="1"/>
    <row r="728" ht="23.1" customHeight="1"/>
    <row r="729" ht="23.1" customHeight="1"/>
    <row r="730" ht="23.1" customHeight="1"/>
    <row r="731" ht="23.1" customHeight="1"/>
    <row r="732" ht="23.1" customHeight="1"/>
    <row r="733" ht="23.1" customHeight="1"/>
    <row r="734" ht="23.1" customHeight="1"/>
    <row r="735" ht="23.1" customHeight="1"/>
    <row r="736" ht="23.1" customHeight="1"/>
    <row r="737" ht="23.1" customHeight="1"/>
    <row r="738" ht="23.1" customHeight="1"/>
    <row r="739" ht="23.1" customHeight="1"/>
    <row r="740" ht="23.1" customHeight="1"/>
    <row r="741" ht="23.1" customHeight="1"/>
    <row r="742" ht="23.1" customHeight="1"/>
    <row r="743" ht="23.1" customHeight="1"/>
    <row r="744" ht="23.1" customHeight="1"/>
    <row r="745" ht="23.1" customHeight="1"/>
    <row r="746" ht="23.1" customHeight="1"/>
    <row r="747" ht="23.1" customHeight="1"/>
    <row r="748" ht="23.1" customHeight="1"/>
    <row r="749" ht="23.1" customHeight="1"/>
    <row r="750" ht="23.1" customHeight="1"/>
    <row r="751" ht="23.1" customHeight="1"/>
    <row r="752" ht="23.1" customHeight="1"/>
    <row r="753" ht="23.1" customHeight="1"/>
    <row r="754" ht="23.1" customHeight="1"/>
    <row r="755" ht="23.1" customHeight="1"/>
    <row r="756" ht="23.1" customHeight="1"/>
    <row r="757" ht="23.1" customHeight="1"/>
    <row r="758" ht="23.1" customHeight="1"/>
    <row r="759" ht="23.1" customHeight="1"/>
    <row r="760" ht="23.1" customHeight="1"/>
    <row r="761" ht="23.1" customHeight="1"/>
    <row r="762" ht="23.1" customHeight="1"/>
    <row r="763" ht="23.1" customHeight="1"/>
    <row r="764" ht="23.1" customHeight="1"/>
    <row r="765" ht="23.1" customHeight="1"/>
    <row r="766" ht="23.1" customHeight="1"/>
    <row r="767" ht="23.1" customHeight="1"/>
    <row r="768" ht="23.1" customHeight="1"/>
    <row r="769" ht="23.1" customHeight="1"/>
    <row r="770" ht="23.1" customHeight="1"/>
    <row r="771" ht="23.1" customHeight="1"/>
    <row r="772" ht="23.1" customHeight="1"/>
    <row r="773" ht="23.1" customHeight="1"/>
    <row r="774" ht="23.1" customHeight="1"/>
    <row r="775" ht="23.1" customHeight="1"/>
    <row r="776" ht="23.1" customHeight="1"/>
    <row r="777" ht="23.1" customHeight="1"/>
    <row r="778" ht="23.1" customHeight="1"/>
    <row r="779" ht="23.1" customHeight="1"/>
    <row r="780" ht="23.1" customHeight="1"/>
    <row r="781" ht="23.1" customHeight="1"/>
    <row r="782" ht="23.1" customHeight="1"/>
    <row r="783" ht="23.1" customHeight="1"/>
    <row r="784" ht="23.1" customHeight="1"/>
    <row r="785" ht="23.1" customHeight="1"/>
    <row r="786" ht="23.1" customHeight="1"/>
    <row r="787" ht="23.1" customHeight="1"/>
    <row r="788" ht="23.1" customHeight="1"/>
    <row r="789" ht="23.1" customHeight="1"/>
    <row r="790" ht="23.1" customHeight="1"/>
    <row r="791" ht="23.1" customHeight="1"/>
    <row r="792" ht="23.1" customHeight="1"/>
    <row r="793" ht="23.1" customHeight="1"/>
    <row r="794" ht="23.1" customHeight="1"/>
    <row r="795" ht="23.1" customHeight="1"/>
    <row r="796" ht="23.1" customHeight="1"/>
    <row r="797" ht="23.1" customHeight="1"/>
    <row r="798" ht="23.1" customHeight="1"/>
    <row r="799" ht="23.1" customHeight="1"/>
    <row r="800" ht="23.1" customHeight="1"/>
    <row r="801" ht="23.1" customHeight="1"/>
    <row r="802" ht="23.1" customHeight="1"/>
    <row r="803" ht="23.1" customHeight="1"/>
    <row r="804" ht="23.1" customHeight="1"/>
    <row r="805" ht="23.1" customHeight="1"/>
    <row r="806" ht="23.1" customHeight="1"/>
    <row r="807" ht="23.1" customHeight="1"/>
    <row r="808" ht="23.1" customHeight="1"/>
    <row r="809" ht="23.1" customHeight="1"/>
    <row r="810" ht="23.1" customHeight="1"/>
    <row r="811" ht="23.1" customHeight="1"/>
    <row r="812" ht="23.1" customHeight="1"/>
    <row r="813" ht="23.1" customHeight="1"/>
    <row r="814" ht="23.1" customHeight="1"/>
    <row r="815" ht="23.1" customHeight="1"/>
    <row r="816" ht="23.1" customHeight="1"/>
    <row r="817" ht="23.1" customHeight="1"/>
    <row r="818" ht="23.1" customHeight="1"/>
    <row r="819" ht="23.1" customHeight="1"/>
    <row r="820" ht="23.1" customHeight="1"/>
    <row r="821" ht="23.1" customHeight="1"/>
    <row r="822" ht="23.1" customHeight="1"/>
    <row r="823" ht="23.1" customHeight="1"/>
    <row r="824" ht="23.1" customHeight="1"/>
    <row r="825" ht="23.1" customHeight="1"/>
    <row r="826" ht="23.1" customHeight="1"/>
    <row r="827" ht="23.1" customHeight="1"/>
    <row r="828" ht="23.1" customHeight="1"/>
    <row r="829" ht="23.1" customHeight="1"/>
    <row r="830" ht="23.1" customHeight="1"/>
    <row r="831" ht="23.1" customHeight="1"/>
    <row r="832" ht="23.1" customHeight="1"/>
    <row r="833" ht="23.1" customHeight="1"/>
    <row r="834" ht="23.1" customHeight="1"/>
    <row r="835" ht="23.1" customHeight="1"/>
    <row r="836" ht="23.1" customHeight="1"/>
    <row r="837" ht="23.1" customHeight="1"/>
    <row r="838" ht="23.1" customHeight="1"/>
    <row r="839" ht="23.1" customHeight="1"/>
    <row r="840" ht="23.1" customHeight="1"/>
    <row r="841" ht="23.1" customHeight="1"/>
    <row r="842" ht="23.1" customHeight="1"/>
    <row r="843" ht="23.1" customHeight="1"/>
    <row r="844" ht="23.1" customHeight="1"/>
    <row r="845" ht="23.1" customHeight="1"/>
    <row r="846" ht="23.1" customHeight="1"/>
    <row r="847" ht="23.1" customHeight="1"/>
    <row r="848" ht="23.1" customHeight="1"/>
    <row r="849" ht="23.1" customHeight="1"/>
    <row r="850" ht="23.1" customHeight="1"/>
    <row r="851" ht="23.1" customHeight="1"/>
    <row r="852" ht="23.1" customHeight="1"/>
    <row r="853" ht="23.1" customHeight="1"/>
    <row r="854" ht="23.1" customHeight="1"/>
    <row r="855" ht="23.1" customHeight="1"/>
    <row r="856" ht="23.1" customHeight="1"/>
    <row r="857" ht="23.1" customHeight="1"/>
    <row r="858" ht="23.1" customHeight="1"/>
    <row r="859" ht="23.1" customHeight="1"/>
    <row r="860" ht="23.1" customHeight="1"/>
    <row r="861" ht="23.1" customHeight="1"/>
    <row r="862" ht="23.1" customHeight="1"/>
    <row r="863" ht="23.1" customHeight="1"/>
    <row r="864" ht="23.1" customHeight="1"/>
    <row r="865" ht="23.1" customHeight="1"/>
    <row r="866" ht="23.1" customHeight="1"/>
    <row r="867" ht="23.1" customHeight="1"/>
    <row r="868" ht="23.1" customHeight="1"/>
    <row r="869" ht="23.1" customHeight="1"/>
    <row r="870" ht="23.1" customHeight="1"/>
    <row r="871" ht="23.1" customHeight="1"/>
    <row r="872" ht="23.1" customHeight="1"/>
    <row r="873" ht="23.1" customHeight="1"/>
    <row r="874" ht="23.1" customHeight="1"/>
    <row r="875" ht="23.1" customHeight="1"/>
    <row r="876" ht="23.1" customHeight="1"/>
    <row r="877" ht="23.1" customHeight="1"/>
    <row r="878" ht="23.1" customHeight="1"/>
    <row r="879" ht="23.1" customHeight="1"/>
    <row r="880" ht="23.1" customHeight="1"/>
    <row r="881" ht="23.1" customHeight="1"/>
    <row r="882" ht="23.1" customHeight="1"/>
    <row r="883" ht="23.1" customHeight="1"/>
    <row r="884" ht="23.1" customHeight="1"/>
    <row r="885" ht="23.1" customHeight="1"/>
    <row r="886" ht="23.1" customHeight="1"/>
    <row r="887" ht="23.1" customHeight="1"/>
    <row r="888" ht="23.1" customHeight="1"/>
    <row r="889" ht="23.1" customHeight="1"/>
    <row r="890" ht="23.1" customHeight="1"/>
    <row r="891" ht="23.1" customHeight="1"/>
    <row r="892" ht="23.1" customHeight="1"/>
    <row r="893" ht="23.1" customHeight="1"/>
    <row r="894" ht="23.1" customHeight="1"/>
    <row r="895" ht="23.1" customHeight="1"/>
    <row r="896" ht="23.1" customHeight="1"/>
    <row r="897" ht="23.1" customHeight="1"/>
    <row r="898" ht="23.1" customHeight="1"/>
    <row r="899" ht="23.1" customHeight="1"/>
    <row r="900" ht="23.1" customHeight="1"/>
    <row r="901" ht="23.1" customHeight="1"/>
    <row r="902" ht="23.1" customHeight="1"/>
    <row r="903" ht="23.1" customHeight="1"/>
    <row r="904" ht="23.1" customHeight="1"/>
    <row r="905" ht="23.1" customHeight="1"/>
    <row r="906" ht="23.1" customHeight="1"/>
    <row r="907" ht="23.1" customHeight="1"/>
    <row r="908" ht="23.1" customHeight="1"/>
    <row r="909" ht="23.1" customHeight="1"/>
    <row r="910" ht="23.1" customHeight="1"/>
    <row r="911" ht="23.1" customHeight="1"/>
    <row r="912" ht="23.1" customHeight="1"/>
    <row r="913" ht="23.1" customHeight="1"/>
    <row r="914" ht="23.1" customHeight="1"/>
    <row r="915" ht="23.1" customHeight="1"/>
    <row r="916" ht="23.1" customHeight="1"/>
    <row r="917" ht="23.1" customHeight="1"/>
    <row r="918" ht="23.1" customHeight="1"/>
    <row r="919" ht="23.1" customHeight="1"/>
    <row r="920" ht="23.1" customHeight="1"/>
    <row r="921" ht="23.1" customHeight="1"/>
    <row r="922" ht="23.1" customHeight="1"/>
    <row r="923" ht="23.1" customHeight="1"/>
    <row r="924" ht="23.1" customHeight="1"/>
    <row r="925" ht="23.1" customHeight="1"/>
    <row r="926" ht="23.1" customHeight="1"/>
    <row r="927" ht="23.1" customHeight="1"/>
    <row r="928" ht="23.1" customHeight="1"/>
    <row r="929" ht="23.1" customHeight="1"/>
    <row r="930" ht="23.1" customHeight="1"/>
    <row r="931" ht="23.1" customHeight="1"/>
    <row r="932" ht="23.1" customHeight="1"/>
    <row r="933" ht="23.1" customHeight="1"/>
    <row r="934" ht="23.1" customHeight="1"/>
    <row r="935" ht="23.1" customHeight="1"/>
    <row r="936" ht="23.1" customHeight="1"/>
    <row r="937" ht="23.1" customHeight="1"/>
    <row r="938" ht="23.1" customHeight="1"/>
    <row r="939" ht="23.1" customHeight="1"/>
    <row r="940" ht="23.1" customHeight="1"/>
    <row r="941" ht="23.1" customHeight="1"/>
    <row r="942" ht="23.1" customHeight="1"/>
    <row r="943" ht="23.1" customHeight="1"/>
    <row r="944" ht="23.1" customHeight="1"/>
    <row r="945" ht="23.1" customHeight="1"/>
    <row r="946" ht="23.1" customHeight="1"/>
    <row r="947" ht="23.1" customHeight="1"/>
    <row r="948" ht="23.1" customHeight="1"/>
    <row r="949" ht="23.1" customHeight="1"/>
    <row r="950" ht="23.1" customHeight="1"/>
    <row r="951" ht="23.1" customHeight="1"/>
    <row r="952" ht="23.1" customHeight="1"/>
    <row r="953" ht="23.1" customHeight="1"/>
    <row r="954" ht="23.1" customHeight="1"/>
    <row r="955" ht="23.1" customHeight="1"/>
    <row r="956" ht="23.1" customHeight="1"/>
    <row r="957" ht="23.1" customHeight="1"/>
    <row r="958" ht="23.1" customHeight="1"/>
    <row r="959" ht="23.1" customHeight="1"/>
    <row r="960" ht="23.1" customHeight="1"/>
    <row r="961" ht="23.1" customHeight="1"/>
    <row r="962" ht="23.1" customHeight="1"/>
    <row r="963" ht="23.1" customHeight="1"/>
    <row r="964" ht="23.1" customHeight="1"/>
    <row r="965" ht="23.1" customHeight="1"/>
    <row r="966" ht="23.1" customHeight="1"/>
    <row r="967" ht="23.1" customHeight="1"/>
    <row r="968" ht="23.1" customHeight="1"/>
    <row r="969" ht="23.1" customHeight="1"/>
    <row r="970" ht="23.1" customHeight="1"/>
    <row r="971" ht="23.1" customHeight="1"/>
    <row r="972" ht="23.1" customHeight="1"/>
    <row r="973" ht="23.1" customHeight="1"/>
    <row r="974" ht="23.1" customHeight="1"/>
    <row r="975" ht="23.1" customHeight="1"/>
    <row r="976" ht="23.1" customHeight="1"/>
    <row r="977" ht="23.1" customHeight="1"/>
    <row r="978" ht="23.1" customHeight="1"/>
    <row r="979" ht="23.1" customHeight="1"/>
    <row r="980" ht="23.1" customHeight="1"/>
    <row r="981" ht="23.1" customHeight="1"/>
    <row r="982" ht="23.1" customHeight="1"/>
    <row r="983" ht="23.1" customHeight="1"/>
    <row r="984" ht="23.1" customHeight="1"/>
    <row r="985" ht="23.1" customHeight="1"/>
    <row r="986" ht="23.1" customHeight="1"/>
    <row r="987" ht="23.1" customHeight="1"/>
    <row r="988" ht="23.1" customHeight="1"/>
    <row r="989" ht="23.1" customHeight="1"/>
    <row r="990" ht="23.1" customHeight="1"/>
    <row r="991" ht="23.1" customHeight="1"/>
    <row r="992" ht="23.1" customHeight="1"/>
    <row r="993" ht="23.1" customHeight="1"/>
    <row r="994" ht="23.1" customHeight="1"/>
    <row r="995" ht="23.1" customHeight="1"/>
    <row r="996" ht="23.1" customHeight="1"/>
    <row r="997" ht="23.1" customHeight="1"/>
    <row r="998" ht="23.1" customHeight="1"/>
    <row r="999" ht="23.1" customHeight="1"/>
    <row r="1000" ht="23.1" customHeight="1"/>
    <row r="1001" ht="23.1" customHeight="1"/>
    <row r="1002" ht="23.1" customHeight="1"/>
    <row r="1003" ht="23.1" customHeight="1"/>
    <row r="1004" ht="23.1" customHeight="1"/>
    <row r="1005" ht="23.1" customHeight="1"/>
    <row r="1006" ht="23.1" customHeight="1"/>
    <row r="1007" ht="23.1" customHeight="1"/>
    <row r="1008" ht="23.1" customHeight="1"/>
    <row r="1009" ht="23.1" customHeight="1"/>
    <row r="1010" ht="23.1" customHeight="1"/>
    <row r="1011" ht="23.1" customHeight="1"/>
    <row r="1012" ht="23.1" customHeight="1"/>
    <row r="1013" ht="23.1" customHeight="1"/>
    <row r="1014" ht="23.1" customHeight="1"/>
    <row r="1015" ht="23.1" customHeight="1"/>
    <row r="1016" ht="23.1" customHeight="1"/>
    <row r="1017" ht="23.1" customHeight="1"/>
    <row r="1018" ht="23.1" customHeight="1"/>
    <row r="1019" ht="23.1" customHeight="1"/>
    <row r="1020" ht="23.1" customHeight="1"/>
    <row r="1021" ht="23.1" customHeight="1"/>
    <row r="1022" ht="23.1" customHeight="1"/>
    <row r="1023" ht="23.1" customHeight="1"/>
    <row r="1024" ht="23.1" customHeight="1"/>
    <row r="1025" ht="23.1" customHeight="1"/>
    <row r="1026" ht="23.1" customHeight="1"/>
    <row r="1027" ht="23.1" customHeight="1"/>
    <row r="1028" ht="23.1" customHeight="1"/>
    <row r="1029" ht="23.1" customHeight="1"/>
    <row r="1030" ht="23.1" customHeight="1"/>
    <row r="1031" ht="23.1" customHeight="1"/>
    <row r="1032" ht="23.1" customHeight="1"/>
    <row r="1033" ht="23.1" customHeight="1"/>
    <row r="1034" ht="23.1" customHeight="1"/>
    <row r="1035" ht="23.1" customHeight="1"/>
    <row r="1036" ht="23.1" customHeight="1"/>
    <row r="1037" ht="23.1" customHeight="1"/>
    <row r="1038" ht="23.1" customHeight="1"/>
    <row r="1039" ht="23.1" customHeight="1"/>
    <row r="1040" ht="23.1" customHeight="1"/>
    <row r="1041" ht="23.1" customHeight="1"/>
    <row r="1042" ht="23.1" customHeight="1"/>
    <row r="1043" ht="23.1" customHeight="1"/>
    <row r="1044" ht="23.1" customHeight="1"/>
    <row r="1045" ht="23.1" customHeight="1"/>
    <row r="1046" ht="23.1" customHeight="1"/>
    <row r="1047" ht="23.1" customHeight="1"/>
    <row r="1048" ht="23.1" customHeight="1"/>
    <row r="1049" ht="23.1" customHeight="1"/>
    <row r="1050" ht="23.1" customHeight="1"/>
    <row r="1051" ht="23.1" customHeight="1"/>
    <row r="1052" ht="23.1" customHeight="1"/>
    <row r="1053" ht="23.1" customHeight="1"/>
    <row r="1054" ht="23.1" customHeight="1"/>
    <row r="1055" ht="23.1" customHeight="1"/>
    <row r="1056" ht="23.1" customHeight="1"/>
    <row r="1057" ht="23.1" customHeight="1"/>
    <row r="1058" ht="23.1" customHeight="1"/>
    <row r="1059" ht="23.1" customHeight="1"/>
    <row r="1060" ht="23.1" customHeight="1"/>
    <row r="1061" ht="23.1" customHeight="1"/>
    <row r="1062" ht="23.1" customHeight="1"/>
    <row r="1063" ht="23.1" customHeight="1"/>
    <row r="1064" ht="23.1" customHeight="1"/>
    <row r="1065" ht="23.1" customHeight="1"/>
    <row r="1066" ht="23.1" customHeight="1"/>
    <row r="1067" ht="23.1" customHeight="1"/>
    <row r="1068" ht="23.1" customHeight="1"/>
    <row r="1069" ht="23.1" customHeight="1"/>
    <row r="1070" ht="23.1" customHeight="1"/>
    <row r="1071" ht="23.1" customHeight="1"/>
    <row r="1072" ht="23.1" customHeight="1"/>
    <row r="1073" ht="23.1" customHeight="1"/>
    <row r="1074" ht="23.1" customHeight="1"/>
    <row r="1075" ht="23.1" customHeight="1"/>
    <row r="1076" ht="23.1" customHeight="1"/>
    <row r="1077" ht="23.1" customHeight="1"/>
    <row r="1078" ht="23.1" customHeight="1"/>
    <row r="1079" ht="23.1" customHeight="1"/>
    <row r="1080" ht="23.1" customHeight="1"/>
    <row r="1081" ht="23.1" customHeight="1"/>
    <row r="1082" ht="23.1" customHeight="1"/>
    <row r="1083" ht="23.1" customHeight="1"/>
    <row r="1084" ht="23.1" customHeight="1"/>
    <row r="1085" ht="23.1" customHeight="1"/>
    <row r="1086" ht="23.1" customHeight="1"/>
    <row r="1087" ht="23.1" customHeight="1"/>
    <row r="1088" ht="23.1" customHeight="1"/>
    <row r="1089" ht="23.1" customHeight="1"/>
    <row r="1090" ht="23.1" customHeight="1"/>
    <row r="1091" ht="23.1" customHeight="1"/>
    <row r="1092" ht="23.1" customHeight="1"/>
    <row r="1093" ht="23.1" customHeight="1"/>
    <row r="1094" ht="23.1" customHeight="1"/>
    <row r="1095" ht="23.1" customHeight="1"/>
    <row r="1096" ht="23.1" customHeight="1"/>
    <row r="1097" ht="23.1" customHeight="1"/>
    <row r="1098" ht="23.1" customHeight="1"/>
    <row r="1099" ht="23.1" customHeight="1"/>
    <row r="1100" ht="23.1" customHeight="1"/>
    <row r="1101" ht="23.1" customHeight="1"/>
    <row r="1102" ht="23.1" customHeight="1"/>
    <row r="1103" ht="23.1" customHeight="1"/>
    <row r="1104" ht="23.1" customHeight="1"/>
    <row r="1105" ht="23.1" customHeight="1"/>
    <row r="1106" ht="23.1" customHeight="1"/>
    <row r="1107" ht="23.1" customHeight="1"/>
    <row r="1108" ht="23.1" customHeight="1"/>
    <row r="1109" ht="23.1" customHeight="1"/>
    <row r="1110" ht="23.1" customHeight="1"/>
    <row r="1111" ht="23.1" customHeight="1"/>
    <row r="1112" ht="23.1" customHeight="1"/>
    <row r="1113" ht="23.1" customHeight="1"/>
    <row r="1114" ht="23.1" customHeight="1"/>
    <row r="1115" ht="23.1" customHeight="1"/>
    <row r="1116" ht="23.1" customHeight="1"/>
    <row r="1117" ht="23.1" customHeight="1"/>
    <row r="1118" ht="23.1" customHeight="1"/>
    <row r="1119" ht="23.1" customHeight="1"/>
    <row r="1120" ht="23.1" customHeight="1"/>
    <row r="1121" ht="23.1" customHeight="1"/>
    <row r="1122" ht="23.1" customHeight="1"/>
    <row r="1123" ht="23.1" customHeight="1"/>
    <row r="1124" ht="23.1" customHeight="1"/>
    <row r="1125" ht="23.1" customHeight="1"/>
    <row r="1126" ht="23.1" customHeight="1"/>
    <row r="1127" ht="23.1" customHeight="1"/>
    <row r="1128" ht="23.1" customHeight="1"/>
    <row r="1129" ht="23.1" customHeight="1"/>
    <row r="1130" ht="23.1" customHeight="1"/>
    <row r="1131" ht="23.1" customHeight="1"/>
    <row r="1132" ht="23.1" customHeight="1"/>
    <row r="1133" ht="23.1" customHeight="1"/>
    <row r="1134" ht="23.1" customHeight="1"/>
    <row r="1135" ht="23.1" customHeight="1"/>
    <row r="1136" ht="23.1" customHeight="1"/>
    <row r="1137" ht="23.1" customHeight="1"/>
    <row r="1138" ht="23.1" customHeight="1"/>
    <row r="1139" ht="23.1" customHeight="1"/>
    <row r="1140" ht="23.1" customHeight="1"/>
    <row r="1141" ht="23.1" customHeight="1"/>
    <row r="1142" ht="23.1" customHeight="1"/>
    <row r="1143" ht="23.1" customHeight="1"/>
    <row r="1144" ht="23.1" customHeight="1"/>
    <row r="1145" ht="23.1" customHeight="1"/>
    <row r="1146" ht="23.1" customHeight="1"/>
    <row r="1147" ht="23.1" customHeight="1"/>
    <row r="1148" ht="23.1" customHeight="1"/>
    <row r="1149" ht="23.1" customHeight="1"/>
    <row r="1150" ht="23.1" customHeight="1"/>
    <row r="1151" ht="23.1" customHeight="1"/>
    <row r="1152" ht="23.1" customHeight="1"/>
    <row r="1153" ht="23.1" customHeight="1"/>
    <row r="1154" ht="23.1" customHeight="1"/>
    <row r="1155" ht="23.1" customHeight="1"/>
    <row r="1156" ht="23.1" customHeight="1"/>
    <row r="1157" ht="23.1" customHeight="1"/>
    <row r="1158" ht="23.1" customHeight="1"/>
    <row r="1159" ht="23.1" customHeight="1"/>
    <row r="1160" ht="23.1" customHeight="1"/>
    <row r="1161" ht="23.1" customHeight="1"/>
    <row r="1162" ht="23.1" customHeight="1"/>
    <row r="1163" ht="23.1" customHeight="1"/>
    <row r="1164" ht="23.1" customHeight="1"/>
    <row r="1165" ht="23.1" customHeight="1"/>
    <row r="1166" ht="23.1" customHeight="1"/>
    <row r="1167" ht="23.1" customHeight="1"/>
    <row r="1168" ht="23.1" customHeight="1"/>
    <row r="1169" ht="23.1" customHeight="1"/>
    <row r="1170" ht="23.1" customHeight="1"/>
    <row r="1171" ht="23.1" customHeight="1"/>
    <row r="1172" ht="23.1" customHeight="1"/>
    <row r="1173" ht="23.1" customHeight="1"/>
    <row r="1174" ht="23.1" customHeight="1"/>
    <row r="1175" ht="23.1" customHeight="1"/>
    <row r="1176" ht="23.1" customHeight="1"/>
    <row r="1177" ht="23.1" customHeight="1"/>
    <row r="1178" ht="23.1" customHeight="1"/>
    <row r="1179" ht="23.1" customHeight="1"/>
    <row r="1180" ht="23.1" customHeight="1"/>
    <row r="1181" ht="23.1" customHeight="1"/>
    <row r="1182" ht="23.1" customHeight="1"/>
    <row r="1183" ht="23.1" customHeight="1"/>
    <row r="1184" ht="23.1" customHeight="1"/>
    <row r="1185" ht="23.1" customHeight="1"/>
    <row r="1186" ht="23.1" customHeight="1"/>
    <row r="1187" ht="23.1" customHeight="1"/>
    <row r="1188" ht="23.1" customHeight="1"/>
    <row r="1189" ht="23.1" customHeight="1"/>
    <row r="1190" ht="23.1" customHeight="1"/>
    <row r="1191" ht="23.1" customHeight="1"/>
    <row r="1192" ht="23.1" customHeight="1"/>
    <row r="1193" ht="23.1" customHeight="1"/>
    <row r="1194" ht="23.1" customHeight="1"/>
    <row r="1195" ht="23.1" customHeight="1"/>
    <row r="1196" ht="23.1" customHeight="1"/>
    <row r="1197" ht="23.1" customHeight="1"/>
    <row r="1198" ht="23.1" customHeight="1"/>
    <row r="1199" ht="23.1" customHeight="1"/>
    <row r="1200" ht="23.1" customHeight="1"/>
    <row r="1201" ht="23.1" customHeight="1"/>
    <row r="1202" ht="23.1" customHeight="1"/>
    <row r="1203" ht="23.1" customHeight="1"/>
    <row r="1204" ht="23.1" customHeight="1"/>
    <row r="1205" ht="23.1" customHeight="1"/>
    <row r="1206" ht="23.1" customHeight="1"/>
    <row r="1207" ht="23.1" customHeight="1"/>
    <row r="1208" ht="23.1" customHeight="1"/>
    <row r="1209" ht="23.1" customHeight="1"/>
    <row r="1210" ht="23.1" customHeight="1"/>
    <row r="1211" ht="23.1" customHeight="1"/>
    <row r="1212" ht="23.1" customHeight="1"/>
    <row r="1213" ht="23.1" customHeight="1"/>
    <row r="1214" ht="23.1" customHeight="1"/>
    <row r="1215" ht="23.1" customHeight="1"/>
    <row r="1216" ht="23.1" customHeight="1"/>
    <row r="1217" ht="23.1" customHeight="1"/>
    <row r="1218" ht="23.1" customHeight="1"/>
    <row r="1219" ht="23.1" customHeight="1"/>
    <row r="1220" ht="23.1" customHeight="1"/>
    <row r="1221" ht="23.1" customHeight="1"/>
    <row r="1222" ht="23.1" customHeight="1"/>
    <row r="1223" ht="23.1" customHeight="1"/>
    <row r="1224" ht="23.1" customHeight="1"/>
    <row r="1225" ht="23.1" customHeight="1"/>
    <row r="1226" ht="23.1" customHeight="1"/>
    <row r="1227" ht="23.1" customHeight="1"/>
    <row r="1228" ht="23.1" customHeight="1"/>
    <row r="1229" ht="23.1" customHeight="1"/>
    <row r="1230" ht="23.1" customHeight="1"/>
    <row r="1231" ht="23.1" customHeight="1"/>
    <row r="1232" ht="23.1" customHeight="1"/>
    <row r="1233" ht="23.1" customHeight="1"/>
    <row r="1234" ht="23.1" customHeight="1"/>
    <row r="1235" ht="23.1" customHeight="1"/>
    <row r="1236" ht="23.1" customHeight="1"/>
    <row r="1237" ht="23.1" customHeight="1"/>
    <row r="1238" ht="23.1" customHeight="1"/>
    <row r="1239" ht="23.1" customHeight="1"/>
    <row r="1240" ht="23.1" customHeight="1"/>
    <row r="1241" ht="23.1" customHeight="1"/>
    <row r="1242" ht="23.1" customHeight="1"/>
    <row r="1243" ht="23.1" customHeight="1"/>
    <row r="1244" ht="23.1" customHeight="1"/>
    <row r="1245" ht="23.1" customHeight="1"/>
    <row r="1246" ht="23.1" customHeight="1"/>
    <row r="1247" ht="23.1" customHeight="1"/>
    <row r="1248" ht="23.1" customHeight="1"/>
    <row r="1249" ht="23.1" customHeight="1"/>
    <row r="1250" ht="23.1" customHeight="1"/>
    <row r="1251" ht="23.1" customHeight="1"/>
    <row r="1252" ht="23.1" customHeight="1"/>
    <row r="1253" ht="23.1" customHeight="1"/>
    <row r="1254" ht="23.1" customHeight="1"/>
    <row r="1255" ht="23.1" customHeight="1"/>
    <row r="1256" ht="23.1" customHeight="1"/>
    <row r="1257" ht="23.1" customHeight="1"/>
    <row r="1258" ht="23.1" customHeight="1"/>
    <row r="1259" ht="23.1" customHeight="1"/>
    <row r="1260" ht="23.1" customHeight="1"/>
    <row r="1261" ht="23.1" customHeight="1"/>
    <row r="1262" ht="23.1" customHeight="1"/>
    <row r="1263" ht="23.1" customHeight="1"/>
    <row r="1264" ht="23.1" customHeight="1"/>
    <row r="1265" ht="23.1" customHeight="1"/>
    <row r="1266" ht="23.1" customHeight="1"/>
    <row r="1267" ht="23.1" customHeight="1"/>
    <row r="1268" ht="23.1" customHeight="1"/>
    <row r="1269" ht="23.1" customHeight="1"/>
    <row r="1270" ht="23.1" customHeight="1"/>
    <row r="1271" ht="23.1" customHeight="1"/>
    <row r="1272" ht="23.1" customHeight="1"/>
    <row r="1273" ht="23.1" customHeight="1"/>
    <row r="1274" ht="23.1" customHeight="1"/>
    <row r="1275" ht="23.1" customHeight="1"/>
    <row r="1276" ht="23.1" customHeight="1"/>
    <row r="1277" ht="23.1" customHeight="1"/>
    <row r="1278" ht="23.1" customHeight="1"/>
    <row r="1279" ht="23.1" customHeight="1"/>
    <row r="1280" ht="23.1" customHeight="1"/>
    <row r="1281" ht="23.1" customHeight="1"/>
    <row r="1282" ht="23.1" customHeight="1"/>
    <row r="1283" ht="23.1" customHeight="1"/>
    <row r="1284" ht="23.1" customHeight="1"/>
    <row r="1285" ht="23.1" customHeight="1"/>
    <row r="1286" ht="23.1" customHeight="1"/>
    <row r="1287" ht="23.1" customHeight="1"/>
    <row r="1288" ht="23.1" customHeight="1"/>
    <row r="1289" ht="23.1" customHeight="1"/>
    <row r="1290" ht="23.1" customHeight="1"/>
    <row r="1291" ht="23.1" customHeight="1"/>
    <row r="1292" ht="23.1" customHeight="1"/>
    <row r="1293" ht="23.1" customHeight="1"/>
    <row r="1294" ht="23.1" customHeight="1"/>
    <row r="1295" ht="23.1" customHeight="1"/>
    <row r="1296" ht="23.1" customHeight="1"/>
    <row r="1297" ht="23.1" customHeight="1"/>
    <row r="1298" ht="23.1" customHeight="1"/>
    <row r="1299" ht="23.1" customHeight="1"/>
    <row r="1300" ht="23.1" customHeight="1"/>
    <row r="1301" ht="23.1" customHeight="1"/>
    <row r="1302" ht="23.1" customHeight="1"/>
    <row r="1303" ht="23.1" customHeight="1"/>
    <row r="1304" ht="23.1" customHeight="1"/>
    <row r="1305" ht="23.1" customHeight="1"/>
    <row r="1306" ht="23.1" customHeight="1"/>
    <row r="1307" ht="23.1" customHeight="1"/>
    <row r="1308" ht="23.1" customHeight="1"/>
    <row r="1309" ht="23.1" customHeight="1"/>
    <row r="1310" ht="23.1" customHeight="1"/>
    <row r="1311" ht="23.1" customHeight="1"/>
    <row r="1312" ht="23.1" customHeight="1"/>
    <row r="1313" ht="23.1" customHeight="1"/>
    <row r="1314" ht="23.1" customHeight="1"/>
    <row r="1315" ht="23.1" customHeight="1"/>
    <row r="1316" ht="23.1" customHeight="1"/>
    <row r="1317" ht="23.1" customHeight="1"/>
    <row r="1318" ht="23.1" customHeight="1"/>
    <row r="1319" ht="23.1" customHeight="1"/>
    <row r="1320" ht="23.1" customHeight="1"/>
    <row r="1321" ht="23.1" customHeight="1"/>
    <row r="1322" ht="23.1" customHeight="1"/>
    <row r="1323" ht="23.1" customHeight="1"/>
    <row r="1324" ht="23.1" customHeight="1"/>
    <row r="1325" ht="23.1" customHeight="1"/>
    <row r="1326" ht="23.1" customHeight="1"/>
    <row r="1327" ht="23.1" customHeight="1"/>
    <row r="1328" ht="23.1" customHeight="1"/>
    <row r="1329" ht="23.1" customHeight="1"/>
    <row r="1330" ht="23.1" customHeight="1"/>
    <row r="1331" ht="23.1" customHeight="1"/>
    <row r="1332" ht="23.1" customHeight="1"/>
    <row r="1333" ht="23.1" customHeight="1"/>
    <row r="1334" ht="23.1" customHeight="1"/>
    <row r="1335" ht="23.1" customHeight="1"/>
    <row r="1336" ht="23.1" customHeight="1"/>
    <row r="1337" ht="23.1" customHeight="1"/>
    <row r="1338" ht="23.1" customHeight="1"/>
    <row r="1339" ht="23.1" customHeight="1"/>
    <row r="1340" ht="23.1" customHeight="1"/>
    <row r="1341" ht="23.1" customHeight="1"/>
    <row r="1342" ht="23.1" customHeight="1"/>
    <row r="1343" ht="23.1" customHeight="1"/>
    <row r="1344" ht="23.1" customHeight="1"/>
    <row r="1345" ht="23.1" customHeight="1"/>
    <row r="1346" ht="23.1" customHeight="1"/>
    <row r="1347" ht="23.1" customHeight="1"/>
    <row r="1348" ht="23.1" customHeight="1"/>
    <row r="1349" ht="23.1" customHeight="1"/>
    <row r="1350" ht="23.1" customHeight="1"/>
    <row r="1351" ht="23.1" customHeight="1"/>
    <row r="1352" ht="23.1" customHeight="1"/>
    <row r="1353" ht="23.1" customHeight="1"/>
    <row r="1354" ht="23.1" customHeight="1"/>
    <row r="1355" ht="23.1" customHeight="1"/>
    <row r="1356" ht="23.1" customHeight="1"/>
    <row r="1357" ht="23.1" customHeight="1"/>
    <row r="1358" ht="23.1" customHeight="1"/>
    <row r="1359" ht="23.1" customHeight="1"/>
    <row r="1360" ht="23.1" customHeight="1"/>
    <row r="1361" ht="23.1" customHeight="1"/>
    <row r="1362" ht="23.1" customHeight="1"/>
    <row r="1363" ht="23.1" customHeight="1"/>
    <row r="1364" ht="23.1" customHeight="1"/>
    <row r="1365" ht="23.1" customHeight="1"/>
    <row r="1366" ht="23.1" customHeight="1"/>
    <row r="1367" ht="23.1" customHeight="1"/>
    <row r="1368" ht="23.1" customHeight="1"/>
    <row r="1369" ht="23.1" customHeight="1"/>
    <row r="1370" ht="23.1" customHeight="1"/>
    <row r="1371" ht="23.1" customHeight="1"/>
    <row r="1372" ht="23.1" customHeight="1"/>
    <row r="1373" ht="23.1" customHeight="1"/>
    <row r="1374" ht="23.1" customHeight="1"/>
    <row r="1375" ht="23.1" customHeight="1"/>
    <row r="1376" ht="23.1" customHeight="1"/>
    <row r="1377" ht="23.1" customHeight="1"/>
    <row r="1378" ht="23.1" customHeight="1"/>
    <row r="1379" ht="23.1" customHeight="1"/>
    <row r="1380" ht="23.1" customHeight="1"/>
    <row r="1381" ht="23.1" customHeight="1"/>
    <row r="1382" ht="23.1" customHeight="1"/>
    <row r="1383" ht="23.1" customHeight="1"/>
    <row r="1384" ht="23.1" customHeight="1"/>
    <row r="1385" ht="23.1" customHeight="1"/>
    <row r="1386" ht="23.1" customHeight="1"/>
    <row r="1387" ht="23.1" customHeight="1"/>
    <row r="1388" ht="23.1" customHeight="1"/>
    <row r="1389" ht="23.1" customHeight="1"/>
    <row r="1390" ht="23.1" customHeight="1"/>
    <row r="1391" ht="23.1" customHeight="1"/>
    <row r="1392" ht="23.1" customHeight="1"/>
    <row r="1393" ht="23.1" customHeight="1"/>
    <row r="1394" ht="23.1" customHeight="1"/>
    <row r="1395" ht="23.1" customHeight="1"/>
    <row r="1396" ht="23.1" customHeight="1"/>
    <row r="1397" ht="23.1" customHeight="1"/>
    <row r="1398" ht="23.1" customHeight="1"/>
    <row r="1399" ht="23.1" customHeight="1"/>
    <row r="1400" ht="23.1" customHeight="1"/>
    <row r="1401" ht="23.1" customHeight="1"/>
    <row r="1402" ht="23.1" customHeight="1"/>
    <row r="1403" ht="23.1" customHeight="1"/>
    <row r="1404" ht="23.1" customHeight="1"/>
    <row r="1405" ht="23.1" customHeight="1"/>
    <row r="1406" ht="23.1" customHeight="1"/>
    <row r="1407" ht="23.1" customHeight="1"/>
    <row r="1408" ht="23.1" customHeight="1"/>
    <row r="1409" ht="23.1" customHeight="1"/>
    <row r="1410" ht="23.1" customHeight="1"/>
    <row r="1411" ht="23.1" customHeight="1"/>
    <row r="1412" ht="23.1" customHeight="1"/>
    <row r="1413" ht="23.1" customHeight="1"/>
    <row r="1414" ht="23.1" customHeight="1"/>
    <row r="1415" ht="23.1" customHeight="1"/>
    <row r="1416" ht="23.1" customHeight="1"/>
    <row r="1417" ht="23.1" customHeight="1"/>
    <row r="1418" ht="23.1" customHeight="1"/>
    <row r="1419" ht="23.1" customHeight="1"/>
    <row r="1420" ht="23.1" customHeight="1"/>
    <row r="1421" ht="23.1" customHeight="1"/>
    <row r="1422" ht="23.1" customHeight="1"/>
    <row r="1423" ht="23.1" customHeight="1"/>
    <row r="1424" ht="23.1" customHeight="1"/>
    <row r="1425" ht="23.1" customHeight="1"/>
    <row r="1426" ht="23.1" customHeight="1"/>
    <row r="1427" ht="23.1" customHeight="1"/>
    <row r="1428" ht="23.1" customHeight="1"/>
    <row r="1429" ht="23.1" customHeight="1"/>
    <row r="1430" ht="23.1" customHeight="1"/>
    <row r="1431" ht="23.1" customHeight="1"/>
    <row r="1432" ht="23.1" customHeight="1"/>
    <row r="1433" ht="23.1" customHeight="1"/>
    <row r="1434" ht="23.1" customHeight="1"/>
    <row r="1435" ht="23.1" customHeight="1"/>
    <row r="1436" ht="23.1" customHeight="1"/>
    <row r="1437" ht="23.1" customHeight="1"/>
    <row r="1438" ht="23.1" customHeight="1"/>
    <row r="1439" ht="23.1" customHeight="1"/>
    <row r="1440" ht="23.1" customHeight="1"/>
    <row r="1441" ht="23.1" customHeight="1"/>
    <row r="1442" ht="23.1" customHeight="1"/>
    <row r="1443" ht="23.1" customHeight="1"/>
    <row r="1444" ht="23.1" customHeight="1"/>
    <row r="1445" ht="23.1" customHeight="1"/>
    <row r="1446" ht="23.1" customHeight="1"/>
    <row r="1447" ht="23.1" customHeight="1"/>
    <row r="1448" ht="23.1" customHeight="1"/>
    <row r="1449" ht="23.1" customHeight="1"/>
    <row r="1450" ht="23.1" customHeight="1"/>
    <row r="1451" ht="23.1" customHeight="1"/>
    <row r="1452" ht="23.1" customHeight="1"/>
    <row r="1453" ht="23.1" customHeight="1"/>
    <row r="1454" ht="23.1" customHeight="1"/>
    <row r="1455" ht="23.1" customHeight="1"/>
    <row r="1456" ht="23.1" customHeight="1"/>
    <row r="1457" ht="23.1" customHeight="1"/>
    <row r="1458" ht="23.1" customHeight="1"/>
    <row r="1459" ht="23.1" customHeight="1"/>
    <row r="1460" ht="23.1" customHeight="1"/>
    <row r="1461" ht="23.1" customHeight="1"/>
    <row r="1462" ht="23.1" customHeight="1"/>
    <row r="1463" ht="23.1" customHeight="1"/>
    <row r="1464" ht="23.1" customHeight="1"/>
    <row r="1465" ht="23.1" customHeight="1"/>
    <row r="1466" ht="23.1" customHeight="1"/>
    <row r="1467" ht="23.1" customHeight="1"/>
    <row r="1468" ht="23.1" customHeight="1"/>
    <row r="1469" ht="23.1" customHeight="1"/>
    <row r="1470" ht="23.1" customHeight="1"/>
    <row r="1471" ht="23.1" customHeight="1"/>
    <row r="1472" ht="23.1" customHeight="1"/>
    <row r="1473" ht="23.1" customHeight="1"/>
    <row r="1474" ht="23.1" customHeight="1"/>
    <row r="1475" ht="23.1" customHeight="1"/>
    <row r="1476" ht="23.1" customHeight="1"/>
    <row r="1477" ht="23.1" customHeight="1"/>
    <row r="1478" ht="23.1" customHeight="1"/>
    <row r="1479" ht="23.1" customHeight="1"/>
    <row r="1480" ht="23.1" customHeight="1"/>
    <row r="1481" ht="23.1" customHeight="1"/>
    <row r="1482" ht="23.1" customHeight="1"/>
    <row r="1483" ht="23.1" customHeight="1"/>
    <row r="1484" ht="23.1" customHeight="1"/>
    <row r="1485" ht="23.1" customHeight="1"/>
    <row r="1486" ht="23.1" customHeight="1"/>
    <row r="1487" ht="23.1" customHeight="1"/>
    <row r="1488" ht="23.1" customHeight="1"/>
    <row r="1489" ht="23.1" customHeight="1"/>
    <row r="1490" ht="23.1" customHeight="1"/>
    <row r="1491" ht="23.1" customHeight="1"/>
    <row r="1492" ht="23.1" customHeight="1"/>
    <row r="1493" ht="23.1" customHeight="1"/>
    <row r="1494" ht="23.1" customHeight="1"/>
    <row r="1495" ht="23.1" customHeight="1"/>
    <row r="1496" ht="23.1" customHeight="1"/>
    <row r="1497" ht="23.1" customHeight="1"/>
    <row r="1498" ht="23.1" customHeight="1"/>
    <row r="1499" ht="23.1" customHeight="1"/>
    <row r="1500" ht="23.1" customHeight="1"/>
    <row r="1501" ht="23.1" customHeight="1"/>
    <row r="1502" ht="23.1" customHeight="1"/>
    <row r="1503" ht="23.1" customHeight="1"/>
    <row r="1504" ht="23.1" customHeight="1"/>
    <row r="1505" ht="23.1" customHeight="1"/>
    <row r="1506" ht="23.1" customHeight="1"/>
    <row r="1507" ht="23.1" customHeight="1"/>
    <row r="1508" ht="23.1" customHeight="1"/>
    <row r="1509" ht="23.1" customHeight="1"/>
    <row r="1510" ht="23.1" customHeight="1"/>
    <row r="1511" ht="23.1" customHeight="1"/>
    <row r="1512" ht="23.1" customHeight="1"/>
    <row r="1513" ht="23.1" customHeight="1"/>
    <row r="1514" ht="23.1" customHeight="1"/>
    <row r="1515" ht="23.1" customHeight="1"/>
    <row r="1516" ht="23.1" customHeight="1"/>
    <row r="1517" ht="23.1" customHeight="1"/>
    <row r="1518" ht="23.1" customHeight="1"/>
    <row r="1519" ht="23.1" customHeight="1"/>
    <row r="1520" ht="23.1" customHeight="1"/>
    <row r="1521" ht="23.1" customHeight="1"/>
    <row r="1522" ht="23.1" customHeight="1"/>
    <row r="1523" ht="23.1" customHeight="1"/>
    <row r="1524" ht="23.1" customHeight="1"/>
    <row r="1525" ht="23.1" customHeight="1"/>
    <row r="1526" ht="23.1" customHeight="1"/>
    <row r="1527" ht="23.1" customHeight="1"/>
    <row r="1528" ht="23.1" customHeight="1"/>
    <row r="1529" ht="23.1" customHeight="1"/>
    <row r="1530" ht="23.1" customHeight="1"/>
    <row r="1531" ht="23.1" customHeight="1"/>
    <row r="1532" ht="23.1" customHeight="1"/>
    <row r="1533" ht="23.1" customHeight="1"/>
    <row r="1534" ht="23.1" customHeight="1"/>
    <row r="1535" ht="23.1" customHeight="1"/>
    <row r="1536" ht="23.1" customHeight="1"/>
    <row r="1537" ht="23.1" customHeight="1"/>
    <row r="1538" ht="23.1" customHeight="1"/>
    <row r="1539" ht="23.1" customHeight="1"/>
    <row r="1540" ht="23.1" customHeight="1"/>
    <row r="1541" ht="23.1" customHeight="1"/>
    <row r="1542" ht="23.1" customHeight="1"/>
    <row r="1543" ht="23.1" customHeight="1"/>
    <row r="1544" ht="23.1" customHeight="1"/>
    <row r="1545" ht="23.1" customHeight="1"/>
    <row r="1546" ht="23.1" customHeight="1"/>
    <row r="1547" ht="23.1" customHeight="1"/>
    <row r="1548" ht="23.1" customHeight="1"/>
    <row r="1549" ht="23.1" customHeight="1"/>
    <row r="1550" ht="23.1" customHeight="1"/>
    <row r="1551" ht="23.1" customHeight="1"/>
    <row r="1552" ht="23.1" customHeight="1"/>
    <row r="1553" ht="23.1" customHeight="1"/>
    <row r="1554" ht="23.1" customHeight="1"/>
    <row r="1555" ht="23.1" customHeight="1"/>
    <row r="1556" ht="23.1" customHeight="1"/>
    <row r="1557" ht="23.1" customHeight="1"/>
    <row r="1558" ht="23.1" customHeight="1"/>
    <row r="1559" ht="23.1" customHeight="1"/>
    <row r="1560" ht="23.1" customHeight="1"/>
    <row r="1561" ht="23.1" customHeight="1"/>
    <row r="1562" ht="23.1" customHeight="1"/>
    <row r="1563" ht="23.1" customHeight="1"/>
    <row r="1564" ht="23.1" customHeight="1"/>
    <row r="1565" ht="23.1" customHeight="1"/>
    <row r="1566" ht="23.1" customHeight="1"/>
    <row r="1567" ht="23.1" customHeight="1"/>
    <row r="1568" ht="23.1" customHeight="1"/>
    <row r="1569" ht="23.1" customHeight="1"/>
    <row r="1570" ht="23.1" customHeight="1"/>
    <row r="1571" ht="23.1" customHeight="1"/>
    <row r="1572" ht="23.1" customHeight="1"/>
    <row r="1573" ht="23.1" customHeight="1"/>
    <row r="1574" ht="23.1" customHeight="1"/>
    <row r="1575" ht="23.1" customHeight="1"/>
    <row r="1576" ht="23.1" customHeight="1"/>
    <row r="1577" ht="23.1" customHeight="1"/>
    <row r="1578" ht="23.1" customHeight="1"/>
    <row r="1579" ht="23.1" customHeight="1"/>
    <row r="1580" ht="23.1" customHeight="1"/>
    <row r="1581" ht="23.1" customHeight="1"/>
    <row r="1582" ht="23.1" customHeight="1"/>
    <row r="1583" ht="23.1" customHeight="1"/>
    <row r="1584" ht="23.1" customHeight="1"/>
    <row r="1585" ht="23.1" customHeight="1"/>
    <row r="1586" ht="23.1" customHeight="1"/>
    <row r="1587" ht="23.1" customHeight="1"/>
    <row r="1588" ht="23.1" customHeight="1"/>
    <row r="1589" ht="23.1" customHeight="1"/>
    <row r="1590" ht="23.1" customHeight="1"/>
    <row r="1591" ht="23.1" customHeight="1"/>
    <row r="1592" ht="23.1" customHeight="1"/>
    <row r="1593" ht="23.1" customHeight="1"/>
    <row r="1594" ht="23.1" customHeight="1"/>
    <row r="1595" ht="23.1" customHeight="1"/>
    <row r="1596" ht="23.1" customHeight="1"/>
    <row r="1597" ht="23.1" customHeight="1"/>
    <row r="1598" ht="23.1" customHeight="1"/>
    <row r="1599" ht="23.1" customHeight="1"/>
    <row r="1600" ht="23.1" customHeight="1"/>
    <row r="1601" ht="23.1" customHeight="1"/>
    <row r="1602" ht="23.1" customHeight="1"/>
    <row r="1603" ht="23.1" customHeight="1"/>
    <row r="1604" ht="23.1" customHeight="1"/>
    <row r="1605" ht="23.1" customHeight="1"/>
    <row r="1606" ht="23.1" customHeight="1"/>
    <row r="1607" ht="23.1" customHeight="1"/>
    <row r="1608" ht="23.1" customHeight="1"/>
    <row r="1609" ht="23.1" customHeight="1"/>
    <row r="1610" ht="23.1" customHeight="1"/>
    <row r="1611" ht="23.1" customHeight="1"/>
    <row r="1612" ht="23.1" customHeight="1"/>
    <row r="1613" ht="23.1" customHeight="1"/>
    <row r="1614" ht="23.1" customHeight="1"/>
    <row r="1615" ht="23.1" customHeight="1"/>
    <row r="1616" ht="23.1" customHeight="1"/>
    <row r="1617" ht="23.1" customHeight="1"/>
    <row r="1618" ht="23.1" customHeight="1"/>
    <row r="1619" ht="23.1" customHeight="1"/>
    <row r="1620" ht="23.1" customHeight="1"/>
    <row r="1621" ht="23.1" customHeight="1"/>
    <row r="1622" ht="23.1" customHeight="1"/>
    <row r="1623" ht="23.1" customHeight="1"/>
    <row r="1624" ht="23.1" customHeight="1"/>
    <row r="1625" ht="23.1" customHeight="1"/>
    <row r="1626" ht="23.1" customHeight="1"/>
    <row r="1627" ht="23.1" customHeight="1"/>
    <row r="1628" ht="23.1" customHeight="1"/>
    <row r="1629" ht="23.1" customHeight="1"/>
    <row r="1630" ht="23.1" customHeight="1"/>
    <row r="1631" ht="23.1" customHeight="1"/>
    <row r="1632" ht="23.1" customHeight="1"/>
    <row r="1633" ht="23.1" customHeight="1"/>
    <row r="1634" ht="23.1" customHeight="1"/>
    <row r="1635" ht="23.1" customHeight="1"/>
    <row r="1636" ht="23.1" customHeight="1"/>
    <row r="1637" ht="23.1" customHeight="1"/>
    <row r="1638" ht="23.1" customHeight="1"/>
    <row r="1639" ht="23.1" customHeight="1"/>
    <row r="1640" ht="23.1" customHeight="1"/>
    <row r="1641" ht="23.1" customHeight="1"/>
    <row r="1642" ht="23.1" customHeight="1"/>
    <row r="1643" ht="23.1" customHeight="1"/>
    <row r="1644" ht="23.1" customHeight="1"/>
    <row r="1645" ht="23.1" customHeight="1"/>
    <row r="1646" ht="23.1" customHeight="1"/>
    <row r="1647" ht="23.1" customHeight="1"/>
    <row r="1648" ht="23.1" customHeight="1"/>
    <row r="1649" ht="23.1" customHeight="1"/>
    <row r="1650" ht="23.1" customHeight="1"/>
    <row r="1651" ht="23.1" customHeight="1"/>
    <row r="1652" ht="23.1" customHeight="1"/>
    <row r="1653" ht="23.1" customHeight="1"/>
    <row r="1654" ht="23.1" customHeight="1"/>
    <row r="1655" ht="23.1" customHeight="1"/>
    <row r="1656" ht="23.1" customHeight="1"/>
    <row r="1657" ht="23.1" customHeight="1"/>
    <row r="1658" ht="23.1" customHeight="1"/>
    <row r="1659" ht="23.1" customHeight="1"/>
    <row r="1660" ht="23.1" customHeight="1"/>
    <row r="1661" ht="23.1" customHeight="1"/>
    <row r="1662" ht="23.1" customHeight="1"/>
    <row r="1663" ht="23.1" customHeight="1"/>
    <row r="1664" ht="23.1" customHeight="1"/>
    <row r="1665" ht="23.1" customHeight="1"/>
    <row r="1666" ht="23.1" customHeight="1"/>
    <row r="1667" ht="23.1" customHeight="1"/>
    <row r="1668" ht="23.1" customHeight="1"/>
    <row r="1669" ht="23.1" customHeight="1"/>
    <row r="1670" ht="23.1" customHeight="1"/>
    <row r="1671" ht="23.1" customHeight="1"/>
    <row r="1672" ht="23.1" customHeight="1"/>
    <row r="1673" ht="23.1" customHeight="1"/>
    <row r="1674" ht="23.1" customHeight="1"/>
    <row r="1675" ht="23.1" customHeight="1"/>
    <row r="1676" ht="23.1" customHeight="1"/>
    <row r="1677" ht="23.1" customHeight="1"/>
    <row r="1678" ht="23.1" customHeight="1"/>
    <row r="1679" ht="23.1" customHeight="1"/>
    <row r="1680" ht="23.1" customHeight="1"/>
    <row r="1681" ht="23.1" customHeight="1"/>
    <row r="1682" ht="23.1" customHeight="1"/>
    <row r="1683" ht="23.1" customHeight="1"/>
    <row r="1684" ht="23.1" customHeight="1"/>
    <row r="1685" ht="23.1" customHeight="1"/>
    <row r="1686" ht="23.1" customHeight="1"/>
    <row r="1687" ht="23.1" customHeight="1"/>
    <row r="1688" ht="23.1" customHeight="1"/>
    <row r="1689" ht="23.1" customHeight="1"/>
    <row r="1690" ht="23.1" customHeight="1"/>
    <row r="1691" ht="23.1" customHeight="1"/>
    <row r="1692" ht="23.1" customHeight="1"/>
    <row r="1693" ht="23.1" customHeight="1"/>
    <row r="1694" ht="23.1" customHeight="1"/>
    <row r="1695" ht="23.1" customHeight="1"/>
    <row r="1696" ht="23.1" customHeight="1"/>
    <row r="1697" ht="23.1" customHeight="1"/>
    <row r="1698" ht="23.1" customHeight="1"/>
    <row r="1699" ht="23.1" customHeight="1"/>
    <row r="1700" ht="23.1" customHeight="1"/>
    <row r="1701" ht="23.1" customHeight="1"/>
    <row r="1702" ht="23.25" customHeight="1"/>
    <row r="1703" ht="23.25" customHeight="1"/>
    <row r="1704" ht="23.25" customHeight="1"/>
    <row r="1705" ht="23.25" customHeight="1"/>
  </sheetData>
  <sheetProtection formatCells="0" formatColumns="0" formatRows="0"/>
  <mergeCells count="9">
    <mergeCell ref="A1:N1"/>
    <mergeCell ref="A2:H2"/>
    <mergeCell ref="M2:N2"/>
    <mergeCell ref="A3:C3"/>
    <mergeCell ref="G3:K3"/>
    <mergeCell ref="L3:N3"/>
    <mergeCell ref="D3:D4"/>
    <mergeCell ref="E3:E4"/>
    <mergeCell ref="F3:F4"/>
  </mergeCells>
  <printOptions horizontalCentered="1"/>
  <pageMargins left="0.393055555555556" right="0.393055555555556" top="0.984027777777778" bottom="0.984027777777778" header="0.471527777777778" footer="0.471527777777778"/>
  <pageSetup paperSize="9" scale="82" fitToHeight="0" orientation="landscape" horizontalDpi="600" verticalDpi="600"/>
  <headerFooter alignWithMargins="0" scaleWithDoc="0">
    <oddFooter>&amp;C第 &amp;P 页，共 &amp;N 页</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482"/>
  <sheetViews>
    <sheetView showGridLines="0" showZeros="0" workbookViewId="0">
      <selection activeCell="A1" sqref="A1:T1"/>
    </sheetView>
  </sheetViews>
  <sheetFormatPr defaultColWidth="6.875" defaultRowHeight="11.25"/>
  <cols>
    <col min="1" max="3" width="4.25" style="166" customWidth="1"/>
    <col min="4" max="4" width="9.75" style="166" customWidth="1"/>
    <col min="5" max="5" width="28.875" style="166" customWidth="1"/>
    <col min="6" max="20" width="9" style="166" customWidth="1"/>
    <col min="21" max="256" width="6.875" style="166" customWidth="1"/>
    <col min="257" max="16384" width="6.875" style="166"/>
  </cols>
  <sheetData>
    <row r="1" ht="29.25" customHeight="1" spans="1:21">
      <c r="A1" s="274" t="s">
        <v>2930</v>
      </c>
      <c r="B1" s="274"/>
      <c r="C1" s="274"/>
      <c r="D1" s="274"/>
      <c r="E1" s="274"/>
      <c r="F1" s="274"/>
      <c r="G1" s="274"/>
      <c r="H1" s="274"/>
      <c r="I1" s="274"/>
      <c r="J1" s="274"/>
      <c r="K1" s="274"/>
      <c r="L1" s="274"/>
      <c r="M1" s="274"/>
      <c r="N1" s="274"/>
      <c r="O1" s="274"/>
      <c r="P1" s="274"/>
      <c r="Q1" s="274"/>
      <c r="R1" s="274"/>
      <c r="S1" s="274"/>
      <c r="T1" s="274"/>
      <c r="U1" s="228"/>
    </row>
    <row r="2" ht="20.25" customHeight="1" spans="1:21">
      <c r="A2" s="275"/>
      <c r="B2" s="275"/>
      <c r="C2" s="275"/>
      <c r="D2" s="275"/>
      <c r="E2" s="275"/>
      <c r="F2" s="275"/>
      <c r="G2" s="281"/>
      <c r="H2" s="281"/>
      <c r="J2" s="283"/>
      <c r="K2" s="283"/>
      <c r="L2" s="283"/>
      <c r="M2" s="283"/>
      <c r="N2" s="283"/>
      <c r="O2" s="283"/>
      <c r="P2" s="283"/>
      <c r="Q2" s="283"/>
      <c r="R2" s="283"/>
      <c r="S2" s="284" t="s">
        <v>1</v>
      </c>
      <c r="T2" s="284"/>
      <c r="U2" s="228"/>
    </row>
    <row r="3" ht="19.5" customHeight="1" spans="1:21">
      <c r="A3" s="214" t="s">
        <v>2285</v>
      </c>
      <c r="B3" s="276"/>
      <c r="C3" s="195"/>
      <c r="D3" s="175" t="s">
        <v>2086</v>
      </c>
      <c r="E3" s="177" t="s">
        <v>2286</v>
      </c>
      <c r="F3" s="282" t="s">
        <v>56</v>
      </c>
      <c r="G3" s="196" t="s">
        <v>1906</v>
      </c>
      <c r="H3" s="196"/>
      <c r="I3" s="196"/>
      <c r="J3" s="196"/>
      <c r="K3" s="196"/>
      <c r="L3" s="196"/>
      <c r="M3" s="196"/>
      <c r="N3" s="196"/>
      <c r="O3" s="196"/>
      <c r="P3" s="196"/>
      <c r="Q3" s="196"/>
      <c r="R3" s="285" t="s">
        <v>1934</v>
      </c>
      <c r="S3" s="286"/>
      <c r="T3" s="286"/>
      <c r="U3" s="229"/>
    </row>
    <row r="4" ht="36" customHeight="1" spans="1:21">
      <c r="A4" s="174" t="s">
        <v>1893</v>
      </c>
      <c r="B4" s="175" t="s">
        <v>1894</v>
      </c>
      <c r="C4" s="175" t="s">
        <v>2287</v>
      </c>
      <c r="D4" s="175"/>
      <c r="E4" s="177"/>
      <c r="F4" s="196"/>
      <c r="G4" s="173" t="s">
        <v>17</v>
      </c>
      <c r="H4" s="173" t="s">
        <v>2931</v>
      </c>
      <c r="I4" s="173" t="s">
        <v>2847</v>
      </c>
      <c r="J4" s="173" t="s">
        <v>2848</v>
      </c>
      <c r="K4" s="173" t="s">
        <v>2932</v>
      </c>
      <c r="L4" s="173" t="s">
        <v>2877</v>
      </c>
      <c r="M4" s="173" t="s">
        <v>2849</v>
      </c>
      <c r="N4" s="173" t="s">
        <v>2933</v>
      </c>
      <c r="O4" s="173" t="s">
        <v>2853</v>
      </c>
      <c r="P4" s="173" t="s">
        <v>85</v>
      </c>
      <c r="Q4" s="173" t="s">
        <v>2856</v>
      </c>
      <c r="R4" s="219" t="s">
        <v>17</v>
      </c>
      <c r="S4" s="174" t="s">
        <v>2001</v>
      </c>
      <c r="T4" s="174" t="s">
        <v>2929</v>
      </c>
      <c r="U4" s="229"/>
    </row>
    <row r="5" s="165" customFormat="1" ht="23.1" customHeight="1" spans="1:21">
      <c r="A5" s="179"/>
      <c r="B5" s="180"/>
      <c r="C5" s="180"/>
      <c r="D5" s="199"/>
      <c r="E5" s="182" t="s">
        <v>17</v>
      </c>
      <c r="F5" s="183">
        <v>11129.29</v>
      </c>
      <c r="G5" s="188">
        <v>6445.21999999999</v>
      </c>
      <c r="H5" s="222">
        <v>3684.36</v>
      </c>
      <c r="I5" s="222">
        <v>217.51</v>
      </c>
      <c r="J5" s="222">
        <v>175.26</v>
      </c>
      <c r="K5" s="222">
        <v>31.3</v>
      </c>
      <c r="L5" s="222">
        <v>218.4</v>
      </c>
      <c r="M5" s="222">
        <v>776.84</v>
      </c>
      <c r="N5" s="222">
        <v>2</v>
      </c>
      <c r="O5" s="222">
        <v>148</v>
      </c>
      <c r="P5" s="222">
        <v>296.11</v>
      </c>
      <c r="Q5" s="222">
        <v>895.44</v>
      </c>
      <c r="R5" s="183">
        <v>4684.07</v>
      </c>
      <c r="S5" s="188">
        <v>4684.07</v>
      </c>
      <c r="T5" s="183">
        <v>0</v>
      </c>
      <c r="U5" s="229"/>
    </row>
    <row r="6" ht="23.1" customHeight="1" spans="1:21">
      <c r="A6" s="179"/>
      <c r="B6" s="180"/>
      <c r="C6" s="180"/>
      <c r="D6" s="199" t="s">
        <v>2289</v>
      </c>
      <c r="E6" s="182" t="s">
        <v>354</v>
      </c>
      <c r="F6" s="183">
        <v>380.56</v>
      </c>
      <c r="G6" s="188">
        <v>218.63</v>
      </c>
      <c r="H6" s="222">
        <v>123.46</v>
      </c>
      <c r="I6" s="222">
        <v>6.67</v>
      </c>
      <c r="J6" s="222">
        <v>7</v>
      </c>
      <c r="K6" s="222">
        <v>0</v>
      </c>
      <c r="L6" s="222">
        <v>4</v>
      </c>
      <c r="M6" s="222">
        <v>23</v>
      </c>
      <c r="N6" s="222">
        <v>2</v>
      </c>
      <c r="O6" s="222">
        <v>2</v>
      </c>
      <c r="P6" s="222">
        <v>6</v>
      </c>
      <c r="Q6" s="222">
        <v>44.5</v>
      </c>
      <c r="R6" s="183">
        <v>161.93</v>
      </c>
      <c r="S6" s="188">
        <v>161.93</v>
      </c>
      <c r="T6" s="183">
        <v>0</v>
      </c>
      <c r="U6" s="228"/>
    </row>
    <row r="7" ht="23.1" customHeight="1" spans="1:21">
      <c r="A7" s="179"/>
      <c r="B7" s="180"/>
      <c r="C7" s="180"/>
      <c r="D7" s="199" t="s">
        <v>2290</v>
      </c>
      <c r="E7" s="182" t="s">
        <v>2291</v>
      </c>
      <c r="F7" s="183">
        <v>106.49</v>
      </c>
      <c r="G7" s="188">
        <v>106.49</v>
      </c>
      <c r="H7" s="222">
        <v>40.49</v>
      </c>
      <c r="I7" s="222">
        <v>2</v>
      </c>
      <c r="J7" s="222">
        <v>2</v>
      </c>
      <c r="K7" s="222">
        <v>0</v>
      </c>
      <c r="L7" s="222">
        <v>0</v>
      </c>
      <c r="M7" s="222">
        <v>15</v>
      </c>
      <c r="N7" s="222">
        <v>2</v>
      </c>
      <c r="O7" s="222">
        <v>2</v>
      </c>
      <c r="P7" s="222">
        <v>2</v>
      </c>
      <c r="Q7" s="222">
        <v>41</v>
      </c>
      <c r="R7" s="183">
        <v>0</v>
      </c>
      <c r="S7" s="188">
        <v>0</v>
      </c>
      <c r="T7" s="183">
        <v>0</v>
      </c>
      <c r="U7" s="228"/>
    </row>
    <row r="8" ht="23.1" customHeight="1" spans="1:21">
      <c r="A8" s="179"/>
      <c r="B8" s="180"/>
      <c r="C8" s="180"/>
      <c r="D8" s="199" t="s">
        <v>2292</v>
      </c>
      <c r="E8" s="182" t="s">
        <v>2293</v>
      </c>
      <c r="F8" s="183">
        <v>6.43</v>
      </c>
      <c r="G8" s="188">
        <v>0</v>
      </c>
      <c r="H8" s="222">
        <v>0</v>
      </c>
      <c r="I8" s="222">
        <v>0</v>
      </c>
      <c r="J8" s="222">
        <v>0</v>
      </c>
      <c r="K8" s="222">
        <v>0</v>
      </c>
      <c r="L8" s="222">
        <v>0</v>
      </c>
      <c r="M8" s="222">
        <v>0</v>
      </c>
      <c r="N8" s="222">
        <v>0</v>
      </c>
      <c r="O8" s="222">
        <v>0</v>
      </c>
      <c r="P8" s="222">
        <v>0</v>
      </c>
      <c r="Q8" s="222">
        <v>0</v>
      </c>
      <c r="R8" s="183">
        <v>6.43</v>
      </c>
      <c r="S8" s="188">
        <v>6.43</v>
      </c>
      <c r="T8" s="183">
        <v>0</v>
      </c>
      <c r="U8" s="228"/>
    </row>
    <row r="9" ht="23.1" customHeight="1" spans="1:21">
      <c r="A9" s="179"/>
      <c r="B9" s="180"/>
      <c r="C9" s="180"/>
      <c r="D9" s="199" t="s">
        <v>2294</v>
      </c>
      <c r="E9" s="182" t="s">
        <v>2295</v>
      </c>
      <c r="F9" s="183">
        <v>73.04</v>
      </c>
      <c r="G9" s="188">
        <v>0</v>
      </c>
      <c r="H9" s="222">
        <v>0</v>
      </c>
      <c r="I9" s="222">
        <v>0</v>
      </c>
      <c r="J9" s="222">
        <v>0</v>
      </c>
      <c r="K9" s="222">
        <v>0</v>
      </c>
      <c r="L9" s="222">
        <v>0</v>
      </c>
      <c r="M9" s="222">
        <v>0</v>
      </c>
      <c r="N9" s="222">
        <v>0</v>
      </c>
      <c r="O9" s="222">
        <v>0</v>
      </c>
      <c r="P9" s="222">
        <v>0</v>
      </c>
      <c r="Q9" s="222">
        <v>0</v>
      </c>
      <c r="R9" s="183">
        <v>73.04</v>
      </c>
      <c r="S9" s="188">
        <v>73.04</v>
      </c>
      <c r="T9" s="183">
        <v>0</v>
      </c>
      <c r="U9" s="228"/>
    </row>
    <row r="10" ht="23.1" customHeight="1" spans="1:21">
      <c r="A10" s="179"/>
      <c r="B10" s="180"/>
      <c r="C10" s="180"/>
      <c r="D10" s="199" t="s">
        <v>2296</v>
      </c>
      <c r="E10" s="182" t="s">
        <v>2297</v>
      </c>
      <c r="F10" s="183">
        <v>28.49</v>
      </c>
      <c r="G10" s="188">
        <v>28.49</v>
      </c>
      <c r="H10" s="222">
        <v>19.99</v>
      </c>
      <c r="I10" s="222">
        <v>2</v>
      </c>
      <c r="J10" s="222">
        <v>1</v>
      </c>
      <c r="K10" s="222">
        <v>0</v>
      </c>
      <c r="L10" s="222">
        <v>1</v>
      </c>
      <c r="M10" s="222">
        <v>2</v>
      </c>
      <c r="N10" s="222">
        <v>0</v>
      </c>
      <c r="O10" s="222">
        <v>0</v>
      </c>
      <c r="P10" s="222">
        <v>2</v>
      </c>
      <c r="Q10" s="222">
        <v>0.5</v>
      </c>
      <c r="R10" s="183">
        <v>0</v>
      </c>
      <c r="S10" s="188">
        <v>0</v>
      </c>
      <c r="T10" s="183">
        <v>0</v>
      </c>
      <c r="U10" s="228"/>
    </row>
    <row r="11" ht="23.1" customHeight="1" spans="1:21">
      <c r="A11" s="179"/>
      <c r="B11" s="180"/>
      <c r="C11" s="180"/>
      <c r="D11" s="199" t="s">
        <v>2298</v>
      </c>
      <c r="E11" s="182" t="s">
        <v>2299</v>
      </c>
      <c r="F11" s="183">
        <v>14.38</v>
      </c>
      <c r="G11" s="188">
        <v>14.38</v>
      </c>
      <c r="H11" s="222">
        <v>9.38</v>
      </c>
      <c r="I11" s="222">
        <v>1</v>
      </c>
      <c r="J11" s="222">
        <v>0</v>
      </c>
      <c r="K11" s="222">
        <v>0</v>
      </c>
      <c r="L11" s="222">
        <v>1</v>
      </c>
      <c r="M11" s="222">
        <v>1</v>
      </c>
      <c r="N11" s="222">
        <v>0</v>
      </c>
      <c r="O11" s="222">
        <v>0</v>
      </c>
      <c r="P11" s="222">
        <v>1</v>
      </c>
      <c r="Q11" s="222">
        <v>1</v>
      </c>
      <c r="R11" s="183">
        <v>0</v>
      </c>
      <c r="S11" s="188">
        <v>0</v>
      </c>
      <c r="T11" s="183">
        <v>0</v>
      </c>
      <c r="U11" s="228"/>
    </row>
    <row r="12" ht="23.1" customHeight="1" spans="1:21">
      <c r="A12" s="179"/>
      <c r="B12" s="180"/>
      <c r="C12" s="180"/>
      <c r="D12" s="199" t="s">
        <v>2300</v>
      </c>
      <c r="E12" s="182" t="s">
        <v>2301</v>
      </c>
      <c r="F12" s="183">
        <v>13.07</v>
      </c>
      <c r="G12" s="188">
        <v>0</v>
      </c>
      <c r="H12" s="222">
        <v>0</v>
      </c>
      <c r="I12" s="222">
        <v>0</v>
      </c>
      <c r="J12" s="222">
        <v>0</v>
      </c>
      <c r="K12" s="222">
        <v>0</v>
      </c>
      <c r="L12" s="222">
        <v>0</v>
      </c>
      <c r="M12" s="222">
        <v>0</v>
      </c>
      <c r="N12" s="222">
        <v>0</v>
      </c>
      <c r="O12" s="222">
        <v>0</v>
      </c>
      <c r="P12" s="222">
        <v>0</v>
      </c>
      <c r="Q12" s="222">
        <v>0</v>
      </c>
      <c r="R12" s="183">
        <v>13.07</v>
      </c>
      <c r="S12" s="188">
        <v>13.07</v>
      </c>
      <c r="T12" s="183">
        <v>0</v>
      </c>
      <c r="U12" s="228"/>
    </row>
    <row r="13" ht="23.1" customHeight="1" spans="1:21">
      <c r="A13" s="179"/>
      <c r="B13" s="180"/>
      <c r="C13" s="180"/>
      <c r="D13" s="199" t="s">
        <v>2302</v>
      </c>
      <c r="E13" s="182" t="s">
        <v>2303</v>
      </c>
      <c r="F13" s="183">
        <v>22.74</v>
      </c>
      <c r="G13" s="188">
        <v>0</v>
      </c>
      <c r="H13" s="222">
        <v>0</v>
      </c>
      <c r="I13" s="222">
        <v>0</v>
      </c>
      <c r="J13" s="222">
        <v>0</v>
      </c>
      <c r="K13" s="222">
        <v>0</v>
      </c>
      <c r="L13" s="222">
        <v>0</v>
      </c>
      <c r="M13" s="222">
        <v>0</v>
      </c>
      <c r="N13" s="222">
        <v>0</v>
      </c>
      <c r="O13" s="222">
        <v>0</v>
      </c>
      <c r="P13" s="222">
        <v>0</v>
      </c>
      <c r="Q13" s="222">
        <v>0</v>
      </c>
      <c r="R13" s="183">
        <v>22.74</v>
      </c>
      <c r="S13" s="188">
        <v>22.74</v>
      </c>
      <c r="T13" s="183">
        <v>0</v>
      </c>
      <c r="U13" s="228"/>
    </row>
    <row r="14" ht="23.1" customHeight="1" spans="1:21">
      <c r="A14" s="179"/>
      <c r="B14" s="180"/>
      <c r="C14" s="180"/>
      <c r="D14" s="199" t="s">
        <v>2304</v>
      </c>
      <c r="E14" s="182" t="s">
        <v>2305</v>
      </c>
      <c r="F14" s="183">
        <v>8.88</v>
      </c>
      <c r="G14" s="188">
        <v>0</v>
      </c>
      <c r="H14" s="222">
        <v>0</v>
      </c>
      <c r="I14" s="222">
        <v>0</v>
      </c>
      <c r="J14" s="222">
        <v>0</v>
      </c>
      <c r="K14" s="222">
        <v>0</v>
      </c>
      <c r="L14" s="222">
        <v>0</v>
      </c>
      <c r="M14" s="222">
        <v>0</v>
      </c>
      <c r="N14" s="222">
        <v>0</v>
      </c>
      <c r="O14" s="222">
        <v>0</v>
      </c>
      <c r="P14" s="222">
        <v>0</v>
      </c>
      <c r="Q14" s="222">
        <v>0</v>
      </c>
      <c r="R14" s="183">
        <v>8.88</v>
      </c>
      <c r="S14" s="188">
        <v>8.88</v>
      </c>
      <c r="T14" s="183">
        <v>0</v>
      </c>
      <c r="U14" s="228"/>
    </row>
    <row r="15" ht="23.1" customHeight="1" spans="1:21">
      <c r="A15" s="179"/>
      <c r="B15" s="180"/>
      <c r="C15" s="180"/>
      <c r="D15" s="199" t="s">
        <v>2306</v>
      </c>
      <c r="E15" s="182" t="s">
        <v>2307</v>
      </c>
      <c r="F15" s="183">
        <v>8.99</v>
      </c>
      <c r="G15" s="188">
        <v>8.99</v>
      </c>
      <c r="H15" s="222">
        <v>6.99</v>
      </c>
      <c r="I15" s="222">
        <v>0</v>
      </c>
      <c r="J15" s="222">
        <v>2</v>
      </c>
      <c r="K15" s="222">
        <v>0</v>
      </c>
      <c r="L15" s="222">
        <v>0</v>
      </c>
      <c r="M15" s="222">
        <v>0</v>
      </c>
      <c r="N15" s="222">
        <v>0</v>
      </c>
      <c r="O15" s="222">
        <v>0</v>
      </c>
      <c r="P15" s="222">
        <v>0</v>
      </c>
      <c r="Q15" s="222">
        <v>0</v>
      </c>
      <c r="R15" s="183">
        <v>0</v>
      </c>
      <c r="S15" s="188">
        <v>0</v>
      </c>
      <c r="T15" s="183">
        <v>0</v>
      </c>
      <c r="U15" s="228"/>
    </row>
    <row r="16" ht="23.1" customHeight="1" spans="1:21">
      <c r="A16" s="179"/>
      <c r="B16" s="180"/>
      <c r="C16" s="180"/>
      <c r="D16" s="199" t="s">
        <v>2308</v>
      </c>
      <c r="E16" s="182" t="s">
        <v>2309</v>
      </c>
      <c r="F16" s="183">
        <v>13.98</v>
      </c>
      <c r="G16" s="188">
        <v>0</v>
      </c>
      <c r="H16" s="222">
        <v>0</v>
      </c>
      <c r="I16" s="222">
        <v>0</v>
      </c>
      <c r="J16" s="222">
        <v>0</v>
      </c>
      <c r="K16" s="222">
        <v>0</v>
      </c>
      <c r="L16" s="222">
        <v>0</v>
      </c>
      <c r="M16" s="222">
        <v>0</v>
      </c>
      <c r="N16" s="222">
        <v>0</v>
      </c>
      <c r="O16" s="222">
        <v>0</v>
      </c>
      <c r="P16" s="222">
        <v>0</v>
      </c>
      <c r="Q16" s="222">
        <v>0</v>
      </c>
      <c r="R16" s="183">
        <v>13.98</v>
      </c>
      <c r="S16" s="188">
        <v>13.98</v>
      </c>
      <c r="T16" s="183">
        <v>0</v>
      </c>
      <c r="U16" s="228"/>
    </row>
    <row r="17" ht="23.1" customHeight="1" spans="1:21">
      <c r="A17" s="179"/>
      <c r="B17" s="180"/>
      <c r="C17" s="180"/>
      <c r="D17" s="199" t="s">
        <v>2312</v>
      </c>
      <c r="E17" s="182" t="s">
        <v>2313</v>
      </c>
      <c r="F17" s="183">
        <v>17.65</v>
      </c>
      <c r="G17" s="188">
        <v>17.65</v>
      </c>
      <c r="H17" s="222">
        <v>10.48</v>
      </c>
      <c r="I17" s="222">
        <v>1.67</v>
      </c>
      <c r="J17" s="222">
        <v>1</v>
      </c>
      <c r="K17" s="222">
        <v>0</v>
      </c>
      <c r="L17" s="222">
        <v>1</v>
      </c>
      <c r="M17" s="222">
        <v>3</v>
      </c>
      <c r="N17" s="222">
        <v>0</v>
      </c>
      <c r="O17" s="222">
        <v>0</v>
      </c>
      <c r="P17" s="222">
        <v>0.5</v>
      </c>
      <c r="Q17" s="222">
        <v>0</v>
      </c>
      <c r="R17" s="183">
        <v>0</v>
      </c>
      <c r="S17" s="188">
        <v>0</v>
      </c>
      <c r="T17" s="183">
        <v>0</v>
      </c>
      <c r="U17" s="228"/>
    </row>
    <row r="18" ht="23.1" customHeight="1" spans="1:21">
      <c r="A18" s="179"/>
      <c r="B18" s="180"/>
      <c r="C18" s="180"/>
      <c r="D18" s="199" t="s">
        <v>2314</v>
      </c>
      <c r="E18" s="182" t="s">
        <v>2315</v>
      </c>
      <c r="F18" s="183">
        <v>20.58</v>
      </c>
      <c r="G18" s="188">
        <v>20.58</v>
      </c>
      <c r="H18" s="222">
        <v>20.58</v>
      </c>
      <c r="I18" s="222">
        <v>0</v>
      </c>
      <c r="J18" s="222">
        <v>0</v>
      </c>
      <c r="K18" s="222">
        <v>0</v>
      </c>
      <c r="L18" s="222">
        <v>0</v>
      </c>
      <c r="M18" s="222">
        <v>0</v>
      </c>
      <c r="N18" s="222">
        <v>0</v>
      </c>
      <c r="O18" s="222">
        <v>0</v>
      </c>
      <c r="P18" s="222">
        <v>0</v>
      </c>
      <c r="Q18" s="222">
        <v>0</v>
      </c>
      <c r="R18" s="183">
        <v>0</v>
      </c>
      <c r="S18" s="188">
        <v>0</v>
      </c>
      <c r="T18" s="183">
        <v>0</v>
      </c>
      <c r="U18" s="228"/>
    </row>
    <row r="19" ht="23.1" customHeight="1" spans="1:21">
      <c r="A19" s="179"/>
      <c r="B19" s="180"/>
      <c r="C19" s="180"/>
      <c r="D19" s="199" t="s">
        <v>2316</v>
      </c>
      <c r="E19" s="182" t="s">
        <v>2317</v>
      </c>
      <c r="F19" s="183">
        <v>8.26</v>
      </c>
      <c r="G19" s="188">
        <v>0</v>
      </c>
      <c r="H19" s="222">
        <v>0</v>
      </c>
      <c r="I19" s="222">
        <v>0</v>
      </c>
      <c r="J19" s="222">
        <v>0</v>
      </c>
      <c r="K19" s="222">
        <v>0</v>
      </c>
      <c r="L19" s="222">
        <v>0</v>
      </c>
      <c r="M19" s="222">
        <v>0</v>
      </c>
      <c r="N19" s="222">
        <v>0</v>
      </c>
      <c r="O19" s="222">
        <v>0</v>
      </c>
      <c r="P19" s="222">
        <v>0</v>
      </c>
      <c r="Q19" s="222">
        <v>0</v>
      </c>
      <c r="R19" s="183">
        <v>8.26</v>
      </c>
      <c r="S19" s="188">
        <v>8.26</v>
      </c>
      <c r="T19" s="183">
        <v>0</v>
      </c>
      <c r="U19" s="228"/>
    </row>
    <row r="20" ht="23.1" customHeight="1" spans="1:21">
      <c r="A20" s="179"/>
      <c r="B20" s="180"/>
      <c r="C20" s="180"/>
      <c r="D20" s="199" t="s">
        <v>2318</v>
      </c>
      <c r="E20" s="182" t="s">
        <v>2319</v>
      </c>
      <c r="F20" s="183">
        <v>12.76</v>
      </c>
      <c r="G20" s="188">
        <v>12.76</v>
      </c>
      <c r="H20" s="222">
        <v>8.26</v>
      </c>
      <c r="I20" s="222">
        <v>0</v>
      </c>
      <c r="J20" s="222">
        <v>0</v>
      </c>
      <c r="K20" s="222">
        <v>0</v>
      </c>
      <c r="L20" s="222">
        <v>1</v>
      </c>
      <c r="M20" s="222">
        <v>1</v>
      </c>
      <c r="N20" s="222">
        <v>0</v>
      </c>
      <c r="O20" s="222">
        <v>0</v>
      </c>
      <c r="P20" s="222">
        <v>0.5</v>
      </c>
      <c r="Q20" s="222">
        <v>2</v>
      </c>
      <c r="R20" s="183">
        <v>0</v>
      </c>
      <c r="S20" s="188">
        <v>0</v>
      </c>
      <c r="T20" s="183">
        <v>0</v>
      </c>
      <c r="U20" s="228"/>
    </row>
    <row r="21" ht="23.1" customHeight="1" spans="1:21">
      <c r="A21" s="179"/>
      <c r="B21" s="180"/>
      <c r="C21" s="180"/>
      <c r="D21" s="199" t="s">
        <v>2320</v>
      </c>
      <c r="E21" s="182" t="s">
        <v>2321</v>
      </c>
      <c r="F21" s="183">
        <v>9.29</v>
      </c>
      <c r="G21" s="188">
        <v>9.29</v>
      </c>
      <c r="H21" s="222">
        <v>7.29</v>
      </c>
      <c r="I21" s="222">
        <v>0</v>
      </c>
      <c r="J21" s="222">
        <v>1</v>
      </c>
      <c r="K21" s="222">
        <v>0</v>
      </c>
      <c r="L21" s="222">
        <v>0</v>
      </c>
      <c r="M21" s="222">
        <v>1</v>
      </c>
      <c r="N21" s="222">
        <v>0</v>
      </c>
      <c r="O21" s="222">
        <v>0</v>
      </c>
      <c r="P21" s="222">
        <v>0</v>
      </c>
      <c r="Q21" s="222">
        <v>0</v>
      </c>
      <c r="R21" s="183">
        <v>0</v>
      </c>
      <c r="S21" s="188">
        <v>0</v>
      </c>
      <c r="T21" s="183">
        <v>0</v>
      </c>
      <c r="U21" s="228"/>
    </row>
    <row r="22" ht="23.1" customHeight="1" spans="1:21">
      <c r="A22" s="179"/>
      <c r="B22" s="180"/>
      <c r="C22" s="180"/>
      <c r="D22" s="199" t="s">
        <v>2322</v>
      </c>
      <c r="E22" s="182" t="s">
        <v>2323</v>
      </c>
      <c r="F22" s="183">
        <v>10.88</v>
      </c>
      <c r="G22" s="188">
        <v>0</v>
      </c>
      <c r="H22" s="222">
        <v>0</v>
      </c>
      <c r="I22" s="222">
        <v>0</v>
      </c>
      <c r="J22" s="222">
        <v>0</v>
      </c>
      <c r="K22" s="222">
        <v>0</v>
      </c>
      <c r="L22" s="222">
        <v>0</v>
      </c>
      <c r="M22" s="222">
        <v>0</v>
      </c>
      <c r="N22" s="222">
        <v>0</v>
      </c>
      <c r="O22" s="222">
        <v>0</v>
      </c>
      <c r="P22" s="222">
        <v>0</v>
      </c>
      <c r="Q22" s="222">
        <v>0</v>
      </c>
      <c r="R22" s="183">
        <v>10.88</v>
      </c>
      <c r="S22" s="188">
        <v>10.88</v>
      </c>
      <c r="T22" s="183">
        <v>0</v>
      </c>
      <c r="U22" s="228"/>
    </row>
    <row r="23" ht="23.1" customHeight="1" spans="1:21">
      <c r="A23" s="179"/>
      <c r="B23" s="180"/>
      <c r="C23" s="180"/>
      <c r="D23" s="199" t="s">
        <v>2324</v>
      </c>
      <c r="E23" s="182" t="s">
        <v>2325</v>
      </c>
      <c r="F23" s="183">
        <v>4.65</v>
      </c>
      <c r="G23" s="188">
        <v>0</v>
      </c>
      <c r="H23" s="222">
        <v>0</v>
      </c>
      <c r="I23" s="222">
        <v>0</v>
      </c>
      <c r="J23" s="222">
        <v>0</v>
      </c>
      <c r="K23" s="222">
        <v>0</v>
      </c>
      <c r="L23" s="222">
        <v>0</v>
      </c>
      <c r="M23" s="222">
        <v>0</v>
      </c>
      <c r="N23" s="222">
        <v>0</v>
      </c>
      <c r="O23" s="222">
        <v>0</v>
      </c>
      <c r="P23" s="222">
        <v>0</v>
      </c>
      <c r="Q23" s="222">
        <v>0</v>
      </c>
      <c r="R23" s="183">
        <v>4.65</v>
      </c>
      <c r="S23" s="188">
        <v>4.65</v>
      </c>
      <c r="T23" s="183">
        <v>0</v>
      </c>
      <c r="U23" s="228"/>
    </row>
    <row r="24" ht="23.1" customHeight="1" spans="1:20">
      <c r="A24" s="179"/>
      <c r="B24" s="180"/>
      <c r="C24" s="180"/>
      <c r="D24" s="199" t="s">
        <v>2328</v>
      </c>
      <c r="E24" s="182" t="s">
        <v>479</v>
      </c>
      <c r="F24" s="183">
        <v>170.99</v>
      </c>
      <c r="G24" s="188">
        <v>141.71</v>
      </c>
      <c r="H24" s="222">
        <v>97.21</v>
      </c>
      <c r="I24" s="222">
        <v>9</v>
      </c>
      <c r="J24" s="222">
        <v>3</v>
      </c>
      <c r="K24" s="222">
        <v>1.2</v>
      </c>
      <c r="L24" s="222">
        <v>5.8</v>
      </c>
      <c r="M24" s="222">
        <v>9.4</v>
      </c>
      <c r="N24" s="222">
        <v>0</v>
      </c>
      <c r="O24" s="222">
        <v>0</v>
      </c>
      <c r="P24" s="222">
        <v>10.6</v>
      </c>
      <c r="Q24" s="222">
        <v>5.5</v>
      </c>
      <c r="R24" s="183">
        <v>29.28</v>
      </c>
      <c r="S24" s="188">
        <v>29.28</v>
      </c>
      <c r="T24" s="183">
        <v>0</v>
      </c>
    </row>
    <row r="25" ht="23.1" customHeight="1" spans="1:20">
      <c r="A25" s="179"/>
      <c r="B25" s="180"/>
      <c r="C25" s="180"/>
      <c r="D25" s="199" t="s">
        <v>2329</v>
      </c>
      <c r="E25" s="182" t="s">
        <v>2330</v>
      </c>
      <c r="F25" s="183">
        <v>112.24</v>
      </c>
      <c r="G25" s="188">
        <v>112.24</v>
      </c>
      <c r="H25" s="222">
        <v>76.54</v>
      </c>
      <c r="I25" s="222">
        <v>8</v>
      </c>
      <c r="J25" s="222">
        <v>2</v>
      </c>
      <c r="K25" s="222">
        <v>1.2</v>
      </c>
      <c r="L25" s="222">
        <v>5</v>
      </c>
      <c r="M25" s="222">
        <v>5</v>
      </c>
      <c r="N25" s="222">
        <v>0</v>
      </c>
      <c r="O25" s="222">
        <v>0</v>
      </c>
      <c r="P25" s="222">
        <v>10</v>
      </c>
      <c r="Q25" s="222">
        <v>4.5</v>
      </c>
      <c r="R25" s="183">
        <v>0</v>
      </c>
      <c r="S25" s="188">
        <v>0</v>
      </c>
      <c r="T25" s="183">
        <v>0</v>
      </c>
    </row>
    <row r="26" ht="23.1" customHeight="1" spans="1:20">
      <c r="A26" s="179"/>
      <c r="B26" s="180"/>
      <c r="C26" s="180"/>
      <c r="D26" s="199" t="s">
        <v>2331</v>
      </c>
      <c r="E26" s="182" t="s">
        <v>2332</v>
      </c>
      <c r="F26" s="183">
        <v>11.39</v>
      </c>
      <c r="G26" s="188">
        <v>0</v>
      </c>
      <c r="H26" s="222">
        <v>0</v>
      </c>
      <c r="I26" s="222">
        <v>0</v>
      </c>
      <c r="J26" s="222">
        <v>0</v>
      </c>
      <c r="K26" s="222">
        <v>0</v>
      </c>
      <c r="L26" s="222">
        <v>0</v>
      </c>
      <c r="M26" s="222">
        <v>0</v>
      </c>
      <c r="N26" s="222">
        <v>0</v>
      </c>
      <c r="O26" s="222">
        <v>0</v>
      </c>
      <c r="P26" s="222">
        <v>0</v>
      </c>
      <c r="Q26" s="222">
        <v>0</v>
      </c>
      <c r="R26" s="183">
        <v>11.39</v>
      </c>
      <c r="S26" s="188">
        <v>11.39</v>
      </c>
      <c r="T26" s="183">
        <v>0</v>
      </c>
    </row>
    <row r="27" ht="23.1" customHeight="1" spans="1:20">
      <c r="A27" s="179"/>
      <c r="B27" s="180"/>
      <c r="C27" s="180"/>
      <c r="D27" s="199" t="s">
        <v>2333</v>
      </c>
      <c r="E27" s="182" t="s">
        <v>2334</v>
      </c>
      <c r="F27" s="183">
        <v>11.24</v>
      </c>
      <c r="G27" s="188">
        <v>11.24</v>
      </c>
      <c r="H27" s="222">
        <v>8.94</v>
      </c>
      <c r="I27" s="222">
        <v>0</v>
      </c>
      <c r="J27" s="222">
        <v>0</v>
      </c>
      <c r="K27" s="222">
        <v>0</v>
      </c>
      <c r="L27" s="222">
        <v>0</v>
      </c>
      <c r="M27" s="222">
        <v>1.8</v>
      </c>
      <c r="N27" s="222">
        <v>0</v>
      </c>
      <c r="O27" s="222">
        <v>0</v>
      </c>
      <c r="P27" s="222">
        <v>0</v>
      </c>
      <c r="Q27" s="222">
        <v>0.5</v>
      </c>
      <c r="R27" s="183">
        <v>0</v>
      </c>
      <c r="S27" s="188">
        <v>0</v>
      </c>
      <c r="T27" s="183">
        <v>0</v>
      </c>
    </row>
    <row r="28" ht="23.1" customHeight="1" spans="1:20">
      <c r="A28" s="179"/>
      <c r="B28" s="180"/>
      <c r="C28" s="180"/>
      <c r="D28" s="199" t="s">
        <v>2335</v>
      </c>
      <c r="E28" s="182" t="s">
        <v>2336</v>
      </c>
      <c r="F28" s="183">
        <v>11.55</v>
      </c>
      <c r="G28" s="188">
        <v>11.55</v>
      </c>
      <c r="H28" s="222">
        <v>7.55</v>
      </c>
      <c r="I28" s="222">
        <v>0.5</v>
      </c>
      <c r="J28" s="222">
        <v>0.5</v>
      </c>
      <c r="K28" s="222">
        <v>0</v>
      </c>
      <c r="L28" s="222">
        <v>0.8</v>
      </c>
      <c r="M28" s="222">
        <v>1.1</v>
      </c>
      <c r="N28" s="222">
        <v>0</v>
      </c>
      <c r="O28" s="222">
        <v>0</v>
      </c>
      <c r="P28" s="222">
        <v>0.6</v>
      </c>
      <c r="Q28" s="222">
        <v>0.5</v>
      </c>
      <c r="R28" s="183">
        <v>0</v>
      </c>
      <c r="S28" s="188">
        <v>0</v>
      </c>
      <c r="T28" s="183">
        <v>0</v>
      </c>
    </row>
    <row r="29" ht="23.1" customHeight="1" spans="1:20">
      <c r="A29" s="179"/>
      <c r="B29" s="180"/>
      <c r="C29" s="180"/>
      <c r="D29" s="199" t="s">
        <v>2337</v>
      </c>
      <c r="E29" s="182" t="s">
        <v>2338</v>
      </c>
      <c r="F29" s="183">
        <v>6.72</v>
      </c>
      <c r="G29" s="188">
        <v>0</v>
      </c>
      <c r="H29" s="222">
        <v>0</v>
      </c>
      <c r="I29" s="222">
        <v>0</v>
      </c>
      <c r="J29" s="222">
        <v>0</v>
      </c>
      <c r="K29" s="222">
        <v>0</v>
      </c>
      <c r="L29" s="222">
        <v>0</v>
      </c>
      <c r="M29" s="222">
        <v>0</v>
      </c>
      <c r="N29" s="222">
        <v>0</v>
      </c>
      <c r="O29" s="222">
        <v>0</v>
      </c>
      <c r="P29" s="222">
        <v>0</v>
      </c>
      <c r="Q29" s="222">
        <v>0</v>
      </c>
      <c r="R29" s="183">
        <v>6.72</v>
      </c>
      <c r="S29" s="188">
        <v>6.72</v>
      </c>
      <c r="T29" s="183">
        <v>0</v>
      </c>
    </row>
    <row r="30" ht="23.1" customHeight="1" spans="1:20">
      <c r="A30" s="179"/>
      <c r="B30" s="180"/>
      <c r="C30" s="180"/>
      <c r="D30" s="199" t="s">
        <v>2339</v>
      </c>
      <c r="E30" s="182" t="s">
        <v>2340</v>
      </c>
      <c r="F30" s="183">
        <v>6.68</v>
      </c>
      <c r="G30" s="188">
        <v>6.68</v>
      </c>
      <c r="H30" s="222">
        <v>4.18</v>
      </c>
      <c r="I30" s="222">
        <v>0.5</v>
      </c>
      <c r="J30" s="222">
        <v>0.5</v>
      </c>
      <c r="K30" s="222">
        <v>0</v>
      </c>
      <c r="L30" s="222">
        <v>0</v>
      </c>
      <c r="M30" s="222">
        <v>1.5</v>
      </c>
      <c r="N30" s="222">
        <v>0</v>
      </c>
      <c r="O30" s="222">
        <v>0</v>
      </c>
      <c r="P30" s="222">
        <v>0</v>
      </c>
      <c r="Q30" s="222">
        <v>0</v>
      </c>
      <c r="R30" s="183">
        <v>0</v>
      </c>
      <c r="S30" s="188">
        <v>0</v>
      </c>
      <c r="T30" s="183">
        <v>0</v>
      </c>
    </row>
    <row r="31" ht="23.1" customHeight="1" spans="1:20">
      <c r="A31" s="179"/>
      <c r="B31" s="180"/>
      <c r="C31" s="180"/>
      <c r="D31" s="199" t="s">
        <v>2341</v>
      </c>
      <c r="E31" s="182" t="s">
        <v>2342</v>
      </c>
      <c r="F31" s="183">
        <v>11.17</v>
      </c>
      <c r="G31" s="188">
        <v>0</v>
      </c>
      <c r="H31" s="222">
        <v>0</v>
      </c>
      <c r="I31" s="222">
        <v>0</v>
      </c>
      <c r="J31" s="222">
        <v>0</v>
      </c>
      <c r="K31" s="222">
        <v>0</v>
      </c>
      <c r="L31" s="222">
        <v>0</v>
      </c>
      <c r="M31" s="222">
        <v>0</v>
      </c>
      <c r="N31" s="222">
        <v>0</v>
      </c>
      <c r="O31" s="222">
        <v>0</v>
      </c>
      <c r="P31" s="222">
        <v>0</v>
      </c>
      <c r="Q31" s="222">
        <v>0</v>
      </c>
      <c r="R31" s="183">
        <v>11.17</v>
      </c>
      <c r="S31" s="188">
        <v>11.17</v>
      </c>
      <c r="T31" s="183">
        <v>0</v>
      </c>
    </row>
    <row r="32" ht="23.1" customHeight="1" spans="1:20">
      <c r="A32" s="179"/>
      <c r="B32" s="180"/>
      <c r="C32" s="180"/>
      <c r="D32" s="199" t="s">
        <v>2343</v>
      </c>
      <c r="E32" s="182" t="s">
        <v>512</v>
      </c>
      <c r="F32" s="183">
        <v>105.04</v>
      </c>
      <c r="G32" s="188">
        <v>105.04</v>
      </c>
      <c r="H32" s="222">
        <v>47.24</v>
      </c>
      <c r="I32" s="222">
        <v>0</v>
      </c>
      <c r="J32" s="222">
        <v>0</v>
      </c>
      <c r="K32" s="222">
        <v>0</v>
      </c>
      <c r="L32" s="222">
        <v>2.8</v>
      </c>
      <c r="M32" s="222">
        <v>5</v>
      </c>
      <c r="N32" s="222">
        <v>0</v>
      </c>
      <c r="O32" s="222">
        <v>0</v>
      </c>
      <c r="P32" s="222">
        <v>6</v>
      </c>
      <c r="Q32" s="222">
        <v>44</v>
      </c>
      <c r="R32" s="183">
        <v>0</v>
      </c>
      <c r="S32" s="188">
        <v>0</v>
      </c>
      <c r="T32" s="183">
        <v>0</v>
      </c>
    </row>
    <row r="33" ht="23.1" customHeight="1" spans="1:20">
      <c r="A33" s="179"/>
      <c r="B33" s="180"/>
      <c r="C33" s="180"/>
      <c r="D33" s="199" t="s">
        <v>2344</v>
      </c>
      <c r="E33" s="182" t="s">
        <v>2345</v>
      </c>
      <c r="F33" s="183">
        <v>105.04</v>
      </c>
      <c r="G33" s="188">
        <v>105.04</v>
      </c>
      <c r="H33" s="222">
        <v>47.24</v>
      </c>
      <c r="I33" s="222">
        <v>0</v>
      </c>
      <c r="J33" s="222">
        <v>0</v>
      </c>
      <c r="K33" s="222">
        <v>0</v>
      </c>
      <c r="L33" s="222">
        <v>2.8</v>
      </c>
      <c r="M33" s="222">
        <v>5</v>
      </c>
      <c r="N33" s="222">
        <v>0</v>
      </c>
      <c r="O33" s="222">
        <v>0</v>
      </c>
      <c r="P33" s="222">
        <v>6</v>
      </c>
      <c r="Q33" s="222">
        <v>44</v>
      </c>
      <c r="R33" s="183">
        <v>0</v>
      </c>
      <c r="S33" s="188">
        <v>0</v>
      </c>
      <c r="T33" s="183">
        <v>0</v>
      </c>
    </row>
    <row r="34" ht="23.1" customHeight="1" spans="1:20">
      <c r="A34" s="179"/>
      <c r="B34" s="180"/>
      <c r="C34" s="180"/>
      <c r="D34" s="199" t="s">
        <v>2346</v>
      </c>
      <c r="E34" s="182" t="s">
        <v>2347</v>
      </c>
      <c r="F34" s="183">
        <v>78.48</v>
      </c>
      <c r="G34" s="188">
        <v>78.48</v>
      </c>
      <c r="H34" s="222">
        <v>42.18</v>
      </c>
      <c r="I34" s="222">
        <v>0</v>
      </c>
      <c r="J34" s="222">
        <v>10</v>
      </c>
      <c r="K34" s="222">
        <v>0</v>
      </c>
      <c r="L34" s="222">
        <v>1</v>
      </c>
      <c r="M34" s="222">
        <v>14.3</v>
      </c>
      <c r="N34" s="222">
        <v>0</v>
      </c>
      <c r="O34" s="222">
        <v>0</v>
      </c>
      <c r="P34" s="222">
        <v>1</v>
      </c>
      <c r="Q34" s="222">
        <v>10</v>
      </c>
      <c r="R34" s="183">
        <v>0</v>
      </c>
      <c r="S34" s="188">
        <v>0</v>
      </c>
      <c r="T34" s="183">
        <v>0</v>
      </c>
    </row>
    <row r="35" ht="23.1" customHeight="1" spans="1:20">
      <c r="A35" s="179"/>
      <c r="B35" s="180"/>
      <c r="C35" s="180"/>
      <c r="D35" s="199" t="s">
        <v>2348</v>
      </c>
      <c r="E35" s="182" t="s">
        <v>2349</v>
      </c>
      <c r="F35" s="183">
        <v>78.48</v>
      </c>
      <c r="G35" s="188">
        <v>78.48</v>
      </c>
      <c r="H35" s="222">
        <v>42.18</v>
      </c>
      <c r="I35" s="222">
        <v>0</v>
      </c>
      <c r="J35" s="222">
        <v>10</v>
      </c>
      <c r="K35" s="222">
        <v>0</v>
      </c>
      <c r="L35" s="222">
        <v>1</v>
      </c>
      <c r="M35" s="222">
        <v>14.3</v>
      </c>
      <c r="N35" s="222">
        <v>0</v>
      </c>
      <c r="O35" s="222">
        <v>0</v>
      </c>
      <c r="P35" s="222">
        <v>1</v>
      </c>
      <c r="Q35" s="222">
        <v>10</v>
      </c>
      <c r="R35" s="183">
        <v>0</v>
      </c>
      <c r="S35" s="188">
        <v>0</v>
      </c>
      <c r="T35" s="183">
        <v>0</v>
      </c>
    </row>
    <row r="36" ht="23.1" customHeight="1" spans="1:20">
      <c r="A36" s="179"/>
      <c r="B36" s="180"/>
      <c r="C36" s="180"/>
      <c r="D36" s="199" t="s">
        <v>2350</v>
      </c>
      <c r="E36" s="182" t="s">
        <v>556</v>
      </c>
      <c r="F36" s="183">
        <v>226.77</v>
      </c>
      <c r="G36" s="188">
        <v>226.77</v>
      </c>
      <c r="H36" s="222">
        <v>68.27</v>
      </c>
      <c r="I36" s="222">
        <v>2</v>
      </c>
      <c r="J36" s="222">
        <v>2</v>
      </c>
      <c r="K36" s="222">
        <v>0</v>
      </c>
      <c r="L36" s="222">
        <v>5</v>
      </c>
      <c r="M36" s="222">
        <v>26.1</v>
      </c>
      <c r="N36" s="222">
        <v>0</v>
      </c>
      <c r="O36" s="222">
        <v>112</v>
      </c>
      <c r="P36" s="222">
        <v>5</v>
      </c>
      <c r="Q36" s="222">
        <v>6.4</v>
      </c>
      <c r="R36" s="183">
        <v>0</v>
      </c>
      <c r="S36" s="188">
        <v>0</v>
      </c>
      <c r="T36" s="183">
        <v>0</v>
      </c>
    </row>
    <row r="37" ht="23.1" customHeight="1" spans="1:20">
      <c r="A37" s="179"/>
      <c r="B37" s="180"/>
      <c r="C37" s="180"/>
      <c r="D37" s="199" t="s">
        <v>2351</v>
      </c>
      <c r="E37" s="182" t="s">
        <v>2352</v>
      </c>
      <c r="F37" s="183">
        <v>226.77</v>
      </c>
      <c r="G37" s="188">
        <v>226.77</v>
      </c>
      <c r="H37" s="222">
        <v>68.27</v>
      </c>
      <c r="I37" s="222">
        <v>2</v>
      </c>
      <c r="J37" s="222">
        <v>2</v>
      </c>
      <c r="K37" s="222">
        <v>0</v>
      </c>
      <c r="L37" s="222">
        <v>5</v>
      </c>
      <c r="M37" s="222">
        <v>26.1</v>
      </c>
      <c r="N37" s="222">
        <v>0</v>
      </c>
      <c r="O37" s="222">
        <v>112</v>
      </c>
      <c r="P37" s="222">
        <v>5</v>
      </c>
      <c r="Q37" s="222">
        <v>6.4</v>
      </c>
      <c r="R37" s="183">
        <v>0</v>
      </c>
      <c r="S37" s="188">
        <v>0</v>
      </c>
      <c r="T37" s="183">
        <v>0</v>
      </c>
    </row>
    <row r="38" ht="23.1" customHeight="1" spans="1:20">
      <c r="A38" s="179"/>
      <c r="B38" s="180"/>
      <c r="C38" s="180"/>
      <c r="D38" s="199" t="s">
        <v>2353</v>
      </c>
      <c r="E38" s="182" t="s">
        <v>107</v>
      </c>
      <c r="F38" s="183">
        <v>54.78</v>
      </c>
      <c r="G38" s="188">
        <v>54.78</v>
      </c>
      <c r="H38" s="222">
        <v>26.78</v>
      </c>
      <c r="I38" s="222">
        <v>0</v>
      </c>
      <c r="J38" s="222">
        <v>0</v>
      </c>
      <c r="K38" s="222">
        <v>0</v>
      </c>
      <c r="L38" s="222">
        <v>0</v>
      </c>
      <c r="M38" s="222">
        <v>11.5</v>
      </c>
      <c r="N38" s="222">
        <v>0</v>
      </c>
      <c r="O38" s="222">
        <v>2</v>
      </c>
      <c r="P38" s="222">
        <v>5</v>
      </c>
      <c r="Q38" s="222">
        <v>9.5</v>
      </c>
      <c r="R38" s="183">
        <v>0</v>
      </c>
      <c r="S38" s="188">
        <v>0</v>
      </c>
      <c r="T38" s="183">
        <v>0</v>
      </c>
    </row>
    <row r="39" ht="23.1" customHeight="1" spans="1:20">
      <c r="A39" s="179"/>
      <c r="B39" s="180"/>
      <c r="C39" s="180"/>
      <c r="D39" s="199" t="s">
        <v>2354</v>
      </c>
      <c r="E39" s="182" t="s">
        <v>2355</v>
      </c>
      <c r="F39" s="183">
        <v>54.78</v>
      </c>
      <c r="G39" s="188">
        <v>54.78</v>
      </c>
      <c r="H39" s="222">
        <v>26.78</v>
      </c>
      <c r="I39" s="222">
        <v>0</v>
      </c>
      <c r="J39" s="222">
        <v>0</v>
      </c>
      <c r="K39" s="222">
        <v>0</v>
      </c>
      <c r="L39" s="222">
        <v>0</v>
      </c>
      <c r="M39" s="222">
        <v>11.5</v>
      </c>
      <c r="N39" s="222">
        <v>0</v>
      </c>
      <c r="O39" s="222">
        <v>2</v>
      </c>
      <c r="P39" s="222">
        <v>5</v>
      </c>
      <c r="Q39" s="222">
        <v>9.5</v>
      </c>
      <c r="R39" s="183">
        <v>0</v>
      </c>
      <c r="S39" s="188">
        <v>0</v>
      </c>
      <c r="T39" s="183">
        <v>0</v>
      </c>
    </row>
    <row r="40" ht="23.1" customHeight="1" spans="1:20">
      <c r="A40" s="179"/>
      <c r="B40" s="180"/>
      <c r="C40" s="180"/>
      <c r="D40" s="199" t="s">
        <v>2356</v>
      </c>
      <c r="E40" s="182" t="s">
        <v>109</v>
      </c>
      <c r="F40" s="183">
        <v>384.43</v>
      </c>
      <c r="G40" s="188">
        <v>384.43</v>
      </c>
      <c r="H40" s="222">
        <v>274.03</v>
      </c>
      <c r="I40" s="222">
        <v>5</v>
      </c>
      <c r="J40" s="222">
        <v>15</v>
      </c>
      <c r="K40" s="222">
        <v>0</v>
      </c>
      <c r="L40" s="222">
        <v>0</v>
      </c>
      <c r="M40" s="222">
        <v>40.4</v>
      </c>
      <c r="N40" s="222">
        <v>0</v>
      </c>
      <c r="O40" s="222">
        <v>0</v>
      </c>
      <c r="P40" s="222">
        <v>20</v>
      </c>
      <c r="Q40" s="222">
        <v>30</v>
      </c>
      <c r="R40" s="183">
        <v>0</v>
      </c>
      <c r="S40" s="188">
        <v>0</v>
      </c>
      <c r="T40" s="183">
        <v>0</v>
      </c>
    </row>
    <row r="41" ht="23.1" customHeight="1" spans="1:20">
      <c r="A41" s="179"/>
      <c r="B41" s="180"/>
      <c r="C41" s="180"/>
      <c r="D41" s="199" t="s">
        <v>2357</v>
      </c>
      <c r="E41" s="182" t="s">
        <v>2358</v>
      </c>
      <c r="F41" s="183">
        <v>384.43</v>
      </c>
      <c r="G41" s="188">
        <v>384.43</v>
      </c>
      <c r="H41" s="222">
        <v>274.03</v>
      </c>
      <c r="I41" s="222">
        <v>5</v>
      </c>
      <c r="J41" s="222">
        <v>15</v>
      </c>
      <c r="K41" s="222">
        <v>0</v>
      </c>
      <c r="L41" s="222">
        <v>0</v>
      </c>
      <c r="M41" s="222">
        <v>40.4</v>
      </c>
      <c r="N41" s="222">
        <v>0</v>
      </c>
      <c r="O41" s="222">
        <v>0</v>
      </c>
      <c r="P41" s="222">
        <v>20</v>
      </c>
      <c r="Q41" s="222">
        <v>30</v>
      </c>
      <c r="R41" s="183">
        <v>0</v>
      </c>
      <c r="S41" s="188">
        <v>0</v>
      </c>
      <c r="T41" s="183">
        <v>0</v>
      </c>
    </row>
    <row r="42" ht="23.1" customHeight="1" spans="1:20">
      <c r="A42" s="179"/>
      <c r="B42" s="180"/>
      <c r="C42" s="180"/>
      <c r="D42" s="199" t="s">
        <v>2359</v>
      </c>
      <c r="E42" s="182" t="s">
        <v>111</v>
      </c>
      <c r="F42" s="183">
        <v>432.5</v>
      </c>
      <c r="G42" s="188">
        <v>432.5</v>
      </c>
      <c r="H42" s="222">
        <v>260.9</v>
      </c>
      <c r="I42" s="222">
        <v>1.5</v>
      </c>
      <c r="J42" s="222">
        <v>2</v>
      </c>
      <c r="K42" s="222">
        <v>5</v>
      </c>
      <c r="L42" s="222">
        <v>1.5</v>
      </c>
      <c r="M42" s="222">
        <v>38</v>
      </c>
      <c r="N42" s="222">
        <v>0</v>
      </c>
      <c r="O42" s="222">
        <v>0</v>
      </c>
      <c r="P42" s="222">
        <v>2</v>
      </c>
      <c r="Q42" s="222">
        <v>121.6</v>
      </c>
      <c r="R42" s="183">
        <v>0</v>
      </c>
      <c r="S42" s="188">
        <v>0</v>
      </c>
      <c r="T42" s="183">
        <v>0</v>
      </c>
    </row>
    <row r="43" ht="23.1" customHeight="1" spans="1:20">
      <c r="A43" s="179"/>
      <c r="B43" s="180"/>
      <c r="C43" s="180"/>
      <c r="D43" s="199" t="s">
        <v>2360</v>
      </c>
      <c r="E43" s="182" t="s">
        <v>2361</v>
      </c>
      <c r="F43" s="183">
        <v>432.5</v>
      </c>
      <c r="G43" s="188">
        <v>432.5</v>
      </c>
      <c r="H43" s="222">
        <v>260.9</v>
      </c>
      <c r="I43" s="222">
        <v>1.5</v>
      </c>
      <c r="J43" s="222">
        <v>2</v>
      </c>
      <c r="K43" s="222">
        <v>5</v>
      </c>
      <c r="L43" s="222">
        <v>1.5</v>
      </c>
      <c r="M43" s="222">
        <v>38</v>
      </c>
      <c r="N43" s="222">
        <v>0</v>
      </c>
      <c r="O43" s="222">
        <v>0</v>
      </c>
      <c r="P43" s="222">
        <v>2</v>
      </c>
      <c r="Q43" s="222">
        <v>121.6</v>
      </c>
      <c r="R43" s="183">
        <v>0</v>
      </c>
      <c r="S43" s="188">
        <v>0</v>
      </c>
      <c r="T43" s="183">
        <v>0</v>
      </c>
    </row>
    <row r="44" ht="23.1" customHeight="1" spans="1:20">
      <c r="A44" s="179"/>
      <c r="B44" s="180"/>
      <c r="C44" s="180"/>
      <c r="D44" s="199" t="s">
        <v>2362</v>
      </c>
      <c r="E44" s="182" t="s">
        <v>575</v>
      </c>
      <c r="F44" s="183">
        <v>118.9</v>
      </c>
      <c r="G44" s="188">
        <v>89.04</v>
      </c>
      <c r="H44" s="222">
        <v>49.04</v>
      </c>
      <c r="I44" s="222">
        <v>3.2</v>
      </c>
      <c r="J44" s="222">
        <v>1.8</v>
      </c>
      <c r="K44" s="222">
        <v>0</v>
      </c>
      <c r="L44" s="222">
        <v>5</v>
      </c>
      <c r="M44" s="222">
        <v>8</v>
      </c>
      <c r="N44" s="222">
        <v>0</v>
      </c>
      <c r="O44" s="222">
        <v>0</v>
      </c>
      <c r="P44" s="222">
        <v>4</v>
      </c>
      <c r="Q44" s="222">
        <v>18</v>
      </c>
      <c r="R44" s="183">
        <v>29.86</v>
      </c>
      <c r="S44" s="188">
        <v>29.86</v>
      </c>
      <c r="T44" s="183">
        <v>0</v>
      </c>
    </row>
    <row r="45" ht="23.1" customHeight="1" spans="1:20">
      <c r="A45" s="179"/>
      <c r="B45" s="180"/>
      <c r="C45" s="180"/>
      <c r="D45" s="199" t="s">
        <v>2363</v>
      </c>
      <c r="E45" s="182" t="s">
        <v>2364</v>
      </c>
      <c r="F45" s="183">
        <v>89.04</v>
      </c>
      <c r="G45" s="188">
        <v>89.04</v>
      </c>
      <c r="H45" s="222">
        <v>49.04</v>
      </c>
      <c r="I45" s="222">
        <v>3.2</v>
      </c>
      <c r="J45" s="222">
        <v>1.8</v>
      </c>
      <c r="K45" s="222">
        <v>0</v>
      </c>
      <c r="L45" s="222">
        <v>5</v>
      </c>
      <c r="M45" s="222">
        <v>8</v>
      </c>
      <c r="N45" s="222">
        <v>0</v>
      </c>
      <c r="O45" s="222">
        <v>0</v>
      </c>
      <c r="P45" s="222">
        <v>4</v>
      </c>
      <c r="Q45" s="222">
        <v>18</v>
      </c>
      <c r="R45" s="183">
        <v>0</v>
      </c>
      <c r="S45" s="188">
        <v>0</v>
      </c>
      <c r="T45" s="183">
        <v>0</v>
      </c>
    </row>
    <row r="46" ht="23.1" customHeight="1" spans="1:20">
      <c r="A46" s="179"/>
      <c r="B46" s="180"/>
      <c r="C46" s="180"/>
      <c r="D46" s="199" t="s">
        <v>2365</v>
      </c>
      <c r="E46" s="182" t="s">
        <v>2366</v>
      </c>
      <c r="F46" s="183">
        <v>11.25</v>
      </c>
      <c r="G46" s="188">
        <v>0</v>
      </c>
      <c r="H46" s="222">
        <v>0</v>
      </c>
      <c r="I46" s="222">
        <v>0</v>
      </c>
      <c r="J46" s="222">
        <v>0</v>
      </c>
      <c r="K46" s="222">
        <v>0</v>
      </c>
      <c r="L46" s="222">
        <v>0</v>
      </c>
      <c r="M46" s="222">
        <v>0</v>
      </c>
      <c r="N46" s="222">
        <v>0</v>
      </c>
      <c r="O46" s="222">
        <v>0</v>
      </c>
      <c r="P46" s="222">
        <v>0</v>
      </c>
      <c r="Q46" s="222">
        <v>0</v>
      </c>
      <c r="R46" s="183">
        <v>11.25</v>
      </c>
      <c r="S46" s="188">
        <v>11.25</v>
      </c>
      <c r="T46" s="183">
        <v>0</v>
      </c>
    </row>
    <row r="47" ht="23.1" customHeight="1" spans="1:20">
      <c r="A47" s="179"/>
      <c r="B47" s="180"/>
      <c r="C47" s="180"/>
      <c r="D47" s="199" t="s">
        <v>2367</v>
      </c>
      <c r="E47" s="182" t="s">
        <v>2368</v>
      </c>
      <c r="F47" s="183">
        <v>18.61</v>
      </c>
      <c r="G47" s="188">
        <v>0</v>
      </c>
      <c r="H47" s="222">
        <v>0</v>
      </c>
      <c r="I47" s="222">
        <v>0</v>
      </c>
      <c r="J47" s="222">
        <v>0</v>
      </c>
      <c r="K47" s="222">
        <v>0</v>
      </c>
      <c r="L47" s="222">
        <v>0</v>
      </c>
      <c r="M47" s="222">
        <v>0</v>
      </c>
      <c r="N47" s="222">
        <v>0</v>
      </c>
      <c r="O47" s="222">
        <v>0</v>
      </c>
      <c r="P47" s="222">
        <v>0</v>
      </c>
      <c r="Q47" s="222">
        <v>0</v>
      </c>
      <c r="R47" s="183">
        <v>18.61</v>
      </c>
      <c r="S47" s="188">
        <v>18.61</v>
      </c>
      <c r="T47" s="183">
        <v>0</v>
      </c>
    </row>
    <row r="48" ht="23.1" customHeight="1" spans="1:20">
      <c r="A48" s="179"/>
      <c r="B48" s="180"/>
      <c r="C48" s="180"/>
      <c r="D48" s="199" t="s">
        <v>2369</v>
      </c>
      <c r="E48" s="182" t="s">
        <v>113</v>
      </c>
      <c r="F48" s="183">
        <v>3227.14</v>
      </c>
      <c r="G48" s="188">
        <v>149.91</v>
      </c>
      <c r="H48" s="222">
        <v>112.91</v>
      </c>
      <c r="I48" s="222">
        <v>0</v>
      </c>
      <c r="J48" s="222">
        <v>0</v>
      </c>
      <c r="K48" s="222">
        <v>0</v>
      </c>
      <c r="L48" s="222">
        <v>0</v>
      </c>
      <c r="M48" s="222">
        <v>33</v>
      </c>
      <c r="N48" s="222">
        <v>0</v>
      </c>
      <c r="O48" s="222">
        <v>0</v>
      </c>
      <c r="P48" s="222">
        <v>0</v>
      </c>
      <c r="Q48" s="222">
        <v>4</v>
      </c>
      <c r="R48" s="183">
        <v>3077.23</v>
      </c>
      <c r="S48" s="188">
        <v>3077.23</v>
      </c>
      <c r="T48" s="183">
        <v>0</v>
      </c>
    </row>
    <row r="49" ht="23.1" customHeight="1" spans="1:20">
      <c r="A49" s="179"/>
      <c r="B49" s="180"/>
      <c r="C49" s="180"/>
      <c r="D49" s="199" t="s">
        <v>2370</v>
      </c>
      <c r="E49" s="182" t="s">
        <v>2371</v>
      </c>
      <c r="F49" s="183">
        <v>149.91</v>
      </c>
      <c r="G49" s="188">
        <v>149.91</v>
      </c>
      <c r="H49" s="222">
        <v>112.91</v>
      </c>
      <c r="I49" s="222">
        <v>0</v>
      </c>
      <c r="J49" s="222">
        <v>0</v>
      </c>
      <c r="K49" s="222">
        <v>0</v>
      </c>
      <c r="L49" s="222">
        <v>0</v>
      </c>
      <c r="M49" s="222">
        <v>33</v>
      </c>
      <c r="N49" s="222">
        <v>0</v>
      </c>
      <c r="O49" s="222">
        <v>0</v>
      </c>
      <c r="P49" s="222">
        <v>0</v>
      </c>
      <c r="Q49" s="222">
        <v>4</v>
      </c>
      <c r="R49" s="183">
        <v>0</v>
      </c>
      <c r="S49" s="188">
        <v>0</v>
      </c>
      <c r="T49" s="183">
        <v>0</v>
      </c>
    </row>
    <row r="50" ht="23.1" customHeight="1" spans="1:20">
      <c r="A50" s="179"/>
      <c r="B50" s="180"/>
      <c r="C50" s="180"/>
      <c r="D50" s="199" t="s">
        <v>2372</v>
      </c>
      <c r="E50" s="182" t="s">
        <v>2373</v>
      </c>
      <c r="F50" s="183">
        <v>0.23</v>
      </c>
      <c r="G50" s="188">
        <v>0</v>
      </c>
      <c r="H50" s="222">
        <v>0</v>
      </c>
      <c r="I50" s="222">
        <v>0</v>
      </c>
      <c r="J50" s="222">
        <v>0</v>
      </c>
      <c r="K50" s="222">
        <v>0</v>
      </c>
      <c r="L50" s="222">
        <v>0</v>
      </c>
      <c r="M50" s="222">
        <v>0</v>
      </c>
      <c r="N50" s="222">
        <v>0</v>
      </c>
      <c r="O50" s="222">
        <v>0</v>
      </c>
      <c r="P50" s="222">
        <v>0</v>
      </c>
      <c r="Q50" s="222">
        <v>0</v>
      </c>
      <c r="R50" s="183">
        <v>0.23</v>
      </c>
      <c r="S50" s="188">
        <v>0.23</v>
      </c>
      <c r="T50" s="183">
        <v>0</v>
      </c>
    </row>
    <row r="51" ht="23.1" customHeight="1" spans="1:20">
      <c r="A51" s="179"/>
      <c r="B51" s="180"/>
      <c r="C51" s="180"/>
      <c r="D51" s="199" t="s">
        <v>2374</v>
      </c>
      <c r="E51" s="182" t="s">
        <v>2375</v>
      </c>
      <c r="F51" s="183">
        <v>8.87</v>
      </c>
      <c r="G51" s="188">
        <v>0</v>
      </c>
      <c r="H51" s="222">
        <v>0</v>
      </c>
      <c r="I51" s="222">
        <v>0</v>
      </c>
      <c r="J51" s="222">
        <v>0</v>
      </c>
      <c r="K51" s="222">
        <v>0</v>
      </c>
      <c r="L51" s="222">
        <v>0</v>
      </c>
      <c r="M51" s="222">
        <v>0</v>
      </c>
      <c r="N51" s="222">
        <v>0</v>
      </c>
      <c r="O51" s="222">
        <v>0</v>
      </c>
      <c r="P51" s="222">
        <v>0</v>
      </c>
      <c r="Q51" s="222">
        <v>0</v>
      </c>
      <c r="R51" s="183">
        <v>8.87</v>
      </c>
      <c r="S51" s="188">
        <v>8.87</v>
      </c>
      <c r="T51" s="183">
        <v>0</v>
      </c>
    </row>
    <row r="52" ht="23.1" customHeight="1" spans="1:20">
      <c r="A52" s="179"/>
      <c r="B52" s="180"/>
      <c r="C52" s="180"/>
      <c r="D52" s="199" t="s">
        <v>2376</v>
      </c>
      <c r="E52" s="182" t="s">
        <v>2377</v>
      </c>
      <c r="F52" s="183">
        <v>38.2</v>
      </c>
      <c r="G52" s="188">
        <v>0</v>
      </c>
      <c r="H52" s="222">
        <v>0</v>
      </c>
      <c r="I52" s="222">
        <v>0</v>
      </c>
      <c r="J52" s="222">
        <v>0</v>
      </c>
      <c r="K52" s="222">
        <v>0</v>
      </c>
      <c r="L52" s="222">
        <v>0</v>
      </c>
      <c r="M52" s="222">
        <v>0</v>
      </c>
      <c r="N52" s="222">
        <v>0</v>
      </c>
      <c r="O52" s="222">
        <v>0</v>
      </c>
      <c r="P52" s="222">
        <v>0</v>
      </c>
      <c r="Q52" s="222">
        <v>0</v>
      </c>
      <c r="R52" s="183">
        <v>38.2</v>
      </c>
      <c r="S52" s="188">
        <v>38.2</v>
      </c>
      <c r="T52" s="183">
        <v>0</v>
      </c>
    </row>
    <row r="53" ht="23.1" customHeight="1" spans="1:20">
      <c r="A53" s="179"/>
      <c r="B53" s="180"/>
      <c r="C53" s="180"/>
      <c r="D53" s="199" t="s">
        <v>2378</v>
      </c>
      <c r="E53" s="182" t="s">
        <v>2379</v>
      </c>
      <c r="F53" s="183">
        <v>7.01</v>
      </c>
      <c r="G53" s="188">
        <v>0</v>
      </c>
      <c r="H53" s="222">
        <v>0</v>
      </c>
      <c r="I53" s="222">
        <v>0</v>
      </c>
      <c r="J53" s="222">
        <v>0</v>
      </c>
      <c r="K53" s="222">
        <v>0</v>
      </c>
      <c r="L53" s="222">
        <v>0</v>
      </c>
      <c r="M53" s="222">
        <v>0</v>
      </c>
      <c r="N53" s="222">
        <v>0</v>
      </c>
      <c r="O53" s="222">
        <v>0</v>
      </c>
      <c r="P53" s="222">
        <v>0</v>
      </c>
      <c r="Q53" s="222">
        <v>0</v>
      </c>
      <c r="R53" s="183">
        <v>7.01</v>
      </c>
      <c r="S53" s="188">
        <v>7.01</v>
      </c>
      <c r="T53" s="183">
        <v>0</v>
      </c>
    </row>
    <row r="54" ht="23.1" customHeight="1" spans="1:20">
      <c r="A54" s="179"/>
      <c r="B54" s="180"/>
      <c r="C54" s="180"/>
      <c r="D54" s="199" t="s">
        <v>2380</v>
      </c>
      <c r="E54" s="182" t="s">
        <v>2381</v>
      </c>
      <c r="F54" s="183">
        <v>40.82</v>
      </c>
      <c r="G54" s="188">
        <v>0</v>
      </c>
      <c r="H54" s="222">
        <v>0</v>
      </c>
      <c r="I54" s="222">
        <v>0</v>
      </c>
      <c r="J54" s="222">
        <v>0</v>
      </c>
      <c r="K54" s="222">
        <v>0</v>
      </c>
      <c r="L54" s="222">
        <v>0</v>
      </c>
      <c r="M54" s="222">
        <v>0</v>
      </c>
      <c r="N54" s="222">
        <v>0</v>
      </c>
      <c r="O54" s="222">
        <v>0</v>
      </c>
      <c r="P54" s="222">
        <v>0</v>
      </c>
      <c r="Q54" s="222">
        <v>0</v>
      </c>
      <c r="R54" s="183">
        <v>40.82</v>
      </c>
      <c r="S54" s="188">
        <v>40.82</v>
      </c>
      <c r="T54" s="183">
        <v>0</v>
      </c>
    </row>
    <row r="55" ht="23.1" customHeight="1" spans="1:20">
      <c r="A55" s="179"/>
      <c r="B55" s="180"/>
      <c r="C55" s="180"/>
      <c r="D55" s="199" t="s">
        <v>2382</v>
      </c>
      <c r="E55" s="182" t="s">
        <v>2383</v>
      </c>
      <c r="F55" s="183">
        <v>283.91</v>
      </c>
      <c r="G55" s="188">
        <v>0</v>
      </c>
      <c r="H55" s="222">
        <v>0</v>
      </c>
      <c r="I55" s="222">
        <v>0</v>
      </c>
      <c r="J55" s="222">
        <v>0</v>
      </c>
      <c r="K55" s="222">
        <v>0</v>
      </c>
      <c r="L55" s="222">
        <v>0</v>
      </c>
      <c r="M55" s="222">
        <v>0</v>
      </c>
      <c r="N55" s="222">
        <v>0</v>
      </c>
      <c r="O55" s="222">
        <v>0</v>
      </c>
      <c r="P55" s="222">
        <v>0</v>
      </c>
      <c r="Q55" s="222">
        <v>0</v>
      </c>
      <c r="R55" s="183">
        <v>283.91</v>
      </c>
      <c r="S55" s="188">
        <v>283.91</v>
      </c>
      <c r="T55" s="183">
        <v>0</v>
      </c>
    </row>
    <row r="56" ht="23.1" customHeight="1" spans="1:20">
      <c r="A56" s="179"/>
      <c r="B56" s="180"/>
      <c r="C56" s="180"/>
      <c r="D56" s="199" t="s">
        <v>2384</v>
      </c>
      <c r="E56" s="182" t="s">
        <v>2385</v>
      </c>
      <c r="F56" s="183">
        <v>27.15</v>
      </c>
      <c r="G56" s="188">
        <v>0</v>
      </c>
      <c r="H56" s="222">
        <v>0</v>
      </c>
      <c r="I56" s="222">
        <v>0</v>
      </c>
      <c r="J56" s="222">
        <v>0</v>
      </c>
      <c r="K56" s="222">
        <v>0</v>
      </c>
      <c r="L56" s="222">
        <v>0</v>
      </c>
      <c r="M56" s="222">
        <v>0</v>
      </c>
      <c r="N56" s="222">
        <v>0</v>
      </c>
      <c r="O56" s="222">
        <v>0</v>
      </c>
      <c r="P56" s="222">
        <v>0</v>
      </c>
      <c r="Q56" s="222">
        <v>0</v>
      </c>
      <c r="R56" s="183">
        <v>27.15</v>
      </c>
      <c r="S56" s="188">
        <v>27.15</v>
      </c>
      <c r="T56" s="183">
        <v>0</v>
      </c>
    </row>
    <row r="57" ht="23.1" customHeight="1" spans="1:20">
      <c r="A57" s="179"/>
      <c r="B57" s="180"/>
      <c r="C57" s="180"/>
      <c r="D57" s="199" t="s">
        <v>2386</v>
      </c>
      <c r="E57" s="182" t="s">
        <v>2387</v>
      </c>
      <c r="F57" s="183">
        <v>263.9</v>
      </c>
      <c r="G57" s="188">
        <v>0</v>
      </c>
      <c r="H57" s="222">
        <v>0</v>
      </c>
      <c r="I57" s="222">
        <v>0</v>
      </c>
      <c r="J57" s="222">
        <v>0</v>
      </c>
      <c r="K57" s="222">
        <v>0</v>
      </c>
      <c r="L57" s="222">
        <v>0</v>
      </c>
      <c r="M57" s="222">
        <v>0</v>
      </c>
      <c r="N57" s="222">
        <v>0</v>
      </c>
      <c r="O57" s="222">
        <v>0</v>
      </c>
      <c r="P57" s="222">
        <v>0</v>
      </c>
      <c r="Q57" s="222">
        <v>0</v>
      </c>
      <c r="R57" s="183">
        <v>263.9</v>
      </c>
      <c r="S57" s="188">
        <v>263.9</v>
      </c>
      <c r="T57" s="183">
        <v>0</v>
      </c>
    </row>
    <row r="58" ht="23.1" customHeight="1" spans="1:20">
      <c r="A58" s="179"/>
      <c r="B58" s="180"/>
      <c r="C58" s="180"/>
      <c r="D58" s="199" t="s">
        <v>2388</v>
      </c>
      <c r="E58" s="182" t="s">
        <v>2389</v>
      </c>
      <c r="F58" s="183">
        <v>10.63</v>
      </c>
      <c r="G58" s="188">
        <v>0</v>
      </c>
      <c r="H58" s="222">
        <v>0</v>
      </c>
      <c r="I58" s="222">
        <v>0</v>
      </c>
      <c r="J58" s="222">
        <v>0</v>
      </c>
      <c r="K58" s="222">
        <v>0</v>
      </c>
      <c r="L58" s="222">
        <v>0</v>
      </c>
      <c r="M58" s="222">
        <v>0</v>
      </c>
      <c r="N58" s="222">
        <v>0</v>
      </c>
      <c r="O58" s="222">
        <v>0</v>
      </c>
      <c r="P58" s="222">
        <v>0</v>
      </c>
      <c r="Q58" s="222">
        <v>0</v>
      </c>
      <c r="R58" s="183">
        <v>10.63</v>
      </c>
      <c r="S58" s="188">
        <v>10.63</v>
      </c>
      <c r="T58" s="183">
        <v>0</v>
      </c>
    </row>
    <row r="59" ht="23.1" customHeight="1" spans="1:20">
      <c r="A59" s="179"/>
      <c r="B59" s="180"/>
      <c r="C59" s="180"/>
      <c r="D59" s="199" t="s">
        <v>2390</v>
      </c>
      <c r="E59" s="182" t="s">
        <v>2391</v>
      </c>
      <c r="F59" s="183">
        <v>275.98</v>
      </c>
      <c r="G59" s="188">
        <v>0</v>
      </c>
      <c r="H59" s="222">
        <v>0</v>
      </c>
      <c r="I59" s="222">
        <v>0</v>
      </c>
      <c r="J59" s="222">
        <v>0</v>
      </c>
      <c r="K59" s="222">
        <v>0</v>
      </c>
      <c r="L59" s="222">
        <v>0</v>
      </c>
      <c r="M59" s="222">
        <v>0</v>
      </c>
      <c r="N59" s="222">
        <v>0</v>
      </c>
      <c r="O59" s="222">
        <v>0</v>
      </c>
      <c r="P59" s="222">
        <v>0</v>
      </c>
      <c r="Q59" s="222">
        <v>0</v>
      </c>
      <c r="R59" s="183">
        <v>275.98</v>
      </c>
      <c r="S59" s="188">
        <v>275.98</v>
      </c>
      <c r="T59" s="183">
        <v>0</v>
      </c>
    </row>
    <row r="60" ht="23.1" customHeight="1" spans="1:20">
      <c r="A60" s="179"/>
      <c r="B60" s="180"/>
      <c r="C60" s="180"/>
      <c r="D60" s="199" t="s">
        <v>2392</v>
      </c>
      <c r="E60" s="182" t="s">
        <v>2393</v>
      </c>
      <c r="F60" s="183">
        <v>37.17</v>
      </c>
      <c r="G60" s="188">
        <v>0</v>
      </c>
      <c r="H60" s="222">
        <v>0</v>
      </c>
      <c r="I60" s="222">
        <v>0</v>
      </c>
      <c r="J60" s="222">
        <v>0</v>
      </c>
      <c r="K60" s="222">
        <v>0</v>
      </c>
      <c r="L60" s="222">
        <v>0</v>
      </c>
      <c r="M60" s="222">
        <v>0</v>
      </c>
      <c r="N60" s="222">
        <v>0</v>
      </c>
      <c r="O60" s="222">
        <v>0</v>
      </c>
      <c r="P60" s="222">
        <v>0</v>
      </c>
      <c r="Q60" s="222">
        <v>0</v>
      </c>
      <c r="R60" s="183">
        <v>37.17</v>
      </c>
      <c r="S60" s="188">
        <v>37.17</v>
      </c>
      <c r="T60" s="183">
        <v>0</v>
      </c>
    </row>
    <row r="61" ht="23.1" customHeight="1" spans="1:20">
      <c r="A61" s="179"/>
      <c r="B61" s="180"/>
      <c r="C61" s="180"/>
      <c r="D61" s="199" t="s">
        <v>2394</v>
      </c>
      <c r="E61" s="182" t="s">
        <v>2395</v>
      </c>
      <c r="F61" s="183">
        <v>25.6</v>
      </c>
      <c r="G61" s="188">
        <v>0</v>
      </c>
      <c r="H61" s="222">
        <v>0</v>
      </c>
      <c r="I61" s="222">
        <v>0</v>
      </c>
      <c r="J61" s="222">
        <v>0</v>
      </c>
      <c r="K61" s="222">
        <v>0</v>
      </c>
      <c r="L61" s="222">
        <v>0</v>
      </c>
      <c r="M61" s="222">
        <v>0</v>
      </c>
      <c r="N61" s="222">
        <v>0</v>
      </c>
      <c r="O61" s="222">
        <v>0</v>
      </c>
      <c r="P61" s="222">
        <v>0</v>
      </c>
      <c r="Q61" s="222">
        <v>0</v>
      </c>
      <c r="R61" s="183">
        <v>25.6</v>
      </c>
      <c r="S61" s="188">
        <v>25.6</v>
      </c>
      <c r="T61" s="183">
        <v>0</v>
      </c>
    </row>
    <row r="62" ht="23.1" customHeight="1" spans="1:20">
      <c r="A62" s="179"/>
      <c r="B62" s="180"/>
      <c r="C62" s="180"/>
      <c r="D62" s="199" t="s">
        <v>2396</v>
      </c>
      <c r="E62" s="182" t="s">
        <v>2397</v>
      </c>
      <c r="F62" s="183">
        <v>106.1</v>
      </c>
      <c r="G62" s="188">
        <v>0</v>
      </c>
      <c r="H62" s="222">
        <v>0</v>
      </c>
      <c r="I62" s="222">
        <v>0</v>
      </c>
      <c r="J62" s="222">
        <v>0</v>
      </c>
      <c r="K62" s="222">
        <v>0</v>
      </c>
      <c r="L62" s="222">
        <v>0</v>
      </c>
      <c r="M62" s="222">
        <v>0</v>
      </c>
      <c r="N62" s="222">
        <v>0</v>
      </c>
      <c r="O62" s="222">
        <v>0</v>
      </c>
      <c r="P62" s="222">
        <v>0</v>
      </c>
      <c r="Q62" s="222">
        <v>0</v>
      </c>
      <c r="R62" s="183">
        <v>106.1</v>
      </c>
      <c r="S62" s="188">
        <v>106.1</v>
      </c>
      <c r="T62" s="183">
        <v>0</v>
      </c>
    </row>
    <row r="63" ht="23.1" customHeight="1" spans="1:20">
      <c r="A63" s="179"/>
      <c r="B63" s="180"/>
      <c r="C63" s="180"/>
      <c r="D63" s="199" t="s">
        <v>2398</v>
      </c>
      <c r="E63" s="182" t="s">
        <v>2399</v>
      </c>
      <c r="F63" s="183">
        <v>12.6</v>
      </c>
      <c r="G63" s="188">
        <v>0</v>
      </c>
      <c r="H63" s="222">
        <v>0</v>
      </c>
      <c r="I63" s="222">
        <v>0</v>
      </c>
      <c r="J63" s="222">
        <v>0</v>
      </c>
      <c r="K63" s="222">
        <v>0</v>
      </c>
      <c r="L63" s="222">
        <v>0</v>
      </c>
      <c r="M63" s="222">
        <v>0</v>
      </c>
      <c r="N63" s="222">
        <v>0</v>
      </c>
      <c r="O63" s="222">
        <v>0</v>
      </c>
      <c r="P63" s="222">
        <v>0</v>
      </c>
      <c r="Q63" s="222">
        <v>0</v>
      </c>
      <c r="R63" s="183">
        <v>12.6</v>
      </c>
      <c r="S63" s="188">
        <v>12.6</v>
      </c>
      <c r="T63" s="183">
        <v>0</v>
      </c>
    </row>
    <row r="64" ht="23.1" customHeight="1" spans="1:20">
      <c r="A64" s="179"/>
      <c r="B64" s="180"/>
      <c r="C64" s="180"/>
      <c r="D64" s="199" t="s">
        <v>2400</v>
      </c>
      <c r="E64" s="182" t="s">
        <v>2401</v>
      </c>
      <c r="F64" s="183">
        <v>7.63</v>
      </c>
      <c r="G64" s="188">
        <v>0</v>
      </c>
      <c r="H64" s="222">
        <v>0</v>
      </c>
      <c r="I64" s="222">
        <v>0</v>
      </c>
      <c r="J64" s="222">
        <v>0</v>
      </c>
      <c r="K64" s="222">
        <v>0</v>
      </c>
      <c r="L64" s="222">
        <v>0</v>
      </c>
      <c r="M64" s="222">
        <v>0</v>
      </c>
      <c r="N64" s="222">
        <v>0</v>
      </c>
      <c r="O64" s="222">
        <v>0</v>
      </c>
      <c r="P64" s="222">
        <v>0</v>
      </c>
      <c r="Q64" s="222">
        <v>0</v>
      </c>
      <c r="R64" s="183">
        <v>7.63</v>
      </c>
      <c r="S64" s="188">
        <v>7.63</v>
      </c>
      <c r="T64" s="183">
        <v>0</v>
      </c>
    </row>
    <row r="65" ht="23.1" customHeight="1" spans="1:20">
      <c r="A65" s="179"/>
      <c r="B65" s="180"/>
      <c r="C65" s="180"/>
      <c r="D65" s="199" t="s">
        <v>2402</v>
      </c>
      <c r="E65" s="182" t="s">
        <v>2403</v>
      </c>
      <c r="F65" s="183">
        <v>38.36</v>
      </c>
      <c r="G65" s="188">
        <v>0</v>
      </c>
      <c r="H65" s="222">
        <v>0</v>
      </c>
      <c r="I65" s="222">
        <v>0</v>
      </c>
      <c r="J65" s="222">
        <v>0</v>
      </c>
      <c r="K65" s="222">
        <v>0</v>
      </c>
      <c r="L65" s="222">
        <v>0</v>
      </c>
      <c r="M65" s="222">
        <v>0</v>
      </c>
      <c r="N65" s="222">
        <v>0</v>
      </c>
      <c r="O65" s="222">
        <v>0</v>
      </c>
      <c r="P65" s="222">
        <v>0</v>
      </c>
      <c r="Q65" s="222">
        <v>0</v>
      </c>
      <c r="R65" s="183">
        <v>38.36</v>
      </c>
      <c r="S65" s="188">
        <v>38.36</v>
      </c>
      <c r="T65" s="183">
        <v>0</v>
      </c>
    </row>
    <row r="66" ht="23.1" customHeight="1" spans="1:20">
      <c r="A66" s="179"/>
      <c r="B66" s="180"/>
      <c r="C66" s="180"/>
      <c r="D66" s="199" t="s">
        <v>2404</v>
      </c>
      <c r="E66" s="182" t="s">
        <v>2405</v>
      </c>
      <c r="F66" s="183">
        <v>48.48</v>
      </c>
      <c r="G66" s="188">
        <v>0</v>
      </c>
      <c r="H66" s="222">
        <v>0</v>
      </c>
      <c r="I66" s="222">
        <v>0</v>
      </c>
      <c r="J66" s="222">
        <v>0</v>
      </c>
      <c r="K66" s="222">
        <v>0</v>
      </c>
      <c r="L66" s="222">
        <v>0</v>
      </c>
      <c r="M66" s="222">
        <v>0</v>
      </c>
      <c r="N66" s="222">
        <v>0</v>
      </c>
      <c r="O66" s="222">
        <v>0</v>
      </c>
      <c r="P66" s="222">
        <v>0</v>
      </c>
      <c r="Q66" s="222">
        <v>0</v>
      </c>
      <c r="R66" s="183">
        <v>48.48</v>
      </c>
      <c r="S66" s="188">
        <v>48.48</v>
      </c>
      <c r="T66" s="183">
        <v>0</v>
      </c>
    </row>
    <row r="67" ht="23.1" customHeight="1" spans="1:20">
      <c r="A67" s="179"/>
      <c r="B67" s="180"/>
      <c r="C67" s="180"/>
      <c r="D67" s="199" t="s">
        <v>2406</v>
      </c>
      <c r="E67" s="182" t="s">
        <v>2407</v>
      </c>
      <c r="F67" s="183">
        <v>150.1</v>
      </c>
      <c r="G67" s="188">
        <v>0</v>
      </c>
      <c r="H67" s="222">
        <v>0</v>
      </c>
      <c r="I67" s="222">
        <v>0</v>
      </c>
      <c r="J67" s="222">
        <v>0</v>
      </c>
      <c r="K67" s="222">
        <v>0</v>
      </c>
      <c r="L67" s="222">
        <v>0</v>
      </c>
      <c r="M67" s="222">
        <v>0</v>
      </c>
      <c r="N67" s="222">
        <v>0</v>
      </c>
      <c r="O67" s="222">
        <v>0</v>
      </c>
      <c r="P67" s="222">
        <v>0</v>
      </c>
      <c r="Q67" s="222">
        <v>0</v>
      </c>
      <c r="R67" s="183">
        <v>150.1</v>
      </c>
      <c r="S67" s="188">
        <v>150.1</v>
      </c>
      <c r="T67" s="183">
        <v>0</v>
      </c>
    </row>
    <row r="68" ht="23.1" customHeight="1" spans="1:20">
      <c r="A68" s="179"/>
      <c r="B68" s="180"/>
      <c r="C68" s="180"/>
      <c r="D68" s="199" t="s">
        <v>2408</v>
      </c>
      <c r="E68" s="182" t="s">
        <v>2409</v>
      </c>
      <c r="F68" s="183">
        <v>50.27</v>
      </c>
      <c r="G68" s="188">
        <v>0</v>
      </c>
      <c r="H68" s="222">
        <v>0</v>
      </c>
      <c r="I68" s="222">
        <v>0</v>
      </c>
      <c r="J68" s="222">
        <v>0</v>
      </c>
      <c r="K68" s="222">
        <v>0</v>
      </c>
      <c r="L68" s="222">
        <v>0</v>
      </c>
      <c r="M68" s="222">
        <v>0</v>
      </c>
      <c r="N68" s="222">
        <v>0</v>
      </c>
      <c r="O68" s="222">
        <v>0</v>
      </c>
      <c r="P68" s="222">
        <v>0</v>
      </c>
      <c r="Q68" s="222">
        <v>0</v>
      </c>
      <c r="R68" s="183">
        <v>50.27</v>
      </c>
      <c r="S68" s="188">
        <v>50.27</v>
      </c>
      <c r="T68" s="183">
        <v>0</v>
      </c>
    </row>
    <row r="69" ht="23.1" customHeight="1" spans="1:20">
      <c r="A69" s="179"/>
      <c r="B69" s="180"/>
      <c r="C69" s="180"/>
      <c r="D69" s="199" t="s">
        <v>2410</v>
      </c>
      <c r="E69" s="182" t="s">
        <v>2411</v>
      </c>
      <c r="F69" s="183">
        <v>23.95</v>
      </c>
      <c r="G69" s="188">
        <v>0</v>
      </c>
      <c r="H69" s="222">
        <v>0</v>
      </c>
      <c r="I69" s="222">
        <v>0</v>
      </c>
      <c r="J69" s="222">
        <v>0</v>
      </c>
      <c r="K69" s="222">
        <v>0</v>
      </c>
      <c r="L69" s="222">
        <v>0</v>
      </c>
      <c r="M69" s="222">
        <v>0</v>
      </c>
      <c r="N69" s="222">
        <v>0</v>
      </c>
      <c r="O69" s="222">
        <v>0</v>
      </c>
      <c r="P69" s="222">
        <v>0</v>
      </c>
      <c r="Q69" s="222">
        <v>0</v>
      </c>
      <c r="R69" s="183">
        <v>23.95</v>
      </c>
      <c r="S69" s="188">
        <v>23.95</v>
      </c>
      <c r="T69" s="183">
        <v>0</v>
      </c>
    </row>
    <row r="70" ht="23.1" customHeight="1" spans="1:20">
      <c r="A70" s="179"/>
      <c r="B70" s="180"/>
      <c r="C70" s="180"/>
      <c r="D70" s="199" t="s">
        <v>2412</v>
      </c>
      <c r="E70" s="182" t="s">
        <v>2413</v>
      </c>
      <c r="F70" s="183">
        <v>16.21</v>
      </c>
      <c r="G70" s="188">
        <v>0</v>
      </c>
      <c r="H70" s="222">
        <v>0</v>
      </c>
      <c r="I70" s="222">
        <v>0</v>
      </c>
      <c r="J70" s="222">
        <v>0</v>
      </c>
      <c r="K70" s="222">
        <v>0</v>
      </c>
      <c r="L70" s="222">
        <v>0</v>
      </c>
      <c r="M70" s="222">
        <v>0</v>
      </c>
      <c r="N70" s="222">
        <v>0</v>
      </c>
      <c r="O70" s="222">
        <v>0</v>
      </c>
      <c r="P70" s="222">
        <v>0</v>
      </c>
      <c r="Q70" s="222">
        <v>0</v>
      </c>
      <c r="R70" s="183">
        <v>16.21</v>
      </c>
      <c r="S70" s="188">
        <v>16.21</v>
      </c>
      <c r="T70" s="183">
        <v>0</v>
      </c>
    </row>
    <row r="71" ht="23.1" customHeight="1" spans="1:20">
      <c r="A71" s="179"/>
      <c r="B71" s="180"/>
      <c r="C71" s="180"/>
      <c r="D71" s="199" t="s">
        <v>2414</v>
      </c>
      <c r="E71" s="182" t="s">
        <v>2415</v>
      </c>
      <c r="F71" s="183">
        <v>47.14</v>
      </c>
      <c r="G71" s="188">
        <v>0</v>
      </c>
      <c r="H71" s="222">
        <v>0</v>
      </c>
      <c r="I71" s="222">
        <v>0</v>
      </c>
      <c r="J71" s="222">
        <v>0</v>
      </c>
      <c r="K71" s="222">
        <v>0</v>
      </c>
      <c r="L71" s="222">
        <v>0</v>
      </c>
      <c r="M71" s="222">
        <v>0</v>
      </c>
      <c r="N71" s="222">
        <v>0</v>
      </c>
      <c r="O71" s="222">
        <v>0</v>
      </c>
      <c r="P71" s="222">
        <v>0</v>
      </c>
      <c r="Q71" s="222">
        <v>0</v>
      </c>
      <c r="R71" s="183">
        <v>47.14</v>
      </c>
      <c r="S71" s="188">
        <v>47.14</v>
      </c>
      <c r="T71" s="183">
        <v>0</v>
      </c>
    </row>
    <row r="72" ht="23.1" customHeight="1" spans="1:20">
      <c r="A72" s="179"/>
      <c r="B72" s="180"/>
      <c r="C72" s="180"/>
      <c r="D72" s="199" t="s">
        <v>2416</v>
      </c>
      <c r="E72" s="182" t="s">
        <v>2417</v>
      </c>
      <c r="F72" s="183">
        <v>13.99</v>
      </c>
      <c r="G72" s="188">
        <v>0</v>
      </c>
      <c r="H72" s="222">
        <v>0</v>
      </c>
      <c r="I72" s="222">
        <v>0</v>
      </c>
      <c r="J72" s="222">
        <v>0</v>
      </c>
      <c r="K72" s="222">
        <v>0</v>
      </c>
      <c r="L72" s="222">
        <v>0</v>
      </c>
      <c r="M72" s="222">
        <v>0</v>
      </c>
      <c r="N72" s="222">
        <v>0</v>
      </c>
      <c r="O72" s="222">
        <v>0</v>
      </c>
      <c r="P72" s="222">
        <v>0</v>
      </c>
      <c r="Q72" s="222">
        <v>0</v>
      </c>
      <c r="R72" s="183">
        <v>13.99</v>
      </c>
      <c r="S72" s="188">
        <v>13.99</v>
      </c>
      <c r="T72" s="183">
        <v>0</v>
      </c>
    </row>
    <row r="73" ht="23.1" customHeight="1" spans="1:20">
      <c r="A73" s="179"/>
      <c r="B73" s="180"/>
      <c r="C73" s="180"/>
      <c r="D73" s="199" t="s">
        <v>2418</v>
      </c>
      <c r="E73" s="182" t="s">
        <v>2419</v>
      </c>
      <c r="F73" s="183">
        <v>91.63</v>
      </c>
      <c r="G73" s="188">
        <v>0</v>
      </c>
      <c r="H73" s="222">
        <v>0</v>
      </c>
      <c r="I73" s="222">
        <v>0</v>
      </c>
      <c r="J73" s="222">
        <v>0</v>
      </c>
      <c r="K73" s="222">
        <v>0</v>
      </c>
      <c r="L73" s="222">
        <v>0</v>
      </c>
      <c r="M73" s="222">
        <v>0</v>
      </c>
      <c r="N73" s="222">
        <v>0</v>
      </c>
      <c r="O73" s="222">
        <v>0</v>
      </c>
      <c r="P73" s="222">
        <v>0</v>
      </c>
      <c r="Q73" s="222">
        <v>0</v>
      </c>
      <c r="R73" s="183">
        <v>91.63</v>
      </c>
      <c r="S73" s="188">
        <v>91.63</v>
      </c>
      <c r="T73" s="183">
        <v>0</v>
      </c>
    </row>
    <row r="74" ht="23.1" customHeight="1" spans="1:20">
      <c r="A74" s="179"/>
      <c r="B74" s="180"/>
      <c r="C74" s="180"/>
      <c r="D74" s="199" t="s">
        <v>2420</v>
      </c>
      <c r="E74" s="182" t="s">
        <v>2421</v>
      </c>
      <c r="F74" s="183">
        <v>6.85</v>
      </c>
      <c r="G74" s="188">
        <v>0</v>
      </c>
      <c r="H74" s="222">
        <v>0</v>
      </c>
      <c r="I74" s="222">
        <v>0</v>
      </c>
      <c r="J74" s="222">
        <v>0</v>
      </c>
      <c r="K74" s="222">
        <v>0</v>
      </c>
      <c r="L74" s="222">
        <v>0</v>
      </c>
      <c r="M74" s="222">
        <v>0</v>
      </c>
      <c r="N74" s="222">
        <v>0</v>
      </c>
      <c r="O74" s="222">
        <v>0</v>
      </c>
      <c r="P74" s="222">
        <v>0</v>
      </c>
      <c r="Q74" s="222">
        <v>0</v>
      </c>
      <c r="R74" s="183">
        <v>6.85</v>
      </c>
      <c r="S74" s="188">
        <v>6.85</v>
      </c>
      <c r="T74" s="183">
        <v>0</v>
      </c>
    </row>
    <row r="75" ht="23.1" customHeight="1" spans="1:20">
      <c r="A75" s="179"/>
      <c r="B75" s="180"/>
      <c r="C75" s="180"/>
      <c r="D75" s="199" t="s">
        <v>2422</v>
      </c>
      <c r="E75" s="182" t="s">
        <v>2423</v>
      </c>
      <c r="F75" s="183">
        <v>12.81</v>
      </c>
      <c r="G75" s="188">
        <v>0</v>
      </c>
      <c r="H75" s="222">
        <v>0</v>
      </c>
      <c r="I75" s="222">
        <v>0</v>
      </c>
      <c r="J75" s="222">
        <v>0</v>
      </c>
      <c r="K75" s="222">
        <v>0</v>
      </c>
      <c r="L75" s="222">
        <v>0</v>
      </c>
      <c r="M75" s="222">
        <v>0</v>
      </c>
      <c r="N75" s="222">
        <v>0</v>
      </c>
      <c r="O75" s="222">
        <v>0</v>
      </c>
      <c r="P75" s="222">
        <v>0</v>
      </c>
      <c r="Q75" s="222">
        <v>0</v>
      </c>
      <c r="R75" s="183">
        <v>12.81</v>
      </c>
      <c r="S75" s="188">
        <v>12.81</v>
      </c>
      <c r="T75" s="183">
        <v>0</v>
      </c>
    </row>
    <row r="76" ht="23.1" customHeight="1" spans="1:20">
      <c r="A76" s="179"/>
      <c r="B76" s="180"/>
      <c r="C76" s="180"/>
      <c r="D76" s="199" t="s">
        <v>2424</v>
      </c>
      <c r="E76" s="182" t="s">
        <v>2425</v>
      </c>
      <c r="F76" s="183">
        <v>35.52</v>
      </c>
      <c r="G76" s="188">
        <v>0</v>
      </c>
      <c r="H76" s="222">
        <v>0</v>
      </c>
      <c r="I76" s="222">
        <v>0</v>
      </c>
      <c r="J76" s="222">
        <v>0</v>
      </c>
      <c r="K76" s="222">
        <v>0</v>
      </c>
      <c r="L76" s="222">
        <v>0</v>
      </c>
      <c r="M76" s="222">
        <v>0</v>
      </c>
      <c r="N76" s="222">
        <v>0</v>
      </c>
      <c r="O76" s="222">
        <v>0</v>
      </c>
      <c r="P76" s="222">
        <v>0</v>
      </c>
      <c r="Q76" s="222">
        <v>0</v>
      </c>
      <c r="R76" s="183">
        <v>35.52</v>
      </c>
      <c r="S76" s="188">
        <v>35.52</v>
      </c>
      <c r="T76" s="183">
        <v>0</v>
      </c>
    </row>
    <row r="77" ht="23.1" customHeight="1" spans="1:20">
      <c r="A77" s="179"/>
      <c r="B77" s="180"/>
      <c r="C77" s="180"/>
      <c r="D77" s="199" t="s">
        <v>2426</v>
      </c>
      <c r="E77" s="182" t="s">
        <v>2427</v>
      </c>
      <c r="F77" s="183">
        <v>22.25</v>
      </c>
      <c r="G77" s="188">
        <v>0</v>
      </c>
      <c r="H77" s="222">
        <v>0</v>
      </c>
      <c r="I77" s="222">
        <v>0</v>
      </c>
      <c r="J77" s="222">
        <v>0</v>
      </c>
      <c r="K77" s="222">
        <v>0</v>
      </c>
      <c r="L77" s="222">
        <v>0</v>
      </c>
      <c r="M77" s="222">
        <v>0</v>
      </c>
      <c r="N77" s="222">
        <v>0</v>
      </c>
      <c r="O77" s="222">
        <v>0</v>
      </c>
      <c r="P77" s="222">
        <v>0</v>
      </c>
      <c r="Q77" s="222">
        <v>0</v>
      </c>
      <c r="R77" s="183">
        <v>22.25</v>
      </c>
      <c r="S77" s="188">
        <v>22.25</v>
      </c>
      <c r="T77" s="183">
        <v>0</v>
      </c>
    </row>
    <row r="78" ht="23.1" customHeight="1" spans="1:20">
      <c r="A78" s="179"/>
      <c r="B78" s="180"/>
      <c r="C78" s="180"/>
      <c r="D78" s="199" t="s">
        <v>2428</v>
      </c>
      <c r="E78" s="182" t="s">
        <v>2429</v>
      </c>
      <c r="F78" s="183">
        <v>64.79</v>
      </c>
      <c r="G78" s="188">
        <v>0</v>
      </c>
      <c r="H78" s="222">
        <v>0</v>
      </c>
      <c r="I78" s="222">
        <v>0</v>
      </c>
      <c r="J78" s="222">
        <v>0</v>
      </c>
      <c r="K78" s="222">
        <v>0</v>
      </c>
      <c r="L78" s="222">
        <v>0</v>
      </c>
      <c r="M78" s="222">
        <v>0</v>
      </c>
      <c r="N78" s="222">
        <v>0</v>
      </c>
      <c r="O78" s="222">
        <v>0</v>
      </c>
      <c r="P78" s="222">
        <v>0</v>
      </c>
      <c r="Q78" s="222">
        <v>0</v>
      </c>
      <c r="R78" s="183">
        <v>64.79</v>
      </c>
      <c r="S78" s="188">
        <v>64.79</v>
      </c>
      <c r="T78" s="183">
        <v>0</v>
      </c>
    </row>
    <row r="79" ht="23.1" customHeight="1" spans="1:20">
      <c r="A79" s="179"/>
      <c r="B79" s="180"/>
      <c r="C79" s="180"/>
      <c r="D79" s="199" t="s">
        <v>2430</v>
      </c>
      <c r="E79" s="182" t="s">
        <v>2431</v>
      </c>
      <c r="F79" s="183">
        <v>37.21</v>
      </c>
      <c r="G79" s="188">
        <v>0</v>
      </c>
      <c r="H79" s="222">
        <v>0</v>
      </c>
      <c r="I79" s="222">
        <v>0</v>
      </c>
      <c r="J79" s="222">
        <v>0</v>
      </c>
      <c r="K79" s="222">
        <v>0</v>
      </c>
      <c r="L79" s="222">
        <v>0</v>
      </c>
      <c r="M79" s="222">
        <v>0</v>
      </c>
      <c r="N79" s="222">
        <v>0</v>
      </c>
      <c r="O79" s="222">
        <v>0</v>
      </c>
      <c r="P79" s="222">
        <v>0</v>
      </c>
      <c r="Q79" s="222">
        <v>0</v>
      </c>
      <c r="R79" s="183">
        <v>37.21</v>
      </c>
      <c r="S79" s="188">
        <v>37.21</v>
      </c>
      <c r="T79" s="183">
        <v>0</v>
      </c>
    </row>
    <row r="80" ht="23.1" customHeight="1" spans="1:20">
      <c r="A80" s="179"/>
      <c r="B80" s="180"/>
      <c r="C80" s="180"/>
      <c r="D80" s="199" t="s">
        <v>2432</v>
      </c>
      <c r="E80" s="182" t="s">
        <v>2433</v>
      </c>
      <c r="F80" s="183">
        <v>39.29</v>
      </c>
      <c r="G80" s="188">
        <v>0</v>
      </c>
      <c r="H80" s="222">
        <v>0</v>
      </c>
      <c r="I80" s="222">
        <v>0</v>
      </c>
      <c r="J80" s="222">
        <v>0</v>
      </c>
      <c r="K80" s="222">
        <v>0</v>
      </c>
      <c r="L80" s="222">
        <v>0</v>
      </c>
      <c r="M80" s="222">
        <v>0</v>
      </c>
      <c r="N80" s="222">
        <v>0</v>
      </c>
      <c r="O80" s="222">
        <v>0</v>
      </c>
      <c r="P80" s="222">
        <v>0</v>
      </c>
      <c r="Q80" s="222">
        <v>0</v>
      </c>
      <c r="R80" s="183">
        <v>39.29</v>
      </c>
      <c r="S80" s="188">
        <v>39.29</v>
      </c>
      <c r="T80" s="183">
        <v>0</v>
      </c>
    </row>
    <row r="81" ht="23.1" customHeight="1" spans="1:20">
      <c r="A81" s="179"/>
      <c r="B81" s="180"/>
      <c r="C81" s="180"/>
      <c r="D81" s="199" t="s">
        <v>2434</v>
      </c>
      <c r="E81" s="182" t="s">
        <v>2435</v>
      </c>
      <c r="F81" s="183">
        <v>32.39</v>
      </c>
      <c r="G81" s="188">
        <v>0</v>
      </c>
      <c r="H81" s="222">
        <v>0</v>
      </c>
      <c r="I81" s="222">
        <v>0</v>
      </c>
      <c r="J81" s="222">
        <v>0</v>
      </c>
      <c r="K81" s="222">
        <v>0</v>
      </c>
      <c r="L81" s="222">
        <v>0</v>
      </c>
      <c r="M81" s="222">
        <v>0</v>
      </c>
      <c r="N81" s="222">
        <v>0</v>
      </c>
      <c r="O81" s="222">
        <v>0</v>
      </c>
      <c r="P81" s="222">
        <v>0</v>
      </c>
      <c r="Q81" s="222">
        <v>0</v>
      </c>
      <c r="R81" s="183">
        <v>32.39</v>
      </c>
      <c r="S81" s="188">
        <v>32.39</v>
      </c>
      <c r="T81" s="183">
        <v>0</v>
      </c>
    </row>
    <row r="82" ht="23.1" customHeight="1" spans="1:20">
      <c r="A82" s="179"/>
      <c r="B82" s="180"/>
      <c r="C82" s="180"/>
      <c r="D82" s="199" t="s">
        <v>2436</v>
      </c>
      <c r="E82" s="182" t="s">
        <v>2437</v>
      </c>
      <c r="F82" s="183">
        <v>7.39</v>
      </c>
      <c r="G82" s="188">
        <v>0</v>
      </c>
      <c r="H82" s="222">
        <v>0</v>
      </c>
      <c r="I82" s="222">
        <v>0</v>
      </c>
      <c r="J82" s="222">
        <v>0</v>
      </c>
      <c r="K82" s="222">
        <v>0</v>
      </c>
      <c r="L82" s="222">
        <v>0</v>
      </c>
      <c r="M82" s="222">
        <v>0</v>
      </c>
      <c r="N82" s="222">
        <v>0</v>
      </c>
      <c r="O82" s="222">
        <v>0</v>
      </c>
      <c r="P82" s="222">
        <v>0</v>
      </c>
      <c r="Q82" s="222">
        <v>0</v>
      </c>
      <c r="R82" s="183">
        <v>7.39</v>
      </c>
      <c r="S82" s="188">
        <v>7.39</v>
      </c>
      <c r="T82" s="183">
        <v>0</v>
      </c>
    </row>
    <row r="83" ht="23.1" customHeight="1" spans="1:20">
      <c r="A83" s="179"/>
      <c r="B83" s="180"/>
      <c r="C83" s="180"/>
      <c r="D83" s="199" t="s">
        <v>2438</v>
      </c>
      <c r="E83" s="182" t="s">
        <v>2439</v>
      </c>
      <c r="F83" s="183">
        <v>46.27</v>
      </c>
      <c r="G83" s="188">
        <v>0</v>
      </c>
      <c r="H83" s="222">
        <v>0</v>
      </c>
      <c r="I83" s="222">
        <v>0</v>
      </c>
      <c r="J83" s="222">
        <v>0</v>
      </c>
      <c r="K83" s="222">
        <v>0</v>
      </c>
      <c r="L83" s="222">
        <v>0</v>
      </c>
      <c r="M83" s="222">
        <v>0</v>
      </c>
      <c r="N83" s="222">
        <v>0</v>
      </c>
      <c r="O83" s="222">
        <v>0</v>
      </c>
      <c r="P83" s="222">
        <v>0</v>
      </c>
      <c r="Q83" s="222">
        <v>0</v>
      </c>
      <c r="R83" s="183">
        <v>46.27</v>
      </c>
      <c r="S83" s="188">
        <v>46.27</v>
      </c>
      <c r="T83" s="183">
        <v>0</v>
      </c>
    </row>
    <row r="84" ht="23.1" customHeight="1" spans="1:20">
      <c r="A84" s="179"/>
      <c r="B84" s="180"/>
      <c r="C84" s="180"/>
      <c r="D84" s="199" t="s">
        <v>2440</v>
      </c>
      <c r="E84" s="182" t="s">
        <v>2441</v>
      </c>
      <c r="F84" s="183">
        <v>23.94</v>
      </c>
      <c r="G84" s="188">
        <v>0</v>
      </c>
      <c r="H84" s="222">
        <v>0</v>
      </c>
      <c r="I84" s="222">
        <v>0</v>
      </c>
      <c r="J84" s="222">
        <v>0</v>
      </c>
      <c r="K84" s="222">
        <v>0</v>
      </c>
      <c r="L84" s="222">
        <v>0</v>
      </c>
      <c r="M84" s="222">
        <v>0</v>
      </c>
      <c r="N84" s="222">
        <v>0</v>
      </c>
      <c r="O84" s="222">
        <v>0</v>
      </c>
      <c r="P84" s="222">
        <v>0</v>
      </c>
      <c r="Q84" s="222">
        <v>0</v>
      </c>
      <c r="R84" s="183">
        <v>23.94</v>
      </c>
      <c r="S84" s="188">
        <v>23.94</v>
      </c>
      <c r="T84" s="183">
        <v>0</v>
      </c>
    </row>
    <row r="85" ht="23.1" customHeight="1" spans="1:20">
      <c r="A85" s="179"/>
      <c r="B85" s="180"/>
      <c r="C85" s="180"/>
      <c r="D85" s="199" t="s">
        <v>2442</v>
      </c>
      <c r="E85" s="182" t="s">
        <v>2443</v>
      </c>
      <c r="F85" s="183">
        <v>28.58</v>
      </c>
      <c r="G85" s="188">
        <v>0</v>
      </c>
      <c r="H85" s="222">
        <v>0</v>
      </c>
      <c r="I85" s="222">
        <v>0</v>
      </c>
      <c r="J85" s="222">
        <v>0</v>
      </c>
      <c r="K85" s="222">
        <v>0</v>
      </c>
      <c r="L85" s="222">
        <v>0</v>
      </c>
      <c r="M85" s="222">
        <v>0</v>
      </c>
      <c r="N85" s="222">
        <v>0</v>
      </c>
      <c r="O85" s="222">
        <v>0</v>
      </c>
      <c r="P85" s="222">
        <v>0</v>
      </c>
      <c r="Q85" s="222">
        <v>0</v>
      </c>
      <c r="R85" s="183">
        <v>28.58</v>
      </c>
      <c r="S85" s="188">
        <v>28.58</v>
      </c>
      <c r="T85" s="183">
        <v>0</v>
      </c>
    </row>
    <row r="86" ht="23.1" customHeight="1" spans="1:20">
      <c r="A86" s="179"/>
      <c r="B86" s="180"/>
      <c r="C86" s="180"/>
      <c r="D86" s="199" t="s">
        <v>2444</v>
      </c>
      <c r="E86" s="182" t="s">
        <v>2445</v>
      </c>
      <c r="F86" s="183">
        <v>76.46</v>
      </c>
      <c r="G86" s="188">
        <v>0</v>
      </c>
      <c r="H86" s="222">
        <v>0</v>
      </c>
      <c r="I86" s="222">
        <v>0</v>
      </c>
      <c r="J86" s="222">
        <v>0</v>
      </c>
      <c r="K86" s="222">
        <v>0</v>
      </c>
      <c r="L86" s="222">
        <v>0</v>
      </c>
      <c r="M86" s="222">
        <v>0</v>
      </c>
      <c r="N86" s="222">
        <v>0</v>
      </c>
      <c r="O86" s="222">
        <v>0</v>
      </c>
      <c r="P86" s="222">
        <v>0</v>
      </c>
      <c r="Q86" s="222">
        <v>0</v>
      </c>
      <c r="R86" s="183">
        <v>76.46</v>
      </c>
      <c r="S86" s="188">
        <v>76.46</v>
      </c>
      <c r="T86" s="183">
        <v>0</v>
      </c>
    </row>
    <row r="87" ht="23.1" customHeight="1" spans="1:20">
      <c r="A87" s="179"/>
      <c r="B87" s="180"/>
      <c r="C87" s="180"/>
      <c r="D87" s="199" t="s">
        <v>2446</v>
      </c>
      <c r="E87" s="182" t="s">
        <v>2447</v>
      </c>
      <c r="F87" s="183">
        <v>20.13</v>
      </c>
      <c r="G87" s="188">
        <v>0</v>
      </c>
      <c r="H87" s="222">
        <v>0</v>
      </c>
      <c r="I87" s="222">
        <v>0</v>
      </c>
      <c r="J87" s="222">
        <v>0</v>
      </c>
      <c r="K87" s="222">
        <v>0</v>
      </c>
      <c r="L87" s="222">
        <v>0</v>
      </c>
      <c r="M87" s="222">
        <v>0</v>
      </c>
      <c r="N87" s="222">
        <v>0</v>
      </c>
      <c r="O87" s="222">
        <v>0</v>
      </c>
      <c r="P87" s="222">
        <v>0</v>
      </c>
      <c r="Q87" s="222">
        <v>0</v>
      </c>
      <c r="R87" s="183">
        <v>20.13</v>
      </c>
      <c r="S87" s="188">
        <v>20.13</v>
      </c>
      <c r="T87" s="183">
        <v>0</v>
      </c>
    </row>
    <row r="88" ht="23.1" customHeight="1" spans="1:20">
      <c r="A88" s="179"/>
      <c r="B88" s="180"/>
      <c r="C88" s="180"/>
      <c r="D88" s="199" t="s">
        <v>2448</v>
      </c>
      <c r="E88" s="182" t="s">
        <v>2449</v>
      </c>
      <c r="F88" s="183">
        <v>6.95</v>
      </c>
      <c r="G88" s="188">
        <v>0</v>
      </c>
      <c r="H88" s="222">
        <v>0</v>
      </c>
      <c r="I88" s="222">
        <v>0</v>
      </c>
      <c r="J88" s="222">
        <v>0</v>
      </c>
      <c r="K88" s="222">
        <v>0</v>
      </c>
      <c r="L88" s="222">
        <v>0</v>
      </c>
      <c r="M88" s="222">
        <v>0</v>
      </c>
      <c r="N88" s="222">
        <v>0</v>
      </c>
      <c r="O88" s="222">
        <v>0</v>
      </c>
      <c r="P88" s="222">
        <v>0</v>
      </c>
      <c r="Q88" s="222">
        <v>0</v>
      </c>
      <c r="R88" s="183">
        <v>6.95</v>
      </c>
      <c r="S88" s="188">
        <v>6.95</v>
      </c>
      <c r="T88" s="183">
        <v>0</v>
      </c>
    </row>
    <row r="89" ht="23.1" customHeight="1" spans="1:20">
      <c r="A89" s="179"/>
      <c r="B89" s="180"/>
      <c r="C89" s="180"/>
      <c r="D89" s="199" t="s">
        <v>2450</v>
      </c>
      <c r="E89" s="182" t="s">
        <v>2451</v>
      </c>
      <c r="F89" s="183">
        <v>65.86</v>
      </c>
      <c r="G89" s="188">
        <v>0</v>
      </c>
      <c r="H89" s="222">
        <v>0</v>
      </c>
      <c r="I89" s="222">
        <v>0</v>
      </c>
      <c r="J89" s="222">
        <v>0</v>
      </c>
      <c r="K89" s="222">
        <v>0</v>
      </c>
      <c r="L89" s="222">
        <v>0</v>
      </c>
      <c r="M89" s="222">
        <v>0</v>
      </c>
      <c r="N89" s="222">
        <v>0</v>
      </c>
      <c r="O89" s="222">
        <v>0</v>
      </c>
      <c r="P89" s="222">
        <v>0</v>
      </c>
      <c r="Q89" s="222">
        <v>0</v>
      </c>
      <c r="R89" s="183">
        <v>65.86</v>
      </c>
      <c r="S89" s="188">
        <v>65.86</v>
      </c>
      <c r="T89" s="183">
        <v>0</v>
      </c>
    </row>
    <row r="90" ht="23.1" customHeight="1" spans="1:20">
      <c r="A90" s="179"/>
      <c r="B90" s="180"/>
      <c r="C90" s="180"/>
      <c r="D90" s="199" t="s">
        <v>2452</v>
      </c>
      <c r="E90" s="182" t="s">
        <v>2453</v>
      </c>
      <c r="F90" s="183">
        <v>130.53</v>
      </c>
      <c r="G90" s="188">
        <v>0</v>
      </c>
      <c r="H90" s="222">
        <v>0</v>
      </c>
      <c r="I90" s="222">
        <v>0</v>
      </c>
      <c r="J90" s="222">
        <v>0</v>
      </c>
      <c r="K90" s="222">
        <v>0</v>
      </c>
      <c r="L90" s="222">
        <v>0</v>
      </c>
      <c r="M90" s="222">
        <v>0</v>
      </c>
      <c r="N90" s="222">
        <v>0</v>
      </c>
      <c r="O90" s="222">
        <v>0</v>
      </c>
      <c r="P90" s="222">
        <v>0</v>
      </c>
      <c r="Q90" s="222">
        <v>0</v>
      </c>
      <c r="R90" s="183">
        <v>130.53</v>
      </c>
      <c r="S90" s="188">
        <v>130.53</v>
      </c>
      <c r="T90" s="183">
        <v>0</v>
      </c>
    </row>
    <row r="91" ht="23.1" customHeight="1" spans="1:20">
      <c r="A91" s="179"/>
      <c r="B91" s="180"/>
      <c r="C91" s="180"/>
      <c r="D91" s="199" t="s">
        <v>2454</v>
      </c>
      <c r="E91" s="182" t="s">
        <v>2455</v>
      </c>
      <c r="F91" s="183">
        <v>63.38</v>
      </c>
      <c r="G91" s="188">
        <v>0</v>
      </c>
      <c r="H91" s="222">
        <v>0</v>
      </c>
      <c r="I91" s="222">
        <v>0</v>
      </c>
      <c r="J91" s="222">
        <v>0</v>
      </c>
      <c r="K91" s="222">
        <v>0</v>
      </c>
      <c r="L91" s="222">
        <v>0</v>
      </c>
      <c r="M91" s="222">
        <v>0</v>
      </c>
      <c r="N91" s="222">
        <v>0</v>
      </c>
      <c r="O91" s="222">
        <v>0</v>
      </c>
      <c r="P91" s="222">
        <v>0</v>
      </c>
      <c r="Q91" s="222">
        <v>0</v>
      </c>
      <c r="R91" s="183">
        <v>63.38</v>
      </c>
      <c r="S91" s="188">
        <v>63.38</v>
      </c>
      <c r="T91" s="183">
        <v>0</v>
      </c>
    </row>
    <row r="92" ht="23.1" customHeight="1" spans="1:20">
      <c r="A92" s="179"/>
      <c r="B92" s="180"/>
      <c r="C92" s="180"/>
      <c r="D92" s="199" t="s">
        <v>2456</v>
      </c>
      <c r="E92" s="182" t="s">
        <v>2457</v>
      </c>
      <c r="F92" s="183">
        <v>138.42</v>
      </c>
      <c r="G92" s="188">
        <v>0</v>
      </c>
      <c r="H92" s="222">
        <v>0</v>
      </c>
      <c r="I92" s="222">
        <v>0</v>
      </c>
      <c r="J92" s="222">
        <v>0</v>
      </c>
      <c r="K92" s="222">
        <v>0</v>
      </c>
      <c r="L92" s="222">
        <v>0</v>
      </c>
      <c r="M92" s="222">
        <v>0</v>
      </c>
      <c r="N92" s="222">
        <v>0</v>
      </c>
      <c r="O92" s="222">
        <v>0</v>
      </c>
      <c r="P92" s="222">
        <v>0</v>
      </c>
      <c r="Q92" s="222">
        <v>0</v>
      </c>
      <c r="R92" s="183">
        <v>138.42</v>
      </c>
      <c r="S92" s="188">
        <v>138.42</v>
      </c>
      <c r="T92" s="183">
        <v>0</v>
      </c>
    </row>
    <row r="93" ht="23.1" customHeight="1" spans="1:20">
      <c r="A93" s="179"/>
      <c r="B93" s="180"/>
      <c r="C93" s="180"/>
      <c r="D93" s="199" t="s">
        <v>2458</v>
      </c>
      <c r="E93" s="182" t="s">
        <v>2459</v>
      </c>
      <c r="F93" s="183">
        <v>46.8</v>
      </c>
      <c r="G93" s="188">
        <v>0</v>
      </c>
      <c r="H93" s="222">
        <v>0</v>
      </c>
      <c r="I93" s="222">
        <v>0</v>
      </c>
      <c r="J93" s="222">
        <v>0</v>
      </c>
      <c r="K93" s="222">
        <v>0</v>
      </c>
      <c r="L93" s="222">
        <v>0</v>
      </c>
      <c r="M93" s="222">
        <v>0</v>
      </c>
      <c r="N93" s="222">
        <v>0</v>
      </c>
      <c r="O93" s="222">
        <v>0</v>
      </c>
      <c r="P93" s="222">
        <v>0</v>
      </c>
      <c r="Q93" s="222">
        <v>0</v>
      </c>
      <c r="R93" s="183">
        <v>46.8</v>
      </c>
      <c r="S93" s="188">
        <v>46.8</v>
      </c>
      <c r="T93" s="183">
        <v>0</v>
      </c>
    </row>
    <row r="94" ht="23.1" customHeight="1" spans="1:20">
      <c r="A94" s="179"/>
      <c r="B94" s="180"/>
      <c r="C94" s="180"/>
      <c r="D94" s="199" t="s">
        <v>2460</v>
      </c>
      <c r="E94" s="182" t="s">
        <v>2461</v>
      </c>
      <c r="F94" s="183">
        <v>38.41</v>
      </c>
      <c r="G94" s="188">
        <v>0</v>
      </c>
      <c r="H94" s="222">
        <v>0</v>
      </c>
      <c r="I94" s="222">
        <v>0</v>
      </c>
      <c r="J94" s="222">
        <v>0</v>
      </c>
      <c r="K94" s="222">
        <v>0</v>
      </c>
      <c r="L94" s="222">
        <v>0</v>
      </c>
      <c r="M94" s="222">
        <v>0</v>
      </c>
      <c r="N94" s="222">
        <v>0</v>
      </c>
      <c r="O94" s="222">
        <v>0</v>
      </c>
      <c r="P94" s="222">
        <v>0</v>
      </c>
      <c r="Q94" s="222">
        <v>0</v>
      </c>
      <c r="R94" s="183">
        <v>38.41</v>
      </c>
      <c r="S94" s="188">
        <v>38.41</v>
      </c>
      <c r="T94" s="183">
        <v>0</v>
      </c>
    </row>
    <row r="95" ht="23.1" customHeight="1" spans="1:20">
      <c r="A95" s="179"/>
      <c r="B95" s="180"/>
      <c r="C95" s="180"/>
      <c r="D95" s="199" t="s">
        <v>2462</v>
      </c>
      <c r="E95" s="182" t="s">
        <v>2463</v>
      </c>
      <c r="F95" s="183">
        <v>72.27</v>
      </c>
      <c r="G95" s="188">
        <v>0</v>
      </c>
      <c r="H95" s="222">
        <v>0</v>
      </c>
      <c r="I95" s="222">
        <v>0</v>
      </c>
      <c r="J95" s="222">
        <v>0</v>
      </c>
      <c r="K95" s="222">
        <v>0</v>
      </c>
      <c r="L95" s="222">
        <v>0</v>
      </c>
      <c r="M95" s="222">
        <v>0</v>
      </c>
      <c r="N95" s="222">
        <v>0</v>
      </c>
      <c r="O95" s="222">
        <v>0</v>
      </c>
      <c r="P95" s="222">
        <v>0</v>
      </c>
      <c r="Q95" s="222">
        <v>0</v>
      </c>
      <c r="R95" s="183">
        <v>72.27</v>
      </c>
      <c r="S95" s="188">
        <v>72.27</v>
      </c>
      <c r="T95" s="183">
        <v>0</v>
      </c>
    </row>
    <row r="96" ht="23.1" customHeight="1" spans="1:20">
      <c r="A96" s="179"/>
      <c r="B96" s="180"/>
      <c r="C96" s="180"/>
      <c r="D96" s="199" t="s">
        <v>2464</v>
      </c>
      <c r="E96" s="182" t="s">
        <v>2465</v>
      </c>
      <c r="F96" s="183">
        <v>75.01</v>
      </c>
      <c r="G96" s="188">
        <v>0</v>
      </c>
      <c r="H96" s="222">
        <v>0</v>
      </c>
      <c r="I96" s="222">
        <v>0</v>
      </c>
      <c r="J96" s="222">
        <v>0</v>
      </c>
      <c r="K96" s="222">
        <v>0</v>
      </c>
      <c r="L96" s="222">
        <v>0</v>
      </c>
      <c r="M96" s="222">
        <v>0</v>
      </c>
      <c r="N96" s="222">
        <v>0</v>
      </c>
      <c r="O96" s="222">
        <v>0</v>
      </c>
      <c r="P96" s="222">
        <v>0</v>
      </c>
      <c r="Q96" s="222">
        <v>0</v>
      </c>
      <c r="R96" s="183">
        <v>75.01</v>
      </c>
      <c r="S96" s="188">
        <v>75.01</v>
      </c>
      <c r="T96" s="183">
        <v>0</v>
      </c>
    </row>
    <row r="97" ht="23.1" customHeight="1" spans="1:20">
      <c r="A97" s="179"/>
      <c r="B97" s="180"/>
      <c r="C97" s="180"/>
      <c r="D97" s="199" t="s">
        <v>2466</v>
      </c>
      <c r="E97" s="182" t="s">
        <v>2467</v>
      </c>
      <c r="F97" s="183">
        <v>132.95</v>
      </c>
      <c r="G97" s="188">
        <v>0</v>
      </c>
      <c r="H97" s="222">
        <v>0</v>
      </c>
      <c r="I97" s="222">
        <v>0</v>
      </c>
      <c r="J97" s="222">
        <v>0</v>
      </c>
      <c r="K97" s="222">
        <v>0</v>
      </c>
      <c r="L97" s="222">
        <v>0</v>
      </c>
      <c r="M97" s="222">
        <v>0</v>
      </c>
      <c r="N97" s="222">
        <v>0</v>
      </c>
      <c r="O97" s="222">
        <v>0</v>
      </c>
      <c r="P97" s="222">
        <v>0</v>
      </c>
      <c r="Q97" s="222">
        <v>0</v>
      </c>
      <c r="R97" s="183">
        <v>132.95</v>
      </c>
      <c r="S97" s="188">
        <v>132.95</v>
      </c>
      <c r="T97" s="183">
        <v>0</v>
      </c>
    </row>
    <row r="98" ht="23.1" customHeight="1" spans="1:20">
      <c r="A98" s="179"/>
      <c r="B98" s="180"/>
      <c r="C98" s="180"/>
      <c r="D98" s="199" t="s">
        <v>2468</v>
      </c>
      <c r="E98" s="182" t="s">
        <v>2469</v>
      </c>
      <c r="F98" s="183">
        <v>83.01</v>
      </c>
      <c r="G98" s="188">
        <v>0</v>
      </c>
      <c r="H98" s="222">
        <v>0</v>
      </c>
      <c r="I98" s="222">
        <v>0</v>
      </c>
      <c r="J98" s="222">
        <v>0</v>
      </c>
      <c r="K98" s="222">
        <v>0</v>
      </c>
      <c r="L98" s="222">
        <v>0</v>
      </c>
      <c r="M98" s="222">
        <v>0</v>
      </c>
      <c r="N98" s="222">
        <v>0</v>
      </c>
      <c r="O98" s="222">
        <v>0</v>
      </c>
      <c r="P98" s="222">
        <v>0</v>
      </c>
      <c r="Q98" s="222">
        <v>0</v>
      </c>
      <c r="R98" s="183">
        <v>83.01</v>
      </c>
      <c r="S98" s="188">
        <v>83.01</v>
      </c>
      <c r="T98" s="183">
        <v>0</v>
      </c>
    </row>
    <row r="99" ht="23.1" customHeight="1" spans="1:20">
      <c r="A99" s="179"/>
      <c r="B99" s="180"/>
      <c r="C99" s="180"/>
      <c r="D99" s="199" t="s">
        <v>2470</v>
      </c>
      <c r="E99" s="182" t="s">
        <v>2471</v>
      </c>
      <c r="F99" s="183">
        <v>70.14</v>
      </c>
      <c r="G99" s="188">
        <v>0</v>
      </c>
      <c r="H99" s="222">
        <v>0</v>
      </c>
      <c r="I99" s="222">
        <v>0</v>
      </c>
      <c r="J99" s="222">
        <v>0</v>
      </c>
      <c r="K99" s="222">
        <v>0</v>
      </c>
      <c r="L99" s="222">
        <v>0</v>
      </c>
      <c r="M99" s="222">
        <v>0</v>
      </c>
      <c r="N99" s="222">
        <v>0</v>
      </c>
      <c r="O99" s="222">
        <v>0</v>
      </c>
      <c r="P99" s="222">
        <v>0</v>
      </c>
      <c r="Q99" s="222">
        <v>0</v>
      </c>
      <c r="R99" s="183">
        <v>70.14</v>
      </c>
      <c r="S99" s="188">
        <v>70.14</v>
      </c>
      <c r="T99" s="183">
        <v>0</v>
      </c>
    </row>
    <row r="100" ht="23.1" customHeight="1" spans="1:20">
      <c r="A100" s="179"/>
      <c r="B100" s="180"/>
      <c r="C100" s="180"/>
      <c r="D100" s="199" t="s">
        <v>2472</v>
      </c>
      <c r="E100" s="182" t="s">
        <v>2473</v>
      </c>
      <c r="F100" s="183">
        <v>32.16</v>
      </c>
      <c r="G100" s="188">
        <v>0</v>
      </c>
      <c r="H100" s="222">
        <v>0</v>
      </c>
      <c r="I100" s="222">
        <v>0</v>
      </c>
      <c r="J100" s="222">
        <v>0</v>
      </c>
      <c r="K100" s="222">
        <v>0</v>
      </c>
      <c r="L100" s="222">
        <v>0</v>
      </c>
      <c r="M100" s="222">
        <v>0</v>
      </c>
      <c r="N100" s="222">
        <v>0</v>
      </c>
      <c r="O100" s="222">
        <v>0</v>
      </c>
      <c r="P100" s="222">
        <v>0</v>
      </c>
      <c r="Q100" s="222">
        <v>0</v>
      </c>
      <c r="R100" s="183">
        <v>32.16</v>
      </c>
      <c r="S100" s="188">
        <v>32.16</v>
      </c>
      <c r="T100" s="183">
        <v>0</v>
      </c>
    </row>
    <row r="101" ht="23.1" customHeight="1" spans="1:20">
      <c r="A101" s="179"/>
      <c r="B101" s="180"/>
      <c r="C101" s="180"/>
      <c r="D101" s="199" t="s">
        <v>2474</v>
      </c>
      <c r="E101" s="182" t="s">
        <v>2475</v>
      </c>
      <c r="F101" s="183">
        <v>24.18</v>
      </c>
      <c r="G101" s="188">
        <v>0</v>
      </c>
      <c r="H101" s="222">
        <v>0</v>
      </c>
      <c r="I101" s="222">
        <v>0</v>
      </c>
      <c r="J101" s="222">
        <v>0</v>
      </c>
      <c r="K101" s="222">
        <v>0</v>
      </c>
      <c r="L101" s="222">
        <v>0</v>
      </c>
      <c r="M101" s="222">
        <v>0</v>
      </c>
      <c r="N101" s="222">
        <v>0</v>
      </c>
      <c r="O101" s="222">
        <v>0</v>
      </c>
      <c r="P101" s="222">
        <v>0</v>
      </c>
      <c r="Q101" s="222">
        <v>0</v>
      </c>
      <c r="R101" s="183">
        <v>24.18</v>
      </c>
      <c r="S101" s="188">
        <v>24.18</v>
      </c>
      <c r="T101" s="183">
        <v>0</v>
      </c>
    </row>
    <row r="102" ht="23.1" customHeight="1" spans="1:20">
      <c r="A102" s="179"/>
      <c r="B102" s="180"/>
      <c r="C102" s="180"/>
      <c r="D102" s="199" t="s">
        <v>2478</v>
      </c>
      <c r="E102" s="182" t="s">
        <v>2479</v>
      </c>
      <c r="F102" s="183">
        <v>17.35</v>
      </c>
      <c r="G102" s="188">
        <v>0</v>
      </c>
      <c r="H102" s="222">
        <v>0</v>
      </c>
      <c r="I102" s="222">
        <v>0</v>
      </c>
      <c r="J102" s="222">
        <v>0</v>
      </c>
      <c r="K102" s="222">
        <v>0</v>
      </c>
      <c r="L102" s="222">
        <v>0</v>
      </c>
      <c r="M102" s="222">
        <v>0</v>
      </c>
      <c r="N102" s="222">
        <v>0</v>
      </c>
      <c r="O102" s="222">
        <v>0</v>
      </c>
      <c r="P102" s="222">
        <v>0</v>
      </c>
      <c r="Q102" s="222">
        <v>0</v>
      </c>
      <c r="R102" s="183">
        <v>17.35</v>
      </c>
      <c r="S102" s="188">
        <v>17.35</v>
      </c>
      <c r="T102" s="183">
        <v>0</v>
      </c>
    </row>
    <row r="103" ht="23.1" customHeight="1" spans="1:20">
      <c r="A103" s="179"/>
      <c r="B103" s="180"/>
      <c r="C103" s="180"/>
      <c r="D103" s="199" t="s">
        <v>2480</v>
      </c>
      <c r="E103" s="182" t="s">
        <v>117</v>
      </c>
      <c r="F103" s="183">
        <v>91.97</v>
      </c>
      <c r="G103" s="188">
        <v>91.97</v>
      </c>
      <c r="H103" s="222">
        <v>58.71</v>
      </c>
      <c r="I103" s="222">
        <v>0</v>
      </c>
      <c r="J103" s="222">
        <v>0</v>
      </c>
      <c r="K103" s="222">
        <v>0</v>
      </c>
      <c r="L103" s="222">
        <v>3</v>
      </c>
      <c r="M103" s="222">
        <v>7</v>
      </c>
      <c r="N103" s="222">
        <v>0</v>
      </c>
      <c r="O103" s="222">
        <v>2</v>
      </c>
      <c r="P103" s="222">
        <v>3</v>
      </c>
      <c r="Q103" s="222">
        <v>18.26</v>
      </c>
      <c r="R103" s="183">
        <v>0</v>
      </c>
      <c r="S103" s="188">
        <v>0</v>
      </c>
      <c r="T103" s="183">
        <v>0</v>
      </c>
    </row>
    <row r="104" ht="23.1" customHeight="1" spans="1:20">
      <c r="A104" s="179"/>
      <c r="B104" s="180"/>
      <c r="C104" s="180"/>
      <c r="D104" s="199" t="s">
        <v>2481</v>
      </c>
      <c r="E104" s="182" t="s">
        <v>2482</v>
      </c>
      <c r="F104" s="183">
        <v>91.97</v>
      </c>
      <c r="G104" s="188">
        <v>91.97</v>
      </c>
      <c r="H104" s="222">
        <v>58.71</v>
      </c>
      <c r="I104" s="222">
        <v>0</v>
      </c>
      <c r="J104" s="222">
        <v>0</v>
      </c>
      <c r="K104" s="222">
        <v>0</v>
      </c>
      <c r="L104" s="222">
        <v>3</v>
      </c>
      <c r="M104" s="222">
        <v>7</v>
      </c>
      <c r="N104" s="222">
        <v>0</v>
      </c>
      <c r="O104" s="222">
        <v>2</v>
      </c>
      <c r="P104" s="222">
        <v>3</v>
      </c>
      <c r="Q104" s="222">
        <v>18.26</v>
      </c>
      <c r="R104" s="183">
        <v>0</v>
      </c>
      <c r="S104" s="188">
        <v>0</v>
      </c>
      <c r="T104" s="183">
        <v>0</v>
      </c>
    </row>
    <row r="105" ht="23.1" customHeight="1" spans="1:20">
      <c r="A105" s="179"/>
      <c r="B105" s="180"/>
      <c r="C105" s="180"/>
      <c r="D105" s="199" t="s">
        <v>2483</v>
      </c>
      <c r="E105" s="182" t="s">
        <v>641</v>
      </c>
      <c r="F105" s="183">
        <v>10.68</v>
      </c>
      <c r="G105" s="188">
        <v>0</v>
      </c>
      <c r="H105" s="222">
        <v>0</v>
      </c>
      <c r="I105" s="222">
        <v>0</v>
      </c>
      <c r="J105" s="222">
        <v>0</v>
      </c>
      <c r="K105" s="222">
        <v>0</v>
      </c>
      <c r="L105" s="222">
        <v>0</v>
      </c>
      <c r="M105" s="222">
        <v>0</v>
      </c>
      <c r="N105" s="222">
        <v>0</v>
      </c>
      <c r="O105" s="222">
        <v>0</v>
      </c>
      <c r="P105" s="222">
        <v>0</v>
      </c>
      <c r="Q105" s="222">
        <v>0</v>
      </c>
      <c r="R105" s="183">
        <v>10.68</v>
      </c>
      <c r="S105" s="188">
        <v>10.68</v>
      </c>
      <c r="T105" s="183">
        <v>0</v>
      </c>
    </row>
    <row r="106" ht="23.1" customHeight="1" spans="1:20">
      <c r="A106" s="179"/>
      <c r="B106" s="180"/>
      <c r="C106" s="180"/>
      <c r="D106" s="199" t="s">
        <v>2484</v>
      </c>
      <c r="E106" s="182" t="s">
        <v>2485</v>
      </c>
      <c r="F106" s="183">
        <v>10.68</v>
      </c>
      <c r="G106" s="188">
        <v>0</v>
      </c>
      <c r="H106" s="222">
        <v>0</v>
      </c>
      <c r="I106" s="222">
        <v>0</v>
      </c>
      <c r="J106" s="222">
        <v>0</v>
      </c>
      <c r="K106" s="222">
        <v>0</v>
      </c>
      <c r="L106" s="222">
        <v>0</v>
      </c>
      <c r="M106" s="222">
        <v>0</v>
      </c>
      <c r="N106" s="222">
        <v>0</v>
      </c>
      <c r="O106" s="222">
        <v>0</v>
      </c>
      <c r="P106" s="222">
        <v>0</v>
      </c>
      <c r="Q106" s="222">
        <v>0</v>
      </c>
      <c r="R106" s="183">
        <v>10.68</v>
      </c>
      <c r="S106" s="188">
        <v>10.68</v>
      </c>
      <c r="T106" s="183">
        <v>0</v>
      </c>
    </row>
    <row r="107" ht="23.1" customHeight="1" spans="1:20">
      <c r="A107" s="179"/>
      <c r="B107" s="180"/>
      <c r="C107" s="180"/>
      <c r="D107" s="199" t="s">
        <v>2486</v>
      </c>
      <c r="E107" s="182" t="s">
        <v>2206</v>
      </c>
      <c r="F107" s="183">
        <v>603.87</v>
      </c>
      <c r="G107" s="188">
        <v>572.46</v>
      </c>
      <c r="H107" s="222">
        <v>383.16</v>
      </c>
      <c r="I107" s="222">
        <v>33</v>
      </c>
      <c r="J107" s="222">
        <v>26.3</v>
      </c>
      <c r="K107" s="222">
        <v>2.9</v>
      </c>
      <c r="L107" s="222">
        <v>9.9</v>
      </c>
      <c r="M107" s="222">
        <v>42.2</v>
      </c>
      <c r="N107" s="222">
        <v>0</v>
      </c>
      <c r="O107" s="222">
        <v>0</v>
      </c>
      <c r="P107" s="222">
        <v>8</v>
      </c>
      <c r="Q107" s="222">
        <v>67</v>
      </c>
      <c r="R107" s="183">
        <v>31.41</v>
      </c>
      <c r="S107" s="188">
        <v>31.41</v>
      </c>
      <c r="T107" s="183">
        <v>0</v>
      </c>
    </row>
    <row r="108" ht="23.1" customHeight="1" spans="1:20">
      <c r="A108" s="179"/>
      <c r="B108" s="180"/>
      <c r="C108" s="180"/>
      <c r="D108" s="199" t="s">
        <v>2487</v>
      </c>
      <c r="E108" s="182" t="s">
        <v>2488</v>
      </c>
      <c r="F108" s="183">
        <v>47.73</v>
      </c>
      <c r="G108" s="188">
        <v>47.73</v>
      </c>
      <c r="H108" s="222">
        <v>31.73</v>
      </c>
      <c r="I108" s="222">
        <v>0</v>
      </c>
      <c r="J108" s="222">
        <v>0</v>
      </c>
      <c r="K108" s="222">
        <v>0</v>
      </c>
      <c r="L108" s="222">
        <v>3</v>
      </c>
      <c r="M108" s="222">
        <v>3</v>
      </c>
      <c r="N108" s="222">
        <v>0</v>
      </c>
      <c r="O108" s="222">
        <v>0</v>
      </c>
      <c r="P108" s="222">
        <v>2</v>
      </c>
      <c r="Q108" s="222">
        <v>8</v>
      </c>
      <c r="R108" s="183">
        <v>0</v>
      </c>
      <c r="S108" s="188">
        <v>0</v>
      </c>
      <c r="T108" s="183">
        <v>0</v>
      </c>
    </row>
    <row r="109" ht="23.1" customHeight="1" spans="1:20">
      <c r="A109" s="179"/>
      <c r="B109" s="180"/>
      <c r="C109" s="180"/>
      <c r="D109" s="199" t="s">
        <v>2489</v>
      </c>
      <c r="E109" s="182" t="s">
        <v>2490</v>
      </c>
      <c r="F109" s="183">
        <v>41.77</v>
      </c>
      <c r="G109" s="188">
        <v>41.77</v>
      </c>
      <c r="H109" s="222">
        <v>29.87</v>
      </c>
      <c r="I109" s="222">
        <v>1</v>
      </c>
      <c r="J109" s="222">
        <v>1</v>
      </c>
      <c r="K109" s="222">
        <v>1.9</v>
      </c>
      <c r="L109" s="222">
        <v>0</v>
      </c>
      <c r="M109" s="222">
        <v>4</v>
      </c>
      <c r="N109" s="222">
        <v>0</v>
      </c>
      <c r="O109" s="222">
        <v>0</v>
      </c>
      <c r="P109" s="222">
        <v>2</v>
      </c>
      <c r="Q109" s="222">
        <v>2</v>
      </c>
      <c r="R109" s="183">
        <v>0</v>
      </c>
      <c r="S109" s="188">
        <v>0</v>
      </c>
      <c r="T109" s="183">
        <v>0</v>
      </c>
    </row>
    <row r="110" ht="23.1" customHeight="1" spans="1:20">
      <c r="A110" s="179"/>
      <c r="B110" s="180"/>
      <c r="C110" s="180"/>
      <c r="D110" s="199" t="s">
        <v>2491</v>
      </c>
      <c r="E110" s="182" t="s">
        <v>2492</v>
      </c>
      <c r="F110" s="183">
        <v>47.92</v>
      </c>
      <c r="G110" s="188">
        <v>47.92</v>
      </c>
      <c r="H110" s="222">
        <v>26.92</v>
      </c>
      <c r="I110" s="222">
        <v>3</v>
      </c>
      <c r="J110" s="222">
        <v>1</v>
      </c>
      <c r="K110" s="222">
        <v>0</v>
      </c>
      <c r="L110" s="222">
        <v>4</v>
      </c>
      <c r="M110" s="222">
        <v>0</v>
      </c>
      <c r="N110" s="222">
        <v>0</v>
      </c>
      <c r="O110" s="222">
        <v>0</v>
      </c>
      <c r="P110" s="222">
        <v>0</v>
      </c>
      <c r="Q110" s="222">
        <v>13</v>
      </c>
      <c r="R110" s="183">
        <v>0</v>
      </c>
      <c r="S110" s="188">
        <v>0</v>
      </c>
      <c r="T110" s="183">
        <v>0</v>
      </c>
    </row>
    <row r="111" ht="23.1" customHeight="1" spans="1:20">
      <c r="A111" s="179"/>
      <c r="B111" s="180"/>
      <c r="C111" s="180"/>
      <c r="D111" s="199" t="s">
        <v>2493</v>
      </c>
      <c r="E111" s="182" t="s">
        <v>2494</v>
      </c>
      <c r="F111" s="183">
        <v>4.5</v>
      </c>
      <c r="G111" s="188">
        <v>0</v>
      </c>
      <c r="H111" s="222">
        <v>0</v>
      </c>
      <c r="I111" s="222">
        <v>0</v>
      </c>
      <c r="J111" s="222">
        <v>0</v>
      </c>
      <c r="K111" s="222">
        <v>0</v>
      </c>
      <c r="L111" s="222">
        <v>0</v>
      </c>
      <c r="M111" s="222">
        <v>0</v>
      </c>
      <c r="N111" s="222">
        <v>0</v>
      </c>
      <c r="O111" s="222">
        <v>0</v>
      </c>
      <c r="P111" s="222">
        <v>0</v>
      </c>
      <c r="Q111" s="222">
        <v>0</v>
      </c>
      <c r="R111" s="183">
        <v>4.5</v>
      </c>
      <c r="S111" s="188">
        <v>4.5</v>
      </c>
      <c r="T111" s="183">
        <v>0</v>
      </c>
    </row>
    <row r="112" ht="23.1" customHeight="1" spans="1:20">
      <c r="A112" s="179"/>
      <c r="B112" s="180"/>
      <c r="C112" s="180"/>
      <c r="D112" s="199" t="s">
        <v>2495</v>
      </c>
      <c r="E112" s="182" t="s">
        <v>2496</v>
      </c>
      <c r="F112" s="183">
        <v>12.17</v>
      </c>
      <c r="G112" s="188">
        <v>12.17</v>
      </c>
      <c r="H112" s="222">
        <v>10.17</v>
      </c>
      <c r="I112" s="222">
        <v>0.5</v>
      </c>
      <c r="J112" s="222">
        <v>0.5</v>
      </c>
      <c r="K112" s="222">
        <v>0</v>
      </c>
      <c r="L112" s="222">
        <v>0</v>
      </c>
      <c r="M112" s="222">
        <v>1</v>
      </c>
      <c r="N112" s="222">
        <v>0</v>
      </c>
      <c r="O112" s="222">
        <v>0</v>
      </c>
      <c r="P112" s="222">
        <v>0</v>
      </c>
      <c r="Q112" s="222">
        <v>0</v>
      </c>
      <c r="R112" s="183">
        <v>0</v>
      </c>
      <c r="S112" s="188">
        <v>0</v>
      </c>
      <c r="T112" s="183">
        <v>0</v>
      </c>
    </row>
    <row r="113" ht="23.1" customHeight="1" spans="1:20">
      <c r="A113" s="179"/>
      <c r="B113" s="180"/>
      <c r="C113" s="180"/>
      <c r="D113" s="199" t="s">
        <v>2497</v>
      </c>
      <c r="E113" s="182" t="s">
        <v>2498</v>
      </c>
      <c r="F113" s="183">
        <v>7.46</v>
      </c>
      <c r="G113" s="188">
        <v>7.46</v>
      </c>
      <c r="H113" s="222">
        <v>5.96</v>
      </c>
      <c r="I113" s="222">
        <v>0</v>
      </c>
      <c r="J113" s="222">
        <v>0</v>
      </c>
      <c r="K113" s="222">
        <v>1</v>
      </c>
      <c r="L113" s="222">
        <v>0</v>
      </c>
      <c r="M113" s="222">
        <v>0.5</v>
      </c>
      <c r="N113" s="222">
        <v>0</v>
      </c>
      <c r="O113" s="222">
        <v>0</v>
      </c>
      <c r="P113" s="222">
        <v>0</v>
      </c>
      <c r="Q113" s="222">
        <v>0</v>
      </c>
      <c r="R113" s="183">
        <v>0</v>
      </c>
      <c r="S113" s="188">
        <v>0</v>
      </c>
      <c r="T113" s="183">
        <v>0</v>
      </c>
    </row>
    <row r="114" ht="23.1" customHeight="1" spans="1:20">
      <c r="A114" s="179"/>
      <c r="B114" s="180"/>
      <c r="C114" s="180"/>
      <c r="D114" s="199" t="s">
        <v>2499</v>
      </c>
      <c r="E114" s="182" t="s">
        <v>2500</v>
      </c>
      <c r="F114" s="183">
        <v>8.56</v>
      </c>
      <c r="G114" s="188">
        <v>0</v>
      </c>
      <c r="H114" s="222">
        <v>0</v>
      </c>
      <c r="I114" s="222">
        <v>0</v>
      </c>
      <c r="J114" s="222">
        <v>0</v>
      </c>
      <c r="K114" s="222">
        <v>0</v>
      </c>
      <c r="L114" s="222">
        <v>0</v>
      </c>
      <c r="M114" s="222">
        <v>0</v>
      </c>
      <c r="N114" s="222">
        <v>0</v>
      </c>
      <c r="O114" s="222">
        <v>0</v>
      </c>
      <c r="P114" s="222">
        <v>0</v>
      </c>
      <c r="Q114" s="222">
        <v>0</v>
      </c>
      <c r="R114" s="183">
        <v>8.56</v>
      </c>
      <c r="S114" s="188">
        <v>8.56</v>
      </c>
      <c r="T114" s="183">
        <v>0</v>
      </c>
    </row>
    <row r="115" ht="23.1" customHeight="1" spans="1:20">
      <c r="A115" s="179"/>
      <c r="B115" s="180"/>
      <c r="C115" s="180"/>
      <c r="D115" s="199" t="s">
        <v>2501</v>
      </c>
      <c r="E115" s="182" t="s">
        <v>2502</v>
      </c>
      <c r="F115" s="183">
        <v>4.6</v>
      </c>
      <c r="G115" s="188">
        <v>4.6</v>
      </c>
      <c r="H115" s="222">
        <v>3.6</v>
      </c>
      <c r="I115" s="222">
        <v>0</v>
      </c>
      <c r="J115" s="222">
        <v>0</v>
      </c>
      <c r="K115" s="222">
        <v>0</v>
      </c>
      <c r="L115" s="222">
        <v>0</v>
      </c>
      <c r="M115" s="222">
        <v>0.5</v>
      </c>
      <c r="N115" s="222">
        <v>0</v>
      </c>
      <c r="O115" s="222">
        <v>0</v>
      </c>
      <c r="P115" s="222">
        <v>0.5</v>
      </c>
      <c r="Q115" s="222">
        <v>0</v>
      </c>
      <c r="R115" s="183">
        <v>0</v>
      </c>
      <c r="S115" s="188">
        <v>0</v>
      </c>
      <c r="T115" s="183">
        <v>0</v>
      </c>
    </row>
    <row r="116" ht="23.1" customHeight="1" spans="1:20">
      <c r="A116" s="179"/>
      <c r="B116" s="180"/>
      <c r="C116" s="180"/>
      <c r="D116" s="199" t="s">
        <v>2503</v>
      </c>
      <c r="E116" s="182" t="s">
        <v>2504</v>
      </c>
      <c r="F116" s="183">
        <v>45.31</v>
      </c>
      <c r="G116" s="188">
        <v>45.31</v>
      </c>
      <c r="H116" s="222">
        <v>34.31</v>
      </c>
      <c r="I116" s="222">
        <v>4</v>
      </c>
      <c r="J116" s="222">
        <v>2</v>
      </c>
      <c r="K116" s="222">
        <v>0</v>
      </c>
      <c r="L116" s="222">
        <v>0</v>
      </c>
      <c r="M116" s="222">
        <v>5</v>
      </c>
      <c r="N116" s="222">
        <v>0</v>
      </c>
      <c r="O116" s="222">
        <v>0</v>
      </c>
      <c r="P116" s="222">
        <v>0</v>
      </c>
      <c r="Q116" s="222">
        <v>0</v>
      </c>
      <c r="R116" s="183">
        <v>0</v>
      </c>
      <c r="S116" s="188">
        <v>0</v>
      </c>
      <c r="T116" s="183">
        <v>0</v>
      </c>
    </row>
    <row r="117" ht="23.1" customHeight="1" spans="1:20">
      <c r="A117" s="179"/>
      <c r="B117" s="180"/>
      <c r="C117" s="180"/>
      <c r="D117" s="199" t="s">
        <v>2505</v>
      </c>
      <c r="E117" s="182" t="s">
        <v>2506</v>
      </c>
      <c r="F117" s="183">
        <v>271</v>
      </c>
      <c r="G117" s="188">
        <v>271</v>
      </c>
      <c r="H117" s="222">
        <v>171.5</v>
      </c>
      <c r="I117" s="222">
        <v>20</v>
      </c>
      <c r="J117" s="222">
        <v>20</v>
      </c>
      <c r="K117" s="222">
        <v>0</v>
      </c>
      <c r="L117" s="222">
        <v>0</v>
      </c>
      <c r="M117" s="222">
        <v>16.5</v>
      </c>
      <c r="N117" s="222">
        <v>0</v>
      </c>
      <c r="O117" s="222">
        <v>0</v>
      </c>
      <c r="P117" s="222">
        <v>2</v>
      </c>
      <c r="Q117" s="222">
        <v>41</v>
      </c>
      <c r="R117" s="183">
        <v>0</v>
      </c>
      <c r="S117" s="188">
        <v>0</v>
      </c>
      <c r="T117" s="183">
        <v>0</v>
      </c>
    </row>
    <row r="118" ht="23.1" customHeight="1" spans="1:20">
      <c r="A118" s="179"/>
      <c r="B118" s="180"/>
      <c r="C118" s="180"/>
      <c r="D118" s="199" t="s">
        <v>2507</v>
      </c>
      <c r="E118" s="182" t="s">
        <v>2508</v>
      </c>
      <c r="F118" s="183">
        <v>11.54</v>
      </c>
      <c r="G118" s="188">
        <v>0</v>
      </c>
      <c r="H118" s="222">
        <v>0</v>
      </c>
      <c r="I118" s="222">
        <v>0</v>
      </c>
      <c r="J118" s="222">
        <v>0</v>
      </c>
      <c r="K118" s="222">
        <v>0</v>
      </c>
      <c r="L118" s="222">
        <v>0</v>
      </c>
      <c r="M118" s="222">
        <v>0</v>
      </c>
      <c r="N118" s="222">
        <v>0</v>
      </c>
      <c r="O118" s="222">
        <v>0</v>
      </c>
      <c r="P118" s="222">
        <v>0</v>
      </c>
      <c r="Q118" s="222">
        <v>0</v>
      </c>
      <c r="R118" s="183">
        <v>11.54</v>
      </c>
      <c r="S118" s="188">
        <v>11.54</v>
      </c>
      <c r="T118" s="183">
        <v>0</v>
      </c>
    </row>
    <row r="119" ht="23.1" customHeight="1" spans="1:20">
      <c r="A119" s="179"/>
      <c r="B119" s="180"/>
      <c r="C119" s="180"/>
      <c r="D119" s="199" t="s">
        <v>2509</v>
      </c>
      <c r="E119" s="182" t="s">
        <v>2510</v>
      </c>
      <c r="F119" s="183">
        <v>6.81</v>
      </c>
      <c r="G119" s="188">
        <v>6.81</v>
      </c>
      <c r="H119" s="222">
        <v>5.81</v>
      </c>
      <c r="I119" s="222">
        <v>1</v>
      </c>
      <c r="J119" s="222">
        <v>0</v>
      </c>
      <c r="K119" s="222">
        <v>0</v>
      </c>
      <c r="L119" s="222">
        <v>0</v>
      </c>
      <c r="M119" s="222">
        <v>0</v>
      </c>
      <c r="N119" s="222">
        <v>0</v>
      </c>
      <c r="O119" s="222">
        <v>0</v>
      </c>
      <c r="P119" s="222">
        <v>0</v>
      </c>
      <c r="Q119" s="222">
        <v>0</v>
      </c>
      <c r="R119" s="183">
        <v>0</v>
      </c>
      <c r="S119" s="188">
        <v>0</v>
      </c>
      <c r="T119" s="183">
        <v>0</v>
      </c>
    </row>
    <row r="120" ht="23.1" customHeight="1" spans="1:20">
      <c r="A120" s="179"/>
      <c r="B120" s="180"/>
      <c r="C120" s="180"/>
      <c r="D120" s="199" t="s">
        <v>2511</v>
      </c>
      <c r="E120" s="182" t="s">
        <v>2512</v>
      </c>
      <c r="F120" s="183">
        <v>16.2</v>
      </c>
      <c r="G120" s="188">
        <v>16.2</v>
      </c>
      <c r="H120" s="222">
        <v>10.2</v>
      </c>
      <c r="I120" s="222">
        <v>0</v>
      </c>
      <c r="J120" s="222">
        <v>1.8</v>
      </c>
      <c r="K120" s="222">
        <v>0</v>
      </c>
      <c r="L120" s="222">
        <v>2</v>
      </c>
      <c r="M120" s="222">
        <v>1.7</v>
      </c>
      <c r="N120" s="222">
        <v>0</v>
      </c>
      <c r="O120" s="222">
        <v>0</v>
      </c>
      <c r="P120" s="222">
        <v>0.5</v>
      </c>
      <c r="Q120" s="222">
        <v>0</v>
      </c>
      <c r="R120" s="183">
        <v>0</v>
      </c>
      <c r="S120" s="188">
        <v>0</v>
      </c>
      <c r="T120" s="183">
        <v>0</v>
      </c>
    </row>
    <row r="121" ht="23.1" customHeight="1" spans="1:20">
      <c r="A121" s="179"/>
      <c r="B121" s="180"/>
      <c r="C121" s="180"/>
      <c r="D121" s="199" t="s">
        <v>2513</v>
      </c>
      <c r="E121" s="182" t="s">
        <v>2514</v>
      </c>
      <c r="F121" s="183">
        <v>20.24</v>
      </c>
      <c r="G121" s="188">
        <v>20.24</v>
      </c>
      <c r="H121" s="222">
        <v>17.24</v>
      </c>
      <c r="I121" s="222">
        <v>1</v>
      </c>
      <c r="J121" s="222">
        <v>0</v>
      </c>
      <c r="K121" s="222">
        <v>0</v>
      </c>
      <c r="L121" s="222">
        <v>0</v>
      </c>
      <c r="M121" s="222">
        <v>1</v>
      </c>
      <c r="N121" s="222">
        <v>0</v>
      </c>
      <c r="O121" s="222">
        <v>0</v>
      </c>
      <c r="P121" s="222">
        <v>0</v>
      </c>
      <c r="Q121" s="222">
        <v>1</v>
      </c>
      <c r="R121" s="183">
        <v>0</v>
      </c>
      <c r="S121" s="188">
        <v>0</v>
      </c>
      <c r="T121" s="183">
        <v>0</v>
      </c>
    </row>
    <row r="122" ht="23.1" customHeight="1" spans="1:20">
      <c r="A122" s="179"/>
      <c r="B122" s="180"/>
      <c r="C122" s="180"/>
      <c r="D122" s="199" t="s">
        <v>2515</v>
      </c>
      <c r="E122" s="182" t="s">
        <v>2516</v>
      </c>
      <c r="F122" s="183">
        <v>6.81</v>
      </c>
      <c r="G122" s="188">
        <v>0</v>
      </c>
      <c r="H122" s="222">
        <v>0</v>
      </c>
      <c r="I122" s="222">
        <v>0</v>
      </c>
      <c r="J122" s="222">
        <v>0</v>
      </c>
      <c r="K122" s="222">
        <v>0</v>
      </c>
      <c r="L122" s="222">
        <v>0</v>
      </c>
      <c r="M122" s="222">
        <v>0</v>
      </c>
      <c r="N122" s="222">
        <v>0</v>
      </c>
      <c r="O122" s="222">
        <v>0</v>
      </c>
      <c r="P122" s="222">
        <v>0</v>
      </c>
      <c r="Q122" s="222">
        <v>0</v>
      </c>
      <c r="R122" s="183">
        <v>6.81</v>
      </c>
      <c r="S122" s="188">
        <v>6.81</v>
      </c>
      <c r="T122" s="183">
        <v>0</v>
      </c>
    </row>
    <row r="123" ht="23.1" customHeight="1" spans="1:20">
      <c r="A123" s="179"/>
      <c r="B123" s="180"/>
      <c r="C123" s="180"/>
      <c r="D123" s="199" t="s">
        <v>2517</v>
      </c>
      <c r="E123" s="182" t="s">
        <v>2518</v>
      </c>
      <c r="F123" s="183">
        <v>12.09</v>
      </c>
      <c r="G123" s="188">
        <v>12.09</v>
      </c>
      <c r="H123" s="222">
        <v>8.69</v>
      </c>
      <c r="I123" s="222">
        <v>1</v>
      </c>
      <c r="J123" s="222">
        <v>0</v>
      </c>
      <c r="K123" s="222">
        <v>0</v>
      </c>
      <c r="L123" s="222">
        <v>0.4</v>
      </c>
      <c r="M123" s="222">
        <v>1.5</v>
      </c>
      <c r="N123" s="222">
        <v>0</v>
      </c>
      <c r="O123" s="222">
        <v>0</v>
      </c>
      <c r="P123" s="222">
        <v>0.5</v>
      </c>
      <c r="Q123" s="222">
        <v>0</v>
      </c>
      <c r="R123" s="183">
        <v>0</v>
      </c>
      <c r="S123" s="188">
        <v>0</v>
      </c>
      <c r="T123" s="183">
        <v>0</v>
      </c>
    </row>
    <row r="124" ht="23.1" customHeight="1" spans="1:20">
      <c r="A124" s="179"/>
      <c r="B124" s="180"/>
      <c r="C124" s="180"/>
      <c r="D124" s="199" t="s">
        <v>2519</v>
      </c>
      <c r="E124" s="182" t="s">
        <v>2520</v>
      </c>
      <c r="F124" s="183">
        <v>11.58</v>
      </c>
      <c r="G124" s="188">
        <v>11.58</v>
      </c>
      <c r="H124" s="222">
        <v>8.08</v>
      </c>
      <c r="I124" s="222">
        <v>0</v>
      </c>
      <c r="J124" s="222">
        <v>0</v>
      </c>
      <c r="K124" s="222">
        <v>0</v>
      </c>
      <c r="L124" s="222">
        <v>0.5</v>
      </c>
      <c r="M124" s="222">
        <v>1</v>
      </c>
      <c r="N124" s="222">
        <v>0</v>
      </c>
      <c r="O124" s="222">
        <v>0</v>
      </c>
      <c r="P124" s="222">
        <v>0</v>
      </c>
      <c r="Q124" s="222">
        <v>2</v>
      </c>
      <c r="R124" s="183">
        <v>0</v>
      </c>
      <c r="S124" s="188">
        <v>0</v>
      </c>
      <c r="T124" s="183">
        <v>0</v>
      </c>
    </row>
    <row r="125" ht="23.1" customHeight="1" spans="1:20">
      <c r="A125" s="179"/>
      <c r="B125" s="180"/>
      <c r="C125" s="180"/>
      <c r="D125" s="199" t="s">
        <v>2521</v>
      </c>
      <c r="E125" s="182" t="s">
        <v>2522</v>
      </c>
      <c r="F125" s="183">
        <v>22.94</v>
      </c>
      <c r="G125" s="188">
        <v>22.94</v>
      </c>
      <c r="H125" s="222">
        <v>15.44</v>
      </c>
      <c r="I125" s="222">
        <v>1</v>
      </c>
      <c r="J125" s="222">
        <v>0</v>
      </c>
      <c r="K125" s="222">
        <v>0</v>
      </c>
      <c r="L125" s="222">
        <v>0</v>
      </c>
      <c r="M125" s="222">
        <v>6</v>
      </c>
      <c r="N125" s="222">
        <v>0</v>
      </c>
      <c r="O125" s="222">
        <v>0</v>
      </c>
      <c r="P125" s="222">
        <v>0.5</v>
      </c>
      <c r="Q125" s="222">
        <v>0</v>
      </c>
      <c r="R125" s="183">
        <v>0</v>
      </c>
      <c r="S125" s="188">
        <v>0</v>
      </c>
      <c r="T125" s="183">
        <v>0</v>
      </c>
    </row>
    <row r="126" ht="23.1" customHeight="1" spans="1:20">
      <c r="A126" s="179"/>
      <c r="B126" s="180"/>
      <c r="C126" s="180"/>
      <c r="D126" s="199" t="s">
        <v>2523</v>
      </c>
      <c r="E126" s="182" t="s">
        <v>2524</v>
      </c>
      <c r="F126" s="183">
        <v>4.64</v>
      </c>
      <c r="G126" s="188">
        <v>4.64</v>
      </c>
      <c r="H126" s="222">
        <v>3.64</v>
      </c>
      <c r="I126" s="222">
        <v>0.5</v>
      </c>
      <c r="J126" s="222">
        <v>0</v>
      </c>
      <c r="K126" s="222">
        <v>0</v>
      </c>
      <c r="L126" s="222">
        <v>0</v>
      </c>
      <c r="M126" s="222">
        <v>0.5</v>
      </c>
      <c r="N126" s="222">
        <v>0</v>
      </c>
      <c r="O126" s="222">
        <v>0</v>
      </c>
      <c r="P126" s="222">
        <v>0</v>
      </c>
      <c r="Q126" s="222">
        <v>0</v>
      </c>
      <c r="R126" s="183">
        <v>0</v>
      </c>
      <c r="S126" s="188">
        <v>0</v>
      </c>
      <c r="T126" s="183">
        <v>0</v>
      </c>
    </row>
    <row r="127" ht="23.1" customHeight="1" spans="1:20">
      <c r="A127" s="179"/>
      <c r="B127" s="180"/>
      <c r="C127" s="180"/>
      <c r="D127" s="199" t="s">
        <v>2525</v>
      </c>
      <c r="E127" s="182" t="s">
        <v>771</v>
      </c>
      <c r="F127" s="183">
        <v>101.34</v>
      </c>
      <c r="G127" s="188">
        <v>34.07</v>
      </c>
      <c r="H127" s="222">
        <v>21.07</v>
      </c>
      <c r="I127" s="222">
        <v>0</v>
      </c>
      <c r="J127" s="222">
        <v>0.6</v>
      </c>
      <c r="K127" s="222">
        <v>0</v>
      </c>
      <c r="L127" s="222">
        <v>0.6</v>
      </c>
      <c r="M127" s="222">
        <v>2.3</v>
      </c>
      <c r="N127" s="222">
        <v>0</v>
      </c>
      <c r="O127" s="222">
        <v>0</v>
      </c>
      <c r="P127" s="222">
        <v>0.2</v>
      </c>
      <c r="Q127" s="222">
        <v>9.3</v>
      </c>
      <c r="R127" s="183">
        <v>67.27</v>
      </c>
      <c r="S127" s="188">
        <v>67.27</v>
      </c>
      <c r="T127" s="183">
        <v>0</v>
      </c>
    </row>
    <row r="128" ht="23.1" customHeight="1" spans="1:20">
      <c r="A128" s="179"/>
      <c r="B128" s="180"/>
      <c r="C128" s="180"/>
      <c r="D128" s="199" t="s">
        <v>2526</v>
      </c>
      <c r="E128" s="182" t="s">
        <v>2527</v>
      </c>
      <c r="F128" s="183">
        <v>34.07</v>
      </c>
      <c r="G128" s="188">
        <v>34.07</v>
      </c>
      <c r="H128" s="222">
        <v>21.07</v>
      </c>
      <c r="I128" s="222">
        <v>0</v>
      </c>
      <c r="J128" s="222">
        <v>0.6</v>
      </c>
      <c r="K128" s="222">
        <v>0</v>
      </c>
      <c r="L128" s="222">
        <v>0.6</v>
      </c>
      <c r="M128" s="222">
        <v>2.3</v>
      </c>
      <c r="N128" s="222">
        <v>0</v>
      </c>
      <c r="O128" s="222">
        <v>0</v>
      </c>
      <c r="P128" s="222">
        <v>0.2</v>
      </c>
      <c r="Q128" s="222">
        <v>9.3</v>
      </c>
      <c r="R128" s="183">
        <v>0</v>
      </c>
      <c r="S128" s="188">
        <v>0</v>
      </c>
      <c r="T128" s="183">
        <v>0</v>
      </c>
    </row>
    <row r="129" ht="23.1" customHeight="1" spans="1:20">
      <c r="A129" s="179"/>
      <c r="B129" s="180"/>
      <c r="C129" s="180"/>
      <c r="D129" s="199" t="s">
        <v>2528</v>
      </c>
      <c r="E129" s="182" t="s">
        <v>2529</v>
      </c>
      <c r="F129" s="183">
        <v>23.57</v>
      </c>
      <c r="G129" s="188">
        <v>0</v>
      </c>
      <c r="H129" s="222">
        <v>0</v>
      </c>
      <c r="I129" s="222">
        <v>0</v>
      </c>
      <c r="J129" s="222">
        <v>0</v>
      </c>
      <c r="K129" s="222">
        <v>0</v>
      </c>
      <c r="L129" s="222">
        <v>0</v>
      </c>
      <c r="M129" s="222">
        <v>0</v>
      </c>
      <c r="N129" s="222">
        <v>0</v>
      </c>
      <c r="O129" s="222">
        <v>0</v>
      </c>
      <c r="P129" s="222">
        <v>0</v>
      </c>
      <c r="Q129" s="222">
        <v>0</v>
      </c>
      <c r="R129" s="183">
        <v>23.57</v>
      </c>
      <c r="S129" s="188">
        <v>23.57</v>
      </c>
      <c r="T129" s="183">
        <v>0</v>
      </c>
    </row>
    <row r="130" ht="23.1" customHeight="1" spans="1:20">
      <c r="A130" s="179"/>
      <c r="B130" s="180"/>
      <c r="C130" s="180"/>
      <c r="D130" s="199" t="s">
        <v>2530</v>
      </c>
      <c r="E130" s="182" t="s">
        <v>2531</v>
      </c>
      <c r="F130" s="183">
        <v>17.12</v>
      </c>
      <c r="G130" s="188">
        <v>0</v>
      </c>
      <c r="H130" s="222">
        <v>0</v>
      </c>
      <c r="I130" s="222">
        <v>0</v>
      </c>
      <c r="J130" s="222">
        <v>0</v>
      </c>
      <c r="K130" s="222">
        <v>0</v>
      </c>
      <c r="L130" s="222">
        <v>0</v>
      </c>
      <c r="M130" s="222">
        <v>0</v>
      </c>
      <c r="N130" s="222">
        <v>0</v>
      </c>
      <c r="O130" s="222">
        <v>0</v>
      </c>
      <c r="P130" s="222">
        <v>0</v>
      </c>
      <c r="Q130" s="222">
        <v>0</v>
      </c>
      <c r="R130" s="183">
        <v>17.12</v>
      </c>
      <c r="S130" s="188">
        <v>17.12</v>
      </c>
      <c r="T130" s="183">
        <v>0</v>
      </c>
    </row>
    <row r="131" ht="23.1" customHeight="1" spans="1:20">
      <c r="A131" s="179"/>
      <c r="B131" s="180"/>
      <c r="C131" s="180"/>
      <c r="D131" s="199" t="s">
        <v>2532</v>
      </c>
      <c r="E131" s="182" t="s">
        <v>2533</v>
      </c>
      <c r="F131" s="183">
        <v>20.29</v>
      </c>
      <c r="G131" s="188">
        <v>0</v>
      </c>
      <c r="H131" s="222">
        <v>0</v>
      </c>
      <c r="I131" s="222">
        <v>0</v>
      </c>
      <c r="J131" s="222">
        <v>0</v>
      </c>
      <c r="K131" s="222">
        <v>0</v>
      </c>
      <c r="L131" s="222">
        <v>0</v>
      </c>
      <c r="M131" s="222">
        <v>0</v>
      </c>
      <c r="N131" s="222">
        <v>0</v>
      </c>
      <c r="O131" s="222">
        <v>0</v>
      </c>
      <c r="P131" s="222">
        <v>0</v>
      </c>
      <c r="Q131" s="222">
        <v>0</v>
      </c>
      <c r="R131" s="183">
        <v>20.29</v>
      </c>
      <c r="S131" s="188">
        <v>20.29</v>
      </c>
      <c r="T131" s="183">
        <v>0</v>
      </c>
    </row>
    <row r="132" ht="23.1" customHeight="1" spans="1:20">
      <c r="A132" s="179"/>
      <c r="B132" s="180"/>
      <c r="C132" s="180"/>
      <c r="D132" s="199" t="s">
        <v>2534</v>
      </c>
      <c r="E132" s="182" t="s">
        <v>2535</v>
      </c>
      <c r="F132" s="183">
        <v>6.29</v>
      </c>
      <c r="G132" s="188">
        <v>0</v>
      </c>
      <c r="H132" s="222">
        <v>0</v>
      </c>
      <c r="I132" s="222">
        <v>0</v>
      </c>
      <c r="J132" s="222">
        <v>0</v>
      </c>
      <c r="K132" s="222">
        <v>0</v>
      </c>
      <c r="L132" s="222">
        <v>0</v>
      </c>
      <c r="M132" s="222">
        <v>0</v>
      </c>
      <c r="N132" s="222">
        <v>0</v>
      </c>
      <c r="O132" s="222">
        <v>0</v>
      </c>
      <c r="P132" s="222">
        <v>0</v>
      </c>
      <c r="Q132" s="222">
        <v>0</v>
      </c>
      <c r="R132" s="183">
        <v>6.29</v>
      </c>
      <c r="S132" s="188">
        <v>6.29</v>
      </c>
      <c r="T132" s="183">
        <v>0</v>
      </c>
    </row>
    <row r="133" ht="23.1" customHeight="1" spans="1:20">
      <c r="A133" s="179"/>
      <c r="B133" s="180"/>
      <c r="C133" s="180"/>
      <c r="D133" s="199" t="s">
        <v>2536</v>
      </c>
      <c r="E133" s="182" t="s">
        <v>805</v>
      </c>
      <c r="F133" s="183">
        <v>121.51</v>
      </c>
      <c r="G133" s="188">
        <v>110.85</v>
      </c>
      <c r="H133" s="222">
        <v>74.12</v>
      </c>
      <c r="I133" s="222">
        <v>4.1</v>
      </c>
      <c r="J133" s="222">
        <v>8.4</v>
      </c>
      <c r="K133" s="222">
        <v>0</v>
      </c>
      <c r="L133" s="222">
        <v>0.9</v>
      </c>
      <c r="M133" s="222">
        <v>10.73</v>
      </c>
      <c r="N133" s="222">
        <v>0</v>
      </c>
      <c r="O133" s="222">
        <v>0</v>
      </c>
      <c r="P133" s="222">
        <v>4.8</v>
      </c>
      <c r="Q133" s="222">
        <v>7.8</v>
      </c>
      <c r="R133" s="183">
        <v>10.66</v>
      </c>
      <c r="S133" s="188">
        <v>10.66</v>
      </c>
      <c r="T133" s="183">
        <v>0</v>
      </c>
    </row>
    <row r="134" ht="23.1" customHeight="1" spans="1:20">
      <c r="A134" s="179"/>
      <c r="B134" s="180"/>
      <c r="C134" s="180"/>
      <c r="D134" s="199" t="s">
        <v>2537</v>
      </c>
      <c r="E134" s="182" t="s">
        <v>2538</v>
      </c>
      <c r="F134" s="183">
        <v>10.66</v>
      </c>
      <c r="G134" s="188">
        <v>0</v>
      </c>
      <c r="H134" s="222">
        <v>0</v>
      </c>
      <c r="I134" s="222">
        <v>0</v>
      </c>
      <c r="J134" s="222">
        <v>0</v>
      </c>
      <c r="K134" s="222">
        <v>0</v>
      </c>
      <c r="L134" s="222">
        <v>0</v>
      </c>
      <c r="M134" s="222">
        <v>0</v>
      </c>
      <c r="N134" s="222">
        <v>0</v>
      </c>
      <c r="O134" s="222">
        <v>0</v>
      </c>
      <c r="P134" s="222">
        <v>0</v>
      </c>
      <c r="Q134" s="222">
        <v>0</v>
      </c>
      <c r="R134" s="183">
        <v>10.66</v>
      </c>
      <c r="S134" s="188">
        <v>10.66</v>
      </c>
      <c r="T134" s="183">
        <v>0</v>
      </c>
    </row>
    <row r="135" ht="23.1" customHeight="1" spans="1:20">
      <c r="A135" s="179"/>
      <c r="B135" s="180"/>
      <c r="C135" s="180"/>
      <c r="D135" s="199" t="s">
        <v>2539</v>
      </c>
      <c r="E135" s="182" t="s">
        <v>2540</v>
      </c>
      <c r="F135" s="183">
        <v>6.01</v>
      </c>
      <c r="G135" s="188">
        <v>6.01</v>
      </c>
      <c r="H135" s="222">
        <v>4.51</v>
      </c>
      <c r="I135" s="222">
        <v>0</v>
      </c>
      <c r="J135" s="222">
        <v>1</v>
      </c>
      <c r="K135" s="222">
        <v>0</v>
      </c>
      <c r="L135" s="222">
        <v>0</v>
      </c>
      <c r="M135" s="222">
        <v>0.5</v>
      </c>
      <c r="N135" s="222">
        <v>0</v>
      </c>
      <c r="O135" s="222">
        <v>0</v>
      </c>
      <c r="P135" s="222">
        <v>0</v>
      </c>
      <c r="Q135" s="222">
        <v>0</v>
      </c>
      <c r="R135" s="183">
        <v>0</v>
      </c>
      <c r="S135" s="188">
        <v>0</v>
      </c>
      <c r="T135" s="183">
        <v>0</v>
      </c>
    </row>
    <row r="136" ht="23.1" customHeight="1" spans="1:20">
      <c r="A136" s="179"/>
      <c r="B136" s="180"/>
      <c r="C136" s="180"/>
      <c r="D136" s="199" t="s">
        <v>2541</v>
      </c>
      <c r="E136" s="182" t="s">
        <v>2542</v>
      </c>
      <c r="F136" s="183">
        <v>4.51</v>
      </c>
      <c r="G136" s="188">
        <v>4.51</v>
      </c>
      <c r="H136" s="222">
        <v>3.58</v>
      </c>
      <c r="I136" s="222">
        <v>0</v>
      </c>
      <c r="J136" s="222">
        <v>0.7</v>
      </c>
      <c r="K136" s="222">
        <v>0</v>
      </c>
      <c r="L136" s="222">
        <v>0</v>
      </c>
      <c r="M136" s="222">
        <v>0.23</v>
      </c>
      <c r="N136" s="222">
        <v>0</v>
      </c>
      <c r="O136" s="222">
        <v>0</v>
      </c>
      <c r="P136" s="222">
        <v>0</v>
      </c>
      <c r="Q136" s="222">
        <v>0</v>
      </c>
      <c r="R136" s="183">
        <v>0</v>
      </c>
      <c r="S136" s="188">
        <v>0</v>
      </c>
      <c r="T136" s="183">
        <v>0</v>
      </c>
    </row>
    <row r="137" ht="23.1" customHeight="1" spans="1:20">
      <c r="A137" s="179"/>
      <c r="B137" s="180"/>
      <c r="C137" s="180"/>
      <c r="D137" s="199" t="s">
        <v>2543</v>
      </c>
      <c r="E137" s="182" t="s">
        <v>2544</v>
      </c>
      <c r="F137" s="183">
        <v>8.86</v>
      </c>
      <c r="G137" s="188">
        <v>8.86</v>
      </c>
      <c r="H137" s="222">
        <v>6.26</v>
      </c>
      <c r="I137" s="222">
        <v>0.6</v>
      </c>
      <c r="J137" s="222">
        <v>1</v>
      </c>
      <c r="K137" s="222">
        <v>0</v>
      </c>
      <c r="L137" s="222">
        <v>0</v>
      </c>
      <c r="M137" s="222">
        <v>0.5</v>
      </c>
      <c r="N137" s="222">
        <v>0</v>
      </c>
      <c r="O137" s="222">
        <v>0</v>
      </c>
      <c r="P137" s="222">
        <v>0.5</v>
      </c>
      <c r="Q137" s="222">
        <v>0</v>
      </c>
      <c r="R137" s="183">
        <v>0</v>
      </c>
      <c r="S137" s="188">
        <v>0</v>
      </c>
      <c r="T137" s="183">
        <v>0</v>
      </c>
    </row>
    <row r="138" ht="23.1" customHeight="1" spans="1:20">
      <c r="A138" s="179"/>
      <c r="B138" s="180"/>
      <c r="C138" s="180"/>
      <c r="D138" s="199" t="s">
        <v>2545</v>
      </c>
      <c r="E138" s="182" t="s">
        <v>2546</v>
      </c>
      <c r="F138" s="183">
        <v>6.67</v>
      </c>
      <c r="G138" s="188">
        <v>6.67</v>
      </c>
      <c r="H138" s="222">
        <v>5.47</v>
      </c>
      <c r="I138" s="222">
        <v>0</v>
      </c>
      <c r="J138" s="222">
        <v>0.2</v>
      </c>
      <c r="K138" s="222">
        <v>0</v>
      </c>
      <c r="L138" s="222">
        <v>0</v>
      </c>
      <c r="M138" s="222">
        <v>0</v>
      </c>
      <c r="N138" s="222">
        <v>0</v>
      </c>
      <c r="O138" s="222">
        <v>0</v>
      </c>
      <c r="P138" s="222">
        <v>0</v>
      </c>
      <c r="Q138" s="222">
        <v>1</v>
      </c>
      <c r="R138" s="183">
        <v>0</v>
      </c>
      <c r="S138" s="188">
        <v>0</v>
      </c>
      <c r="T138" s="183">
        <v>0</v>
      </c>
    </row>
    <row r="139" ht="23.1" customHeight="1" spans="1:20">
      <c r="A139" s="179"/>
      <c r="B139" s="180"/>
      <c r="C139" s="180"/>
      <c r="D139" s="199" t="s">
        <v>2547</v>
      </c>
      <c r="E139" s="182" t="s">
        <v>2548</v>
      </c>
      <c r="F139" s="183">
        <v>7.53</v>
      </c>
      <c r="G139" s="188">
        <v>7.53</v>
      </c>
      <c r="H139" s="222">
        <v>6.33</v>
      </c>
      <c r="I139" s="222">
        <v>0</v>
      </c>
      <c r="J139" s="222">
        <v>0</v>
      </c>
      <c r="K139" s="222">
        <v>0</v>
      </c>
      <c r="L139" s="222">
        <v>0</v>
      </c>
      <c r="M139" s="222">
        <v>1.2</v>
      </c>
      <c r="N139" s="222">
        <v>0</v>
      </c>
      <c r="O139" s="222">
        <v>0</v>
      </c>
      <c r="P139" s="222">
        <v>0</v>
      </c>
      <c r="Q139" s="222">
        <v>0</v>
      </c>
      <c r="R139" s="183">
        <v>0</v>
      </c>
      <c r="S139" s="188">
        <v>0</v>
      </c>
      <c r="T139" s="183">
        <v>0</v>
      </c>
    </row>
    <row r="140" ht="23.1" customHeight="1" spans="1:20">
      <c r="A140" s="179"/>
      <c r="B140" s="180"/>
      <c r="C140" s="180"/>
      <c r="D140" s="199" t="s">
        <v>2549</v>
      </c>
      <c r="E140" s="182" t="s">
        <v>2550</v>
      </c>
      <c r="F140" s="183">
        <v>7.55</v>
      </c>
      <c r="G140" s="188">
        <v>7.55</v>
      </c>
      <c r="H140" s="222">
        <v>6.55</v>
      </c>
      <c r="I140" s="222">
        <v>0</v>
      </c>
      <c r="J140" s="222">
        <v>0</v>
      </c>
      <c r="K140" s="222">
        <v>0</v>
      </c>
      <c r="L140" s="222">
        <v>0</v>
      </c>
      <c r="M140" s="222">
        <v>0</v>
      </c>
      <c r="N140" s="222">
        <v>0</v>
      </c>
      <c r="O140" s="222">
        <v>0</v>
      </c>
      <c r="P140" s="222">
        <v>0</v>
      </c>
      <c r="Q140" s="222">
        <v>1</v>
      </c>
      <c r="R140" s="183">
        <v>0</v>
      </c>
      <c r="S140" s="188">
        <v>0</v>
      </c>
      <c r="T140" s="183">
        <v>0</v>
      </c>
    </row>
    <row r="141" ht="23.1" customHeight="1" spans="1:20">
      <c r="A141" s="179"/>
      <c r="B141" s="180"/>
      <c r="C141" s="180"/>
      <c r="D141" s="199" t="s">
        <v>2551</v>
      </c>
      <c r="E141" s="182" t="s">
        <v>2552</v>
      </c>
      <c r="F141" s="183">
        <v>6.67</v>
      </c>
      <c r="G141" s="188">
        <v>6.67</v>
      </c>
      <c r="H141" s="222">
        <v>5.17</v>
      </c>
      <c r="I141" s="222">
        <v>1</v>
      </c>
      <c r="J141" s="222">
        <v>0.5</v>
      </c>
      <c r="K141" s="222">
        <v>0</v>
      </c>
      <c r="L141" s="222">
        <v>0</v>
      </c>
      <c r="M141" s="222">
        <v>0</v>
      </c>
      <c r="N141" s="222">
        <v>0</v>
      </c>
      <c r="O141" s="222">
        <v>0</v>
      </c>
      <c r="P141" s="222">
        <v>0</v>
      </c>
      <c r="Q141" s="222">
        <v>0</v>
      </c>
      <c r="R141" s="183">
        <v>0</v>
      </c>
      <c r="S141" s="188">
        <v>0</v>
      </c>
      <c r="T141" s="183">
        <v>0</v>
      </c>
    </row>
    <row r="142" ht="23.1" customHeight="1" spans="1:20">
      <c r="A142" s="179"/>
      <c r="B142" s="180"/>
      <c r="C142" s="180"/>
      <c r="D142" s="199" t="s">
        <v>2553</v>
      </c>
      <c r="E142" s="182" t="s">
        <v>2554</v>
      </c>
      <c r="F142" s="183">
        <v>7.57</v>
      </c>
      <c r="G142" s="188">
        <v>7.57</v>
      </c>
      <c r="H142" s="222">
        <v>3.27</v>
      </c>
      <c r="I142" s="222">
        <v>0</v>
      </c>
      <c r="J142" s="222">
        <v>1.4</v>
      </c>
      <c r="K142" s="222">
        <v>0</v>
      </c>
      <c r="L142" s="222">
        <v>0</v>
      </c>
      <c r="M142" s="222">
        <v>0.6</v>
      </c>
      <c r="N142" s="222">
        <v>0</v>
      </c>
      <c r="O142" s="222">
        <v>0</v>
      </c>
      <c r="P142" s="222">
        <v>1.5</v>
      </c>
      <c r="Q142" s="222">
        <v>0.8</v>
      </c>
      <c r="R142" s="183">
        <v>0</v>
      </c>
      <c r="S142" s="188">
        <v>0</v>
      </c>
      <c r="T142" s="183">
        <v>0</v>
      </c>
    </row>
    <row r="143" ht="23.1" customHeight="1" spans="1:20">
      <c r="A143" s="179"/>
      <c r="B143" s="180"/>
      <c r="C143" s="180"/>
      <c r="D143" s="199" t="s">
        <v>2555</v>
      </c>
      <c r="E143" s="182" t="s">
        <v>2556</v>
      </c>
      <c r="F143" s="183">
        <v>7.56</v>
      </c>
      <c r="G143" s="188">
        <v>7.56</v>
      </c>
      <c r="H143" s="222">
        <v>4.06</v>
      </c>
      <c r="I143" s="222">
        <v>1</v>
      </c>
      <c r="J143" s="222">
        <v>0</v>
      </c>
      <c r="K143" s="222">
        <v>0</v>
      </c>
      <c r="L143" s="222">
        <v>0.5</v>
      </c>
      <c r="M143" s="222">
        <v>1</v>
      </c>
      <c r="N143" s="222">
        <v>0</v>
      </c>
      <c r="O143" s="222">
        <v>0</v>
      </c>
      <c r="P143" s="222">
        <v>0</v>
      </c>
      <c r="Q143" s="222">
        <v>1</v>
      </c>
      <c r="R143" s="183">
        <v>0</v>
      </c>
      <c r="S143" s="188">
        <v>0</v>
      </c>
      <c r="T143" s="183">
        <v>0</v>
      </c>
    </row>
    <row r="144" ht="23.1" customHeight="1" spans="1:20">
      <c r="A144" s="179"/>
      <c r="B144" s="180"/>
      <c r="C144" s="180"/>
      <c r="D144" s="199" t="s">
        <v>2557</v>
      </c>
      <c r="E144" s="182" t="s">
        <v>2558</v>
      </c>
      <c r="F144" s="183">
        <v>6.66</v>
      </c>
      <c r="G144" s="188">
        <v>6.66</v>
      </c>
      <c r="H144" s="222">
        <v>4.16</v>
      </c>
      <c r="I144" s="222">
        <v>0</v>
      </c>
      <c r="J144" s="222">
        <v>0.4</v>
      </c>
      <c r="K144" s="222">
        <v>0</v>
      </c>
      <c r="L144" s="222">
        <v>0</v>
      </c>
      <c r="M144" s="222">
        <v>0.9</v>
      </c>
      <c r="N144" s="222">
        <v>0</v>
      </c>
      <c r="O144" s="222">
        <v>0</v>
      </c>
      <c r="P144" s="222">
        <v>0</v>
      </c>
      <c r="Q144" s="222">
        <v>1.2</v>
      </c>
      <c r="R144" s="183">
        <v>0</v>
      </c>
      <c r="S144" s="188">
        <v>0</v>
      </c>
      <c r="T144" s="183">
        <v>0</v>
      </c>
    </row>
    <row r="145" ht="23.1" customHeight="1" spans="1:20">
      <c r="A145" s="179"/>
      <c r="B145" s="180"/>
      <c r="C145" s="180"/>
      <c r="D145" s="199" t="s">
        <v>2559</v>
      </c>
      <c r="E145" s="182" t="s">
        <v>2560</v>
      </c>
      <c r="F145" s="183">
        <v>6.74</v>
      </c>
      <c r="G145" s="188">
        <v>6.74</v>
      </c>
      <c r="H145" s="222">
        <v>4.44</v>
      </c>
      <c r="I145" s="222">
        <v>0</v>
      </c>
      <c r="J145" s="222">
        <v>0</v>
      </c>
      <c r="K145" s="222">
        <v>0</v>
      </c>
      <c r="L145" s="222">
        <v>0</v>
      </c>
      <c r="M145" s="222">
        <v>1</v>
      </c>
      <c r="N145" s="222">
        <v>0</v>
      </c>
      <c r="O145" s="222">
        <v>0</v>
      </c>
      <c r="P145" s="222">
        <v>0.8</v>
      </c>
      <c r="Q145" s="222">
        <v>0.5</v>
      </c>
      <c r="R145" s="183">
        <v>0</v>
      </c>
      <c r="S145" s="188">
        <v>0</v>
      </c>
      <c r="T145" s="183">
        <v>0</v>
      </c>
    </row>
    <row r="146" ht="23.1" customHeight="1" spans="1:20">
      <c r="A146" s="179"/>
      <c r="B146" s="180"/>
      <c r="C146" s="180"/>
      <c r="D146" s="199" t="s">
        <v>2561</v>
      </c>
      <c r="E146" s="182" t="s">
        <v>2562</v>
      </c>
      <c r="F146" s="183">
        <v>8.2</v>
      </c>
      <c r="G146" s="188">
        <v>8.2</v>
      </c>
      <c r="H146" s="222">
        <v>5.2</v>
      </c>
      <c r="I146" s="222">
        <v>0</v>
      </c>
      <c r="J146" s="222">
        <v>0</v>
      </c>
      <c r="K146" s="222">
        <v>0</v>
      </c>
      <c r="L146" s="222">
        <v>0</v>
      </c>
      <c r="M146" s="222">
        <v>2</v>
      </c>
      <c r="N146" s="222">
        <v>0</v>
      </c>
      <c r="O146" s="222">
        <v>0</v>
      </c>
      <c r="P146" s="222">
        <v>0</v>
      </c>
      <c r="Q146" s="222">
        <v>1</v>
      </c>
      <c r="R146" s="183">
        <v>0</v>
      </c>
      <c r="S146" s="188">
        <v>0</v>
      </c>
      <c r="T146" s="183">
        <v>0</v>
      </c>
    </row>
    <row r="147" ht="23.1" customHeight="1" spans="1:20">
      <c r="A147" s="179"/>
      <c r="B147" s="180"/>
      <c r="C147" s="180"/>
      <c r="D147" s="199" t="s">
        <v>2563</v>
      </c>
      <c r="E147" s="182" t="s">
        <v>2564</v>
      </c>
      <c r="F147" s="183">
        <v>8.9</v>
      </c>
      <c r="G147" s="188">
        <v>8.9</v>
      </c>
      <c r="H147" s="222">
        <v>5.9</v>
      </c>
      <c r="I147" s="222">
        <v>0</v>
      </c>
      <c r="J147" s="222">
        <v>2</v>
      </c>
      <c r="K147" s="222">
        <v>0</v>
      </c>
      <c r="L147" s="222">
        <v>0</v>
      </c>
      <c r="M147" s="222">
        <v>0.5</v>
      </c>
      <c r="N147" s="222">
        <v>0</v>
      </c>
      <c r="O147" s="222">
        <v>0</v>
      </c>
      <c r="P147" s="222">
        <v>0.5</v>
      </c>
      <c r="Q147" s="222">
        <v>0</v>
      </c>
      <c r="R147" s="183">
        <v>0</v>
      </c>
      <c r="S147" s="188">
        <v>0</v>
      </c>
      <c r="T147" s="183">
        <v>0</v>
      </c>
    </row>
    <row r="148" ht="23.1" customHeight="1" spans="1:20">
      <c r="A148" s="179"/>
      <c r="B148" s="180"/>
      <c r="C148" s="180"/>
      <c r="D148" s="199" t="s">
        <v>2565</v>
      </c>
      <c r="E148" s="182" t="s">
        <v>2566</v>
      </c>
      <c r="F148" s="183">
        <v>5.32</v>
      </c>
      <c r="G148" s="188">
        <v>5.32</v>
      </c>
      <c r="H148" s="222">
        <v>3.42</v>
      </c>
      <c r="I148" s="222">
        <v>0.2</v>
      </c>
      <c r="J148" s="222">
        <v>0.2</v>
      </c>
      <c r="K148" s="222">
        <v>0</v>
      </c>
      <c r="L148" s="222">
        <v>0.4</v>
      </c>
      <c r="M148" s="222">
        <v>0.6</v>
      </c>
      <c r="N148" s="222">
        <v>0</v>
      </c>
      <c r="O148" s="222">
        <v>0</v>
      </c>
      <c r="P148" s="222">
        <v>0.5</v>
      </c>
      <c r="Q148" s="222">
        <v>0</v>
      </c>
      <c r="R148" s="183">
        <v>0</v>
      </c>
      <c r="S148" s="188">
        <v>0</v>
      </c>
      <c r="T148" s="183">
        <v>0</v>
      </c>
    </row>
    <row r="149" ht="23.1" customHeight="1" spans="1:20">
      <c r="A149" s="179"/>
      <c r="B149" s="180"/>
      <c r="C149" s="180"/>
      <c r="D149" s="199" t="s">
        <v>2567</v>
      </c>
      <c r="E149" s="182" t="s">
        <v>2568</v>
      </c>
      <c r="F149" s="183">
        <v>3.79</v>
      </c>
      <c r="G149" s="188">
        <v>3.79</v>
      </c>
      <c r="H149" s="222">
        <v>2.29</v>
      </c>
      <c r="I149" s="222">
        <v>0.3</v>
      </c>
      <c r="J149" s="222">
        <v>0.5</v>
      </c>
      <c r="K149" s="222">
        <v>0</v>
      </c>
      <c r="L149" s="222">
        <v>0</v>
      </c>
      <c r="M149" s="222">
        <v>0.2</v>
      </c>
      <c r="N149" s="222">
        <v>0</v>
      </c>
      <c r="O149" s="222">
        <v>0</v>
      </c>
      <c r="P149" s="222">
        <v>0</v>
      </c>
      <c r="Q149" s="222">
        <v>0.5</v>
      </c>
      <c r="R149" s="183">
        <v>0</v>
      </c>
      <c r="S149" s="188">
        <v>0</v>
      </c>
      <c r="T149" s="183">
        <v>0</v>
      </c>
    </row>
    <row r="150" ht="23.1" customHeight="1" spans="1:20">
      <c r="A150" s="179"/>
      <c r="B150" s="180"/>
      <c r="C150" s="180"/>
      <c r="D150" s="199" t="s">
        <v>2569</v>
      </c>
      <c r="E150" s="182" t="s">
        <v>2570</v>
      </c>
      <c r="F150" s="183">
        <v>8.31</v>
      </c>
      <c r="G150" s="188">
        <v>8.31</v>
      </c>
      <c r="H150" s="222">
        <v>3.51</v>
      </c>
      <c r="I150" s="222">
        <v>1</v>
      </c>
      <c r="J150" s="222">
        <v>0.5</v>
      </c>
      <c r="K150" s="222">
        <v>0</v>
      </c>
      <c r="L150" s="222">
        <v>0</v>
      </c>
      <c r="M150" s="222">
        <v>1.5</v>
      </c>
      <c r="N150" s="222">
        <v>0</v>
      </c>
      <c r="O150" s="222">
        <v>0</v>
      </c>
      <c r="P150" s="222">
        <v>1</v>
      </c>
      <c r="Q150" s="222">
        <v>0.8</v>
      </c>
      <c r="R150" s="183">
        <v>0</v>
      </c>
      <c r="S150" s="188">
        <v>0</v>
      </c>
      <c r="T150" s="183">
        <v>0</v>
      </c>
    </row>
    <row r="151" ht="23.1" customHeight="1" spans="1:20">
      <c r="A151" s="179"/>
      <c r="B151" s="180"/>
      <c r="C151" s="180"/>
      <c r="D151" s="199" t="s">
        <v>1414</v>
      </c>
      <c r="E151" s="182" t="s">
        <v>809</v>
      </c>
      <c r="F151" s="183">
        <v>271.21</v>
      </c>
      <c r="G151" s="188">
        <v>178.69</v>
      </c>
      <c r="H151" s="222">
        <v>103.09</v>
      </c>
      <c r="I151" s="222">
        <v>3</v>
      </c>
      <c r="J151" s="222">
        <v>2</v>
      </c>
      <c r="K151" s="222">
        <v>0</v>
      </c>
      <c r="L151" s="222">
        <v>11</v>
      </c>
      <c r="M151" s="222">
        <v>13</v>
      </c>
      <c r="N151" s="222">
        <v>0</v>
      </c>
      <c r="O151" s="222">
        <v>2</v>
      </c>
      <c r="P151" s="222">
        <v>10</v>
      </c>
      <c r="Q151" s="222">
        <v>34.6</v>
      </c>
      <c r="R151" s="183">
        <v>92.52</v>
      </c>
      <c r="S151" s="188">
        <v>92.52</v>
      </c>
      <c r="T151" s="183">
        <v>0</v>
      </c>
    </row>
    <row r="152" ht="23.1" customHeight="1" spans="1:20">
      <c r="A152" s="179"/>
      <c r="B152" s="180"/>
      <c r="C152" s="180"/>
      <c r="D152" s="199" t="s">
        <v>2571</v>
      </c>
      <c r="E152" s="182" t="s">
        <v>2572</v>
      </c>
      <c r="F152" s="183">
        <v>178.69</v>
      </c>
      <c r="G152" s="188">
        <v>178.69</v>
      </c>
      <c r="H152" s="222">
        <v>103.09</v>
      </c>
      <c r="I152" s="222">
        <v>3</v>
      </c>
      <c r="J152" s="222">
        <v>2</v>
      </c>
      <c r="K152" s="222">
        <v>0</v>
      </c>
      <c r="L152" s="222">
        <v>11</v>
      </c>
      <c r="M152" s="222">
        <v>13</v>
      </c>
      <c r="N152" s="222">
        <v>0</v>
      </c>
      <c r="O152" s="222">
        <v>2</v>
      </c>
      <c r="P152" s="222">
        <v>10</v>
      </c>
      <c r="Q152" s="222">
        <v>34.6</v>
      </c>
      <c r="R152" s="183">
        <v>0</v>
      </c>
      <c r="S152" s="188">
        <v>0</v>
      </c>
      <c r="T152" s="183">
        <v>0</v>
      </c>
    </row>
    <row r="153" ht="23.1" customHeight="1" spans="1:20">
      <c r="A153" s="179"/>
      <c r="B153" s="180"/>
      <c r="C153" s="180"/>
      <c r="D153" s="199" t="s">
        <v>2573</v>
      </c>
      <c r="E153" s="182" t="s">
        <v>2574</v>
      </c>
      <c r="F153" s="183">
        <v>70.3</v>
      </c>
      <c r="G153" s="188">
        <v>0</v>
      </c>
      <c r="H153" s="222">
        <v>0</v>
      </c>
      <c r="I153" s="222">
        <v>0</v>
      </c>
      <c r="J153" s="222">
        <v>0</v>
      </c>
      <c r="K153" s="222">
        <v>0</v>
      </c>
      <c r="L153" s="222">
        <v>0</v>
      </c>
      <c r="M153" s="222">
        <v>0</v>
      </c>
      <c r="N153" s="222">
        <v>0</v>
      </c>
      <c r="O153" s="222">
        <v>0</v>
      </c>
      <c r="P153" s="222">
        <v>0</v>
      </c>
      <c r="Q153" s="222">
        <v>0</v>
      </c>
      <c r="R153" s="183">
        <v>70.3</v>
      </c>
      <c r="S153" s="188">
        <v>70.3</v>
      </c>
      <c r="T153" s="183">
        <v>0</v>
      </c>
    </row>
    <row r="154" ht="23.1" customHeight="1" spans="1:20">
      <c r="A154" s="179"/>
      <c r="B154" s="180"/>
      <c r="C154" s="180"/>
      <c r="D154" s="199" t="s">
        <v>2575</v>
      </c>
      <c r="E154" s="182" t="s">
        <v>2576</v>
      </c>
      <c r="F154" s="183">
        <v>14.43</v>
      </c>
      <c r="G154" s="188">
        <v>0</v>
      </c>
      <c r="H154" s="222">
        <v>0</v>
      </c>
      <c r="I154" s="222">
        <v>0</v>
      </c>
      <c r="J154" s="222">
        <v>0</v>
      </c>
      <c r="K154" s="222">
        <v>0</v>
      </c>
      <c r="L154" s="222">
        <v>0</v>
      </c>
      <c r="M154" s="222">
        <v>0</v>
      </c>
      <c r="N154" s="222">
        <v>0</v>
      </c>
      <c r="O154" s="222">
        <v>0</v>
      </c>
      <c r="P154" s="222">
        <v>0</v>
      </c>
      <c r="Q154" s="222">
        <v>0</v>
      </c>
      <c r="R154" s="183">
        <v>14.43</v>
      </c>
      <c r="S154" s="188">
        <v>14.43</v>
      </c>
      <c r="T154" s="183">
        <v>0</v>
      </c>
    </row>
    <row r="155" ht="23.1" customHeight="1" spans="1:20">
      <c r="A155" s="179"/>
      <c r="B155" s="180"/>
      <c r="C155" s="180"/>
      <c r="D155" s="199" t="s">
        <v>2577</v>
      </c>
      <c r="E155" s="182" t="s">
        <v>2578</v>
      </c>
      <c r="F155" s="183">
        <v>7.79</v>
      </c>
      <c r="G155" s="188">
        <v>0</v>
      </c>
      <c r="H155" s="222">
        <v>0</v>
      </c>
      <c r="I155" s="222">
        <v>0</v>
      </c>
      <c r="J155" s="222">
        <v>0</v>
      </c>
      <c r="K155" s="222">
        <v>0</v>
      </c>
      <c r="L155" s="222">
        <v>0</v>
      </c>
      <c r="M155" s="222">
        <v>0</v>
      </c>
      <c r="N155" s="222">
        <v>0</v>
      </c>
      <c r="O155" s="222">
        <v>0</v>
      </c>
      <c r="P155" s="222">
        <v>0</v>
      </c>
      <c r="Q155" s="222">
        <v>0</v>
      </c>
      <c r="R155" s="183">
        <v>7.79</v>
      </c>
      <c r="S155" s="188">
        <v>7.79</v>
      </c>
      <c r="T155" s="183">
        <v>0</v>
      </c>
    </row>
    <row r="156" ht="23.1" customHeight="1" spans="1:20">
      <c r="A156" s="179"/>
      <c r="B156" s="180"/>
      <c r="C156" s="180"/>
      <c r="D156" s="199" t="s">
        <v>1554</v>
      </c>
      <c r="E156" s="182" t="s">
        <v>853</v>
      </c>
      <c r="F156" s="183">
        <v>32.77</v>
      </c>
      <c r="G156" s="188">
        <v>32.77</v>
      </c>
      <c r="H156" s="222">
        <v>21.67</v>
      </c>
      <c r="I156" s="222">
        <v>0</v>
      </c>
      <c r="J156" s="222">
        <v>0</v>
      </c>
      <c r="K156" s="222">
        <v>0</v>
      </c>
      <c r="L156" s="222">
        <v>1.5</v>
      </c>
      <c r="M156" s="222">
        <v>6</v>
      </c>
      <c r="N156" s="222">
        <v>0</v>
      </c>
      <c r="O156" s="222">
        <v>0</v>
      </c>
      <c r="P156" s="222">
        <v>3</v>
      </c>
      <c r="Q156" s="222">
        <v>0.6</v>
      </c>
      <c r="R156" s="183">
        <v>0</v>
      </c>
      <c r="S156" s="188">
        <v>0</v>
      </c>
      <c r="T156" s="183">
        <v>0</v>
      </c>
    </row>
    <row r="157" ht="23.1" customHeight="1" spans="1:20">
      <c r="A157" s="179"/>
      <c r="B157" s="180"/>
      <c r="C157" s="180"/>
      <c r="D157" s="199" t="s">
        <v>2579</v>
      </c>
      <c r="E157" s="182" t="s">
        <v>2580</v>
      </c>
      <c r="F157" s="183">
        <v>32.77</v>
      </c>
      <c r="G157" s="188">
        <v>32.77</v>
      </c>
      <c r="H157" s="222">
        <v>21.67</v>
      </c>
      <c r="I157" s="222">
        <v>0</v>
      </c>
      <c r="J157" s="222">
        <v>0</v>
      </c>
      <c r="K157" s="222">
        <v>0</v>
      </c>
      <c r="L157" s="222">
        <v>1.5</v>
      </c>
      <c r="M157" s="222">
        <v>6</v>
      </c>
      <c r="N157" s="222">
        <v>0</v>
      </c>
      <c r="O157" s="222">
        <v>0</v>
      </c>
      <c r="P157" s="222">
        <v>3</v>
      </c>
      <c r="Q157" s="222">
        <v>0.6</v>
      </c>
      <c r="R157" s="183">
        <v>0</v>
      </c>
      <c r="S157" s="188">
        <v>0</v>
      </c>
      <c r="T157" s="183">
        <v>0</v>
      </c>
    </row>
    <row r="158" ht="23.1" customHeight="1" spans="1:20">
      <c r="A158" s="179"/>
      <c r="B158" s="180"/>
      <c r="C158" s="180"/>
      <c r="D158" s="199" t="s">
        <v>1583</v>
      </c>
      <c r="E158" s="182" t="s">
        <v>859</v>
      </c>
      <c r="F158" s="183">
        <v>24.76</v>
      </c>
      <c r="G158" s="188">
        <v>24.76</v>
      </c>
      <c r="H158" s="222">
        <v>17.76</v>
      </c>
      <c r="I158" s="222">
        <v>0</v>
      </c>
      <c r="J158" s="222">
        <v>0</v>
      </c>
      <c r="K158" s="222">
        <v>0</v>
      </c>
      <c r="L158" s="222">
        <v>1</v>
      </c>
      <c r="M158" s="222">
        <v>2</v>
      </c>
      <c r="N158" s="222">
        <v>0</v>
      </c>
      <c r="O158" s="222">
        <v>0</v>
      </c>
      <c r="P158" s="222">
        <v>0</v>
      </c>
      <c r="Q158" s="222">
        <v>4</v>
      </c>
      <c r="R158" s="183">
        <v>0</v>
      </c>
      <c r="S158" s="188">
        <v>0</v>
      </c>
      <c r="T158" s="183">
        <v>0</v>
      </c>
    </row>
    <row r="159" ht="23.1" customHeight="1" spans="1:20">
      <c r="A159" s="179"/>
      <c r="B159" s="180"/>
      <c r="C159" s="180"/>
      <c r="D159" s="199" t="s">
        <v>2581</v>
      </c>
      <c r="E159" s="182" t="s">
        <v>2582</v>
      </c>
      <c r="F159" s="183">
        <v>24.76</v>
      </c>
      <c r="G159" s="188">
        <v>24.76</v>
      </c>
      <c r="H159" s="222">
        <v>17.76</v>
      </c>
      <c r="I159" s="222">
        <v>0</v>
      </c>
      <c r="J159" s="222">
        <v>0</v>
      </c>
      <c r="K159" s="222">
        <v>0</v>
      </c>
      <c r="L159" s="222">
        <v>1</v>
      </c>
      <c r="M159" s="222">
        <v>2</v>
      </c>
      <c r="N159" s="222">
        <v>0</v>
      </c>
      <c r="O159" s="222">
        <v>0</v>
      </c>
      <c r="P159" s="222">
        <v>0</v>
      </c>
      <c r="Q159" s="222">
        <v>4</v>
      </c>
      <c r="R159" s="183">
        <v>0</v>
      </c>
      <c r="S159" s="188">
        <v>0</v>
      </c>
      <c r="T159" s="183">
        <v>0</v>
      </c>
    </row>
    <row r="160" ht="23.1" customHeight="1" spans="1:20">
      <c r="A160" s="179"/>
      <c r="B160" s="180"/>
      <c r="C160" s="180"/>
      <c r="D160" s="199" t="s">
        <v>1598</v>
      </c>
      <c r="E160" s="182" t="s">
        <v>121</v>
      </c>
      <c r="F160" s="183">
        <v>60.61</v>
      </c>
      <c r="G160" s="188">
        <v>0</v>
      </c>
      <c r="H160" s="222">
        <v>0</v>
      </c>
      <c r="I160" s="222">
        <v>0</v>
      </c>
      <c r="J160" s="222">
        <v>0</v>
      </c>
      <c r="K160" s="222">
        <v>0</v>
      </c>
      <c r="L160" s="222">
        <v>0</v>
      </c>
      <c r="M160" s="222">
        <v>0</v>
      </c>
      <c r="N160" s="222">
        <v>0</v>
      </c>
      <c r="O160" s="222">
        <v>0</v>
      </c>
      <c r="P160" s="222">
        <v>0</v>
      </c>
      <c r="Q160" s="222">
        <v>0</v>
      </c>
      <c r="R160" s="183">
        <v>60.61</v>
      </c>
      <c r="S160" s="188">
        <v>60.61</v>
      </c>
      <c r="T160" s="183">
        <v>0</v>
      </c>
    </row>
    <row r="161" ht="23.1" customHeight="1" spans="1:20">
      <c r="A161" s="179"/>
      <c r="B161" s="180"/>
      <c r="C161" s="180"/>
      <c r="D161" s="199" t="s">
        <v>2583</v>
      </c>
      <c r="E161" s="182" t="s">
        <v>2584</v>
      </c>
      <c r="F161" s="183">
        <v>60.61</v>
      </c>
      <c r="G161" s="188">
        <v>0</v>
      </c>
      <c r="H161" s="222">
        <v>0</v>
      </c>
      <c r="I161" s="222">
        <v>0</v>
      </c>
      <c r="J161" s="222">
        <v>0</v>
      </c>
      <c r="K161" s="222">
        <v>0</v>
      </c>
      <c r="L161" s="222">
        <v>0</v>
      </c>
      <c r="M161" s="222">
        <v>0</v>
      </c>
      <c r="N161" s="222">
        <v>0</v>
      </c>
      <c r="O161" s="222">
        <v>0</v>
      </c>
      <c r="P161" s="222">
        <v>0</v>
      </c>
      <c r="Q161" s="222">
        <v>0</v>
      </c>
      <c r="R161" s="183">
        <v>60.61</v>
      </c>
      <c r="S161" s="188">
        <v>60.61</v>
      </c>
      <c r="T161" s="183">
        <v>0</v>
      </c>
    </row>
    <row r="162" ht="23.1" customHeight="1" spans="1:20">
      <c r="A162" s="179"/>
      <c r="B162" s="180"/>
      <c r="C162" s="180"/>
      <c r="D162" s="199" t="s">
        <v>1981</v>
      </c>
      <c r="E162" s="182" t="s">
        <v>865</v>
      </c>
      <c r="F162" s="183">
        <v>87.74</v>
      </c>
      <c r="G162" s="188">
        <v>87.74</v>
      </c>
      <c r="H162" s="222">
        <v>60.39</v>
      </c>
      <c r="I162" s="222">
        <v>5</v>
      </c>
      <c r="J162" s="222">
        <v>3</v>
      </c>
      <c r="K162" s="222">
        <v>0</v>
      </c>
      <c r="L162" s="222">
        <v>0.9</v>
      </c>
      <c r="M162" s="222">
        <v>6.75</v>
      </c>
      <c r="N162" s="222">
        <v>0</v>
      </c>
      <c r="O162" s="222">
        <v>0</v>
      </c>
      <c r="P162" s="222">
        <v>3.2</v>
      </c>
      <c r="Q162" s="222">
        <v>8.5</v>
      </c>
      <c r="R162" s="183">
        <v>0</v>
      </c>
      <c r="S162" s="188">
        <v>0</v>
      </c>
      <c r="T162" s="183">
        <v>0</v>
      </c>
    </row>
    <row r="163" ht="23.1" customHeight="1" spans="1:20">
      <c r="A163" s="179"/>
      <c r="B163" s="180"/>
      <c r="C163" s="180"/>
      <c r="D163" s="199" t="s">
        <v>2585</v>
      </c>
      <c r="E163" s="182" t="s">
        <v>2586</v>
      </c>
      <c r="F163" s="183">
        <v>87.74</v>
      </c>
      <c r="G163" s="188">
        <v>87.74</v>
      </c>
      <c r="H163" s="222">
        <v>60.39</v>
      </c>
      <c r="I163" s="222">
        <v>5</v>
      </c>
      <c r="J163" s="222">
        <v>3</v>
      </c>
      <c r="K163" s="222">
        <v>0</v>
      </c>
      <c r="L163" s="222">
        <v>0.9</v>
      </c>
      <c r="M163" s="222">
        <v>6.75</v>
      </c>
      <c r="N163" s="222">
        <v>0</v>
      </c>
      <c r="O163" s="222">
        <v>0</v>
      </c>
      <c r="P163" s="222">
        <v>3.2</v>
      </c>
      <c r="Q163" s="222">
        <v>8.5</v>
      </c>
      <c r="R163" s="183">
        <v>0</v>
      </c>
      <c r="S163" s="188">
        <v>0</v>
      </c>
      <c r="T163" s="183">
        <v>0</v>
      </c>
    </row>
    <row r="164" ht="23.1" customHeight="1" spans="1:20">
      <c r="A164" s="179"/>
      <c r="B164" s="180"/>
      <c r="C164" s="180"/>
      <c r="D164" s="199" t="s">
        <v>2587</v>
      </c>
      <c r="E164" s="182" t="s">
        <v>870</v>
      </c>
      <c r="F164" s="183">
        <v>269.5</v>
      </c>
      <c r="G164" s="188">
        <v>236.77</v>
      </c>
      <c r="H164" s="222">
        <v>114.12</v>
      </c>
      <c r="I164" s="222">
        <v>1</v>
      </c>
      <c r="J164" s="222">
        <v>2</v>
      </c>
      <c r="K164" s="222">
        <v>0</v>
      </c>
      <c r="L164" s="222">
        <v>0</v>
      </c>
      <c r="M164" s="222">
        <v>13</v>
      </c>
      <c r="N164" s="222">
        <v>0</v>
      </c>
      <c r="O164" s="222">
        <v>2</v>
      </c>
      <c r="P164" s="222">
        <v>10</v>
      </c>
      <c r="Q164" s="222">
        <v>94.65</v>
      </c>
      <c r="R164" s="183">
        <v>32.73</v>
      </c>
      <c r="S164" s="188">
        <v>32.73</v>
      </c>
      <c r="T164" s="183">
        <v>0</v>
      </c>
    </row>
    <row r="165" ht="23.1" customHeight="1" spans="1:20">
      <c r="A165" s="179"/>
      <c r="B165" s="180"/>
      <c r="C165" s="180"/>
      <c r="D165" s="199" t="s">
        <v>2588</v>
      </c>
      <c r="E165" s="182" t="s">
        <v>2589</v>
      </c>
      <c r="F165" s="183">
        <v>236.77</v>
      </c>
      <c r="G165" s="188">
        <v>236.77</v>
      </c>
      <c r="H165" s="222">
        <v>114.12</v>
      </c>
      <c r="I165" s="222">
        <v>1</v>
      </c>
      <c r="J165" s="222">
        <v>2</v>
      </c>
      <c r="K165" s="222">
        <v>0</v>
      </c>
      <c r="L165" s="222">
        <v>0</v>
      </c>
      <c r="M165" s="222">
        <v>13</v>
      </c>
      <c r="N165" s="222">
        <v>0</v>
      </c>
      <c r="O165" s="222">
        <v>2</v>
      </c>
      <c r="P165" s="222">
        <v>10</v>
      </c>
      <c r="Q165" s="222">
        <v>94.65</v>
      </c>
      <c r="R165" s="183">
        <v>0</v>
      </c>
      <c r="S165" s="188">
        <v>0</v>
      </c>
      <c r="T165" s="183">
        <v>0</v>
      </c>
    </row>
    <row r="166" ht="23.1" customHeight="1" spans="1:20">
      <c r="A166" s="179"/>
      <c r="B166" s="180"/>
      <c r="C166" s="180"/>
      <c r="D166" s="199" t="s">
        <v>2590</v>
      </c>
      <c r="E166" s="182" t="s">
        <v>2591</v>
      </c>
      <c r="F166" s="183">
        <v>10.88</v>
      </c>
      <c r="G166" s="188">
        <v>0</v>
      </c>
      <c r="H166" s="222">
        <v>0</v>
      </c>
      <c r="I166" s="222">
        <v>0</v>
      </c>
      <c r="J166" s="222">
        <v>0</v>
      </c>
      <c r="K166" s="222">
        <v>0</v>
      </c>
      <c r="L166" s="222">
        <v>0</v>
      </c>
      <c r="M166" s="222">
        <v>0</v>
      </c>
      <c r="N166" s="222">
        <v>0</v>
      </c>
      <c r="O166" s="222">
        <v>0</v>
      </c>
      <c r="P166" s="222">
        <v>0</v>
      </c>
      <c r="Q166" s="222">
        <v>0</v>
      </c>
      <c r="R166" s="183">
        <v>10.88</v>
      </c>
      <c r="S166" s="188">
        <v>10.88</v>
      </c>
      <c r="T166" s="183">
        <v>0</v>
      </c>
    </row>
    <row r="167" ht="23.1" customHeight="1" spans="1:20">
      <c r="A167" s="179"/>
      <c r="B167" s="180"/>
      <c r="C167" s="180"/>
      <c r="D167" s="199" t="s">
        <v>2592</v>
      </c>
      <c r="E167" s="182" t="s">
        <v>2593</v>
      </c>
      <c r="F167" s="183">
        <v>9.38</v>
      </c>
      <c r="G167" s="188">
        <v>0</v>
      </c>
      <c r="H167" s="222">
        <v>0</v>
      </c>
      <c r="I167" s="222">
        <v>0</v>
      </c>
      <c r="J167" s="222">
        <v>0</v>
      </c>
      <c r="K167" s="222">
        <v>0</v>
      </c>
      <c r="L167" s="222">
        <v>0</v>
      </c>
      <c r="M167" s="222">
        <v>0</v>
      </c>
      <c r="N167" s="222">
        <v>0</v>
      </c>
      <c r="O167" s="222">
        <v>0</v>
      </c>
      <c r="P167" s="222">
        <v>0</v>
      </c>
      <c r="Q167" s="222">
        <v>0</v>
      </c>
      <c r="R167" s="183">
        <v>9.38</v>
      </c>
      <c r="S167" s="188">
        <v>9.38</v>
      </c>
      <c r="T167" s="183">
        <v>0</v>
      </c>
    </row>
    <row r="168" ht="23.1" customHeight="1" spans="1:20">
      <c r="A168" s="179"/>
      <c r="B168" s="180"/>
      <c r="C168" s="180"/>
      <c r="D168" s="199" t="s">
        <v>2594</v>
      </c>
      <c r="E168" s="182" t="s">
        <v>2595</v>
      </c>
      <c r="F168" s="183">
        <v>12.47</v>
      </c>
      <c r="G168" s="188">
        <v>0</v>
      </c>
      <c r="H168" s="222">
        <v>0</v>
      </c>
      <c r="I168" s="222">
        <v>0</v>
      </c>
      <c r="J168" s="222">
        <v>0</v>
      </c>
      <c r="K168" s="222">
        <v>0</v>
      </c>
      <c r="L168" s="222">
        <v>0</v>
      </c>
      <c r="M168" s="222">
        <v>0</v>
      </c>
      <c r="N168" s="222">
        <v>0</v>
      </c>
      <c r="O168" s="222">
        <v>0</v>
      </c>
      <c r="P168" s="222">
        <v>0</v>
      </c>
      <c r="Q168" s="222">
        <v>0</v>
      </c>
      <c r="R168" s="183">
        <v>12.47</v>
      </c>
      <c r="S168" s="188">
        <v>12.47</v>
      </c>
      <c r="T168" s="183">
        <v>0</v>
      </c>
    </row>
    <row r="169" ht="23.1" customHeight="1" spans="1:20">
      <c r="A169" s="179"/>
      <c r="B169" s="180"/>
      <c r="C169" s="180"/>
      <c r="D169" s="199" t="s">
        <v>2596</v>
      </c>
      <c r="E169" s="182" t="s">
        <v>123</v>
      </c>
      <c r="F169" s="183">
        <v>50.27</v>
      </c>
      <c r="G169" s="188">
        <v>0</v>
      </c>
      <c r="H169" s="222">
        <v>0</v>
      </c>
      <c r="I169" s="222">
        <v>0</v>
      </c>
      <c r="J169" s="222">
        <v>0</v>
      </c>
      <c r="K169" s="222">
        <v>0</v>
      </c>
      <c r="L169" s="222">
        <v>0</v>
      </c>
      <c r="M169" s="222">
        <v>0</v>
      </c>
      <c r="N169" s="222">
        <v>0</v>
      </c>
      <c r="O169" s="222">
        <v>0</v>
      </c>
      <c r="P169" s="222">
        <v>0</v>
      </c>
      <c r="Q169" s="222">
        <v>0</v>
      </c>
      <c r="R169" s="183">
        <v>50.27</v>
      </c>
      <c r="S169" s="188">
        <v>50.27</v>
      </c>
      <c r="T169" s="183">
        <v>0</v>
      </c>
    </row>
    <row r="170" ht="23.1" customHeight="1" spans="1:20">
      <c r="A170" s="179"/>
      <c r="B170" s="180"/>
      <c r="C170" s="180"/>
      <c r="D170" s="199" t="s">
        <v>2597</v>
      </c>
      <c r="E170" s="182" t="s">
        <v>2598</v>
      </c>
      <c r="F170" s="183">
        <v>36.22</v>
      </c>
      <c r="G170" s="188">
        <v>0</v>
      </c>
      <c r="H170" s="222">
        <v>0</v>
      </c>
      <c r="I170" s="222">
        <v>0</v>
      </c>
      <c r="J170" s="222">
        <v>0</v>
      </c>
      <c r="K170" s="222">
        <v>0</v>
      </c>
      <c r="L170" s="222">
        <v>0</v>
      </c>
      <c r="M170" s="222">
        <v>0</v>
      </c>
      <c r="N170" s="222">
        <v>0</v>
      </c>
      <c r="O170" s="222">
        <v>0</v>
      </c>
      <c r="P170" s="222">
        <v>0</v>
      </c>
      <c r="Q170" s="222">
        <v>0</v>
      </c>
      <c r="R170" s="183">
        <v>36.22</v>
      </c>
      <c r="S170" s="188">
        <v>36.22</v>
      </c>
      <c r="T170" s="183">
        <v>0</v>
      </c>
    </row>
    <row r="171" ht="23.1" customHeight="1" spans="1:20">
      <c r="A171" s="179"/>
      <c r="B171" s="180"/>
      <c r="C171" s="180"/>
      <c r="D171" s="199" t="s">
        <v>2599</v>
      </c>
      <c r="E171" s="182" t="s">
        <v>2600</v>
      </c>
      <c r="F171" s="183">
        <v>14.05</v>
      </c>
      <c r="G171" s="188">
        <v>0</v>
      </c>
      <c r="H171" s="222">
        <v>0</v>
      </c>
      <c r="I171" s="222">
        <v>0</v>
      </c>
      <c r="J171" s="222">
        <v>0</v>
      </c>
      <c r="K171" s="222">
        <v>0</v>
      </c>
      <c r="L171" s="222">
        <v>0</v>
      </c>
      <c r="M171" s="222">
        <v>0</v>
      </c>
      <c r="N171" s="222">
        <v>0</v>
      </c>
      <c r="O171" s="222">
        <v>0</v>
      </c>
      <c r="P171" s="222">
        <v>0</v>
      </c>
      <c r="Q171" s="222">
        <v>0</v>
      </c>
      <c r="R171" s="183">
        <v>14.05</v>
      </c>
      <c r="S171" s="188">
        <v>14.05</v>
      </c>
      <c r="T171" s="183">
        <v>0</v>
      </c>
    </row>
    <row r="172" ht="23.1" customHeight="1" spans="1:20">
      <c r="A172" s="179"/>
      <c r="B172" s="180"/>
      <c r="C172" s="180"/>
      <c r="D172" s="199" t="s">
        <v>2601</v>
      </c>
      <c r="E172" s="182" t="s">
        <v>125</v>
      </c>
      <c r="F172" s="183">
        <v>400.84</v>
      </c>
      <c r="G172" s="188">
        <v>97.5</v>
      </c>
      <c r="H172" s="222">
        <v>61.5</v>
      </c>
      <c r="I172" s="222">
        <v>7</v>
      </c>
      <c r="J172" s="222">
        <v>4</v>
      </c>
      <c r="K172" s="222">
        <v>2</v>
      </c>
      <c r="L172" s="222">
        <v>4</v>
      </c>
      <c r="M172" s="222">
        <v>13</v>
      </c>
      <c r="N172" s="222">
        <v>0</v>
      </c>
      <c r="O172" s="222">
        <v>0</v>
      </c>
      <c r="P172" s="222">
        <v>3</v>
      </c>
      <c r="Q172" s="222">
        <v>3</v>
      </c>
      <c r="R172" s="183">
        <v>303.34</v>
      </c>
      <c r="S172" s="188">
        <v>303.34</v>
      </c>
      <c r="T172" s="183">
        <v>0</v>
      </c>
    </row>
    <row r="173" ht="23.1" customHeight="1" spans="1:20">
      <c r="A173" s="179"/>
      <c r="B173" s="180"/>
      <c r="C173" s="180"/>
      <c r="D173" s="199" t="s">
        <v>2602</v>
      </c>
      <c r="E173" s="182" t="s">
        <v>2603</v>
      </c>
      <c r="F173" s="183">
        <v>43.93</v>
      </c>
      <c r="G173" s="188">
        <v>43.93</v>
      </c>
      <c r="H173" s="222">
        <v>33.93</v>
      </c>
      <c r="I173" s="222">
        <v>2</v>
      </c>
      <c r="J173" s="222">
        <v>1</v>
      </c>
      <c r="K173" s="222">
        <v>0</v>
      </c>
      <c r="L173" s="222">
        <v>0</v>
      </c>
      <c r="M173" s="222">
        <v>3</v>
      </c>
      <c r="N173" s="222">
        <v>0</v>
      </c>
      <c r="O173" s="222">
        <v>0</v>
      </c>
      <c r="P173" s="222">
        <v>1</v>
      </c>
      <c r="Q173" s="222">
        <v>3</v>
      </c>
      <c r="R173" s="183">
        <v>0</v>
      </c>
      <c r="S173" s="188">
        <v>0</v>
      </c>
      <c r="T173" s="183">
        <v>0</v>
      </c>
    </row>
    <row r="174" ht="23.1" customHeight="1" spans="1:20">
      <c r="A174" s="179"/>
      <c r="B174" s="180"/>
      <c r="C174" s="180"/>
      <c r="D174" s="199" t="s">
        <v>2604</v>
      </c>
      <c r="E174" s="182" t="s">
        <v>2605</v>
      </c>
      <c r="F174" s="183">
        <v>37.59</v>
      </c>
      <c r="G174" s="188">
        <v>0</v>
      </c>
      <c r="H174" s="222">
        <v>0</v>
      </c>
      <c r="I174" s="222">
        <v>0</v>
      </c>
      <c r="J174" s="222">
        <v>0</v>
      </c>
      <c r="K174" s="222">
        <v>0</v>
      </c>
      <c r="L174" s="222">
        <v>0</v>
      </c>
      <c r="M174" s="222">
        <v>0</v>
      </c>
      <c r="N174" s="222">
        <v>0</v>
      </c>
      <c r="O174" s="222">
        <v>0</v>
      </c>
      <c r="P174" s="222">
        <v>0</v>
      </c>
      <c r="Q174" s="222">
        <v>0</v>
      </c>
      <c r="R174" s="183">
        <v>37.59</v>
      </c>
      <c r="S174" s="188">
        <v>37.59</v>
      </c>
      <c r="T174" s="183">
        <v>0</v>
      </c>
    </row>
    <row r="175" ht="23.1" customHeight="1" spans="1:20">
      <c r="A175" s="179"/>
      <c r="B175" s="180"/>
      <c r="C175" s="180"/>
      <c r="D175" s="199" t="s">
        <v>2606</v>
      </c>
      <c r="E175" s="182" t="s">
        <v>2607</v>
      </c>
      <c r="F175" s="183">
        <v>9.33</v>
      </c>
      <c r="G175" s="188">
        <v>0</v>
      </c>
      <c r="H175" s="222">
        <v>0</v>
      </c>
      <c r="I175" s="222">
        <v>0</v>
      </c>
      <c r="J175" s="222">
        <v>0</v>
      </c>
      <c r="K175" s="222">
        <v>0</v>
      </c>
      <c r="L175" s="222">
        <v>0</v>
      </c>
      <c r="M175" s="222">
        <v>0</v>
      </c>
      <c r="N175" s="222">
        <v>0</v>
      </c>
      <c r="O175" s="222">
        <v>0</v>
      </c>
      <c r="P175" s="222">
        <v>0</v>
      </c>
      <c r="Q175" s="222">
        <v>0</v>
      </c>
      <c r="R175" s="183">
        <v>9.33</v>
      </c>
      <c r="S175" s="188">
        <v>9.33</v>
      </c>
      <c r="T175" s="183">
        <v>0</v>
      </c>
    </row>
    <row r="176" ht="23.1" customHeight="1" spans="1:20">
      <c r="A176" s="179"/>
      <c r="B176" s="180"/>
      <c r="C176" s="180"/>
      <c r="D176" s="199" t="s">
        <v>2608</v>
      </c>
      <c r="E176" s="182" t="s">
        <v>2609</v>
      </c>
      <c r="F176" s="183">
        <v>93.91</v>
      </c>
      <c r="G176" s="188">
        <v>0</v>
      </c>
      <c r="H176" s="222">
        <v>0</v>
      </c>
      <c r="I176" s="222">
        <v>0</v>
      </c>
      <c r="J176" s="222">
        <v>0</v>
      </c>
      <c r="K176" s="222">
        <v>0</v>
      </c>
      <c r="L176" s="222">
        <v>0</v>
      </c>
      <c r="M176" s="222">
        <v>0</v>
      </c>
      <c r="N176" s="222">
        <v>0</v>
      </c>
      <c r="O176" s="222">
        <v>0</v>
      </c>
      <c r="P176" s="222">
        <v>0</v>
      </c>
      <c r="Q176" s="222">
        <v>0</v>
      </c>
      <c r="R176" s="183">
        <v>93.91</v>
      </c>
      <c r="S176" s="188">
        <v>93.91</v>
      </c>
      <c r="T176" s="183">
        <v>0</v>
      </c>
    </row>
    <row r="177" ht="23.1" customHeight="1" spans="1:20">
      <c r="A177" s="179"/>
      <c r="B177" s="180"/>
      <c r="C177" s="180"/>
      <c r="D177" s="199" t="s">
        <v>2610</v>
      </c>
      <c r="E177" s="182" t="s">
        <v>2611</v>
      </c>
      <c r="F177" s="183">
        <v>66.77</v>
      </c>
      <c r="G177" s="188">
        <v>0</v>
      </c>
      <c r="H177" s="222">
        <v>0</v>
      </c>
      <c r="I177" s="222">
        <v>0</v>
      </c>
      <c r="J177" s="222">
        <v>0</v>
      </c>
      <c r="K177" s="222">
        <v>0</v>
      </c>
      <c r="L177" s="222">
        <v>0</v>
      </c>
      <c r="M177" s="222">
        <v>0</v>
      </c>
      <c r="N177" s="222">
        <v>0</v>
      </c>
      <c r="O177" s="222">
        <v>0</v>
      </c>
      <c r="P177" s="222">
        <v>0</v>
      </c>
      <c r="Q177" s="222">
        <v>0</v>
      </c>
      <c r="R177" s="183">
        <v>66.77</v>
      </c>
      <c r="S177" s="188">
        <v>66.77</v>
      </c>
      <c r="T177" s="183">
        <v>0</v>
      </c>
    </row>
    <row r="178" ht="23.1" customHeight="1" spans="1:20">
      <c r="A178" s="179"/>
      <c r="B178" s="180"/>
      <c r="C178" s="180"/>
      <c r="D178" s="199" t="s">
        <v>2612</v>
      </c>
      <c r="E178" s="182" t="s">
        <v>2613</v>
      </c>
      <c r="F178" s="183">
        <v>17.84</v>
      </c>
      <c r="G178" s="188">
        <v>0</v>
      </c>
      <c r="H178" s="222">
        <v>0</v>
      </c>
      <c r="I178" s="222">
        <v>0</v>
      </c>
      <c r="J178" s="222">
        <v>0</v>
      </c>
      <c r="K178" s="222">
        <v>0</v>
      </c>
      <c r="L178" s="222">
        <v>0</v>
      </c>
      <c r="M178" s="222">
        <v>0</v>
      </c>
      <c r="N178" s="222">
        <v>0</v>
      </c>
      <c r="O178" s="222">
        <v>0</v>
      </c>
      <c r="P178" s="222">
        <v>0</v>
      </c>
      <c r="Q178" s="222">
        <v>0</v>
      </c>
      <c r="R178" s="183">
        <v>17.84</v>
      </c>
      <c r="S178" s="188">
        <v>17.84</v>
      </c>
      <c r="T178" s="183">
        <v>0</v>
      </c>
    </row>
    <row r="179" ht="23.1" customHeight="1" spans="1:20">
      <c r="A179" s="179"/>
      <c r="B179" s="180"/>
      <c r="C179" s="180"/>
      <c r="D179" s="199" t="s">
        <v>2614</v>
      </c>
      <c r="E179" s="182" t="s">
        <v>2615</v>
      </c>
      <c r="F179" s="183">
        <v>13.97</v>
      </c>
      <c r="G179" s="188">
        <v>0</v>
      </c>
      <c r="H179" s="222">
        <v>0</v>
      </c>
      <c r="I179" s="222">
        <v>0</v>
      </c>
      <c r="J179" s="222">
        <v>0</v>
      </c>
      <c r="K179" s="222">
        <v>0</v>
      </c>
      <c r="L179" s="222">
        <v>0</v>
      </c>
      <c r="M179" s="222">
        <v>0</v>
      </c>
      <c r="N179" s="222">
        <v>0</v>
      </c>
      <c r="O179" s="222">
        <v>0</v>
      </c>
      <c r="P179" s="222">
        <v>0</v>
      </c>
      <c r="Q179" s="222">
        <v>0</v>
      </c>
      <c r="R179" s="183">
        <v>13.97</v>
      </c>
      <c r="S179" s="188">
        <v>13.97</v>
      </c>
      <c r="T179" s="183">
        <v>0</v>
      </c>
    </row>
    <row r="180" ht="23.1" customHeight="1" spans="1:20">
      <c r="A180" s="179"/>
      <c r="B180" s="180"/>
      <c r="C180" s="180"/>
      <c r="D180" s="199" t="s">
        <v>2616</v>
      </c>
      <c r="E180" s="182" t="s">
        <v>2617</v>
      </c>
      <c r="F180" s="183">
        <v>15.59</v>
      </c>
      <c r="G180" s="188">
        <v>0</v>
      </c>
      <c r="H180" s="222">
        <v>0</v>
      </c>
      <c r="I180" s="222">
        <v>0</v>
      </c>
      <c r="J180" s="222">
        <v>0</v>
      </c>
      <c r="K180" s="222">
        <v>0</v>
      </c>
      <c r="L180" s="222">
        <v>0</v>
      </c>
      <c r="M180" s="222">
        <v>0</v>
      </c>
      <c r="N180" s="222">
        <v>0</v>
      </c>
      <c r="O180" s="222">
        <v>0</v>
      </c>
      <c r="P180" s="222">
        <v>0</v>
      </c>
      <c r="Q180" s="222">
        <v>0</v>
      </c>
      <c r="R180" s="183">
        <v>15.59</v>
      </c>
      <c r="S180" s="188">
        <v>15.59</v>
      </c>
      <c r="T180" s="183">
        <v>0</v>
      </c>
    </row>
    <row r="181" ht="23.1" customHeight="1" spans="1:20">
      <c r="A181" s="179"/>
      <c r="B181" s="180"/>
      <c r="C181" s="180"/>
      <c r="D181" s="199" t="s">
        <v>2618</v>
      </c>
      <c r="E181" s="182" t="s">
        <v>2619</v>
      </c>
      <c r="F181" s="183">
        <v>3.12</v>
      </c>
      <c r="G181" s="188">
        <v>0</v>
      </c>
      <c r="H181" s="222">
        <v>0</v>
      </c>
      <c r="I181" s="222">
        <v>0</v>
      </c>
      <c r="J181" s="222">
        <v>0</v>
      </c>
      <c r="K181" s="222">
        <v>0</v>
      </c>
      <c r="L181" s="222">
        <v>0</v>
      </c>
      <c r="M181" s="222">
        <v>0</v>
      </c>
      <c r="N181" s="222">
        <v>0</v>
      </c>
      <c r="O181" s="222">
        <v>0</v>
      </c>
      <c r="P181" s="222">
        <v>0</v>
      </c>
      <c r="Q181" s="222">
        <v>0</v>
      </c>
      <c r="R181" s="183">
        <v>3.12</v>
      </c>
      <c r="S181" s="188">
        <v>3.12</v>
      </c>
      <c r="T181" s="183">
        <v>0</v>
      </c>
    </row>
    <row r="182" ht="23.1" customHeight="1" spans="1:20">
      <c r="A182" s="179"/>
      <c r="B182" s="180"/>
      <c r="C182" s="180"/>
      <c r="D182" s="199" t="s">
        <v>2620</v>
      </c>
      <c r="E182" s="182" t="s">
        <v>2621</v>
      </c>
      <c r="F182" s="183">
        <v>13.98</v>
      </c>
      <c r="G182" s="188">
        <v>0</v>
      </c>
      <c r="H182" s="222">
        <v>0</v>
      </c>
      <c r="I182" s="222">
        <v>0</v>
      </c>
      <c r="J182" s="222">
        <v>0</v>
      </c>
      <c r="K182" s="222">
        <v>0</v>
      </c>
      <c r="L182" s="222">
        <v>0</v>
      </c>
      <c r="M182" s="222">
        <v>0</v>
      </c>
      <c r="N182" s="222">
        <v>0</v>
      </c>
      <c r="O182" s="222">
        <v>0</v>
      </c>
      <c r="P182" s="222">
        <v>0</v>
      </c>
      <c r="Q182" s="222">
        <v>0</v>
      </c>
      <c r="R182" s="183">
        <v>13.98</v>
      </c>
      <c r="S182" s="188">
        <v>13.98</v>
      </c>
      <c r="T182" s="183">
        <v>0</v>
      </c>
    </row>
    <row r="183" ht="23.1" customHeight="1" spans="1:20">
      <c r="A183" s="179"/>
      <c r="B183" s="180"/>
      <c r="C183" s="180"/>
      <c r="D183" s="199" t="s">
        <v>2622</v>
      </c>
      <c r="E183" s="182" t="s">
        <v>2623</v>
      </c>
      <c r="F183" s="183">
        <v>31.24</v>
      </c>
      <c r="G183" s="188">
        <v>0</v>
      </c>
      <c r="H183" s="222">
        <v>0</v>
      </c>
      <c r="I183" s="222">
        <v>0</v>
      </c>
      <c r="J183" s="222">
        <v>0</v>
      </c>
      <c r="K183" s="222">
        <v>0</v>
      </c>
      <c r="L183" s="222">
        <v>0</v>
      </c>
      <c r="M183" s="222">
        <v>0</v>
      </c>
      <c r="N183" s="222">
        <v>0</v>
      </c>
      <c r="O183" s="222">
        <v>0</v>
      </c>
      <c r="P183" s="222">
        <v>0</v>
      </c>
      <c r="Q183" s="222">
        <v>0</v>
      </c>
      <c r="R183" s="183">
        <v>31.24</v>
      </c>
      <c r="S183" s="188">
        <v>31.24</v>
      </c>
      <c r="T183" s="183">
        <v>0</v>
      </c>
    </row>
    <row r="184" ht="23.1" customHeight="1" spans="1:20">
      <c r="A184" s="179"/>
      <c r="B184" s="180"/>
      <c r="C184" s="180"/>
      <c r="D184" s="199" t="s">
        <v>2624</v>
      </c>
      <c r="E184" s="182" t="s">
        <v>2625</v>
      </c>
      <c r="F184" s="183">
        <v>53.57</v>
      </c>
      <c r="G184" s="188">
        <v>53.57</v>
      </c>
      <c r="H184" s="222">
        <v>27.57</v>
      </c>
      <c r="I184" s="222">
        <v>5</v>
      </c>
      <c r="J184" s="222">
        <v>3</v>
      </c>
      <c r="K184" s="222">
        <v>2</v>
      </c>
      <c r="L184" s="222">
        <v>4</v>
      </c>
      <c r="M184" s="222">
        <v>10</v>
      </c>
      <c r="N184" s="222">
        <v>0</v>
      </c>
      <c r="O184" s="222">
        <v>0</v>
      </c>
      <c r="P184" s="222">
        <v>2</v>
      </c>
      <c r="Q184" s="222">
        <v>0</v>
      </c>
      <c r="R184" s="183">
        <v>0</v>
      </c>
      <c r="S184" s="188">
        <v>0</v>
      </c>
      <c r="T184" s="183">
        <v>0</v>
      </c>
    </row>
    <row r="185" ht="23.1" customHeight="1" spans="1:20">
      <c r="A185" s="179"/>
      <c r="B185" s="180"/>
      <c r="C185" s="180"/>
      <c r="D185" s="199" t="s">
        <v>2626</v>
      </c>
      <c r="E185" s="182" t="s">
        <v>997</v>
      </c>
      <c r="F185" s="183">
        <v>506.65</v>
      </c>
      <c r="G185" s="188">
        <v>121.74</v>
      </c>
      <c r="H185" s="222">
        <v>84.76</v>
      </c>
      <c r="I185" s="222">
        <v>4.24</v>
      </c>
      <c r="J185" s="222">
        <v>6.36</v>
      </c>
      <c r="K185" s="222">
        <v>0</v>
      </c>
      <c r="L185" s="222">
        <v>0</v>
      </c>
      <c r="M185" s="222">
        <v>9.54</v>
      </c>
      <c r="N185" s="222">
        <v>0</v>
      </c>
      <c r="O185" s="222">
        <v>2</v>
      </c>
      <c r="P185" s="222">
        <v>5.3</v>
      </c>
      <c r="Q185" s="222">
        <v>9.54</v>
      </c>
      <c r="R185" s="183">
        <v>384.91</v>
      </c>
      <c r="S185" s="188">
        <v>384.91</v>
      </c>
      <c r="T185" s="183">
        <v>0</v>
      </c>
    </row>
    <row r="186" ht="23.1" customHeight="1" spans="1:20">
      <c r="A186" s="179"/>
      <c r="B186" s="180"/>
      <c r="C186" s="180"/>
      <c r="D186" s="199" t="s">
        <v>2627</v>
      </c>
      <c r="E186" s="182" t="s">
        <v>2628</v>
      </c>
      <c r="F186" s="183">
        <v>121.74</v>
      </c>
      <c r="G186" s="188">
        <v>121.74</v>
      </c>
      <c r="H186" s="222">
        <v>84.76</v>
      </c>
      <c r="I186" s="222">
        <v>4.24</v>
      </c>
      <c r="J186" s="222">
        <v>6.36</v>
      </c>
      <c r="K186" s="222">
        <v>0</v>
      </c>
      <c r="L186" s="222">
        <v>0</v>
      </c>
      <c r="M186" s="222">
        <v>9.54</v>
      </c>
      <c r="N186" s="222">
        <v>0</v>
      </c>
      <c r="O186" s="222">
        <v>2</v>
      </c>
      <c r="P186" s="222">
        <v>5.3</v>
      </c>
      <c r="Q186" s="222">
        <v>9.54</v>
      </c>
      <c r="R186" s="183">
        <v>0</v>
      </c>
      <c r="S186" s="188">
        <v>0</v>
      </c>
      <c r="T186" s="183">
        <v>0</v>
      </c>
    </row>
    <row r="187" ht="23.1" customHeight="1" spans="1:20">
      <c r="A187" s="179"/>
      <c r="B187" s="180"/>
      <c r="C187" s="180"/>
      <c r="D187" s="199" t="s">
        <v>2629</v>
      </c>
      <c r="E187" s="182" t="s">
        <v>2630</v>
      </c>
      <c r="F187" s="183">
        <v>61.67</v>
      </c>
      <c r="G187" s="188">
        <v>0</v>
      </c>
      <c r="H187" s="222">
        <v>0</v>
      </c>
      <c r="I187" s="222">
        <v>0</v>
      </c>
      <c r="J187" s="222">
        <v>0</v>
      </c>
      <c r="K187" s="222">
        <v>0</v>
      </c>
      <c r="L187" s="222">
        <v>0</v>
      </c>
      <c r="M187" s="222">
        <v>0</v>
      </c>
      <c r="N187" s="222">
        <v>0</v>
      </c>
      <c r="O187" s="222">
        <v>0</v>
      </c>
      <c r="P187" s="222">
        <v>0</v>
      </c>
      <c r="Q187" s="222">
        <v>0</v>
      </c>
      <c r="R187" s="183">
        <v>61.67</v>
      </c>
      <c r="S187" s="188">
        <v>61.67</v>
      </c>
      <c r="T187" s="183">
        <v>0</v>
      </c>
    </row>
    <row r="188" ht="23.1" customHeight="1" spans="1:20">
      <c r="A188" s="179"/>
      <c r="B188" s="180"/>
      <c r="C188" s="180"/>
      <c r="D188" s="199" t="s">
        <v>2631</v>
      </c>
      <c r="E188" s="182" t="s">
        <v>2632</v>
      </c>
      <c r="F188" s="183">
        <v>89.28</v>
      </c>
      <c r="G188" s="188">
        <v>0</v>
      </c>
      <c r="H188" s="222">
        <v>0</v>
      </c>
      <c r="I188" s="222">
        <v>0</v>
      </c>
      <c r="J188" s="222">
        <v>0</v>
      </c>
      <c r="K188" s="222">
        <v>0</v>
      </c>
      <c r="L188" s="222">
        <v>0</v>
      </c>
      <c r="M188" s="222">
        <v>0</v>
      </c>
      <c r="N188" s="222">
        <v>0</v>
      </c>
      <c r="O188" s="222">
        <v>0</v>
      </c>
      <c r="P188" s="222">
        <v>0</v>
      </c>
      <c r="Q188" s="222">
        <v>0</v>
      </c>
      <c r="R188" s="183">
        <v>89.28</v>
      </c>
      <c r="S188" s="188">
        <v>89.28</v>
      </c>
      <c r="T188" s="183">
        <v>0</v>
      </c>
    </row>
    <row r="189" ht="23.1" customHeight="1" spans="1:20">
      <c r="A189" s="179"/>
      <c r="B189" s="180"/>
      <c r="C189" s="180"/>
      <c r="D189" s="199" t="s">
        <v>2633</v>
      </c>
      <c r="E189" s="182" t="s">
        <v>2634</v>
      </c>
      <c r="F189" s="183">
        <v>103.5</v>
      </c>
      <c r="G189" s="188">
        <v>0</v>
      </c>
      <c r="H189" s="222">
        <v>0</v>
      </c>
      <c r="I189" s="222">
        <v>0</v>
      </c>
      <c r="J189" s="222">
        <v>0</v>
      </c>
      <c r="K189" s="222">
        <v>0</v>
      </c>
      <c r="L189" s="222">
        <v>0</v>
      </c>
      <c r="M189" s="222">
        <v>0</v>
      </c>
      <c r="N189" s="222">
        <v>0</v>
      </c>
      <c r="O189" s="222">
        <v>0</v>
      </c>
      <c r="P189" s="222">
        <v>0</v>
      </c>
      <c r="Q189" s="222">
        <v>0</v>
      </c>
      <c r="R189" s="183">
        <v>103.5</v>
      </c>
      <c r="S189" s="188">
        <v>103.5</v>
      </c>
      <c r="T189" s="183">
        <v>0</v>
      </c>
    </row>
    <row r="190" ht="23.1" customHeight="1" spans="1:20">
      <c r="A190" s="179"/>
      <c r="B190" s="180"/>
      <c r="C190" s="180"/>
      <c r="D190" s="199" t="s">
        <v>2635</v>
      </c>
      <c r="E190" s="182" t="s">
        <v>2636</v>
      </c>
      <c r="F190" s="183">
        <v>6.28</v>
      </c>
      <c r="G190" s="188">
        <v>0</v>
      </c>
      <c r="H190" s="222">
        <v>0</v>
      </c>
      <c r="I190" s="222">
        <v>0</v>
      </c>
      <c r="J190" s="222">
        <v>0</v>
      </c>
      <c r="K190" s="222">
        <v>0</v>
      </c>
      <c r="L190" s="222">
        <v>0</v>
      </c>
      <c r="M190" s="222">
        <v>0</v>
      </c>
      <c r="N190" s="222">
        <v>0</v>
      </c>
      <c r="O190" s="222">
        <v>0</v>
      </c>
      <c r="P190" s="222">
        <v>0</v>
      </c>
      <c r="Q190" s="222">
        <v>0</v>
      </c>
      <c r="R190" s="183">
        <v>6.28</v>
      </c>
      <c r="S190" s="188">
        <v>6.28</v>
      </c>
      <c r="T190" s="183">
        <v>0</v>
      </c>
    </row>
    <row r="191" ht="23.1" customHeight="1" spans="1:20">
      <c r="A191" s="179"/>
      <c r="B191" s="180"/>
      <c r="C191" s="180"/>
      <c r="D191" s="199" t="s">
        <v>2637</v>
      </c>
      <c r="E191" s="182" t="s">
        <v>2638</v>
      </c>
      <c r="F191" s="183">
        <v>12.56</v>
      </c>
      <c r="G191" s="188">
        <v>0</v>
      </c>
      <c r="H191" s="222">
        <v>0</v>
      </c>
      <c r="I191" s="222">
        <v>0</v>
      </c>
      <c r="J191" s="222">
        <v>0</v>
      </c>
      <c r="K191" s="222">
        <v>0</v>
      </c>
      <c r="L191" s="222">
        <v>0</v>
      </c>
      <c r="M191" s="222">
        <v>0</v>
      </c>
      <c r="N191" s="222">
        <v>0</v>
      </c>
      <c r="O191" s="222">
        <v>0</v>
      </c>
      <c r="P191" s="222">
        <v>0</v>
      </c>
      <c r="Q191" s="222">
        <v>0</v>
      </c>
      <c r="R191" s="183">
        <v>12.56</v>
      </c>
      <c r="S191" s="188">
        <v>12.56</v>
      </c>
      <c r="T191" s="183">
        <v>0</v>
      </c>
    </row>
    <row r="192" ht="23.1" customHeight="1" spans="1:20">
      <c r="A192" s="179"/>
      <c r="B192" s="180"/>
      <c r="C192" s="180"/>
      <c r="D192" s="199" t="s">
        <v>2639</v>
      </c>
      <c r="E192" s="182" t="s">
        <v>2640</v>
      </c>
      <c r="F192" s="183">
        <v>6.26</v>
      </c>
      <c r="G192" s="188">
        <v>0</v>
      </c>
      <c r="H192" s="222">
        <v>0</v>
      </c>
      <c r="I192" s="222">
        <v>0</v>
      </c>
      <c r="J192" s="222">
        <v>0</v>
      </c>
      <c r="K192" s="222">
        <v>0</v>
      </c>
      <c r="L192" s="222">
        <v>0</v>
      </c>
      <c r="M192" s="222">
        <v>0</v>
      </c>
      <c r="N192" s="222">
        <v>0</v>
      </c>
      <c r="O192" s="222">
        <v>0</v>
      </c>
      <c r="P192" s="222">
        <v>0</v>
      </c>
      <c r="Q192" s="222">
        <v>0</v>
      </c>
      <c r="R192" s="183">
        <v>6.26</v>
      </c>
      <c r="S192" s="188">
        <v>6.26</v>
      </c>
      <c r="T192" s="183">
        <v>0</v>
      </c>
    </row>
    <row r="193" ht="23.1" customHeight="1" spans="1:20">
      <c r="A193" s="179"/>
      <c r="B193" s="180"/>
      <c r="C193" s="180"/>
      <c r="D193" s="199" t="s">
        <v>2641</v>
      </c>
      <c r="E193" s="182" t="s">
        <v>2642</v>
      </c>
      <c r="F193" s="183">
        <v>17.28</v>
      </c>
      <c r="G193" s="188">
        <v>0</v>
      </c>
      <c r="H193" s="222">
        <v>0</v>
      </c>
      <c r="I193" s="222">
        <v>0</v>
      </c>
      <c r="J193" s="222">
        <v>0</v>
      </c>
      <c r="K193" s="222">
        <v>0</v>
      </c>
      <c r="L193" s="222">
        <v>0</v>
      </c>
      <c r="M193" s="222">
        <v>0</v>
      </c>
      <c r="N193" s="222">
        <v>0</v>
      </c>
      <c r="O193" s="222">
        <v>0</v>
      </c>
      <c r="P193" s="222">
        <v>0</v>
      </c>
      <c r="Q193" s="222">
        <v>0</v>
      </c>
      <c r="R193" s="183">
        <v>17.28</v>
      </c>
      <c r="S193" s="188">
        <v>17.28</v>
      </c>
      <c r="T193" s="183">
        <v>0</v>
      </c>
    </row>
    <row r="194" ht="23.1" customHeight="1" spans="1:20">
      <c r="A194" s="179"/>
      <c r="B194" s="180"/>
      <c r="C194" s="180"/>
      <c r="D194" s="199" t="s">
        <v>2643</v>
      </c>
      <c r="E194" s="182" t="s">
        <v>2644</v>
      </c>
      <c r="F194" s="183">
        <v>7.81</v>
      </c>
      <c r="G194" s="188">
        <v>0</v>
      </c>
      <c r="H194" s="222">
        <v>0</v>
      </c>
      <c r="I194" s="222">
        <v>0</v>
      </c>
      <c r="J194" s="222">
        <v>0</v>
      </c>
      <c r="K194" s="222">
        <v>0</v>
      </c>
      <c r="L194" s="222">
        <v>0</v>
      </c>
      <c r="M194" s="222">
        <v>0</v>
      </c>
      <c r="N194" s="222">
        <v>0</v>
      </c>
      <c r="O194" s="222">
        <v>0</v>
      </c>
      <c r="P194" s="222">
        <v>0</v>
      </c>
      <c r="Q194" s="222">
        <v>0</v>
      </c>
      <c r="R194" s="183">
        <v>7.81</v>
      </c>
      <c r="S194" s="188">
        <v>7.81</v>
      </c>
      <c r="T194" s="183">
        <v>0</v>
      </c>
    </row>
    <row r="195" ht="23.1" customHeight="1" spans="1:20">
      <c r="A195" s="179"/>
      <c r="B195" s="180"/>
      <c r="C195" s="180"/>
      <c r="D195" s="199" t="s">
        <v>2651</v>
      </c>
      <c r="E195" s="182" t="s">
        <v>2652</v>
      </c>
      <c r="F195" s="183">
        <v>80.27</v>
      </c>
      <c r="G195" s="188">
        <v>0</v>
      </c>
      <c r="H195" s="222">
        <v>0</v>
      </c>
      <c r="I195" s="222">
        <v>0</v>
      </c>
      <c r="J195" s="222">
        <v>0</v>
      </c>
      <c r="K195" s="222">
        <v>0</v>
      </c>
      <c r="L195" s="222">
        <v>0</v>
      </c>
      <c r="M195" s="222">
        <v>0</v>
      </c>
      <c r="N195" s="222">
        <v>0</v>
      </c>
      <c r="O195" s="222">
        <v>0</v>
      </c>
      <c r="P195" s="222">
        <v>0</v>
      </c>
      <c r="Q195" s="222">
        <v>0</v>
      </c>
      <c r="R195" s="183">
        <v>80.27</v>
      </c>
      <c r="S195" s="188">
        <v>80.27</v>
      </c>
      <c r="T195" s="183">
        <v>0</v>
      </c>
    </row>
    <row r="196" ht="23.1" customHeight="1" spans="1:20">
      <c r="A196" s="179"/>
      <c r="B196" s="180"/>
      <c r="C196" s="180"/>
      <c r="D196" s="199" t="s">
        <v>2673</v>
      </c>
      <c r="E196" s="182" t="s">
        <v>1074</v>
      </c>
      <c r="F196" s="183">
        <v>15.96</v>
      </c>
      <c r="G196" s="188">
        <v>15.96</v>
      </c>
      <c r="H196" s="222">
        <v>7.86</v>
      </c>
      <c r="I196" s="222">
        <v>0</v>
      </c>
      <c r="J196" s="222">
        <v>0</v>
      </c>
      <c r="K196" s="222">
        <v>0</v>
      </c>
      <c r="L196" s="222">
        <v>0</v>
      </c>
      <c r="M196" s="222">
        <v>4.5</v>
      </c>
      <c r="N196" s="222">
        <v>0</v>
      </c>
      <c r="O196" s="222">
        <v>0</v>
      </c>
      <c r="P196" s="222">
        <v>0</v>
      </c>
      <c r="Q196" s="222">
        <v>3.6</v>
      </c>
      <c r="R196" s="183">
        <v>0</v>
      </c>
      <c r="S196" s="188">
        <v>0</v>
      </c>
      <c r="T196" s="183">
        <v>0</v>
      </c>
    </row>
    <row r="197" ht="23.1" customHeight="1" spans="1:20">
      <c r="A197" s="179"/>
      <c r="B197" s="180"/>
      <c r="C197" s="180"/>
      <c r="D197" s="199" t="s">
        <v>2674</v>
      </c>
      <c r="E197" s="182" t="s">
        <v>2675</v>
      </c>
      <c r="F197" s="183">
        <v>15.96</v>
      </c>
      <c r="G197" s="188">
        <v>15.96</v>
      </c>
      <c r="H197" s="222">
        <v>7.86</v>
      </c>
      <c r="I197" s="222">
        <v>0</v>
      </c>
      <c r="J197" s="222">
        <v>0</v>
      </c>
      <c r="K197" s="222">
        <v>0</v>
      </c>
      <c r="L197" s="222">
        <v>0</v>
      </c>
      <c r="M197" s="222">
        <v>4.5</v>
      </c>
      <c r="N197" s="222">
        <v>0</v>
      </c>
      <c r="O197" s="222">
        <v>0</v>
      </c>
      <c r="P197" s="222">
        <v>0</v>
      </c>
      <c r="Q197" s="222">
        <v>3.6</v>
      </c>
      <c r="R197" s="183">
        <v>0</v>
      </c>
      <c r="S197" s="188">
        <v>0</v>
      </c>
      <c r="T197" s="183">
        <v>0</v>
      </c>
    </row>
    <row r="198" ht="23.1" customHeight="1" spans="1:20">
      <c r="A198" s="179"/>
      <c r="B198" s="180"/>
      <c r="C198" s="180"/>
      <c r="D198" s="199" t="s">
        <v>2678</v>
      </c>
      <c r="E198" s="182" t="s">
        <v>139</v>
      </c>
      <c r="F198" s="183">
        <v>284.99</v>
      </c>
      <c r="G198" s="188">
        <v>284.99</v>
      </c>
      <c r="H198" s="222">
        <v>150.99</v>
      </c>
      <c r="I198" s="222">
        <v>5.5</v>
      </c>
      <c r="J198" s="222">
        <v>10</v>
      </c>
      <c r="K198" s="222">
        <v>10</v>
      </c>
      <c r="L198" s="222">
        <v>30</v>
      </c>
      <c r="M198" s="222">
        <v>18.5</v>
      </c>
      <c r="N198" s="222">
        <v>0</v>
      </c>
      <c r="O198" s="222">
        <v>8</v>
      </c>
      <c r="P198" s="222">
        <v>10</v>
      </c>
      <c r="Q198" s="222">
        <v>42</v>
      </c>
      <c r="R198" s="183">
        <v>0</v>
      </c>
      <c r="S198" s="188">
        <v>0</v>
      </c>
      <c r="T198" s="183">
        <v>0</v>
      </c>
    </row>
    <row r="199" ht="23.1" customHeight="1" spans="1:20">
      <c r="A199" s="179"/>
      <c r="B199" s="180"/>
      <c r="C199" s="180"/>
      <c r="D199" s="199" t="s">
        <v>2679</v>
      </c>
      <c r="E199" s="182" t="s">
        <v>2680</v>
      </c>
      <c r="F199" s="183">
        <v>284.99</v>
      </c>
      <c r="G199" s="188">
        <v>284.99</v>
      </c>
      <c r="H199" s="222">
        <v>150.99</v>
      </c>
      <c r="I199" s="222">
        <v>5.5</v>
      </c>
      <c r="J199" s="222">
        <v>10</v>
      </c>
      <c r="K199" s="222">
        <v>10</v>
      </c>
      <c r="L199" s="222">
        <v>30</v>
      </c>
      <c r="M199" s="222">
        <v>18.5</v>
      </c>
      <c r="N199" s="222">
        <v>0</v>
      </c>
      <c r="O199" s="222">
        <v>8</v>
      </c>
      <c r="P199" s="222">
        <v>10</v>
      </c>
      <c r="Q199" s="222">
        <v>42</v>
      </c>
      <c r="R199" s="183">
        <v>0</v>
      </c>
      <c r="S199" s="188">
        <v>0</v>
      </c>
      <c r="T199" s="183">
        <v>0</v>
      </c>
    </row>
    <row r="200" ht="23.1" customHeight="1" spans="1:20">
      <c r="A200" s="179"/>
      <c r="B200" s="180"/>
      <c r="C200" s="180"/>
      <c r="D200" s="199" t="s">
        <v>2681</v>
      </c>
      <c r="E200" s="182" t="s">
        <v>1091</v>
      </c>
      <c r="F200" s="183">
        <v>115.46</v>
      </c>
      <c r="G200" s="188">
        <v>73.41</v>
      </c>
      <c r="H200" s="222">
        <v>35.01</v>
      </c>
      <c r="I200" s="222">
        <v>2</v>
      </c>
      <c r="J200" s="222">
        <v>2</v>
      </c>
      <c r="K200" s="222">
        <v>0</v>
      </c>
      <c r="L200" s="222">
        <v>4</v>
      </c>
      <c r="M200" s="222">
        <v>23.8</v>
      </c>
      <c r="N200" s="222">
        <v>0</v>
      </c>
      <c r="O200" s="222">
        <v>2</v>
      </c>
      <c r="P200" s="222">
        <v>4.6</v>
      </c>
      <c r="Q200" s="222">
        <v>0</v>
      </c>
      <c r="R200" s="183">
        <v>42.05</v>
      </c>
      <c r="S200" s="188">
        <v>42.05</v>
      </c>
      <c r="T200" s="183">
        <v>0</v>
      </c>
    </row>
    <row r="201" ht="23.1" customHeight="1" spans="1:20">
      <c r="A201" s="179"/>
      <c r="B201" s="180"/>
      <c r="C201" s="180"/>
      <c r="D201" s="199" t="s">
        <v>2682</v>
      </c>
      <c r="E201" s="182" t="s">
        <v>2683</v>
      </c>
      <c r="F201" s="183">
        <v>58</v>
      </c>
      <c r="G201" s="188">
        <v>58</v>
      </c>
      <c r="H201" s="222">
        <v>27.2</v>
      </c>
      <c r="I201" s="222">
        <v>2</v>
      </c>
      <c r="J201" s="222">
        <v>2</v>
      </c>
      <c r="K201" s="222">
        <v>0</v>
      </c>
      <c r="L201" s="222">
        <v>4</v>
      </c>
      <c r="M201" s="222">
        <v>18.2</v>
      </c>
      <c r="N201" s="222">
        <v>0</v>
      </c>
      <c r="O201" s="222">
        <v>0</v>
      </c>
      <c r="P201" s="222">
        <v>4.6</v>
      </c>
      <c r="Q201" s="222">
        <v>0</v>
      </c>
      <c r="R201" s="183">
        <v>0</v>
      </c>
      <c r="S201" s="188">
        <v>0</v>
      </c>
      <c r="T201" s="183">
        <v>0</v>
      </c>
    </row>
    <row r="202" ht="23.1" customHeight="1" spans="1:20">
      <c r="A202" s="179"/>
      <c r="B202" s="180"/>
      <c r="C202" s="180"/>
      <c r="D202" s="199" t="s">
        <v>2684</v>
      </c>
      <c r="E202" s="182" t="s">
        <v>2685</v>
      </c>
      <c r="F202" s="183">
        <v>10.9</v>
      </c>
      <c r="G202" s="188">
        <v>0</v>
      </c>
      <c r="H202" s="222">
        <v>0</v>
      </c>
      <c r="I202" s="222">
        <v>0</v>
      </c>
      <c r="J202" s="222">
        <v>0</v>
      </c>
      <c r="K202" s="222">
        <v>0</v>
      </c>
      <c r="L202" s="222">
        <v>0</v>
      </c>
      <c r="M202" s="222">
        <v>0</v>
      </c>
      <c r="N202" s="222">
        <v>0</v>
      </c>
      <c r="O202" s="222">
        <v>0</v>
      </c>
      <c r="P202" s="222">
        <v>0</v>
      </c>
      <c r="Q202" s="222">
        <v>0</v>
      </c>
      <c r="R202" s="183">
        <v>10.9</v>
      </c>
      <c r="S202" s="188">
        <v>10.9</v>
      </c>
      <c r="T202" s="183">
        <v>0</v>
      </c>
    </row>
    <row r="203" ht="23.1" customHeight="1" spans="1:20">
      <c r="A203" s="179"/>
      <c r="B203" s="180"/>
      <c r="C203" s="180"/>
      <c r="D203" s="199" t="s">
        <v>2686</v>
      </c>
      <c r="E203" s="182" t="s">
        <v>2687</v>
      </c>
      <c r="F203" s="183">
        <v>15.41</v>
      </c>
      <c r="G203" s="188">
        <v>15.41</v>
      </c>
      <c r="H203" s="222">
        <v>7.81</v>
      </c>
      <c r="I203" s="222">
        <v>0</v>
      </c>
      <c r="J203" s="222">
        <v>0</v>
      </c>
      <c r="K203" s="222">
        <v>0</v>
      </c>
      <c r="L203" s="222">
        <v>0</v>
      </c>
      <c r="M203" s="222">
        <v>5.6</v>
      </c>
      <c r="N203" s="222">
        <v>0</v>
      </c>
      <c r="O203" s="222">
        <v>2</v>
      </c>
      <c r="P203" s="222">
        <v>0</v>
      </c>
      <c r="Q203" s="222">
        <v>0</v>
      </c>
      <c r="R203" s="183">
        <v>0</v>
      </c>
      <c r="S203" s="188">
        <v>0</v>
      </c>
      <c r="T203" s="183">
        <v>0</v>
      </c>
    </row>
    <row r="204" ht="23.1" customHeight="1" spans="1:20">
      <c r="A204" s="179"/>
      <c r="B204" s="180"/>
      <c r="C204" s="180"/>
      <c r="D204" s="199" t="s">
        <v>2688</v>
      </c>
      <c r="E204" s="182" t="s">
        <v>2689</v>
      </c>
      <c r="F204" s="183">
        <v>15.59</v>
      </c>
      <c r="G204" s="188">
        <v>0</v>
      </c>
      <c r="H204" s="222">
        <v>0</v>
      </c>
      <c r="I204" s="222">
        <v>0</v>
      </c>
      <c r="J204" s="222">
        <v>0</v>
      </c>
      <c r="K204" s="222">
        <v>0</v>
      </c>
      <c r="L204" s="222">
        <v>0</v>
      </c>
      <c r="M204" s="222">
        <v>0</v>
      </c>
      <c r="N204" s="222">
        <v>0</v>
      </c>
      <c r="O204" s="222">
        <v>0</v>
      </c>
      <c r="P204" s="222">
        <v>0</v>
      </c>
      <c r="Q204" s="222">
        <v>0</v>
      </c>
      <c r="R204" s="183">
        <v>15.59</v>
      </c>
      <c r="S204" s="188">
        <v>15.59</v>
      </c>
      <c r="T204" s="183">
        <v>0</v>
      </c>
    </row>
    <row r="205" ht="23.1" customHeight="1" spans="1:20">
      <c r="A205" s="179"/>
      <c r="B205" s="180"/>
      <c r="C205" s="180"/>
      <c r="D205" s="199" t="s">
        <v>2690</v>
      </c>
      <c r="E205" s="182" t="s">
        <v>2691</v>
      </c>
      <c r="F205" s="183">
        <v>15.56</v>
      </c>
      <c r="G205" s="188">
        <v>0</v>
      </c>
      <c r="H205" s="222">
        <v>0</v>
      </c>
      <c r="I205" s="222">
        <v>0</v>
      </c>
      <c r="J205" s="222">
        <v>0</v>
      </c>
      <c r="K205" s="222">
        <v>0</v>
      </c>
      <c r="L205" s="222">
        <v>0</v>
      </c>
      <c r="M205" s="222">
        <v>0</v>
      </c>
      <c r="N205" s="222">
        <v>0</v>
      </c>
      <c r="O205" s="222">
        <v>0</v>
      </c>
      <c r="P205" s="222">
        <v>0</v>
      </c>
      <c r="Q205" s="222">
        <v>0</v>
      </c>
      <c r="R205" s="183">
        <v>15.56</v>
      </c>
      <c r="S205" s="188">
        <v>15.56</v>
      </c>
      <c r="T205" s="183">
        <v>0</v>
      </c>
    </row>
    <row r="206" ht="23.1" customHeight="1" spans="1:20">
      <c r="A206" s="179"/>
      <c r="B206" s="180"/>
      <c r="C206" s="180"/>
      <c r="D206" s="199" t="s">
        <v>1905</v>
      </c>
      <c r="E206" s="182" t="s">
        <v>143</v>
      </c>
      <c r="F206" s="183">
        <v>559.11</v>
      </c>
      <c r="G206" s="188">
        <v>559.11</v>
      </c>
      <c r="H206" s="222">
        <v>219.71</v>
      </c>
      <c r="I206" s="222">
        <v>27.4</v>
      </c>
      <c r="J206" s="222">
        <v>30</v>
      </c>
      <c r="K206" s="222">
        <v>0</v>
      </c>
      <c r="L206" s="222">
        <v>82</v>
      </c>
      <c r="M206" s="222">
        <v>32.6</v>
      </c>
      <c r="N206" s="222">
        <v>0</v>
      </c>
      <c r="O206" s="222">
        <v>12</v>
      </c>
      <c r="P206" s="222">
        <v>13.1</v>
      </c>
      <c r="Q206" s="222">
        <v>142.3</v>
      </c>
      <c r="R206" s="183">
        <v>0</v>
      </c>
      <c r="S206" s="188">
        <v>0</v>
      </c>
      <c r="T206" s="183">
        <v>0</v>
      </c>
    </row>
    <row r="207" ht="23.1" customHeight="1" spans="1:20">
      <c r="A207" s="179"/>
      <c r="B207" s="180"/>
      <c r="C207" s="180"/>
      <c r="D207" s="199" t="s">
        <v>2692</v>
      </c>
      <c r="E207" s="182" t="s">
        <v>2693</v>
      </c>
      <c r="F207" s="183">
        <v>559.11</v>
      </c>
      <c r="G207" s="188">
        <v>559.11</v>
      </c>
      <c r="H207" s="222">
        <v>219.71</v>
      </c>
      <c r="I207" s="222">
        <v>27.4</v>
      </c>
      <c r="J207" s="222">
        <v>30</v>
      </c>
      <c r="K207" s="222">
        <v>0</v>
      </c>
      <c r="L207" s="222">
        <v>82</v>
      </c>
      <c r="M207" s="222">
        <v>32.6</v>
      </c>
      <c r="N207" s="222">
        <v>0</v>
      </c>
      <c r="O207" s="222">
        <v>12</v>
      </c>
      <c r="P207" s="222">
        <v>13.1</v>
      </c>
      <c r="Q207" s="222">
        <v>142.3</v>
      </c>
      <c r="R207" s="183">
        <v>0</v>
      </c>
      <c r="S207" s="188">
        <v>0</v>
      </c>
      <c r="T207" s="183">
        <v>0</v>
      </c>
    </row>
    <row r="208" ht="23.1" customHeight="1" spans="1:20">
      <c r="A208" s="179"/>
      <c r="B208" s="180"/>
      <c r="C208" s="180"/>
      <c r="D208" s="199" t="s">
        <v>1922</v>
      </c>
      <c r="E208" s="182" t="s">
        <v>145</v>
      </c>
      <c r="F208" s="183">
        <v>14.5</v>
      </c>
      <c r="G208" s="188">
        <v>0</v>
      </c>
      <c r="H208" s="222">
        <v>0</v>
      </c>
      <c r="I208" s="222">
        <v>0</v>
      </c>
      <c r="J208" s="222">
        <v>0</v>
      </c>
      <c r="K208" s="222">
        <v>0</v>
      </c>
      <c r="L208" s="222">
        <v>0</v>
      </c>
      <c r="M208" s="222">
        <v>0</v>
      </c>
      <c r="N208" s="222">
        <v>0</v>
      </c>
      <c r="O208" s="222">
        <v>0</v>
      </c>
      <c r="P208" s="222">
        <v>0</v>
      </c>
      <c r="Q208" s="222">
        <v>0</v>
      </c>
      <c r="R208" s="183">
        <v>14.5</v>
      </c>
      <c r="S208" s="188">
        <v>14.5</v>
      </c>
      <c r="T208" s="183">
        <v>0</v>
      </c>
    </row>
    <row r="209" ht="23.1" customHeight="1" spans="1:20">
      <c r="A209" s="179"/>
      <c r="B209" s="180"/>
      <c r="C209" s="180"/>
      <c r="D209" s="199" t="s">
        <v>2694</v>
      </c>
      <c r="E209" s="182" t="s">
        <v>2695</v>
      </c>
      <c r="F209" s="183">
        <v>14.5</v>
      </c>
      <c r="G209" s="188">
        <v>0</v>
      </c>
      <c r="H209" s="222">
        <v>0</v>
      </c>
      <c r="I209" s="222">
        <v>0</v>
      </c>
      <c r="J209" s="222">
        <v>0</v>
      </c>
      <c r="K209" s="222">
        <v>0</v>
      </c>
      <c r="L209" s="222">
        <v>0</v>
      </c>
      <c r="M209" s="222">
        <v>0</v>
      </c>
      <c r="N209" s="222">
        <v>0</v>
      </c>
      <c r="O209" s="222">
        <v>0</v>
      </c>
      <c r="P209" s="222">
        <v>0</v>
      </c>
      <c r="Q209" s="222">
        <v>0</v>
      </c>
      <c r="R209" s="183">
        <v>14.5</v>
      </c>
      <c r="S209" s="188">
        <v>14.5</v>
      </c>
      <c r="T209" s="183">
        <v>0</v>
      </c>
    </row>
    <row r="210" ht="23.1" customHeight="1" spans="1:20">
      <c r="A210" s="179"/>
      <c r="B210" s="180"/>
      <c r="C210" s="180"/>
      <c r="D210" s="199" t="s">
        <v>1931</v>
      </c>
      <c r="E210" s="182" t="s">
        <v>1114</v>
      </c>
      <c r="F210" s="183">
        <v>138.36</v>
      </c>
      <c r="G210" s="188">
        <v>65.49</v>
      </c>
      <c r="H210" s="222">
        <v>38.99</v>
      </c>
      <c r="I210" s="222">
        <v>1</v>
      </c>
      <c r="J210" s="222">
        <v>3</v>
      </c>
      <c r="K210" s="222">
        <v>0</v>
      </c>
      <c r="L210" s="222">
        <v>2.5</v>
      </c>
      <c r="M210" s="222">
        <v>10</v>
      </c>
      <c r="N210" s="222">
        <v>0</v>
      </c>
      <c r="O210" s="222">
        <v>2</v>
      </c>
      <c r="P210" s="222">
        <v>2</v>
      </c>
      <c r="Q210" s="222">
        <v>6</v>
      </c>
      <c r="R210" s="183">
        <v>72.87</v>
      </c>
      <c r="S210" s="188">
        <v>72.87</v>
      </c>
      <c r="T210" s="183">
        <v>0</v>
      </c>
    </row>
    <row r="211" ht="23.1" customHeight="1" spans="1:20">
      <c r="A211" s="179"/>
      <c r="B211" s="180"/>
      <c r="C211" s="180"/>
      <c r="D211" s="199" t="s">
        <v>2696</v>
      </c>
      <c r="E211" s="182" t="s">
        <v>2697</v>
      </c>
      <c r="F211" s="183">
        <v>65.49</v>
      </c>
      <c r="G211" s="188">
        <v>65.49</v>
      </c>
      <c r="H211" s="222">
        <v>38.99</v>
      </c>
      <c r="I211" s="222">
        <v>1</v>
      </c>
      <c r="J211" s="222">
        <v>3</v>
      </c>
      <c r="K211" s="222">
        <v>0</v>
      </c>
      <c r="L211" s="222">
        <v>2.5</v>
      </c>
      <c r="M211" s="222">
        <v>10</v>
      </c>
      <c r="N211" s="222">
        <v>0</v>
      </c>
      <c r="O211" s="222">
        <v>2</v>
      </c>
      <c r="P211" s="222">
        <v>2</v>
      </c>
      <c r="Q211" s="222">
        <v>6</v>
      </c>
      <c r="R211" s="183">
        <v>0</v>
      </c>
      <c r="S211" s="188">
        <v>0</v>
      </c>
      <c r="T211" s="183">
        <v>0</v>
      </c>
    </row>
    <row r="212" ht="23.1" customHeight="1" spans="1:20">
      <c r="A212" s="179"/>
      <c r="B212" s="180"/>
      <c r="C212" s="180"/>
      <c r="D212" s="199" t="s">
        <v>2698</v>
      </c>
      <c r="E212" s="182" t="s">
        <v>2699</v>
      </c>
      <c r="F212" s="183">
        <v>17.63</v>
      </c>
      <c r="G212" s="188">
        <v>0</v>
      </c>
      <c r="H212" s="222">
        <v>0</v>
      </c>
      <c r="I212" s="222">
        <v>0</v>
      </c>
      <c r="J212" s="222">
        <v>0</v>
      </c>
      <c r="K212" s="222">
        <v>0</v>
      </c>
      <c r="L212" s="222">
        <v>0</v>
      </c>
      <c r="M212" s="222">
        <v>0</v>
      </c>
      <c r="N212" s="222">
        <v>0</v>
      </c>
      <c r="O212" s="222">
        <v>0</v>
      </c>
      <c r="P212" s="222">
        <v>0</v>
      </c>
      <c r="Q212" s="222">
        <v>0</v>
      </c>
      <c r="R212" s="183">
        <v>17.63</v>
      </c>
      <c r="S212" s="188">
        <v>17.63</v>
      </c>
      <c r="T212" s="183">
        <v>0</v>
      </c>
    </row>
    <row r="213" ht="23.1" customHeight="1" spans="1:20">
      <c r="A213" s="179"/>
      <c r="B213" s="180"/>
      <c r="C213" s="180"/>
      <c r="D213" s="199" t="s">
        <v>2700</v>
      </c>
      <c r="E213" s="182" t="s">
        <v>2701</v>
      </c>
      <c r="F213" s="183">
        <v>6.23</v>
      </c>
      <c r="G213" s="188">
        <v>0</v>
      </c>
      <c r="H213" s="222">
        <v>0</v>
      </c>
      <c r="I213" s="222">
        <v>0</v>
      </c>
      <c r="J213" s="222">
        <v>0</v>
      </c>
      <c r="K213" s="222">
        <v>0</v>
      </c>
      <c r="L213" s="222">
        <v>0</v>
      </c>
      <c r="M213" s="222">
        <v>0</v>
      </c>
      <c r="N213" s="222">
        <v>0</v>
      </c>
      <c r="O213" s="222">
        <v>0</v>
      </c>
      <c r="P213" s="222">
        <v>0</v>
      </c>
      <c r="Q213" s="222">
        <v>0</v>
      </c>
      <c r="R213" s="183">
        <v>6.23</v>
      </c>
      <c r="S213" s="188">
        <v>6.23</v>
      </c>
      <c r="T213" s="183">
        <v>0</v>
      </c>
    </row>
    <row r="214" ht="23.1" customHeight="1" spans="1:20">
      <c r="A214" s="179"/>
      <c r="B214" s="180"/>
      <c r="C214" s="180"/>
      <c r="D214" s="199" t="s">
        <v>2702</v>
      </c>
      <c r="E214" s="182" t="s">
        <v>2703</v>
      </c>
      <c r="F214" s="183">
        <v>9.39</v>
      </c>
      <c r="G214" s="188">
        <v>0</v>
      </c>
      <c r="H214" s="222">
        <v>0</v>
      </c>
      <c r="I214" s="222">
        <v>0</v>
      </c>
      <c r="J214" s="222">
        <v>0</v>
      </c>
      <c r="K214" s="222">
        <v>0</v>
      </c>
      <c r="L214" s="222">
        <v>0</v>
      </c>
      <c r="M214" s="222">
        <v>0</v>
      </c>
      <c r="N214" s="222">
        <v>0</v>
      </c>
      <c r="O214" s="222">
        <v>0</v>
      </c>
      <c r="P214" s="222">
        <v>0</v>
      </c>
      <c r="Q214" s="222">
        <v>0</v>
      </c>
      <c r="R214" s="183">
        <v>9.39</v>
      </c>
      <c r="S214" s="188">
        <v>9.39</v>
      </c>
      <c r="T214" s="183">
        <v>0</v>
      </c>
    </row>
    <row r="215" ht="23.1" customHeight="1" spans="1:20">
      <c r="A215" s="179"/>
      <c r="B215" s="180"/>
      <c r="C215" s="180"/>
      <c r="D215" s="199" t="s">
        <v>2704</v>
      </c>
      <c r="E215" s="182" t="s">
        <v>2705</v>
      </c>
      <c r="F215" s="183">
        <v>25.55</v>
      </c>
      <c r="G215" s="188">
        <v>0</v>
      </c>
      <c r="H215" s="222">
        <v>0</v>
      </c>
      <c r="I215" s="222">
        <v>0</v>
      </c>
      <c r="J215" s="222">
        <v>0</v>
      </c>
      <c r="K215" s="222">
        <v>0</v>
      </c>
      <c r="L215" s="222">
        <v>0</v>
      </c>
      <c r="M215" s="222">
        <v>0</v>
      </c>
      <c r="N215" s="222">
        <v>0</v>
      </c>
      <c r="O215" s="222">
        <v>0</v>
      </c>
      <c r="P215" s="222">
        <v>0</v>
      </c>
      <c r="Q215" s="222">
        <v>0</v>
      </c>
      <c r="R215" s="183">
        <v>25.55</v>
      </c>
      <c r="S215" s="188">
        <v>25.55</v>
      </c>
      <c r="T215" s="183">
        <v>0</v>
      </c>
    </row>
    <row r="216" ht="23.1" customHeight="1" spans="1:20">
      <c r="A216" s="179"/>
      <c r="B216" s="180"/>
      <c r="C216" s="180"/>
      <c r="D216" s="199" t="s">
        <v>2706</v>
      </c>
      <c r="E216" s="182" t="s">
        <v>2707</v>
      </c>
      <c r="F216" s="183">
        <v>14.07</v>
      </c>
      <c r="G216" s="188">
        <v>0</v>
      </c>
      <c r="H216" s="222">
        <v>0</v>
      </c>
      <c r="I216" s="222">
        <v>0</v>
      </c>
      <c r="J216" s="222">
        <v>0</v>
      </c>
      <c r="K216" s="222">
        <v>0</v>
      </c>
      <c r="L216" s="222">
        <v>0</v>
      </c>
      <c r="M216" s="222">
        <v>0</v>
      </c>
      <c r="N216" s="222">
        <v>0</v>
      </c>
      <c r="O216" s="222">
        <v>0</v>
      </c>
      <c r="P216" s="222">
        <v>0</v>
      </c>
      <c r="Q216" s="222">
        <v>0</v>
      </c>
      <c r="R216" s="183">
        <v>14.07</v>
      </c>
      <c r="S216" s="188">
        <v>14.07</v>
      </c>
      <c r="T216" s="183">
        <v>0</v>
      </c>
    </row>
    <row r="217" ht="23.1" customHeight="1" spans="1:20">
      <c r="A217" s="179"/>
      <c r="B217" s="180"/>
      <c r="C217" s="180"/>
      <c r="D217" s="199" t="s">
        <v>1933</v>
      </c>
      <c r="E217" s="182" t="s">
        <v>1125</v>
      </c>
      <c r="F217" s="183">
        <v>102.54</v>
      </c>
      <c r="G217" s="188">
        <v>77.28</v>
      </c>
      <c r="H217" s="222">
        <v>50.28</v>
      </c>
      <c r="I217" s="222">
        <v>3</v>
      </c>
      <c r="J217" s="222">
        <v>1</v>
      </c>
      <c r="K217" s="222">
        <v>4</v>
      </c>
      <c r="L217" s="222">
        <v>0</v>
      </c>
      <c r="M217" s="222">
        <v>5</v>
      </c>
      <c r="N217" s="222">
        <v>0</v>
      </c>
      <c r="O217" s="222">
        <v>0</v>
      </c>
      <c r="P217" s="222">
        <v>6</v>
      </c>
      <c r="Q217" s="222">
        <v>8</v>
      </c>
      <c r="R217" s="183">
        <v>25.26</v>
      </c>
      <c r="S217" s="188">
        <v>25.26</v>
      </c>
      <c r="T217" s="183">
        <v>0</v>
      </c>
    </row>
    <row r="218" ht="23.1" customHeight="1" spans="1:20">
      <c r="A218" s="179"/>
      <c r="B218" s="180"/>
      <c r="C218" s="180"/>
      <c r="D218" s="199" t="s">
        <v>2708</v>
      </c>
      <c r="E218" s="182" t="s">
        <v>2709</v>
      </c>
      <c r="F218" s="183">
        <v>77.28</v>
      </c>
      <c r="G218" s="188">
        <v>77.28</v>
      </c>
      <c r="H218" s="222">
        <v>50.28</v>
      </c>
      <c r="I218" s="222">
        <v>3</v>
      </c>
      <c r="J218" s="222">
        <v>1</v>
      </c>
      <c r="K218" s="222">
        <v>4</v>
      </c>
      <c r="L218" s="222">
        <v>0</v>
      </c>
      <c r="M218" s="222">
        <v>5</v>
      </c>
      <c r="N218" s="222">
        <v>0</v>
      </c>
      <c r="O218" s="222">
        <v>0</v>
      </c>
      <c r="P218" s="222">
        <v>6</v>
      </c>
      <c r="Q218" s="222">
        <v>8</v>
      </c>
      <c r="R218" s="183">
        <v>0</v>
      </c>
      <c r="S218" s="188">
        <v>0</v>
      </c>
      <c r="T218" s="183">
        <v>0</v>
      </c>
    </row>
    <row r="219" ht="23.1" customHeight="1" spans="1:20">
      <c r="A219" s="179"/>
      <c r="B219" s="180"/>
      <c r="C219" s="180"/>
      <c r="D219" s="199" t="s">
        <v>2710</v>
      </c>
      <c r="E219" s="182" t="s">
        <v>2711</v>
      </c>
      <c r="F219" s="183">
        <v>4.77</v>
      </c>
      <c r="G219" s="188">
        <v>0</v>
      </c>
      <c r="H219" s="222">
        <v>0</v>
      </c>
      <c r="I219" s="222">
        <v>0</v>
      </c>
      <c r="J219" s="222">
        <v>0</v>
      </c>
      <c r="K219" s="222">
        <v>0</v>
      </c>
      <c r="L219" s="222">
        <v>0</v>
      </c>
      <c r="M219" s="222">
        <v>0</v>
      </c>
      <c r="N219" s="222">
        <v>0</v>
      </c>
      <c r="O219" s="222">
        <v>0</v>
      </c>
      <c r="P219" s="222">
        <v>0</v>
      </c>
      <c r="Q219" s="222">
        <v>0</v>
      </c>
      <c r="R219" s="183">
        <v>4.77</v>
      </c>
      <c r="S219" s="188">
        <v>4.77</v>
      </c>
      <c r="T219" s="183">
        <v>0</v>
      </c>
    </row>
    <row r="220" ht="23.1" customHeight="1" spans="1:20">
      <c r="A220" s="179"/>
      <c r="B220" s="180"/>
      <c r="C220" s="180"/>
      <c r="D220" s="199" t="s">
        <v>2712</v>
      </c>
      <c r="E220" s="182" t="s">
        <v>2713</v>
      </c>
      <c r="F220" s="183">
        <v>11.14</v>
      </c>
      <c r="G220" s="188">
        <v>0</v>
      </c>
      <c r="H220" s="222">
        <v>0</v>
      </c>
      <c r="I220" s="222">
        <v>0</v>
      </c>
      <c r="J220" s="222">
        <v>0</v>
      </c>
      <c r="K220" s="222">
        <v>0</v>
      </c>
      <c r="L220" s="222">
        <v>0</v>
      </c>
      <c r="M220" s="222">
        <v>0</v>
      </c>
      <c r="N220" s="222">
        <v>0</v>
      </c>
      <c r="O220" s="222">
        <v>0</v>
      </c>
      <c r="P220" s="222">
        <v>0</v>
      </c>
      <c r="Q220" s="222">
        <v>0</v>
      </c>
      <c r="R220" s="183">
        <v>11.14</v>
      </c>
      <c r="S220" s="188">
        <v>11.14</v>
      </c>
      <c r="T220" s="183">
        <v>0</v>
      </c>
    </row>
    <row r="221" ht="23.1" customHeight="1" spans="1:20">
      <c r="A221" s="179"/>
      <c r="B221" s="180"/>
      <c r="C221" s="180"/>
      <c r="D221" s="199" t="s">
        <v>2714</v>
      </c>
      <c r="E221" s="182" t="s">
        <v>2715</v>
      </c>
      <c r="F221" s="183">
        <v>9.35</v>
      </c>
      <c r="G221" s="188">
        <v>0</v>
      </c>
      <c r="H221" s="222">
        <v>0</v>
      </c>
      <c r="I221" s="222">
        <v>0</v>
      </c>
      <c r="J221" s="222">
        <v>0</v>
      </c>
      <c r="K221" s="222">
        <v>0</v>
      </c>
      <c r="L221" s="222">
        <v>0</v>
      </c>
      <c r="M221" s="222">
        <v>0</v>
      </c>
      <c r="N221" s="222">
        <v>0</v>
      </c>
      <c r="O221" s="222">
        <v>0</v>
      </c>
      <c r="P221" s="222">
        <v>0</v>
      </c>
      <c r="Q221" s="222">
        <v>0</v>
      </c>
      <c r="R221" s="183">
        <v>9.35</v>
      </c>
      <c r="S221" s="188">
        <v>9.35</v>
      </c>
      <c r="T221" s="183">
        <v>0</v>
      </c>
    </row>
    <row r="222" ht="23.1" customHeight="1" spans="1:20">
      <c r="A222" s="179"/>
      <c r="B222" s="180"/>
      <c r="C222" s="180"/>
      <c r="D222" s="199" t="s">
        <v>1938</v>
      </c>
      <c r="E222" s="182" t="s">
        <v>1147</v>
      </c>
      <c r="F222" s="183">
        <v>55.29</v>
      </c>
      <c r="G222" s="188">
        <v>0</v>
      </c>
      <c r="H222" s="222">
        <v>0</v>
      </c>
      <c r="I222" s="222">
        <v>0</v>
      </c>
      <c r="J222" s="222">
        <v>0</v>
      </c>
      <c r="K222" s="222">
        <v>0</v>
      </c>
      <c r="L222" s="222">
        <v>0</v>
      </c>
      <c r="M222" s="222">
        <v>0</v>
      </c>
      <c r="N222" s="222">
        <v>0</v>
      </c>
      <c r="O222" s="222">
        <v>0</v>
      </c>
      <c r="P222" s="222">
        <v>0</v>
      </c>
      <c r="Q222" s="222">
        <v>0</v>
      </c>
      <c r="R222" s="183">
        <v>55.29</v>
      </c>
      <c r="S222" s="188">
        <v>55.29</v>
      </c>
      <c r="T222" s="183">
        <v>0</v>
      </c>
    </row>
    <row r="223" ht="23.1" customHeight="1" spans="1:20">
      <c r="A223" s="179"/>
      <c r="B223" s="180"/>
      <c r="C223" s="180"/>
      <c r="D223" s="199" t="s">
        <v>2716</v>
      </c>
      <c r="E223" s="182" t="s">
        <v>2717</v>
      </c>
      <c r="F223" s="183">
        <v>55.29</v>
      </c>
      <c r="G223" s="188">
        <v>0</v>
      </c>
      <c r="H223" s="222">
        <v>0</v>
      </c>
      <c r="I223" s="222">
        <v>0</v>
      </c>
      <c r="J223" s="222">
        <v>0</v>
      </c>
      <c r="K223" s="222">
        <v>0</v>
      </c>
      <c r="L223" s="222">
        <v>0</v>
      </c>
      <c r="M223" s="222">
        <v>0</v>
      </c>
      <c r="N223" s="222">
        <v>0</v>
      </c>
      <c r="O223" s="222">
        <v>0</v>
      </c>
      <c r="P223" s="222">
        <v>0</v>
      </c>
      <c r="Q223" s="222">
        <v>0</v>
      </c>
      <c r="R223" s="183">
        <v>55.29</v>
      </c>
      <c r="S223" s="188">
        <v>55.29</v>
      </c>
      <c r="T223" s="183">
        <v>0</v>
      </c>
    </row>
    <row r="224" ht="23.1" customHeight="1" spans="1:20">
      <c r="A224" s="179"/>
      <c r="B224" s="180"/>
      <c r="C224" s="180"/>
      <c r="D224" s="199" t="s">
        <v>1942</v>
      </c>
      <c r="E224" s="182" t="s">
        <v>1153</v>
      </c>
      <c r="F224" s="183">
        <v>4.67</v>
      </c>
      <c r="G224" s="188">
        <v>0</v>
      </c>
      <c r="H224" s="222">
        <v>0</v>
      </c>
      <c r="I224" s="222">
        <v>0</v>
      </c>
      <c r="J224" s="222">
        <v>0</v>
      </c>
      <c r="K224" s="222">
        <v>0</v>
      </c>
      <c r="L224" s="222">
        <v>0</v>
      </c>
      <c r="M224" s="222">
        <v>0</v>
      </c>
      <c r="N224" s="222">
        <v>0</v>
      </c>
      <c r="O224" s="222">
        <v>0</v>
      </c>
      <c r="P224" s="222">
        <v>0</v>
      </c>
      <c r="Q224" s="222">
        <v>0</v>
      </c>
      <c r="R224" s="183">
        <v>4.67</v>
      </c>
      <c r="S224" s="188">
        <v>4.67</v>
      </c>
      <c r="T224" s="183">
        <v>0</v>
      </c>
    </row>
    <row r="225" ht="23.1" customHeight="1" spans="1:20">
      <c r="A225" s="179"/>
      <c r="B225" s="180"/>
      <c r="C225" s="180"/>
      <c r="D225" s="199" t="s">
        <v>2718</v>
      </c>
      <c r="E225" s="182" t="s">
        <v>2719</v>
      </c>
      <c r="F225" s="183">
        <v>4.67</v>
      </c>
      <c r="G225" s="188">
        <v>0</v>
      </c>
      <c r="H225" s="222">
        <v>0</v>
      </c>
      <c r="I225" s="222">
        <v>0</v>
      </c>
      <c r="J225" s="222">
        <v>0</v>
      </c>
      <c r="K225" s="222">
        <v>0</v>
      </c>
      <c r="L225" s="222">
        <v>0</v>
      </c>
      <c r="M225" s="222">
        <v>0</v>
      </c>
      <c r="N225" s="222">
        <v>0</v>
      </c>
      <c r="O225" s="222">
        <v>0</v>
      </c>
      <c r="P225" s="222">
        <v>0</v>
      </c>
      <c r="Q225" s="222">
        <v>0</v>
      </c>
      <c r="R225" s="183">
        <v>4.67</v>
      </c>
      <c r="S225" s="188">
        <v>4.67</v>
      </c>
      <c r="T225" s="183">
        <v>0</v>
      </c>
    </row>
    <row r="226" ht="23.1" customHeight="1" spans="1:20">
      <c r="A226" s="179"/>
      <c r="B226" s="180"/>
      <c r="C226" s="180"/>
      <c r="D226" s="199" t="s">
        <v>1947</v>
      </c>
      <c r="E226" s="182" t="s">
        <v>1157</v>
      </c>
      <c r="F226" s="183">
        <v>87.27</v>
      </c>
      <c r="G226" s="188">
        <v>0</v>
      </c>
      <c r="H226" s="222">
        <v>0</v>
      </c>
      <c r="I226" s="222">
        <v>0</v>
      </c>
      <c r="J226" s="222">
        <v>0</v>
      </c>
      <c r="K226" s="222">
        <v>0</v>
      </c>
      <c r="L226" s="222">
        <v>0</v>
      </c>
      <c r="M226" s="222">
        <v>0</v>
      </c>
      <c r="N226" s="222">
        <v>0</v>
      </c>
      <c r="O226" s="222">
        <v>0</v>
      </c>
      <c r="P226" s="222">
        <v>0</v>
      </c>
      <c r="Q226" s="222">
        <v>0</v>
      </c>
      <c r="R226" s="183">
        <v>87.27</v>
      </c>
      <c r="S226" s="188">
        <v>87.27</v>
      </c>
      <c r="T226" s="183">
        <v>0</v>
      </c>
    </row>
    <row r="227" ht="23.1" customHeight="1" spans="1:20">
      <c r="A227" s="179"/>
      <c r="B227" s="180"/>
      <c r="C227" s="180"/>
      <c r="D227" s="199" t="s">
        <v>2720</v>
      </c>
      <c r="E227" s="182" t="s">
        <v>2721</v>
      </c>
      <c r="F227" s="183">
        <v>87.27</v>
      </c>
      <c r="G227" s="188">
        <v>0</v>
      </c>
      <c r="H227" s="222">
        <v>0</v>
      </c>
      <c r="I227" s="222">
        <v>0</v>
      </c>
      <c r="J227" s="222">
        <v>0</v>
      </c>
      <c r="K227" s="222">
        <v>0</v>
      </c>
      <c r="L227" s="222">
        <v>0</v>
      </c>
      <c r="M227" s="222">
        <v>0</v>
      </c>
      <c r="N227" s="222">
        <v>0</v>
      </c>
      <c r="O227" s="222">
        <v>0</v>
      </c>
      <c r="P227" s="222">
        <v>0</v>
      </c>
      <c r="Q227" s="222">
        <v>0</v>
      </c>
      <c r="R227" s="183">
        <v>87.27</v>
      </c>
      <c r="S227" s="188">
        <v>87.27</v>
      </c>
      <c r="T227" s="183">
        <v>0</v>
      </c>
    </row>
    <row r="228" ht="23.1" customHeight="1" spans="1:20">
      <c r="A228" s="179"/>
      <c r="B228" s="180"/>
      <c r="C228" s="180"/>
      <c r="D228" s="199" t="s">
        <v>1949</v>
      </c>
      <c r="E228" s="182" t="s">
        <v>1159</v>
      </c>
      <c r="F228" s="183">
        <v>46.11</v>
      </c>
      <c r="G228" s="188">
        <v>46.11</v>
      </c>
      <c r="H228" s="222">
        <v>28.11</v>
      </c>
      <c r="I228" s="222">
        <v>3.4</v>
      </c>
      <c r="J228" s="222">
        <v>4</v>
      </c>
      <c r="K228" s="222">
        <v>0</v>
      </c>
      <c r="L228" s="222">
        <v>1</v>
      </c>
      <c r="M228" s="222">
        <v>9.6</v>
      </c>
      <c r="N228" s="222">
        <v>0</v>
      </c>
      <c r="O228" s="222">
        <v>0</v>
      </c>
      <c r="P228" s="222">
        <v>0</v>
      </c>
      <c r="Q228" s="222">
        <v>0</v>
      </c>
      <c r="R228" s="183">
        <v>0</v>
      </c>
      <c r="S228" s="188">
        <v>0</v>
      </c>
      <c r="T228" s="183">
        <v>0</v>
      </c>
    </row>
    <row r="229" ht="23.1" customHeight="1" spans="1:20">
      <c r="A229" s="179"/>
      <c r="B229" s="180"/>
      <c r="C229" s="180"/>
      <c r="D229" s="199" t="s">
        <v>2722</v>
      </c>
      <c r="E229" s="182" t="s">
        <v>2723</v>
      </c>
      <c r="F229" s="183">
        <v>46.11</v>
      </c>
      <c r="G229" s="188">
        <v>46.11</v>
      </c>
      <c r="H229" s="222">
        <v>28.11</v>
      </c>
      <c r="I229" s="222">
        <v>3.4</v>
      </c>
      <c r="J229" s="222">
        <v>4</v>
      </c>
      <c r="K229" s="222">
        <v>0</v>
      </c>
      <c r="L229" s="222">
        <v>1</v>
      </c>
      <c r="M229" s="222">
        <v>9.6</v>
      </c>
      <c r="N229" s="222">
        <v>0</v>
      </c>
      <c r="O229" s="222">
        <v>0</v>
      </c>
      <c r="P229" s="222">
        <v>0</v>
      </c>
      <c r="Q229" s="222">
        <v>0</v>
      </c>
      <c r="R229" s="183">
        <v>0</v>
      </c>
      <c r="S229" s="188">
        <v>0</v>
      </c>
      <c r="T229" s="183">
        <v>0</v>
      </c>
    </row>
    <row r="230" ht="23.1" customHeight="1" spans="1:20">
      <c r="A230" s="179"/>
      <c r="B230" s="180"/>
      <c r="C230" s="180"/>
      <c r="D230" s="199" t="s">
        <v>2724</v>
      </c>
      <c r="E230" s="182" t="s">
        <v>147</v>
      </c>
      <c r="F230" s="183">
        <v>14.53</v>
      </c>
      <c r="G230" s="188">
        <v>0</v>
      </c>
      <c r="H230" s="222">
        <v>0</v>
      </c>
      <c r="I230" s="222">
        <v>0</v>
      </c>
      <c r="J230" s="222">
        <v>0</v>
      </c>
      <c r="K230" s="222">
        <v>0</v>
      </c>
      <c r="L230" s="222">
        <v>0</v>
      </c>
      <c r="M230" s="222">
        <v>0</v>
      </c>
      <c r="N230" s="222">
        <v>0</v>
      </c>
      <c r="O230" s="222">
        <v>0</v>
      </c>
      <c r="P230" s="222">
        <v>0</v>
      </c>
      <c r="Q230" s="222">
        <v>0</v>
      </c>
      <c r="R230" s="183">
        <v>14.53</v>
      </c>
      <c r="S230" s="188">
        <v>14.53</v>
      </c>
      <c r="T230" s="183">
        <v>0</v>
      </c>
    </row>
    <row r="231" ht="23.1" customHeight="1" spans="1:20">
      <c r="A231" s="179"/>
      <c r="B231" s="180"/>
      <c r="C231" s="180"/>
      <c r="D231" s="199" t="s">
        <v>2725</v>
      </c>
      <c r="E231" s="182" t="s">
        <v>2726</v>
      </c>
      <c r="F231" s="183">
        <v>14.53</v>
      </c>
      <c r="G231" s="188">
        <v>0</v>
      </c>
      <c r="H231" s="222">
        <v>0</v>
      </c>
      <c r="I231" s="222">
        <v>0</v>
      </c>
      <c r="J231" s="222">
        <v>0</v>
      </c>
      <c r="K231" s="222">
        <v>0</v>
      </c>
      <c r="L231" s="222">
        <v>0</v>
      </c>
      <c r="M231" s="222">
        <v>0</v>
      </c>
      <c r="N231" s="222">
        <v>0</v>
      </c>
      <c r="O231" s="222">
        <v>0</v>
      </c>
      <c r="P231" s="222">
        <v>0</v>
      </c>
      <c r="Q231" s="222">
        <v>0</v>
      </c>
      <c r="R231" s="183">
        <v>14.53</v>
      </c>
      <c r="S231" s="188">
        <v>14.53</v>
      </c>
      <c r="T231" s="183">
        <v>0</v>
      </c>
    </row>
    <row r="232" ht="23.1" customHeight="1" spans="1:20">
      <c r="A232" s="179"/>
      <c r="B232" s="180"/>
      <c r="C232" s="180"/>
      <c r="D232" s="199" t="s">
        <v>2727</v>
      </c>
      <c r="E232" s="182" t="s">
        <v>1168</v>
      </c>
      <c r="F232" s="183">
        <v>45.87</v>
      </c>
      <c r="G232" s="188">
        <v>34.99</v>
      </c>
      <c r="H232" s="222">
        <v>24.09</v>
      </c>
      <c r="I232" s="222">
        <v>1</v>
      </c>
      <c r="J232" s="222">
        <v>1</v>
      </c>
      <c r="K232" s="222">
        <v>0</v>
      </c>
      <c r="L232" s="222">
        <v>0</v>
      </c>
      <c r="M232" s="222">
        <v>8.4</v>
      </c>
      <c r="N232" s="222">
        <v>0</v>
      </c>
      <c r="O232" s="222">
        <v>0</v>
      </c>
      <c r="P232" s="222">
        <v>0.5</v>
      </c>
      <c r="Q232" s="222">
        <v>0</v>
      </c>
      <c r="R232" s="183">
        <v>10.88</v>
      </c>
      <c r="S232" s="188">
        <v>10.88</v>
      </c>
      <c r="T232" s="183">
        <v>0</v>
      </c>
    </row>
    <row r="233" ht="23.1" customHeight="1" spans="1:20">
      <c r="A233" s="179"/>
      <c r="B233" s="180"/>
      <c r="C233" s="180"/>
      <c r="D233" s="199" t="s">
        <v>2728</v>
      </c>
      <c r="E233" s="182" t="s">
        <v>2729</v>
      </c>
      <c r="F233" s="183">
        <v>34.99</v>
      </c>
      <c r="G233" s="188">
        <v>34.99</v>
      </c>
      <c r="H233" s="222">
        <v>24.09</v>
      </c>
      <c r="I233" s="222">
        <v>1</v>
      </c>
      <c r="J233" s="222">
        <v>1</v>
      </c>
      <c r="K233" s="222">
        <v>0</v>
      </c>
      <c r="L233" s="222">
        <v>0</v>
      </c>
      <c r="M233" s="222">
        <v>8.4</v>
      </c>
      <c r="N233" s="222">
        <v>0</v>
      </c>
      <c r="O233" s="222">
        <v>0</v>
      </c>
      <c r="P233" s="222">
        <v>0.5</v>
      </c>
      <c r="Q233" s="222">
        <v>0</v>
      </c>
      <c r="R233" s="183">
        <v>0</v>
      </c>
      <c r="S233" s="188">
        <v>0</v>
      </c>
      <c r="T233" s="183">
        <v>0</v>
      </c>
    </row>
    <row r="234" ht="23.1" customHeight="1" spans="1:20">
      <c r="A234" s="179"/>
      <c r="B234" s="180"/>
      <c r="C234" s="180"/>
      <c r="D234" s="199" t="s">
        <v>2730</v>
      </c>
      <c r="E234" s="182" t="s">
        <v>2731</v>
      </c>
      <c r="F234" s="183">
        <v>10.88</v>
      </c>
      <c r="G234" s="188">
        <v>0</v>
      </c>
      <c r="H234" s="222">
        <v>0</v>
      </c>
      <c r="I234" s="222">
        <v>0</v>
      </c>
      <c r="J234" s="222">
        <v>0</v>
      </c>
      <c r="K234" s="222">
        <v>0</v>
      </c>
      <c r="L234" s="222">
        <v>0</v>
      </c>
      <c r="M234" s="222">
        <v>0</v>
      </c>
      <c r="N234" s="222">
        <v>0</v>
      </c>
      <c r="O234" s="222">
        <v>0</v>
      </c>
      <c r="P234" s="222">
        <v>0</v>
      </c>
      <c r="Q234" s="222">
        <v>0</v>
      </c>
      <c r="R234" s="183">
        <v>10.88</v>
      </c>
      <c r="S234" s="188">
        <v>10.88</v>
      </c>
      <c r="T234" s="183">
        <v>0</v>
      </c>
    </row>
    <row r="235" ht="23.1" customHeight="1" spans="1:20">
      <c r="A235" s="179"/>
      <c r="B235" s="180"/>
      <c r="C235" s="180"/>
      <c r="D235" s="199" t="s">
        <v>2732</v>
      </c>
      <c r="E235" s="182" t="s">
        <v>1176</v>
      </c>
      <c r="F235" s="183">
        <v>7.79</v>
      </c>
      <c r="G235" s="188">
        <v>0</v>
      </c>
      <c r="H235" s="222">
        <v>0</v>
      </c>
      <c r="I235" s="222">
        <v>0</v>
      </c>
      <c r="J235" s="222">
        <v>0</v>
      </c>
      <c r="K235" s="222">
        <v>0</v>
      </c>
      <c r="L235" s="222">
        <v>0</v>
      </c>
      <c r="M235" s="222">
        <v>0</v>
      </c>
      <c r="N235" s="222">
        <v>0</v>
      </c>
      <c r="O235" s="222">
        <v>0</v>
      </c>
      <c r="P235" s="222">
        <v>0</v>
      </c>
      <c r="Q235" s="222">
        <v>0</v>
      </c>
      <c r="R235" s="183">
        <v>7.79</v>
      </c>
      <c r="S235" s="188">
        <v>7.79</v>
      </c>
      <c r="T235" s="183">
        <v>0</v>
      </c>
    </row>
    <row r="236" ht="23.1" customHeight="1" spans="1:20">
      <c r="A236" s="179"/>
      <c r="B236" s="180"/>
      <c r="C236" s="180"/>
      <c r="D236" s="199" t="s">
        <v>2733</v>
      </c>
      <c r="E236" s="182" t="s">
        <v>2734</v>
      </c>
      <c r="F236" s="183">
        <v>7.79</v>
      </c>
      <c r="G236" s="188">
        <v>0</v>
      </c>
      <c r="H236" s="222">
        <v>0</v>
      </c>
      <c r="I236" s="222">
        <v>0</v>
      </c>
      <c r="J236" s="222">
        <v>0</v>
      </c>
      <c r="K236" s="222">
        <v>0</v>
      </c>
      <c r="L236" s="222">
        <v>0</v>
      </c>
      <c r="M236" s="222">
        <v>0</v>
      </c>
      <c r="N236" s="222">
        <v>0</v>
      </c>
      <c r="O236" s="222">
        <v>0</v>
      </c>
      <c r="P236" s="222">
        <v>0</v>
      </c>
      <c r="Q236" s="222">
        <v>0</v>
      </c>
      <c r="R236" s="183">
        <v>7.79</v>
      </c>
      <c r="S236" s="188">
        <v>7.79</v>
      </c>
      <c r="T236" s="183">
        <v>0</v>
      </c>
    </row>
    <row r="237" ht="23.1" customHeight="1" spans="1:20">
      <c r="A237" s="179"/>
      <c r="B237" s="180"/>
      <c r="C237" s="180"/>
      <c r="D237" s="199" t="s">
        <v>2735</v>
      </c>
      <c r="E237" s="182" t="s">
        <v>1179</v>
      </c>
      <c r="F237" s="183">
        <v>15.53</v>
      </c>
      <c r="G237" s="188">
        <v>15.53</v>
      </c>
      <c r="H237" s="222">
        <v>12.03</v>
      </c>
      <c r="I237" s="222">
        <v>0.5</v>
      </c>
      <c r="J237" s="222">
        <v>0</v>
      </c>
      <c r="K237" s="222">
        <v>0</v>
      </c>
      <c r="L237" s="222">
        <v>0</v>
      </c>
      <c r="M237" s="222">
        <v>3</v>
      </c>
      <c r="N237" s="222">
        <v>0</v>
      </c>
      <c r="O237" s="222">
        <v>0</v>
      </c>
      <c r="P237" s="222">
        <v>0</v>
      </c>
      <c r="Q237" s="222">
        <v>0</v>
      </c>
      <c r="R237" s="183">
        <v>0</v>
      </c>
      <c r="S237" s="188">
        <v>0</v>
      </c>
      <c r="T237" s="183">
        <v>0</v>
      </c>
    </row>
    <row r="238" ht="23.1" customHeight="1" spans="1:20">
      <c r="A238" s="179"/>
      <c r="B238" s="180"/>
      <c r="C238" s="180"/>
      <c r="D238" s="199" t="s">
        <v>2736</v>
      </c>
      <c r="E238" s="182" t="s">
        <v>2737</v>
      </c>
      <c r="F238" s="183">
        <v>15.53</v>
      </c>
      <c r="G238" s="188">
        <v>15.53</v>
      </c>
      <c r="H238" s="222">
        <v>12.03</v>
      </c>
      <c r="I238" s="222">
        <v>0.5</v>
      </c>
      <c r="J238" s="222">
        <v>0</v>
      </c>
      <c r="K238" s="222">
        <v>0</v>
      </c>
      <c r="L238" s="222">
        <v>0</v>
      </c>
      <c r="M238" s="222">
        <v>3</v>
      </c>
      <c r="N238" s="222">
        <v>0</v>
      </c>
      <c r="O238" s="222">
        <v>0</v>
      </c>
      <c r="P238" s="222">
        <v>0</v>
      </c>
      <c r="Q238" s="222">
        <v>0</v>
      </c>
      <c r="R238" s="183">
        <v>0</v>
      </c>
      <c r="S238" s="188">
        <v>0</v>
      </c>
      <c r="T238" s="183">
        <v>0</v>
      </c>
    </row>
    <row r="239" ht="23.1" customHeight="1" spans="1:20">
      <c r="A239" s="179"/>
      <c r="B239" s="180"/>
      <c r="C239" s="180"/>
      <c r="D239" s="199" t="s">
        <v>2763</v>
      </c>
      <c r="E239" s="182" t="s">
        <v>2764</v>
      </c>
      <c r="F239" s="183">
        <v>1801.74</v>
      </c>
      <c r="G239" s="188">
        <v>1801.74</v>
      </c>
      <c r="H239" s="222">
        <v>1014.92</v>
      </c>
      <c r="I239" s="222">
        <v>89</v>
      </c>
      <c r="J239" s="222">
        <v>30.8</v>
      </c>
      <c r="K239" s="222">
        <v>6.2</v>
      </c>
      <c r="L239" s="222">
        <v>41</v>
      </c>
      <c r="M239" s="222">
        <v>327.22</v>
      </c>
      <c r="N239" s="222">
        <v>0</v>
      </c>
      <c r="O239" s="222">
        <v>0</v>
      </c>
      <c r="P239" s="222">
        <v>149.81</v>
      </c>
      <c r="Q239" s="222">
        <v>142.79</v>
      </c>
      <c r="R239" s="183">
        <v>0</v>
      </c>
      <c r="S239" s="188">
        <v>0</v>
      </c>
      <c r="T239" s="183">
        <v>0</v>
      </c>
    </row>
    <row r="240" ht="23.1" customHeight="1" spans="1:20">
      <c r="A240" s="179"/>
      <c r="B240" s="180"/>
      <c r="C240" s="180"/>
      <c r="D240" s="199" t="s">
        <v>2765</v>
      </c>
      <c r="E240" s="182" t="s">
        <v>2766</v>
      </c>
      <c r="F240" s="183">
        <v>207.28</v>
      </c>
      <c r="G240" s="188">
        <v>207.28</v>
      </c>
      <c r="H240" s="222">
        <v>114.37</v>
      </c>
      <c r="I240" s="222">
        <v>14</v>
      </c>
      <c r="J240" s="222">
        <v>2</v>
      </c>
      <c r="K240" s="222">
        <v>0</v>
      </c>
      <c r="L240" s="222">
        <v>0</v>
      </c>
      <c r="M240" s="222">
        <v>35</v>
      </c>
      <c r="N240" s="222">
        <v>0</v>
      </c>
      <c r="O240" s="222">
        <v>0</v>
      </c>
      <c r="P240" s="222">
        <v>40.91</v>
      </c>
      <c r="Q240" s="222">
        <v>1</v>
      </c>
      <c r="R240" s="183">
        <v>0</v>
      </c>
      <c r="S240" s="188">
        <v>0</v>
      </c>
      <c r="T240" s="183">
        <v>0</v>
      </c>
    </row>
    <row r="241" ht="23.1" customHeight="1" spans="1:20">
      <c r="A241" s="179"/>
      <c r="B241" s="180"/>
      <c r="C241" s="180"/>
      <c r="D241" s="199" t="s">
        <v>2767</v>
      </c>
      <c r="E241" s="182" t="s">
        <v>2768</v>
      </c>
      <c r="F241" s="183">
        <v>155.21</v>
      </c>
      <c r="G241" s="188">
        <v>155.21</v>
      </c>
      <c r="H241" s="222">
        <v>92.71</v>
      </c>
      <c r="I241" s="222">
        <v>5</v>
      </c>
      <c r="J241" s="222">
        <v>6</v>
      </c>
      <c r="K241" s="222">
        <v>0</v>
      </c>
      <c r="L241" s="222">
        <v>0</v>
      </c>
      <c r="M241" s="222">
        <v>20</v>
      </c>
      <c r="N241" s="222">
        <v>0</v>
      </c>
      <c r="O241" s="222">
        <v>0</v>
      </c>
      <c r="P241" s="222">
        <v>15</v>
      </c>
      <c r="Q241" s="222">
        <v>16.5</v>
      </c>
      <c r="R241" s="183">
        <v>0</v>
      </c>
      <c r="S241" s="188">
        <v>0</v>
      </c>
      <c r="T241" s="183">
        <v>0</v>
      </c>
    </row>
    <row r="242" ht="23.1" customHeight="1" spans="1:20">
      <c r="A242" s="179"/>
      <c r="B242" s="180"/>
      <c r="C242" s="180"/>
      <c r="D242" s="199" t="s">
        <v>2769</v>
      </c>
      <c r="E242" s="182" t="s">
        <v>2770</v>
      </c>
      <c r="F242" s="183">
        <v>126.73</v>
      </c>
      <c r="G242" s="188">
        <v>126.73</v>
      </c>
      <c r="H242" s="222">
        <v>70.73</v>
      </c>
      <c r="I242" s="222">
        <v>6</v>
      </c>
      <c r="J242" s="222">
        <v>2</v>
      </c>
      <c r="K242" s="222">
        <v>0</v>
      </c>
      <c r="L242" s="222">
        <v>3</v>
      </c>
      <c r="M242" s="222">
        <v>26</v>
      </c>
      <c r="N242" s="222">
        <v>0</v>
      </c>
      <c r="O242" s="222">
        <v>0</v>
      </c>
      <c r="P242" s="222">
        <v>5</v>
      </c>
      <c r="Q242" s="222">
        <v>14</v>
      </c>
      <c r="R242" s="183">
        <v>0</v>
      </c>
      <c r="S242" s="188">
        <v>0</v>
      </c>
      <c r="T242" s="183">
        <v>0</v>
      </c>
    </row>
    <row r="243" ht="23.1" customHeight="1" spans="1:20">
      <c r="A243" s="179"/>
      <c r="B243" s="180"/>
      <c r="C243" s="180"/>
      <c r="D243" s="199" t="s">
        <v>2771</v>
      </c>
      <c r="E243" s="182" t="s">
        <v>2772</v>
      </c>
      <c r="F243" s="183">
        <v>91.83</v>
      </c>
      <c r="G243" s="188">
        <v>91.83</v>
      </c>
      <c r="H243" s="222">
        <v>40.83</v>
      </c>
      <c r="I243" s="222">
        <v>4</v>
      </c>
      <c r="J243" s="222">
        <v>2</v>
      </c>
      <c r="K243" s="222">
        <v>0</v>
      </c>
      <c r="L243" s="222">
        <v>3</v>
      </c>
      <c r="M243" s="222">
        <v>20</v>
      </c>
      <c r="N243" s="222">
        <v>0</v>
      </c>
      <c r="O243" s="222">
        <v>0</v>
      </c>
      <c r="P243" s="222">
        <v>3</v>
      </c>
      <c r="Q243" s="222">
        <v>19</v>
      </c>
      <c r="R243" s="183">
        <v>0</v>
      </c>
      <c r="S243" s="188">
        <v>0</v>
      </c>
      <c r="T243" s="183">
        <v>0</v>
      </c>
    </row>
    <row r="244" ht="23.1" customHeight="1" spans="1:20">
      <c r="A244" s="179"/>
      <c r="B244" s="180"/>
      <c r="C244" s="180"/>
      <c r="D244" s="199" t="s">
        <v>2773</v>
      </c>
      <c r="E244" s="182" t="s">
        <v>2774</v>
      </c>
      <c r="F244" s="183">
        <v>121.47</v>
      </c>
      <c r="G244" s="188">
        <v>121.47</v>
      </c>
      <c r="H244" s="222">
        <v>72.02</v>
      </c>
      <c r="I244" s="222">
        <v>17.3</v>
      </c>
      <c r="J244" s="222">
        <v>0</v>
      </c>
      <c r="K244" s="222">
        <v>5.7</v>
      </c>
      <c r="L244" s="222">
        <v>0</v>
      </c>
      <c r="M244" s="222">
        <v>15.22</v>
      </c>
      <c r="N244" s="222">
        <v>0</v>
      </c>
      <c r="O244" s="222">
        <v>0</v>
      </c>
      <c r="P244" s="222">
        <v>3.2</v>
      </c>
      <c r="Q244" s="222">
        <v>8.03</v>
      </c>
      <c r="R244" s="183">
        <v>0</v>
      </c>
      <c r="S244" s="188">
        <v>0</v>
      </c>
      <c r="T244" s="183">
        <v>0</v>
      </c>
    </row>
    <row r="245" ht="23.1" customHeight="1" spans="1:20">
      <c r="A245" s="179"/>
      <c r="B245" s="180"/>
      <c r="C245" s="180"/>
      <c r="D245" s="199" t="s">
        <v>2775</v>
      </c>
      <c r="E245" s="182" t="s">
        <v>2776</v>
      </c>
      <c r="F245" s="183">
        <v>96.73</v>
      </c>
      <c r="G245" s="188">
        <v>96.73</v>
      </c>
      <c r="H245" s="222">
        <v>43.23</v>
      </c>
      <c r="I245" s="222">
        <v>6</v>
      </c>
      <c r="J245" s="222">
        <v>3</v>
      </c>
      <c r="K245" s="222">
        <v>0</v>
      </c>
      <c r="L245" s="222">
        <v>0</v>
      </c>
      <c r="M245" s="222">
        <v>26.5</v>
      </c>
      <c r="N245" s="222">
        <v>0</v>
      </c>
      <c r="O245" s="222">
        <v>0</v>
      </c>
      <c r="P245" s="222">
        <v>0</v>
      </c>
      <c r="Q245" s="222">
        <v>18</v>
      </c>
      <c r="R245" s="183">
        <v>0</v>
      </c>
      <c r="S245" s="188">
        <v>0</v>
      </c>
      <c r="T245" s="183">
        <v>0</v>
      </c>
    </row>
    <row r="246" ht="23.1" customHeight="1" spans="1:20">
      <c r="A246" s="179"/>
      <c r="B246" s="180"/>
      <c r="C246" s="180"/>
      <c r="D246" s="199" t="s">
        <v>2777</v>
      </c>
      <c r="E246" s="182" t="s">
        <v>2778</v>
      </c>
      <c r="F246" s="183">
        <v>94.26</v>
      </c>
      <c r="G246" s="188">
        <v>94.26</v>
      </c>
      <c r="H246" s="222">
        <v>48.46</v>
      </c>
      <c r="I246" s="222">
        <v>6.5</v>
      </c>
      <c r="J246" s="222">
        <v>0.8</v>
      </c>
      <c r="K246" s="222">
        <v>0</v>
      </c>
      <c r="L246" s="222">
        <v>6.5</v>
      </c>
      <c r="M246" s="222">
        <v>20</v>
      </c>
      <c r="N246" s="222">
        <v>0</v>
      </c>
      <c r="O246" s="222">
        <v>0</v>
      </c>
      <c r="P246" s="222">
        <v>6</v>
      </c>
      <c r="Q246" s="222">
        <v>6</v>
      </c>
      <c r="R246" s="183">
        <v>0</v>
      </c>
      <c r="S246" s="188">
        <v>0</v>
      </c>
      <c r="T246" s="183">
        <v>0</v>
      </c>
    </row>
    <row r="247" ht="23.1" customHeight="1" spans="1:20">
      <c r="A247" s="179"/>
      <c r="B247" s="180"/>
      <c r="C247" s="180"/>
      <c r="D247" s="199" t="s">
        <v>2779</v>
      </c>
      <c r="E247" s="182" t="s">
        <v>2780</v>
      </c>
      <c r="F247" s="183">
        <v>81.46</v>
      </c>
      <c r="G247" s="188">
        <v>81.46</v>
      </c>
      <c r="H247" s="222">
        <v>36.46</v>
      </c>
      <c r="I247" s="222">
        <v>6</v>
      </c>
      <c r="J247" s="222">
        <v>1</v>
      </c>
      <c r="K247" s="222">
        <v>0</v>
      </c>
      <c r="L247" s="222">
        <v>0</v>
      </c>
      <c r="M247" s="222">
        <v>25</v>
      </c>
      <c r="N247" s="222">
        <v>0</v>
      </c>
      <c r="O247" s="222">
        <v>0</v>
      </c>
      <c r="P247" s="222">
        <v>0</v>
      </c>
      <c r="Q247" s="222">
        <v>13</v>
      </c>
      <c r="R247" s="183">
        <v>0</v>
      </c>
      <c r="S247" s="188">
        <v>0</v>
      </c>
      <c r="T247" s="183">
        <v>0</v>
      </c>
    </row>
    <row r="248" ht="23.1" customHeight="1" spans="1:20">
      <c r="A248" s="179"/>
      <c r="B248" s="180"/>
      <c r="C248" s="180"/>
      <c r="D248" s="199" t="s">
        <v>2781</v>
      </c>
      <c r="E248" s="182" t="s">
        <v>2782</v>
      </c>
      <c r="F248" s="183">
        <v>95.57</v>
      </c>
      <c r="G248" s="188">
        <v>95.57</v>
      </c>
      <c r="H248" s="222">
        <v>59.57</v>
      </c>
      <c r="I248" s="222">
        <v>2.5</v>
      </c>
      <c r="J248" s="222">
        <v>1.5</v>
      </c>
      <c r="K248" s="222">
        <v>0.5</v>
      </c>
      <c r="L248" s="222">
        <v>9.5</v>
      </c>
      <c r="M248" s="222">
        <v>12.5</v>
      </c>
      <c r="N248" s="222">
        <v>0</v>
      </c>
      <c r="O248" s="222">
        <v>0</v>
      </c>
      <c r="P248" s="222">
        <v>4.5</v>
      </c>
      <c r="Q248" s="222">
        <v>5</v>
      </c>
      <c r="R248" s="183">
        <v>0</v>
      </c>
      <c r="S248" s="188">
        <v>0</v>
      </c>
      <c r="T248" s="183">
        <v>0</v>
      </c>
    </row>
    <row r="249" ht="23.1" customHeight="1" spans="1:20">
      <c r="A249" s="179"/>
      <c r="B249" s="180"/>
      <c r="C249" s="180"/>
      <c r="D249" s="199" t="s">
        <v>2783</v>
      </c>
      <c r="E249" s="182" t="s">
        <v>2784</v>
      </c>
      <c r="F249" s="183">
        <v>111.05</v>
      </c>
      <c r="G249" s="188">
        <v>111.05</v>
      </c>
      <c r="H249" s="222">
        <v>86.05</v>
      </c>
      <c r="I249" s="222">
        <v>0</v>
      </c>
      <c r="J249" s="222">
        <v>0</v>
      </c>
      <c r="K249" s="222">
        <v>0</v>
      </c>
      <c r="L249" s="222">
        <v>0</v>
      </c>
      <c r="M249" s="222">
        <v>25</v>
      </c>
      <c r="N249" s="222">
        <v>0</v>
      </c>
      <c r="O249" s="222">
        <v>0</v>
      </c>
      <c r="P249" s="222">
        <v>0</v>
      </c>
      <c r="Q249" s="222">
        <v>0</v>
      </c>
      <c r="R249" s="183">
        <v>0</v>
      </c>
      <c r="S249" s="188">
        <v>0</v>
      </c>
      <c r="T249" s="183">
        <v>0</v>
      </c>
    </row>
    <row r="250" ht="23.1" customHeight="1" spans="1:20">
      <c r="A250" s="179"/>
      <c r="B250" s="180"/>
      <c r="C250" s="180"/>
      <c r="D250" s="199" t="s">
        <v>2785</v>
      </c>
      <c r="E250" s="182" t="s">
        <v>2786</v>
      </c>
      <c r="F250" s="183">
        <v>92.17</v>
      </c>
      <c r="G250" s="188">
        <v>92.17</v>
      </c>
      <c r="H250" s="222">
        <v>47.17</v>
      </c>
      <c r="I250" s="222">
        <v>0</v>
      </c>
      <c r="J250" s="222">
        <v>1</v>
      </c>
      <c r="K250" s="222">
        <v>0</v>
      </c>
      <c r="L250" s="222">
        <v>3</v>
      </c>
      <c r="M250" s="222">
        <v>24</v>
      </c>
      <c r="N250" s="222">
        <v>0</v>
      </c>
      <c r="O250" s="222">
        <v>0</v>
      </c>
      <c r="P250" s="222">
        <v>10</v>
      </c>
      <c r="Q250" s="222">
        <v>7</v>
      </c>
      <c r="R250" s="183">
        <v>0</v>
      </c>
      <c r="S250" s="188">
        <v>0</v>
      </c>
      <c r="T250" s="183">
        <v>0</v>
      </c>
    </row>
    <row r="251" ht="23.1" customHeight="1" spans="1:20">
      <c r="A251" s="179"/>
      <c r="B251" s="180"/>
      <c r="C251" s="180"/>
      <c r="D251" s="199" t="s">
        <v>2787</v>
      </c>
      <c r="E251" s="182" t="s">
        <v>2788</v>
      </c>
      <c r="F251" s="183">
        <v>87.82</v>
      </c>
      <c r="G251" s="188">
        <v>87.82</v>
      </c>
      <c r="H251" s="222">
        <v>51.36</v>
      </c>
      <c r="I251" s="222">
        <v>3.7</v>
      </c>
      <c r="J251" s="222">
        <v>3</v>
      </c>
      <c r="K251" s="222">
        <v>0</v>
      </c>
      <c r="L251" s="222">
        <v>6</v>
      </c>
      <c r="M251" s="222">
        <v>6</v>
      </c>
      <c r="N251" s="222">
        <v>0</v>
      </c>
      <c r="O251" s="222">
        <v>0</v>
      </c>
      <c r="P251" s="222">
        <v>5</v>
      </c>
      <c r="Q251" s="222">
        <v>12.76</v>
      </c>
      <c r="R251" s="183">
        <v>0</v>
      </c>
      <c r="S251" s="188">
        <v>0</v>
      </c>
      <c r="T251" s="183">
        <v>0</v>
      </c>
    </row>
    <row r="252" ht="23.1" customHeight="1" spans="1:20">
      <c r="A252" s="179"/>
      <c r="B252" s="180"/>
      <c r="C252" s="180"/>
      <c r="D252" s="199" t="s">
        <v>2789</v>
      </c>
      <c r="E252" s="182" t="s">
        <v>2790</v>
      </c>
      <c r="F252" s="183">
        <v>104.93</v>
      </c>
      <c r="G252" s="188">
        <v>104.93</v>
      </c>
      <c r="H252" s="222">
        <v>59.73</v>
      </c>
      <c r="I252" s="222">
        <v>5</v>
      </c>
      <c r="J252" s="222">
        <v>0</v>
      </c>
      <c r="K252" s="222">
        <v>0</v>
      </c>
      <c r="L252" s="222">
        <v>0</v>
      </c>
      <c r="M252" s="222">
        <v>26</v>
      </c>
      <c r="N252" s="222">
        <v>0</v>
      </c>
      <c r="O252" s="222">
        <v>0</v>
      </c>
      <c r="P252" s="222">
        <v>14.2</v>
      </c>
      <c r="Q252" s="222">
        <v>0</v>
      </c>
      <c r="R252" s="183">
        <v>0</v>
      </c>
      <c r="S252" s="188">
        <v>0</v>
      </c>
      <c r="T252" s="183">
        <v>0</v>
      </c>
    </row>
    <row r="253" ht="23.1" customHeight="1" spans="1:20">
      <c r="A253" s="179"/>
      <c r="B253" s="180"/>
      <c r="C253" s="180"/>
      <c r="D253" s="199" t="s">
        <v>2791</v>
      </c>
      <c r="E253" s="182" t="s">
        <v>2792</v>
      </c>
      <c r="F253" s="183">
        <v>82.02</v>
      </c>
      <c r="G253" s="188">
        <v>82.02</v>
      </c>
      <c r="H253" s="222">
        <v>49.02</v>
      </c>
      <c r="I253" s="222">
        <v>2</v>
      </c>
      <c r="J253" s="222">
        <v>1</v>
      </c>
      <c r="K253" s="222">
        <v>0</v>
      </c>
      <c r="L253" s="222">
        <v>2</v>
      </c>
      <c r="M253" s="222">
        <v>15</v>
      </c>
      <c r="N253" s="222">
        <v>0</v>
      </c>
      <c r="O253" s="222">
        <v>0</v>
      </c>
      <c r="P253" s="222">
        <v>8</v>
      </c>
      <c r="Q253" s="222">
        <v>5</v>
      </c>
      <c r="R253" s="183">
        <v>0</v>
      </c>
      <c r="S253" s="188">
        <v>0</v>
      </c>
      <c r="T253" s="183">
        <v>0</v>
      </c>
    </row>
    <row r="254" ht="23.1" customHeight="1" spans="1:20">
      <c r="A254" s="179"/>
      <c r="B254" s="180"/>
      <c r="C254" s="180"/>
      <c r="D254" s="199" t="s">
        <v>2793</v>
      </c>
      <c r="E254" s="182" t="s">
        <v>2794</v>
      </c>
      <c r="F254" s="183">
        <v>99</v>
      </c>
      <c r="G254" s="188">
        <v>99</v>
      </c>
      <c r="H254" s="222">
        <v>70.5</v>
      </c>
      <c r="I254" s="222">
        <v>5</v>
      </c>
      <c r="J254" s="222">
        <v>5</v>
      </c>
      <c r="K254" s="222">
        <v>0</v>
      </c>
      <c r="L254" s="222">
        <v>0</v>
      </c>
      <c r="M254" s="222">
        <v>11</v>
      </c>
      <c r="N254" s="222">
        <v>0</v>
      </c>
      <c r="O254" s="222">
        <v>0</v>
      </c>
      <c r="P254" s="222">
        <v>5</v>
      </c>
      <c r="Q254" s="222">
        <v>2.5</v>
      </c>
      <c r="R254" s="183">
        <v>0</v>
      </c>
      <c r="S254" s="188">
        <v>0</v>
      </c>
      <c r="T254" s="183">
        <v>0</v>
      </c>
    </row>
    <row r="255" ht="23.1" customHeight="1" spans="1:20">
      <c r="A255" s="179"/>
      <c r="B255" s="180"/>
      <c r="C255" s="180"/>
      <c r="D255" s="199" t="s">
        <v>2795</v>
      </c>
      <c r="E255" s="182" t="s">
        <v>2796</v>
      </c>
      <c r="F255" s="183">
        <v>154.21</v>
      </c>
      <c r="G255" s="188">
        <v>154.21</v>
      </c>
      <c r="H255" s="222">
        <v>72.71</v>
      </c>
      <c r="I255" s="222">
        <v>6</v>
      </c>
      <c r="J255" s="222">
        <v>2.5</v>
      </c>
      <c r="K255" s="222">
        <v>0</v>
      </c>
      <c r="L255" s="222">
        <v>8</v>
      </c>
      <c r="M255" s="222">
        <v>20</v>
      </c>
      <c r="N255" s="222">
        <v>0</v>
      </c>
      <c r="O255" s="222">
        <v>0</v>
      </c>
      <c r="P255" s="222">
        <v>30</v>
      </c>
      <c r="Q255" s="222">
        <v>15</v>
      </c>
      <c r="R255" s="183">
        <v>0</v>
      </c>
      <c r="S255" s="188">
        <v>0</v>
      </c>
      <c r="T255" s="183">
        <v>0</v>
      </c>
    </row>
    <row r="256" ht="23.1" customHeight="1" spans="1:20">
      <c r="A256" s="179"/>
      <c r="B256" s="180"/>
      <c r="C256" s="180"/>
      <c r="D256" s="199" t="s">
        <v>2797</v>
      </c>
      <c r="E256" s="182" t="s">
        <v>2798</v>
      </c>
      <c r="F256" s="183">
        <v>6.26</v>
      </c>
      <c r="G256" s="188">
        <v>0</v>
      </c>
      <c r="H256" s="222">
        <v>0</v>
      </c>
      <c r="I256" s="222">
        <v>0</v>
      </c>
      <c r="J256" s="222">
        <v>0</v>
      </c>
      <c r="K256" s="222">
        <v>0</v>
      </c>
      <c r="L256" s="222">
        <v>0</v>
      </c>
      <c r="M256" s="222">
        <v>0</v>
      </c>
      <c r="N256" s="222">
        <v>0</v>
      </c>
      <c r="O256" s="222">
        <v>0</v>
      </c>
      <c r="P256" s="222">
        <v>0</v>
      </c>
      <c r="Q256" s="222">
        <v>0</v>
      </c>
      <c r="R256" s="183">
        <v>6.26</v>
      </c>
      <c r="S256" s="188">
        <v>6.26</v>
      </c>
      <c r="T256" s="183">
        <v>0</v>
      </c>
    </row>
    <row r="257" ht="23.1" customHeight="1" spans="1:20">
      <c r="A257" s="179"/>
      <c r="B257" s="180"/>
      <c r="C257" s="180"/>
      <c r="D257" s="199" t="s">
        <v>2799</v>
      </c>
      <c r="E257" s="182" t="s">
        <v>2800</v>
      </c>
      <c r="F257" s="183">
        <v>6.26</v>
      </c>
      <c r="G257" s="188">
        <v>0</v>
      </c>
      <c r="H257" s="222">
        <v>0</v>
      </c>
      <c r="I257" s="222">
        <v>0</v>
      </c>
      <c r="J257" s="222">
        <v>0</v>
      </c>
      <c r="K257" s="222">
        <v>0</v>
      </c>
      <c r="L257" s="222">
        <v>0</v>
      </c>
      <c r="M257" s="222">
        <v>0</v>
      </c>
      <c r="N257" s="222">
        <v>0</v>
      </c>
      <c r="O257" s="222">
        <v>0</v>
      </c>
      <c r="P257" s="222">
        <v>0</v>
      </c>
      <c r="Q257" s="222">
        <v>0</v>
      </c>
      <c r="R257" s="183">
        <v>6.26</v>
      </c>
      <c r="S257" s="188">
        <v>6.26</v>
      </c>
      <c r="T257" s="183">
        <v>0</v>
      </c>
    </row>
    <row r="258" ht="22.5" customHeight="1" spans="1:21">
      <c r="A258" s="228"/>
      <c r="B258" s="228"/>
      <c r="C258" s="228"/>
      <c r="D258" s="228"/>
      <c r="E258" s="228"/>
      <c r="F258" s="228"/>
      <c r="G258" s="228"/>
      <c r="H258" s="228"/>
      <c r="I258" s="228"/>
      <c r="J258" s="228"/>
      <c r="K258" s="228"/>
      <c r="L258" s="228"/>
      <c r="M258" s="228"/>
      <c r="N258" s="228"/>
      <c r="O258" s="228"/>
      <c r="P258" s="228"/>
      <c r="Q258" s="228"/>
      <c r="R258" s="228"/>
      <c r="S258" s="228"/>
      <c r="T258" s="228"/>
      <c r="U258" s="228"/>
    </row>
    <row r="259" ht="22.5" customHeight="1" spans="1:21">
      <c r="A259" s="228"/>
      <c r="B259" s="228"/>
      <c r="C259" s="228"/>
      <c r="D259" s="228"/>
      <c r="E259" s="228"/>
      <c r="F259" s="228"/>
      <c r="G259" s="228"/>
      <c r="H259" s="228"/>
      <c r="I259" s="228"/>
      <c r="J259" s="228"/>
      <c r="K259" s="228"/>
      <c r="L259" s="228"/>
      <c r="M259" s="228"/>
      <c r="N259" s="228"/>
      <c r="O259" s="228"/>
      <c r="P259" s="228"/>
      <c r="Q259" s="228"/>
      <c r="R259" s="228"/>
      <c r="S259" s="228"/>
      <c r="T259" s="228"/>
      <c r="U259" s="228"/>
    </row>
    <row r="260" ht="22.5" customHeight="1" spans="1:21">
      <c r="A260" s="228"/>
      <c r="B260" s="228"/>
      <c r="C260" s="228"/>
      <c r="D260" s="228"/>
      <c r="E260" s="228"/>
      <c r="F260" s="228"/>
      <c r="G260" s="228"/>
      <c r="H260" s="228"/>
      <c r="I260" s="228"/>
      <c r="J260" s="228"/>
      <c r="K260" s="228"/>
      <c r="L260" s="228"/>
      <c r="M260" s="228"/>
      <c r="N260" s="228"/>
      <c r="O260" s="228"/>
      <c r="P260" s="228"/>
      <c r="Q260" s="228"/>
      <c r="R260" s="228"/>
      <c r="S260" s="228"/>
      <c r="T260" s="228"/>
      <c r="U260" s="228"/>
    </row>
    <row r="261" ht="22.5" customHeight="1" spans="1:21">
      <c r="A261" s="228"/>
      <c r="B261" s="228"/>
      <c r="C261" s="228"/>
      <c r="D261" s="228"/>
      <c r="E261" s="228"/>
      <c r="F261" s="228"/>
      <c r="G261" s="228"/>
      <c r="H261" s="228"/>
      <c r="I261" s="228"/>
      <c r="J261" s="228"/>
      <c r="K261" s="228"/>
      <c r="L261" s="228"/>
      <c r="M261" s="228"/>
      <c r="N261" s="228"/>
      <c r="O261" s="228"/>
      <c r="P261" s="228"/>
      <c r="Q261" s="228"/>
      <c r="R261" s="228"/>
      <c r="S261" s="228"/>
      <c r="T261" s="228"/>
      <c r="U261" s="228"/>
    </row>
    <row r="262" ht="23.1" customHeight="1"/>
    <row r="263" ht="23.1" customHeight="1"/>
    <row r="264" ht="23.1" customHeight="1"/>
    <row r="265" ht="23.1" customHeight="1"/>
    <row r="266" ht="23.1" customHeight="1"/>
    <row r="267" ht="23.1" customHeight="1"/>
    <row r="268" ht="23.1" customHeight="1"/>
    <row r="269" ht="23.1" customHeight="1"/>
    <row r="270" ht="23.1" customHeight="1"/>
    <row r="271" ht="23.1" customHeight="1"/>
    <row r="272" ht="23.1" customHeight="1"/>
    <row r="273" ht="23.1" customHeight="1"/>
    <row r="274" ht="23.1" customHeight="1"/>
    <row r="275" ht="23.1" customHeight="1"/>
    <row r="276" ht="23.1" customHeight="1"/>
    <row r="277" ht="23.1" customHeight="1"/>
    <row r="278" ht="23.1" customHeight="1"/>
    <row r="279" ht="23.1" customHeight="1"/>
    <row r="280" ht="23.1" customHeight="1"/>
    <row r="281" ht="23.1" customHeight="1"/>
    <row r="282" ht="23.1" customHeight="1"/>
    <row r="283" ht="23.1" customHeight="1"/>
    <row r="284" ht="23.1" customHeight="1"/>
    <row r="285" ht="23.1" customHeight="1"/>
    <row r="286" ht="23.1" customHeight="1"/>
    <row r="287" ht="23.1" customHeight="1"/>
    <row r="288" ht="23.1" customHeight="1"/>
    <row r="289" ht="23.1" customHeight="1"/>
    <row r="290" ht="23.1" customHeight="1"/>
    <row r="291" ht="23.1" customHeight="1"/>
    <row r="292" ht="23.1" customHeight="1"/>
    <row r="293" ht="23.1" customHeight="1"/>
    <row r="294" ht="23.1" customHeight="1"/>
    <row r="295" ht="23.1" customHeight="1"/>
    <row r="296" ht="23.1" customHeight="1"/>
    <row r="297" ht="23.1" customHeight="1"/>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3.1" customHeight="1"/>
    <row r="385" ht="23.1" customHeight="1"/>
    <row r="386" ht="23.1" customHeight="1"/>
    <row r="387" ht="23.1" customHeight="1"/>
    <row r="388" ht="23.1" customHeight="1"/>
    <row r="389" ht="23.1" customHeight="1"/>
    <row r="390" ht="23.1" customHeight="1"/>
    <row r="391" ht="23.1" customHeight="1"/>
    <row r="392" ht="23.1" customHeight="1"/>
    <row r="393" ht="23.1" customHeight="1"/>
    <row r="394" ht="23.1" customHeight="1"/>
    <row r="395" ht="23.1" customHeight="1"/>
    <row r="396" ht="23.1" customHeight="1"/>
    <row r="397" ht="23.1" customHeight="1"/>
    <row r="398" ht="23.1" customHeight="1"/>
    <row r="399" ht="23.1" customHeight="1"/>
    <row r="400" ht="23.1" customHeight="1"/>
    <row r="401" ht="23.1" customHeight="1"/>
    <row r="402" ht="23.1" customHeight="1"/>
    <row r="403" ht="23.1" customHeight="1"/>
    <row r="404" ht="23.1" customHeight="1"/>
    <row r="405" ht="23.1" customHeight="1"/>
    <row r="406" ht="23.1" customHeight="1"/>
    <row r="407" ht="23.1" customHeight="1"/>
    <row r="408" ht="23.1" customHeight="1"/>
    <row r="409" ht="23.1" customHeight="1"/>
    <row r="410" ht="23.1" customHeight="1"/>
    <row r="411" ht="23.1" customHeight="1"/>
    <row r="412" ht="23.1" customHeight="1"/>
    <row r="413" ht="23.1" customHeight="1"/>
    <row r="414" ht="23.1" customHeight="1"/>
    <row r="415" ht="23.1" customHeight="1"/>
    <row r="416" ht="23.1" customHeight="1"/>
    <row r="417" ht="23.1" customHeight="1"/>
    <row r="418" ht="23.1" customHeight="1"/>
    <row r="419" ht="23.1" customHeight="1"/>
    <row r="420" ht="23.1" customHeight="1"/>
    <row r="421" ht="23.1" customHeight="1"/>
    <row r="422" ht="23.1" customHeight="1"/>
    <row r="423" ht="23.1" customHeight="1"/>
    <row r="424" ht="23.1" customHeight="1"/>
    <row r="425" ht="23.1" customHeight="1"/>
    <row r="426" ht="23.1" customHeight="1"/>
    <row r="427" ht="23.1" customHeight="1"/>
    <row r="428" ht="23.1" customHeight="1"/>
    <row r="429" ht="23.1" customHeight="1"/>
    <row r="430" ht="23.1" customHeight="1"/>
    <row r="431" ht="23.1" customHeight="1"/>
    <row r="432" ht="23.1" customHeight="1"/>
    <row r="433" ht="23.1" customHeight="1"/>
    <row r="434" ht="23.1" customHeight="1"/>
    <row r="435" ht="23.1" customHeight="1"/>
    <row r="436" ht="23.1" customHeight="1"/>
    <row r="437" ht="23.1" customHeight="1"/>
    <row r="438" ht="23.1" customHeight="1"/>
    <row r="439" ht="23.1" customHeight="1"/>
    <row r="440" ht="23.1" customHeight="1"/>
    <row r="441" ht="23.1" customHeight="1"/>
    <row r="442" ht="23.1" customHeight="1"/>
    <row r="443" ht="23.1" customHeight="1"/>
    <row r="444" ht="23.1" customHeight="1"/>
    <row r="445" ht="23.1" customHeight="1"/>
    <row r="446" ht="23.1" customHeight="1"/>
    <row r="447" ht="23.1" customHeight="1"/>
    <row r="448" ht="23.1" customHeight="1"/>
    <row r="449" ht="23.1" customHeight="1"/>
    <row r="450" ht="23.1" customHeight="1"/>
    <row r="451" ht="23.1" customHeight="1"/>
    <row r="452" ht="23.1" customHeight="1"/>
    <row r="453" ht="23.1" customHeight="1"/>
    <row r="454" ht="23.1" customHeight="1"/>
    <row r="455" ht="23.1" customHeight="1"/>
    <row r="456" ht="23.1" customHeight="1"/>
    <row r="457" ht="23.1" customHeight="1"/>
    <row r="458" ht="23.1" customHeight="1"/>
    <row r="459" ht="23.1" customHeight="1"/>
    <row r="460" ht="23.1" customHeight="1"/>
    <row r="461" ht="23.1" customHeight="1"/>
    <row r="462" ht="23.1" customHeight="1"/>
    <row r="463" ht="23.1" customHeight="1"/>
    <row r="464" ht="23.1" customHeight="1"/>
    <row r="465" ht="23.1" customHeight="1"/>
    <row r="466" ht="23.1" customHeight="1"/>
    <row r="467" ht="23.1" customHeight="1"/>
    <row r="468" ht="23.1" customHeight="1"/>
    <row r="469" ht="23.1" customHeight="1"/>
    <row r="470" ht="23.1" customHeight="1"/>
    <row r="471" ht="23.1" customHeight="1"/>
    <row r="472" ht="23.1" customHeight="1"/>
    <row r="473" ht="23.1" customHeight="1"/>
    <row r="474" ht="23.1" customHeight="1"/>
    <row r="475" ht="23.1" customHeight="1"/>
    <row r="476" ht="23.1" customHeight="1"/>
    <row r="477" ht="23.1" customHeight="1"/>
    <row r="478" ht="23.1" customHeight="1"/>
    <row r="479" ht="22.5" customHeight="1"/>
    <row r="480" ht="22.5" customHeight="1"/>
    <row r="481" ht="22.5" customHeight="1"/>
    <row r="482" ht="22.5" customHeight="1"/>
  </sheetData>
  <sheetProtection formatCells="0" formatColumns="0" formatRows="0"/>
  <mergeCells count="8">
    <mergeCell ref="A1:T1"/>
    <mergeCell ref="A2:H2"/>
    <mergeCell ref="S2:T2"/>
    <mergeCell ref="G3:Q3"/>
    <mergeCell ref="R3:T3"/>
    <mergeCell ref="D3:D4"/>
    <mergeCell ref="E3:E4"/>
    <mergeCell ref="F3:F4"/>
  </mergeCells>
  <printOptions horizontalCentered="1"/>
  <pageMargins left="0.393055555555556" right="0.393055555555556" top="0.984027777777778" bottom="0.984027777777778" header="0.471527777777778" footer="0.471527777777778"/>
  <pageSetup paperSize="9" scale="70" fitToHeight="0" orientation="landscape" horizontalDpi="600" verticalDpi="600"/>
  <headerFooter alignWithMargins="0" scaleWithDoc="0">
    <oddFooter>&amp;C第 &amp;P 页，共 &amp;N 页</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87"/>
  <sheetViews>
    <sheetView showGridLines="0" showZeros="0" workbookViewId="0">
      <selection activeCell="A1" sqref="A1:K1"/>
    </sheetView>
  </sheetViews>
  <sheetFormatPr defaultColWidth="6.875" defaultRowHeight="11.25"/>
  <cols>
    <col min="1" max="3" width="4.75" style="166" customWidth="1"/>
    <col min="4" max="4" width="11.5" style="166" customWidth="1"/>
    <col min="5" max="5" width="37.125" style="166" customWidth="1"/>
    <col min="6" max="11" width="15.5" style="166" customWidth="1"/>
    <col min="12" max="256" width="6.875" style="166" customWidth="1"/>
    <col min="257" max="16384" width="6.875" style="166"/>
  </cols>
  <sheetData>
    <row r="1" ht="29.25" customHeight="1" spans="1:11">
      <c r="A1" s="167" t="s">
        <v>2934</v>
      </c>
      <c r="B1" s="167"/>
      <c r="C1" s="167"/>
      <c r="D1" s="167"/>
      <c r="E1" s="167"/>
      <c r="F1" s="167"/>
      <c r="G1" s="167"/>
      <c r="H1" s="167"/>
      <c r="I1" s="167"/>
      <c r="J1" s="167"/>
      <c r="K1" s="167"/>
    </row>
    <row r="2" ht="20.25" customHeight="1" spans="1:11">
      <c r="A2" s="275"/>
      <c r="B2" s="275"/>
      <c r="C2" s="275"/>
      <c r="D2" s="275"/>
      <c r="E2" s="275"/>
      <c r="F2" s="275"/>
      <c r="H2" s="279"/>
      <c r="I2" s="279"/>
      <c r="J2" s="279"/>
      <c r="K2" s="278" t="s">
        <v>1</v>
      </c>
    </row>
    <row r="3" ht="22.5" customHeight="1" spans="1:11">
      <c r="A3" s="177" t="s">
        <v>2285</v>
      </c>
      <c r="B3" s="177"/>
      <c r="C3" s="177"/>
      <c r="D3" s="177" t="s">
        <v>2086</v>
      </c>
      <c r="E3" s="177" t="s">
        <v>2286</v>
      </c>
      <c r="F3" s="196" t="s">
        <v>56</v>
      </c>
      <c r="G3" s="174" t="s">
        <v>2935</v>
      </c>
      <c r="H3" s="174" t="s">
        <v>2865</v>
      </c>
      <c r="I3" s="174" t="s">
        <v>2867</v>
      </c>
      <c r="J3" s="174" t="s">
        <v>2936</v>
      </c>
      <c r="K3" s="174" t="s">
        <v>2868</v>
      </c>
    </row>
    <row r="4" ht="23.25" customHeight="1" spans="1:11">
      <c r="A4" s="177" t="s">
        <v>1893</v>
      </c>
      <c r="B4" s="177" t="s">
        <v>1894</v>
      </c>
      <c r="C4" s="177" t="s">
        <v>2287</v>
      </c>
      <c r="D4" s="177"/>
      <c r="E4" s="177"/>
      <c r="F4" s="196"/>
      <c r="G4" s="174"/>
      <c r="H4" s="174"/>
      <c r="I4" s="174"/>
      <c r="J4" s="174"/>
      <c r="K4" s="174"/>
    </row>
    <row r="5" s="165" customFormat="1" ht="23.1" customHeight="1" spans="1:11">
      <c r="A5" s="180"/>
      <c r="B5" s="180"/>
      <c r="C5" s="180"/>
      <c r="D5" s="199"/>
      <c r="E5" s="280" t="s">
        <v>17</v>
      </c>
      <c r="F5" s="183">
        <v>2964.88</v>
      </c>
      <c r="G5" s="183">
        <v>50.83</v>
      </c>
      <c r="H5" s="183">
        <v>0</v>
      </c>
      <c r="I5" s="183">
        <v>0</v>
      </c>
      <c r="J5" s="183">
        <v>2914.05</v>
      </c>
      <c r="K5" s="183">
        <v>0</v>
      </c>
    </row>
    <row r="6" ht="23.1" customHeight="1" spans="1:11">
      <c r="A6" s="180"/>
      <c r="B6" s="180"/>
      <c r="C6" s="180"/>
      <c r="D6" s="199" t="s">
        <v>2289</v>
      </c>
      <c r="E6" s="280" t="s">
        <v>354</v>
      </c>
      <c r="F6" s="183">
        <v>70.63</v>
      </c>
      <c r="G6" s="183">
        <v>5.88</v>
      </c>
      <c r="H6" s="183">
        <v>0</v>
      </c>
      <c r="I6" s="183">
        <v>0</v>
      </c>
      <c r="J6" s="183">
        <v>64.75</v>
      </c>
      <c r="K6" s="183">
        <v>0</v>
      </c>
    </row>
    <row r="7" ht="23.1" customHeight="1" spans="1:11">
      <c r="A7" s="180"/>
      <c r="B7" s="180"/>
      <c r="C7" s="180"/>
      <c r="D7" s="199" t="s">
        <v>2290</v>
      </c>
      <c r="E7" s="280" t="s">
        <v>2291</v>
      </c>
      <c r="F7" s="183">
        <v>32.32</v>
      </c>
      <c r="G7" s="183">
        <v>3.78</v>
      </c>
      <c r="H7" s="183">
        <v>0</v>
      </c>
      <c r="I7" s="183">
        <v>0</v>
      </c>
      <c r="J7" s="183">
        <v>28.54</v>
      </c>
      <c r="K7" s="183">
        <v>0</v>
      </c>
    </row>
    <row r="8" ht="23.1" customHeight="1" spans="1:11">
      <c r="A8" s="180"/>
      <c r="B8" s="180"/>
      <c r="C8" s="180"/>
      <c r="D8" s="199" t="s">
        <v>2292</v>
      </c>
      <c r="E8" s="280" t="s">
        <v>2293</v>
      </c>
      <c r="F8" s="183">
        <v>0.51</v>
      </c>
      <c r="G8" s="183">
        <v>0.51</v>
      </c>
      <c r="H8" s="183">
        <v>0</v>
      </c>
      <c r="I8" s="183">
        <v>0</v>
      </c>
      <c r="J8" s="183">
        <v>0</v>
      </c>
      <c r="K8" s="183">
        <v>0</v>
      </c>
    </row>
    <row r="9" ht="23.1" customHeight="1" spans="1:11">
      <c r="A9" s="180"/>
      <c r="B9" s="180"/>
      <c r="C9" s="180"/>
      <c r="D9" s="199" t="s">
        <v>2294</v>
      </c>
      <c r="E9" s="280" t="s">
        <v>2295</v>
      </c>
      <c r="F9" s="183">
        <v>1.01</v>
      </c>
      <c r="G9" s="183">
        <v>0</v>
      </c>
      <c r="H9" s="183">
        <v>0</v>
      </c>
      <c r="I9" s="183">
        <v>0</v>
      </c>
      <c r="J9" s="183">
        <v>1.01</v>
      </c>
      <c r="K9" s="183">
        <v>0</v>
      </c>
    </row>
    <row r="10" ht="23.1" customHeight="1" spans="1:11">
      <c r="A10" s="180"/>
      <c r="B10" s="180"/>
      <c r="C10" s="180"/>
      <c r="D10" s="199" t="s">
        <v>2296</v>
      </c>
      <c r="E10" s="280" t="s">
        <v>2297</v>
      </c>
      <c r="F10" s="183">
        <v>7.32</v>
      </c>
      <c r="G10" s="183">
        <v>0.68</v>
      </c>
      <c r="H10" s="183">
        <v>0</v>
      </c>
      <c r="I10" s="183">
        <v>0</v>
      </c>
      <c r="J10" s="183">
        <v>6.64</v>
      </c>
      <c r="K10" s="183">
        <v>0</v>
      </c>
    </row>
    <row r="11" ht="23.1" customHeight="1" spans="1:11">
      <c r="A11" s="180"/>
      <c r="B11" s="180"/>
      <c r="C11" s="180"/>
      <c r="D11" s="199" t="s">
        <v>2298</v>
      </c>
      <c r="E11" s="280" t="s">
        <v>2299</v>
      </c>
      <c r="F11" s="183">
        <v>0.97</v>
      </c>
      <c r="G11" s="183">
        <v>0</v>
      </c>
      <c r="H11" s="183">
        <v>0</v>
      </c>
      <c r="I11" s="183">
        <v>0</v>
      </c>
      <c r="J11" s="183">
        <v>0.97</v>
      </c>
      <c r="K11" s="183">
        <v>0</v>
      </c>
    </row>
    <row r="12" ht="23.1" customHeight="1" spans="1:11">
      <c r="A12" s="180"/>
      <c r="B12" s="180"/>
      <c r="C12" s="180"/>
      <c r="D12" s="199" t="s">
        <v>2300</v>
      </c>
      <c r="E12" s="280" t="s">
        <v>2301</v>
      </c>
      <c r="F12" s="183">
        <v>3.7</v>
      </c>
      <c r="G12" s="183">
        <v>0</v>
      </c>
      <c r="H12" s="183">
        <v>0</v>
      </c>
      <c r="I12" s="183">
        <v>0</v>
      </c>
      <c r="J12" s="183">
        <v>3.7</v>
      </c>
      <c r="K12" s="183">
        <v>0</v>
      </c>
    </row>
    <row r="13" ht="23.1" customHeight="1" spans="1:11">
      <c r="A13" s="180"/>
      <c r="B13" s="180"/>
      <c r="C13" s="180"/>
      <c r="D13" s="199" t="s">
        <v>2302</v>
      </c>
      <c r="E13" s="280" t="s">
        <v>2303</v>
      </c>
      <c r="F13" s="183">
        <v>7.37</v>
      </c>
      <c r="G13" s="183">
        <v>0</v>
      </c>
      <c r="H13" s="183">
        <v>0</v>
      </c>
      <c r="I13" s="183">
        <v>0</v>
      </c>
      <c r="J13" s="183">
        <v>7.37</v>
      </c>
      <c r="K13" s="183">
        <v>0</v>
      </c>
    </row>
    <row r="14" ht="23.1" customHeight="1" spans="1:11">
      <c r="A14" s="180"/>
      <c r="B14" s="180"/>
      <c r="C14" s="180"/>
      <c r="D14" s="199" t="s">
        <v>2314</v>
      </c>
      <c r="E14" s="280" t="s">
        <v>2315</v>
      </c>
      <c r="F14" s="183">
        <v>10.23</v>
      </c>
      <c r="G14" s="183">
        <v>0.46</v>
      </c>
      <c r="H14" s="183">
        <v>0</v>
      </c>
      <c r="I14" s="183">
        <v>0</v>
      </c>
      <c r="J14" s="183">
        <v>9.77</v>
      </c>
      <c r="K14" s="183">
        <v>0</v>
      </c>
    </row>
    <row r="15" ht="23.1" customHeight="1" spans="1:11">
      <c r="A15" s="180"/>
      <c r="B15" s="180"/>
      <c r="C15" s="180"/>
      <c r="D15" s="199" t="s">
        <v>2318</v>
      </c>
      <c r="E15" s="280" t="s">
        <v>2319</v>
      </c>
      <c r="F15" s="183">
        <v>7.2</v>
      </c>
      <c r="G15" s="183">
        <v>0.45</v>
      </c>
      <c r="H15" s="183">
        <v>0</v>
      </c>
      <c r="I15" s="183">
        <v>0</v>
      </c>
      <c r="J15" s="183">
        <v>6.75</v>
      </c>
      <c r="K15" s="183">
        <v>0</v>
      </c>
    </row>
    <row r="16" ht="23.1" customHeight="1" spans="1:11">
      <c r="A16" s="180"/>
      <c r="B16" s="180"/>
      <c r="C16" s="180"/>
      <c r="D16" s="199" t="s">
        <v>2328</v>
      </c>
      <c r="E16" s="280" t="s">
        <v>479</v>
      </c>
      <c r="F16" s="183">
        <v>20.56</v>
      </c>
      <c r="G16" s="183">
        <v>0.51</v>
      </c>
      <c r="H16" s="183">
        <v>0</v>
      </c>
      <c r="I16" s="183">
        <v>0</v>
      </c>
      <c r="J16" s="183">
        <v>20.05</v>
      </c>
      <c r="K16" s="183">
        <v>0</v>
      </c>
    </row>
    <row r="17" ht="23.1" customHeight="1" spans="1:11">
      <c r="A17" s="180"/>
      <c r="B17" s="180"/>
      <c r="C17" s="180"/>
      <c r="D17" s="199" t="s">
        <v>2329</v>
      </c>
      <c r="E17" s="280" t="s">
        <v>2330</v>
      </c>
      <c r="F17" s="183">
        <v>20.56</v>
      </c>
      <c r="G17" s="183">
        <v>0.51</v>
      </c>
      <c r="H17" s="183">
        <v>0</v>
      </c>
      <c r="I17" s="183">
        <v>0</v>
      </c>
      <c r="J17" s="183">
        <v>20.05</v>
      </c>
      <c r="K17" s="183">
        <v>0</v>
      </c>
    </row>
    <row r="18" ht="23.1" customHeight="1" spans="1:11">
      <c r="A18" s="180"/>
      <c r="B18" s="180"/>
      <c r="C18" s="180"/>
      <c r="D18" s="199" t="s">
        <v>2343</v>
      </c>
      <c r="E18" s="280" t="s">
        <v>512</v>
      </c>
      <c r="F18" s="183">
        <v>50.89</v>
      </c>
      <c r="G18" s="183">
        <v>10.58</v>
      </c>
      <c r="H18" s="183">
        <v>0</v>
      </c>
      <c r="I18" s="183">
        <v>0</v>
      </c>
      <c r="J18" s="183">
        <v>40.31</v>
      </c>
      <c r="K18" s="183">
        <v>0</v>
      </c>
    </row>
    <row r="19" ht="23.1" customHeight="1" spans="1:11">
      <c r="A19" s="180"/>
      <c r="B19" s="180"/>
      <c r="C19" s="180"/>
      <c r="D19" s="199" t="s">
        <v>2344</v>
      </c>
      <c r="E19" s="280" t="s">
        <v>2345</v>
      </c>
      <c r="F19" s="183">
        <v>50.89</v>
      </c>
      <c r="G19" s="183">
        <v>10.58</v>
      </c>
      <c r="H19" s="183">
        <v>0</v>
      </c>
      <c r="I19" s="183">
        <v>0</v>
      </c>
      <c r="J19" s="183">
        <v>40.31</v>
      </c>
      <c r="K19" s="183">
        <v>0</v>
      </c>
    </row>
    <row r="20" ht="23.1" customHeight="1" spans="1:11">
      <c r="A20" s="180"/>
      <c r="B20" s="180"/>
      <c r="C20" s="180"/>
      <c r="D20" s="199" t="s">
        <v>2346</v>
      </c>
      <c r="E20" s="280" t="s">
        <v>2347</v>
      </c>
      <c r="F20" s="183">
        <v>24.51</v>
      </c>
      <c r="G20" s="183">
        <v>2.51</v>
      </c>
      <c r="H20" s="183">
        <v>0</v>
      </c>
      <c r="I20" s="183">
        <v>0</v>
      </c>
      <c r="J20" s="183">
        <v>22</v>
      </c>
      <c r="K20" s="183">
        <v>0</v>
      </c>
    </row>
    <row r="21" ht="23.1" customHeight="1" spans="1:11">
      <c r="A21" s="180"/>
      <c r="B21" s="180"/>
      <c r="C21" s="180"/>
      <c r="D21" s="199" t="s">
        <v>2348</v>
      </c>
      <c r="E21" s="280" t="s">
        <v>2349</v>
      </c>
      <c r="F21" s="183">
        <v>24.51</v>
      </c>
      <c r="G21" s="183">
        <v>2.51</v>
      </c>
      <c r="H21" s="183">
        <v>0</v>
      </c>
      <c r="I21" s="183">
        <v>0</v>
      </c>
      <c r="J21" s="183">
        <v>22</v>
      </c>
      <c r="K21" s="183">
        <v>0</v>
      </c>
    </row>
    <row r="22" ht="23.1" customHeight="1" spans="1:11">
      <c r="A22" s="180"/>
      <c r="B22" s="180"/>
      <c r="C22" s="180"/>
      <c r="D22" s="199" t="s">
        <v>2350</v>
      </c>
      <c r="E22" s="280" t="s">
        <v>556</v>
      </c>
      <c r="F22" s="183">
        <v>29.65</v>
      </c>
      <c r="G22" s="183">
        <v>1.8</v>
      </c>
      <c r="H22" s="183">
        <v>0</v>
      </c>
      <c r="I22" s="183">
        <v>0</v>
      </c>
      <c r="J22" s="183">
        <v>27.85</v>
      </c>
      <c r="K22" s="183">
        <v>0</v>
      </c>
    </row>
    <row r="23" ht="23.1" customHeight="1" spans="1:11">
      <c r="A23" s="180"/>
      <c r="B23" s="180"/>
      <c r="C23" s="180"/>
      <c r="D23" s="199" t="s">
        <v>2351</v>
      </c>
      <c r="E23" s="280" t="s">
        <v>2352</v>
      </c>
      <c r="F23" s="183">
        <v>29.65</v>
      </c>
      <c r="G23" s="183">
        <v>1.8</v>
      </c>
      <c r="H23" s="183">
        <v>0</v>
      </c>
      <c r="I23" s="183">
        <v>0</v>
      </c>
      <c r="J23" s="183">
        <v>27.85</v>
      </c>
      <c r="K23" s="183">
        <v>0</v>
      </c>
    </row>
    <row r="24" ht="23.1" customHeight="1" spans="1:11">
      <c r="A24" s="180"/>
      <c r="B24" s="180"/>
      <c r="C24" s="180"/>
      <c r="D24" s="199" t="s">
        <v>2353</v>
      </c>
      <c r="E24" s="280" t="s">
        <v>107</v>
      </c>
      <c r="F24" s="183">
        <v>10.64</v>
      </c>
      <c r="G24" s="183">
        <v>0</v>
      </c>
      <c r="H24" s="183">
        <v>0</v>
      </c>
      <c r="I24" s="183">
        <v>0</v>
      </c>
      <c r="J24" s="183">
        <v>10.64</v>
      </c>
      <c r="K24" s="183">
        <v>0</v>
      </c>
    </row>
    <row r="25" ht="23.1" customHeight="1" spans="1:11">
      <c r="A25" s="180"/>
      <c r="B25" s="180"/>
      <c r="C25" s="180"/>
      <c r="D25" s="199" t="s">
        <v>2354</v>
      </c>
      <c r="E25" s="280" t="s">
        <v>2355</v>
      </c>
      <c r="F25" s="183">
        <v>10.64</v>
      </c>
      <c r="G25" s="183">
        <v>0</v>
      </c>
      <c r="H25" s="183">
        <v>0</v>
      </c>
      <c r="I25" s="183">
        <v>0</v>
      </c>
      <c r="J25" s="183">
        <v>10.64</v>
      </c>
      <c r="K25" s="183">
        <v>0</v>
      </c>
    </row>
    <row r="26" ht="23.1" customHeight="1" spans="1:11">
      <c r="A26" s="180"/>
      <c r="B26" s="180"/>
      <c r="C26" s="180"/>
      <c r="D26" s="199" t="s">
        <v>2356</v>
      </c>
      <c r="E26" s="280" t="s">
        <v>109</v>
      </c>
      <c r="F26" s="183">
        <v>26.71</v>
      </c>
      <c r="G26" s="183">
        <v>1.39</v>
      </c>
      <c r="H26" s="183">
        <v>0</v>
      </c>
      <c r="I26" s="183">
        <v>0</v>
      </c>
      <c r="J26" s="183">
        <v>25.32</v>
      </c>
      <c r="K26" s="183">
        <v>0</v>
      </c>
    </row>
    <row r="27" ht="23.1" customHeight="1" spans="1:11">
      <c r="A27" s="180"/>
      <c r="B27" s="180"/>
      <c r="C27" s="180"/>
      <c r="D27" s="199" t="s">
        <v>2357</v>
      </c>
      <c r="E27" s="280" t="s">
        <v>2358</v>
      </c>
      <c r="F27" s="183">
        <v>26.71</v>
      </c>
      <c r="G27" s="183">
        <v>1.39</v>
      </c>
      <c r="H27" s="183">
        <v>0</v>
      </c>
      <c r="I27" s="183">
        <v>0</v>
      </c>
      <c r="J27" s="183">
        <v>25.32</v>
      </c>
      <c r="K27" s="183">
        <v>0</v>
      </c>
    </row>
    <row r="28" ht="23.1" customHeight="1" spans="1:11">
      <c r="A28" s="180"/>
      <c r="B28" s="180"/>
      <c r="C28" s="180"/>
      <c r="D28" s="199" t="s">
        <v>2359</v>
      </c>
      <c r="E28" s="280" t="s">
        <v>111</v>
      </c>
      <c r="F28" s="183">
        <v>44.66</v>
      </c>
      <c r="G28" s="183">
        <v>1.5</v>
      </c>
      <c r="H28" s="183">
        <v>0</v>
      </c>
      <c r="I28" s="183">
        <v>0</v>
      </c>
      <c r="J28" s="183">
        <v>43.16</v>
      </c>
      <c r="K28" s="183">
        <v>0</v>
      </c>
    </row>
    <row r="29" ht="23.1" customHeight="1" spans="1:11">
      <c r="A29" s="180"/>
      <c r="B29" s="180"/>
      <c r="C29" s="180"/>
      <c r="D29" s="199" t="s">
        <v>2360</v>
      </c>
      <c r="E29" s="280" t="s">
        <v>2361</v>
      </c>
      <c r="F29" s="183">
        <v>44.66</v>
      </c>
      <c r="G29" s="183">
        <v>1.5</v>
      </c>
      <c r="H29" s="183">
        <v>0</v>
      </c>
      <c r="I29" s="183">
        <v>0</v>
      </c>
      <c r="J29" s="183">
        <v>43.16</v>
      </c>
      <c r="K29" s="183">
        <v>0</v>
      </c>
    </row>
    <row r="30" ht="23.1" customHeight="1" spans="1:11">
      <c r="A30" s="180"/>
      <c r="B30" s="180"/>
      <c r="C30" s="180"/>
      <c r="D30" s="199" t="s">
        <v>2362</v>
      </c>
      <c r="E30" s="280" t="s">
        <v>575</v>
      </c>
      <c r="F30" s="183">
        <v>16.2</v>
      </c>
      <c r="G30" s="183">
        <v>0</v>
      </c>
      <c r="H30" s="183">
        <v>0</v>
      </c>
      <c r="I30" s="183">
        <v>0</v>
      </c>
      <c r="J30" s="183">
        <v>16.2</v>
      </c>
      <c r="K30" s="183">
        <v>0</v>
      </c>
    </row>
    <row r="31" ht="23.1" customHeight="1" spans="1:11">
      <c r="A31" s="180"/>
      <c r="B31" s="180"/>
      <c r="C31" s="180"/>
      <c r="D31" s="199" t="s">
        <v>2363</v>
      </c>
      <c r="E31" s="280" t="s">
        <v>2364</v>
      </c>
      <c r="F31" s="183">
        <v>16.2</v>
      </c>
      <c r="G31" s="183">
        <v>0</v>
      </c>
      <c r="H31" s="183">
        <v>0</v>
      </c>
      <c r="I31" s="183">
        <v>0</v>
      </c>
      <c r="J31" s="183">
        <v>16.2</v>
      </c>
      <c r="K31" s="183">
        <v>0</v>
      </c>
    </row>
    <row r="32" ht="23.1" customHeight="1" spans="1:11">
      <c r="A32" s="180"/>
      <c r="B32" s="180"/>
      <c r="C32" s="180"/>
      <c r="D32" s="199" t="s">
        <v>2369</v>
      </c>
      <c r="E32" s="280" t="s">
        <v>113</v>
      </c>
      <c r="F32" s="183">
        <v>1393.24</v>
      </c>
      <c r="G32" s="183">
        <v>0</v>
      </c>
      <c r="H32" s="183">
        <v>0</v>
      </c>
      <c r="I32" s="183">
        <v>0</v>
      </c>
      <c r="J32" s="183">
        <v>1393.24</v>
      </c>
      <c r="K32" s="183">
        <v>0</v>
      </c>
    </row>
    <row r="33" ht="23.1" customHeight="1" spans="1:11">
      <c r="A33" s="180"/>
      <c r="B33" s="180"/>
      <c r="C33" s="180"/>
      <c r="D33" s="199" t="s">
        <v>2370</v>
      </c>
      <c r="E33" s="280" t="s">
        <v>2371</v>
      </c>
      <c r="F33" s="183">
        <v>59.01</v>
      </c>
      <c r="G33" s="183">
        <v>0</v>
      </c>
      <c r="H33" s="183">
        <v>0</v>
      </c>
      <c r="I33" s="183">
        <v>0</v>
      </c>
      <c r="J33" s="183">
        <v>59.01</v>
      </c>
      <c r="K33" s="183">
        <v>0</v>
      </c>
    </row>
    <row r="34" ht="23.1" customHeight="1" spans="1:11">
      <c r="A34" s="180"/>
      <c r="B34" s="180"/>
      <c r="C34" s="180"/>
      <c r="D34" s="199" t="s">
        <v>2374</v>
      </c>
      <c r="E34" s="280" t="s">
        <v>2375</v>
      </c>
      <c r="F34" s="183">
        <v>12.59</v>
      </c>
      <c r="G34" s="183">
        <v>0</v>
      </c>
      <c r="H34" s="183">
        <v>0</v>
      </c>
      <c r="I34" s="183">
        <v>0</v>
      </c>
      <c r="J34" s="183">
        <v>12.59</v>
      </c>
      <c r="K34" s="183">
        <v>0</v>
      </c>
    </row>
    <row r="35" ht="23.1" customHeight="1" spans="1:11">
      <c r="A35" s="180"/>
      <c r="B35" s="180"/>
      <c r="C35" s="180"/>
      <c r="D35" s="199" t="s">
        <v>2376</v>
      </c>
      <c r="E35" s="280" t="s">
        <v>2377</v>
      </c>
      <c r="F35" s="183">
        <v>4.84</v>
      </c>
      <c r="G35" s="183">
        <v>0</v>
      </c>
      <c r="H35" s="183">
        <v>0</v>
      </c>
      <c r="I35" s="183">
        <v>0</v>
      </c>
      <c r="J35" s="183">
        <v>4.84</v>
      </c>
      <c r="K35" s="183">
        <v>0</v>
      </c>
    </row>
    <row r="36" ht="23.1" customHeight="1" spans="1:11">
      <c r="A36" s="180"/>
      <c r="B36" s="180"/>
      <c r="C36" s="180"/>
      <c r="D36" s="199" t="s">
        <v>2378</v>
      </c>
      <c r="E36" s="280" t="s">
        <v>2379</v>
      </c>
      <c r="F36" s="183">
        <v>2.89</v>
      </c>
      <c r="G36" s="183">
        <v>0</v>
      </c>
      <c r="H36" s="183">
        <v>0</v>
      </c>
      <c r="I36" s="183">
        <v>0</v>
      </c>
      <c r="J36" s="183">
        <v>2.89</v>
      </c>
      <c r="K36" s="183">
        <v>0</v>
      </c>
    </row>
    <row r="37" ht="23.1" customHeight="1" spans="1:11">
      <c r="A37" s="180"/>
      <c r="B37" s="180"/>
      <c r="C37" s="180"/>
      <c r="D37" s="199" t="s">
        <v>2380</v>
      </c>
      <c r="E37" s="280" t="s">
        <v>2381</v>
      </c>
      <c r="F37" s="183">
        <v>38.8</v>
      </c>
      <c r="G37" s="183">
        <v>0</v>
      </c>
      <c r="H37" s="183">
        <v>0</v>
      </c>
      <c r="I37" s="183">
        <v>0</v>
      </c>
      <c r="J37" s="183">
        <v>38.8</v>
      </c>
      <c r="K37" s="183">
        <v>0</v>
      </c>
    </row>
    <row r="38" ht="23.1" customHeight="1" spans="1:11">
      <c r="A38" s="180"/>
      <c r="B38" s="180"/>
      <c r="C38" s="180"/>
      <c r="D38" s="199" t="s">
        <v>2382</v>
      </c>
      <c r="E38" s="280" t="s">
        <v>2383</v>
      </c>
      <c r="F38" s="183">
        <v>34.04</v>
      </c>
      <c r="G38" s="183">
        <v>0</v>
      </c>
      <c r="H38" s="183">
        <v>0</v>
      </c>
      <c r="I38" s="183">
        <v>0</v>
      </c>
      <c r="J38" s="183">
        <v>34.04</v>
      </c>
      <c r="K38" s="183">
        <v>0</v>
      </c>
    </row>
    <row r="39" ht="23.1" customHeight="1" spans="1:11">
      <c r="A39" s="180"/>
      <c r="B39" s="180"/>
      <c r="C39" s="180"/>
      <c r="D39" s="199" t="s">
        <v>2384</v>
      </c>
      <c r="E39" s="280" t="s">
        <v>2385</v>
      </c>
      <c r="F39" s="183">
        <v>19.39</v>
      </c>
      <c r="G39" s="183">
        <v>0</v>
      </c>
      <c r="H39" s="183">
        <v>0</v>
      </c>
      <c r="I39" s="183">
        <v>0</v>
      </c>
      <c r="J39" s="183">
        <v>19.39</v>
      </c>
      <c r="K39" s="183">
        <v>0</v>
      </c>
    </row>
    <row r="40" ht="23.1" customHeight="1" spans="1:11">
      <c r="A40" s="180"/>
      <c r="B40" s="180"/>
      <c r="C40" s="180"/>
      <c r="D40" s="199" t="s">
        <v>2386</v>
      </c>
      <c r="E40" s="280" t="s">
        <v>2387</v>
      </c>
      <c r="F40" s="183">
        <v>87.72</v>
      </c>
      <c r="G40" s="183">
        <v>0</v>
      </c>
      <c r="H40" s="183">
        <v>0</v>
      </c>
      <c r="I40" s="183">
        <v>0</v>
      </c>
      <c r="J40" s="183">
        <v>87.72</v>
      </c>
      <c r="K40" s="183">
        <v>0</v>
      </c>
    </row>
    <row r="41" ht="23.1" customHeight="1" spans="1:11">
      <c r="A41" s="180"/>
      <c r="B41" s="180"/>
      <c r="C41" s="180"/>
      <c r="D41" s="199" t="s">
        <v>2388</v>
      </c>
      <c r="E41" s="280" t="s">
        <v>2389</v>
      </c>
      <c r="F41" s="183">
        <v>23.33</v>
      </c>
      <c r="G41" s="183">
        <v>0</v>
      </c>
      <c r="H41" s="183">
        <v>0</v>
      </c>
      <c r="I41" s="183">
        <v>0</v>
      </c>
      <c r="J41" s="183">
        <v>23.33</v>
      </c>
      <c r="K41" s="183">
        <v>0</v>
      </c>
    </row>
    <row r="42" ht="23.1" customHeight="1" spans="1:11">
      <c r="A42" s="180"/>
      <c r="B42" s="180"/>
      <c r="C42" s="180"/>
      <c r="D42" s="199" t="s">
        <v>2390</v>
      </c>
      <c r="E42" s="280" t="s">
        <v>2391</v>
      </c>
      <c r="F42" s="183">
        <v>25.2</v>
      </c>
      <c r="G42" s="183">
        <v>0</v>
      </c>
      <c r="H42" s="183">
        <v>0</v>
      </c>
      <c r="I42" s="183">
        <v>0</v>
      </c>
      <c r="J42" s="183">
        <v>25.2</v>
      </c>
      <c r="K42" s="183">
        <v>0</v>
      </c>
    </row>
    <row r="43" ht="23.1" customHeight="1" spans="1:11">
      <c r="A43" s="180"/>
      <c r="B43" s="180"/>
      <c r="C43" s="180"/>
      <c r="D43" s="199" t="s">
        <v>2392</v>
      </c>
      <c r="E43" s="280" t="s">
        <v>2393</v>
      </c>
      <c r="F43" s="183">
        <v>31.27</v>
      </c>
      <c r="G43" s="183">
        <v>0</v>
      </c>
      <c r="H43" s="183">
        <v>0</v>
      </c>
      <c r="I43" s="183">
        <v>0</v>
      </c>
      <c r="J43" s="183">
        <v>31.27</v>
      </c>
      <c r="K43" s="183">
        <v>0</v>
      </c>
    </row>
    <row r="44" ht="23.1" customHeight="1" spans="1:11">
      <c r="A44" s="180"/>
      <c r="B44" s="180"/>
      <c r="C44" s="180"/>
      <c r="D44" s="199" t="s">
        <v>2394</v>
      </c>
      <c r="E44" s="280" t="s">
        <v>2395</v>
      </c>
      <c r="F44" s="183">
        <v>19.4</v>
      </c>
      <c r="G44" s="183">
        <v>0</v>
      </c>
      <c r="H44" s="183">
        <v>0</v>
      </c>
      <c r="I44" s="183">
        <v>0</v>
      </c>
      <c r="J44" s="183">
        <v>19.4</v>
      </c>
      <c r="K44" s="183">
        <v>0</v>
      </c>
    </row>
    <row r="45" ht="23.1" customHeight="1" spans="1:11">
      <c r="A45" s="180"/>
      <c r="B45" s="180"/>
      <c r="C45" s="180"/>
      <c r="D45" s="199" t="s">
        <v>2396</v>
      </c>
      <c r="E45" s="280" t="s">
        <v>2397</v>
      </c>
      <c r="F45" s="183">
        <v>26.41</v>
      </c>
      <c r="G45" s="183">
        <v>0</v>
      </c>
      <c r="H45" s="183">
        <v>0</v>
      </c>
      <c r="I45" s="183">
        <v>0</v>
      </c>
      <c r="J45" s="183">
        <v>26.41</v>
      </c>
      <c r="K45" s="183">
        <v>0</v>
      </c>
    </row>
    <row r="46" ht="23.1" customHeight="1" spans="1:11">
      <c r="A46" s="180"/>
      <c r="B46" s="180"/>
      <c r="C46" s="180"/>
      <c r="D46" s="199" t="s">
        <v>2398</v>
      </c>
      <c r="E46" s="280" t="s">
        <v>2399</v>
      </c>
      <c r="F46" s="183">
        <v>48.85</v>
      </c>
      <c r="G46" s="183">
        <v>0</v>
      </c>
      <c r="H46" s="183">
        <v>0</v>
      </c>
      <c r="I46" s="183">
        <v>0</v>
      </c>
      <c r="J46" s="183">
        <v>48.85</v>
      </c>
      <c r="K46" s="183">
        <v>0</v>
      </c>
    </row>
    <row r="47" ht="23.1" customHeight="1" spans="1:11">
      <c r="A47" s="180"/>
      <c r="B47" s="180"/>
      <c r="C47" s="180"/>
      <c r="D47" s="199" t="s">
        <v>2400</v>
      </c>
      <c r="E47" s="280" t="s">
        <v>2401</v>
      </c>
      <c r="F47" s="183">
        <v>24.82</v>
      </c>
      <c r="G47" s="183">
        <v>0</v>
      </c>
      <c r="H47" s="183">
        <v>0</v>
      </c>
      <c r="I47" s="183">
        <v>0</v>
      </c>
      <c r="J47" s="183">
        <v>24.82</v>
      </c>
      <c r="K47" s="183">
        <v>0</v>
      </c>
    </row>
    <row r="48" ht="23.1" customHeight="1" spans="1:11">
      <c r="A48" s="180"/>
      <c r="B48" s="180"/>
      <c r="C48" s="180"/>
      <c r="D48" s="199" t="s">
        <v>2402</v>
      </c>
      <c r="E48" s="280" t="s">
        <v>2403</v>
      </c>
      <c r="F48" s="183">
        <v>6.8</v>
      </c>
      <c r="G48" s="183">
        <v>0</v>
      </c>
      <c r="H48" s="183">
        <v>0</v>
      </c>
      <c r="I48" s="183">
        <v>0</v>
      </c>
      <c r="J48" s="183">
        <v>6.8</v>
      </c>
      <c r="K48" s="183">
        <v>0</v>
      </c>
    </row>
    <row r="49" ht="23.1" customHeight="1" spans="1:11">
      <c r="A49" s="180"/>
      <c r="B49" s="180"/>
      <c r="C49" s="180"/>
      <c r="D49" s="199" t="s">
        <v>2404</v>
      </c>
      <c r="E49" s="280" t="s">
        <v>2405</v>
      </c>
      <c r="F49" s="183">
        <v>48.26</v>
      </c>
      <c r="G49" s="183">
        <v>0</v>
      </c>
      <c r="H49" s="183">
        <v>0</v>
      </c>
      <c r="I49" s="183">
        <v>0</v>
      </c>
      <c r="J49" s="183">
        <v>48.26</v>
      </c>
      <c r="K49" s="183">
        <v>0</v>
      </c>
    </row>
    <row r="50" ht="23.1" customHeight="1" spans="1:11">
      <c r="A50" s="180"/>
      <c r="B50" s="180"/>
      <c r="C50" s="180"/>
      <c r="D50" s="199" t="s">
        <v>2406</v>
      </c>
      <c r="E50" s="280" t="s">
        <v>2407</v>
      </c>
      <c r="F50" s="183">
        <v>66.34</v>
      </c>
      <c r="G50" s="183">
        <v>0</v>
      </c>
      <c r="H50" s="183">
        <v>0</v>
      </c>
      <c r="I50" s="183">
        <v>0</v>
      </c>
      <c r="J50" s="183">
        <v>66.34</v>
      </c>
      <c r="K50" s="183">
        <v>0</v>
      </c>
    </row>
    <row r="51" ht="23.1" customHeight="1" spans="1:11">
      <c r="A51" s="180"/>
      <c r="B51" s="180"/>
      <c r="C51" s="180"/>
      <c r="D51" s="199" t="s">
        <v>2408</v>
      </c>
      <c r="E51" s="280" t="s">
        <v>2409</v>
      </c>
      <c r="F51" s="183">
        <v>10.75</v>
      </c>
      <c r="G51" s="183">
        <v>0</v>
      </c>
      <c r="H51" s="183">
        <v>0</v>
      </c>
      <c r="I51" s="183">
        <v>0</v>
      </c>
      <c r="J51" s="183">
        <v>10.75</v>
      </c>
      <c r="K51" s="183">
        <v>0</v>
      </c>
    </row>
    <row r="52" ht="23.1" customHeight="1" spans="1:11">
      <c r="A52" s="180"/>
      <c r="B52" s="180"/>
      <c r="C52" s="180"/>
      <c r="D52" s="199" t="s">
        <v>2410</v>
      </c>
      <c r="E52" s="280" t="s">
        <v>2411</v>
      </c>
      <c r="F52" s="183">
        <v>21.5</v>
      </c>
      <c r="G52" s="183">
        <v>0</v>
      </c>
      <c r="H52" s="183">
        <v>0</v>
      </c>
      <c r="I52" s="183">
        <v>0</v>
      </c>
      <c r="J52" s="183">
        <v>21.5</v>
      </c>
      <c r="K52" s="183">
        <v>0</v>
      </c>
    </row>
    <row r="53" ht="23.1" customHeight="1" spans="1:11">
      <c r="A53" s="180"/>
      <c r="B53" s="180"/>
      <c r="C53" s="180"/>
      <c r="D53" s="199" t="s">
        <v>2412</v>
      </c>
      <c r="E53" s="280" t="s">
        <v>2413</v>
      </c>
      <c r="F53" s="183">
        <v>31.03</v>
      </c>
      <c r="G53" s="183">
        <v>0</v>
      </c>
      <c r="H53" s="183">
        <v>0</v>
      </c>
      <c r="I53" s="183">
        <v>0</v>
      </c>
      <c r="J53" s="183">
        <v>31.03</v>
      </c>
      <c r="K53" s="183">
        <v>0</v>
      </c>
    </row>
    <row r="54" ht="23.1" customHeight="1" spans="1:11">
      <c r="A54" s="180"/>
      <c r="B54" s="180"/>
      <c r="C54" s="180"/>
      <c r="D54" s="199" t="s">
        <v>2414</v>
      </c>
      <c r="E54" s="280" t="s">
        <v>2415</v>
      </c>
      <c r="F54" s="183">
        <v>15.43</v>
      </c>
      <c r="G54" s="183">
        <v>0</v>
      </c>
      <c r="H54" s="183">
        <v>0</v>
      </c>
      <c r="I54" s="183">
        <v>0</v>
      </c>
      <c r="J54" s="183">
        <v>15.43</v>
      </c>
      <c r="K54" s="183">
        <v>0</v>
      </c>
    </row>
    <row r="55" ht="23.1" customHeight="1" spans="1:11">
      <c r="A55" s="180"/>
      <c r="B55" s="180"/>
      <c r="C55" s="180"/>
      <c r="D55" s="199" t="s">
        <v>2416</v>
      </c>
      <c r="E55" s="280" t="s">
        <v>2417</v>
      </c>
      <c r="F55" s="183">
        <v>13.7</v>
      </c>
      <c r="G55" s="183">
        <v>0</v>
      </c>
      <c r="H55" s="183">
        <v>0</v>
      </c>
      <c r="I55" s="183">
        <v>0</v>
      </c>
      <c r="J55" s="183">
        <v>13.7</v>
      </c>
      <c r="K55" s="183">
        <v>0</v>
      </c>
    </row>
    <row r="56" ht="23.1" customHeight="1" spans="1:11">
      <c r="A56" s="180"/>
      <c r="B56" s="180"/>
      <c r="C56" s="180"/>
      <c r="D56" s="199" t="s">
        <v>2418</v>
      </c>
      <c r="E56" s="280" t="s">
        <v>2419</v>
      </c>
      <c r="F56" s="183">
        <v>22.62</v>
      </c>
      <c r="G56" s="183">
        <v>0</v>
      </c>
      <c r="H56" s="183">
        <v>0</v>
      </c>
      <c r="I56" s="183">
        <v>0</v>
      </c>
      <c r="J56" s="183">
        <v>22.62</v>
      </c>
      <c r="K56" s="183">
        <v>0</v>
      </c>
    </row>
    <row r="57" ht="23.1" customHeight="1" spans="1:11">
      <c r="A57" s="180"/>
      <c r="B57" s="180"/>
      <c r="C57" s="180"/>
      <c r="D57" s="199" t="s">
        <v>2420</v>
      </c>
      <c r="E57" s="280" t="s">
        <v>2421</v>
      </c>
      <c r="F57" s="183">
        <v>1.01</v>
      </c>
      <c r="G57" s="183">
        <v>0</v>
      </c>
      <c r="H57" s="183">
        <v>0</v>
      </c>
      <c r="I57" s="183">
        <v>0</v>
      </c>
      <c r="J57" s="183">
        <v>1.01</v>
      </c>
      <c r="K57" s="183">
        <v>0</v>
      </c>
    </row>
    <row r="58" ht="23.1" customHeight="1" spans="1:11">
      <c r="A58" s="180"/>
      <c r="B58" s="180"/>
      <c r="C58" s="180"/>
      <c r="D58" s="199" t="s">
        <v>2422</v>
      </c>
      <c r="E58" s="280" t="s">
        <v>2423</v>
      </c>
      <c r="F58" s="183">
        <v>27.79</v>
      </c>
      <c r="G58" s="183">
        <v>0</v>
      </c>
      <c r="H58" s="183">
        <v>0</v>
      </c>
      <c r="I58" s="183">
        <v>0</v>
      </c>
      <c r="J58" s="183">
        <v>27.79</v>
      </c>
      <c r="K58" s="183">
        <v>0</v>
      </c>
    </row>
    <row r="59" ht="23.1" customHeight="1" spans="1:11">
      <c r="A59" s="180"/>
      <c r="B59" s="180"/>
      <c r="C59" s="180"/>
      <c r="D59" s="199" t="s">
        <v>2424</v>
      </c>
      <c r="E59" s="280" t="s">
        <v>2425</v>
      </c>
      <c r="F59" s="183">
        <v>3.87</v>
      </c>
      <c r="G59" s="183">
        <v>0</v>
      </c>
      <c r="H59" s="183">
        <v>0</v>
      </c>
      <c r="I59" s="183">
        <v>0</v>
      </c>
      <c r="J59" s="183">
        <v>3.87</v>
      </c>
      <c r="K59" s="183">
        <v>0</v>
      </c>
    </row>
    <row r="60" ht="23.1" customHeight="1" spans="1:11">
      <c r="A60" s="180"/>
      <c r="B60" s="180"/>
      <c r="C60" s="180"/>
      <c r="D60" s="199" t="s">
        <v>2426</v>
      </c>
      <c r="E60" s="280" t="s">
        <v>2427</v>
      </c>
      <c r="F60" s="183">
        <v>40.64</v>
      </c>
      <c r="G60" s="183">
        <v>0</v>
      </c>
      <c r="H60" s="183">
        <v>0</v>
      </c>
      <c r="I60" s="183">
        <v>0</v>
      </c>
      <c r="J60" s="183">
        <v>40.64</v>
      </c>
      <c r="K60" s="183">
        <v>0</v>
      </c>
    </row>
    <row r="61" ht="23.1" customHeight="1" spans="1:11">
      <c r="A61" s="180"/>
      <c r="B61" s="180"/>
      <c r="C61" s="180"/>
      <c r="D61" s="199" t="s">
        <v>2428</v>
      </c>
      <c r="E61" s="280" t="s">
        <v>2429</v>
      </c>
      <c r="F61" s="183">
        <v>48.2</v>
      </c>
      <c r="G61" s="183">
        <v>0</v>
      </c>
      <c r="H61" s="183">
        <v>0</v>
      </c>
      <c r="I61" s="183">
        <v>0</v>
      </c>
      <c r="J61" s="183">
        <v>48.2</v>
      </c>
      <c r="K61" s="183">
        <v>0</v>
      </c>
    </row>
    <row r="62" ht="23.1" customHeight="1" spans="1:11">
      <c r="A62" s="180"/>
      <c r="B62" s="180"/>
      <c r="C62" s="180"/>
      <c r="D62" s="199" t="s">
        <v>2430</v>
      </c>
      <c r="E62" s="280" t="s">
        <v>2431</v>
      </c>
      <c r="F62" s="183">
        <v>54.06</v>
      </c>
      <c r="G62" s="183">
        <v>0</v>
      </c>
      <c r="H62" s="183">
        <v>0</v>
      </c>
      <c r="I62" s="183">
        <v>0</v>
      </c>
      <c r="J62" s="183">
        <v>54.06</v>
      </c>
      <c r="K62" s="183">
        <v>0</v>
      </c>
    </row>
    <row r="63" ht="23.1" customHeight="1" spans="1:11">
      <c r="A63" s="180"/>
      <c r="B63" s="180"/>
      <c r="C63" s="180"/>
      <c r="D63" s="199" t="s">
        <v>2432</v>
      </c>
      <c r="E63" s="280" t="s">
        <v>2433</v>
      </c>
      <c r="F63" s="183">
        <v>17.5</v>
      </c>
      <c r="G63" s="183">
        <v>0</v>
      </c>
      <c r="H63" s="183">
        <v>0</v>
      </c>
      <c r="I63" s="183">
        <v>0</v>
      </c>
      <c r="J63" s="183">
        <v>17.5</v>
      </c>
      <c r="K63" s="183">
        <v>0</v>
      </c>
    </row>
    <row r="64" ht="23.1" customHeight="1" spans="1:11">
      <c r="A64" s="180"/>
      <c r="B64" s="180"/>
      <c r="C64" s="180"/>
      <c r="D64" s="199" t="s">
        <v>2434</v>
      </c>
      <c r="E64" s="280" t="s">
        <v>2435</v>
      </c>
      <c r="F64" s="183">
        <v>37.56</v>
      </c>
      <c r="G64" s="183">
        <v>0</v>
      </c>
      <c r="H64" s="183">
        <v>0</v>
      </c>
      <c r="I64" s="183">
        <v>0</v>
      </c>
      <c r="J64" s="183">
        <v>37.56</v>
      </c>
      <c r="K64" s="183">
        <v>0</v>
      </c>
    </row>
    <row r="65" ht="23.1" customHeight="1" spans="1:11">
      <c r="A65" s="180"/>
      <c r="B65" s="180"/>
      <c r="C65" s="180"/>
      <c r="D65" s="199" t="s">
        <v>2436</v>
      </c>
      <c r="E65" s="280" t="s">
        <v>2437</v>
      </c>
      <c r="F65" s="183">
        <v>40.58</v>
      </c>
      <c r="G65" s="183">
        <v>0</v>
      </c>
      <c r="H65" s="183">
        <v>0</v>
      </c>
      <c r="I65" s="183">
        <v>0</v>
      </c>
      <c r="J65" s="183">
        <v>40.58</v>
      </c>
      <c r="K65" s="183">
        <v>0</v>
      </c>
    </row>
    <row r="66" ht="23.1" customHeight="1" spans="1:11">
      <c r="A66" s="180"/>
      <c r="B66" s="180"/>
      <c r="C66" s="180"/>
      <c r="D66" s="199" t="s">
        <v>2438</v>
      </c>
      <c r="E66" s="280" t="s">
        <v>2439</v>
      </c>
      <c r="F66" s="183">
        <v>31.83</v>
      </c>
      <c r="G66" s="183">
        <v>0</v>
      </c>
      <c r="H66" s="183">
        <v>0</v>
      </c>
      <c r="I66" s="183">
        <v>0</v>
      </c>
      <c r="J66" s="183">
        <v>31.83</v>
      </c>
      <c r="K66" s="183">
        <v>0</v>
      </c>
    </row>
    <row r="67" ht="23.1" customHeight="1" spans="1:11">
      <c r="A67" s="180"/>
      <c r="B67" s="180"/>
      <c r="C67" s="180"/>
      <c r="D67" s="199" t="s">
        <v>2440</v>
      </c>
      <c r="E67" s="280" t="s">
        <v>2441</v>
      </c>
      <c r="F67" s="183">
        <v>11.7</v>
      </c>
      <c r="G67" s="183">
        <v>0</v>
      </c>
      <c r="H67" s="183">
        <v>0</v>
      </c>
      <c r="I67" s="183">
        <v>0</v>
      </c>
      <c r="J67" s="183">
        <v>11.7</v>
      </c>
      <c r="K67" s="183">
        <v>0</v>
      </c>
    </row>
    <row r="68" ht="23.1" customHeight="1" spans="1:11">
      <c r="A68" s="180"/>
      <c r="B68" s="180"/>
      <c r="C68" s="180"/>
      <c r="D68" s="199" t="s">
        <v>2442</v>
      </c>
      <c r="E68" s="280" t="s">
        <v>2443</v>
      </c>
      <c r="F68" s="183">
        <v>78.29</v>
      </c>
      <c r="G68" s="183">
        <v>0</v>
      </c>
      <c r="H68" s="183">
        <v>0</v>
      </c>
      <c r="I68" s="183">
        <v>0</v>
      </c>
      <c r="J68" s="183">
        <v>78.29</v>
      </c>
      <c r="K68" s="183">
        <v>0</v>
      </c>
    </row>
    <row r="69" ht="23.1" customHeight="1" spans="1:11">
      <c r="A69" s="180"/>
      <c r="B69" s="180"/>
      <c r="C69" s="180"/>
      <c r="D69" s="199" t="s">
        <v>2444</v>
      </c>
      <c r="E69" s="280" t="s">
        <v>2445</v>
      </c>
      <c r="F69" s="183">
        <v>19.11</v>
      </c>
      <c r="G69" s="183">
        <v>0</v>
      </c>
      <c r="H69" s="183">
        <v>0</v>
      </c>
      <c r="I69" s="183">
        <v>0</v>
      </c>
      <c r="J69" s="183">
        <v>19.11</v>
      </c>
      <c r="K69" s="183">
        <v>0</v>
      </c>
    </row>
    <row r="70" ht="23.1" customHeight="1" spans="1:11">
      <c r="A70" s="180"/>
      <c r="B70" s="180"/>
      <c r="C70" s="180"/>
      <c r="D70" s="199" t="s">
        <v>2446</v>
      </c>
      <c r="E70" s="280" t="s">
        <v>2447</v>
      </c>
      <c r="F70" s="183">
        <v>8.83</v>
      </c>
      <c r="G70" s="183">
        <v>0</v>
      </c>
      <c r="H70" s="183">
        <v>0</v>
      </c>
      <c r="I70" s="183">
        <v>0</v>
      </c>
      <c r="J70" s="183">
        <v>8.83</v>
      </c>
      <c r="K70" s="183">
        <v>0</v>
      </c>
    </row>
    <row r="71" ht="23.1" customHeight="1" spans="1:11">
      <c r="A71" s="180"/>
      <c r="B71" s="180"/>
      <c r="C71" s="180"/>
      <c r="D71" s="199" t="s">
        <v>2448</v>
      </c>
      <c r="E71" s="280" t="s">
        <v>2449</v>
      </c>
      <c r="F71" s="183">
        <v>17.29</v>
      </c>
      <c r="G71" s="183">
        <v>0</v>
      </c>
      <c r="H71" s="183">
        <v>0</v>
      </c>
      <c r="I71" s="183">
        <v>0</v>
      </c>
      <c r="J71" s="183">
        <v>17.29</v>
      </c>
      <c r="K71" s="183">
        <v>0</v>
      </c>
    </row>
    <row r="72" ht="23.1" customHeight="1" spans="1:11">
      <c r="A72" s="180"/>
      <c r="B72" s="180"/>
      <c r="C72" s="180"/>
      <c r="D72" s="199" t="s">
        <v>2450</v>
      </c>
      <c r="E72" s="280" t="s">
        <v>2451</v>
      </c>
      <c r="F72" s="183">
        <v>23.49</v>
      </c>
      <c r="G72" s="183">
        <v>0</v>
      </c>
      <c r="H72" s="183">
        <v>0</v>
      </c>
      <c r="I72" s="183">
        <v>0</v>
      </c>
      <c r="J72" s="183">
        <v>23.49</v>
      </c>
      <c r="K72" s="183">
        <v>0</v>
      </c>
    </row>
    <row r="73" ht="23.1" customHeight="1" spans="1:11">
      <c r="A73" s="180"/>
      <c r="B73" s="180"/>
      <c r="C73" s="180"/>
      <c r="D73" s="199" t="s">
        <v>2452</v>
      </c>
      <c r="E73" s="280" t="s">
        <v>2453</v>
      </c>
      <c r="F73" s="183">
        <v>46.77</v>
      </c>
      <c r="G73" s="183">
        <v>0</v>
      </c>
      <c r="H73" s="183">
        <v>0</v>
      </c>
      <c r="I73" s="183">
        <v>0</v>
      </c>
      <c r="J73" s="183">
        <v>46.77</v>
      </c>
      <c r="K73" s="183">
        <v>0</v>
      </c>
    </row>
    <row r="74" ht="23.1" customHeight="1" spans="1:11">
      <c r="A74" s="180"/>
      <c r="B74" s="180"/>
      <c r="C74" s="180"/>
      <c r="D74" s="199" t="s">
        <v>2454</v>
      </c>
      <c r="E74" s="280" t="s">
        <v>2455</v>
      </c>
      <c r="F74" s="183">
        <v>28.75</v>
      </c>
      <c r="G74" s="183">
        <v>0</v>
      </c>
      <c r="H74" s="183">
        <v>0</v>
      </c>
      <c r="I74" s="183">
        <v>0</v>
      </c>
      <c r="J74" s="183">
        <v>28.75</v>
      </c>
      <c r="K74" s="183">
        <v>0</v>
      </c>
    </row>
    <row r="75" ht="23.1" customHeight="1" spans="1:11">
      <c r="A75" s="180"/>
      <c r="B75" s="180"/>
      <c r="C75" s="180"/>
      <c r="D75" s="199" t="s">
        <v>2456</v>
      </c>
      <c r="E75" s="280" t="s">
        <v>2457</v>
      </c>
      <c r="F75" s="183">
        <v>40.69</v>
      </c>
      <c r="G75" s="183">
        <v>0</v>
      </c>
      <c r="H75" s="183">
        <v>0</v>
      </c>
      <c r="I75" s="183">
        <v>0</v>
      </c>
      <c r="J75" s="183">
        <v>40.69</v>
      </c>
      <c r="K75" s="183">
        <v>0</v>
      </c>
    </row>
    <row r="76" ht="23.1" customHeight="1" spans="1:11">
      <c r="A76" s="180"/>
      <c r="B76" s="180"/>
      <c r="C76" s="180"/>
      <c r="D76" s="199" t="s">
        <v>2458</v>
      </c>
      <c r="E76" s="280" t="s">
        <v>2459</v>
      </c>
      <c r="F76" s="183">
        <v>34.59</v>
      </c>
      <c r="G76" s="183">
        <v>0</v>
      </c>
      <c r="H76" s="183">
        <v>0</v>
      </c>
      <c r="I76" s="183">
        <v>0</v>
      </c>
      <c r="J76" s="183">
        <v>34.59</v>
      </c>
      <c r="K76" s="183">
        <v>0</v>
      </c>
    </row>
    <row r="77" ht="23.1" customHeight="1" spans="1:11">
      <c r="A77" s="180"/>
      <c r="B77" s="180"/>
      <c r="C77" s="180"/>
      <c r="D77" s="199" t="s">
        <v>2460</v>
      </c>
      <c r="E77" s="280" t="s">
        <v>2461</v>
      </c>
      <c r="F77" s="183">
        <v>18.59</v>
      </c>
      <c r="G77" s="183">
        <v>0</v>
      </c>
      <c r="H77" s="183">
        <v>0</v>
      </c>
      <c r="I77" s="183">
        <v>0</v>
      </c>
      <c r="J77" s="183">
        <v>18.59</v>
      </c>
      <c r="K77" s="183">
        <v>0</v>
      </c>
    </row>
    <row r="78" ht="23.1" customHeight="1" spans="1:11">
      <c r="A78" s="180"/>
      <c r="B78" s="180"/>
      <c r="C78" s="180"/>
      <c r="D78" s="199" t="s">
        <v>2462</v>
      </c>
      <c r="E78" s="280" t="s">
        <v>2463</v>
      </c>
      <c r="F78" s="183">
        <v>10.88</v>
      </c>
      <c r="G78" s="183">
        <v>0</v>
      </c>
      <c r="H78" s="183">
        <v>0</v>
      </c>
      <c r="I78" s="183">
        <v>0</v>
      </c>
      <c r="J78" s="183">
        <v>10.88</v>
      </c>
      <c r="K78" s="183">
        <v>0</v>
      </c>
    </row>
    <row r="79" ht="23.1" customHeight="1" spans="1:11">
      <c r="A79" s="180"/>
      <c r="B79" s="180"/>
      <c r="C79" s="180"/>
      <c r="D79" s="199" t="s">
        <v>2464</v>
      </c>
      <c r="E79" s="280" t="s">
        <v>2465</v>
      </c>
      <c r="F79" s="183">
        <v>17.75</v>
      </c>
      <c r="G79" s="183">
        <v>0</v>
      </c>
      <c r="H79" s="183">
        <v>0</v>
      </c>
      <c r="I79" s="183">
        <v>0</v>
      </c>
      <c r="J79" s="183">
        <v>17.75</v>
      </c>
      <c r="K79" s="183">
        <v>0</v>
      </c>
    </row>
    <row r="80" ht="23.1" customHeight="1" spans="1:11">
      <c r="A80" s="180"/>
      <c r="B80" s="180"/>
      <c r="C80" s="180"/>
      <c r="D80" s="199" t="s">
        <v>2466</v>
      </c>
      <c r="E80" s="280" t="s">
        <v>2467</v>
      </c>
      <c r="F80" s="183">
        <v>31.39</v>
      </c>
      <c r="G80" s="183">
        <v>0</v>
      </c>
      <c r="H80" s="183">
        <v>0</v>
      </c>
      <c r="I80" s="183">
        <v>0</v>
      </c>
      <c r="J80" s="183">
        <v>31.39</v>
      </c>
      <c r="K80" s="183">
        <v>0</v>
      </c>
    </row>
    <row r="81" ht="23.1" customHeight="1" spans="1:11">
      <c r="A81" s="180"/>
      <c r="B81" s="180"/>
      <c r="C81" s="180"/>
      <c r="D81" s="199" t="s">
        <v>2468</v>
      </c>
      <c r="E81" s="280" t="s">
        <v>2469</v>
      </c>
      <c r="F81" s="183">
        <v>7.09</v>
      </c>
      <c r="G81" s="183">
        <v>0</v>
      </c>
      <c r="H81" s="183">
        <v>0</v>
      </c>
      <c r="I81" s="183">
        <v>0</v>
      </c>
      <c r="J81" s="183">
        <v>7.09</v>
      </c>
      <c r="K81" s="183">
        <v>0</v>
      </c>
    </row>
    <row r="82" ht="23.1" customHeight="1" spans="1:11">
      <c r="A82" s="180"/>
      <c r="B82" s="180"/>
      <c r="C82" s="180"/>
      <c r="D82" s="199" t="s">
        <v>2480</v>
      </c>
      <c r="E82" s="280" t="s">
        <v>117</v>
      </c>
      <c r="F82" s="183">
        <v>2.71</v>
      </c>
      <c r="G82" s="183">
        <v>0</v>
      </c>
      <c r="H82" s="183">
        <v>0</v>
      </c>
      <c r="I82" s="183">
        <v>0</v>
      </c>
      <c r="J82" s="183">
        <v>2.71</v>
      </c>
      <c r="K82" s="183">
        <v>0</v>
      </c>
    </row>
    <row r="83" ht="23.1" customHeight="1" spans="1:11">
      <c r="A83" s="180"/>
      <c r="B83" s="180"/>
      <c r="C83" s="180"/>
      <c r="D83" s="199" t="s">
        <v>2481</v>
      </c>
      <c r="E83" s="280" t="s">
        <v>2482</v>
      </c>
      <c r="F83" s="183">
        <v>2.71</v>
      </c>
      <c r="G83" s="183">
        <v>0</v>
      </c>
      <c r="H83" s="183">
        <v>0</v>
      </c>
      <c r="I83" s="183">
        <v>0</v>
      </c>
      <c r="J83" s="183">
        <v>2.71</v>
      </c>
      <c r="K83" s="183">
        <v>0</v>
      </c>
    </row>
    <row r="84" ht="23.1" customHeight="1" spans="1:11">
      <c r="A84" s="180"/>
      <c r="B84" s="180"/>
      <c r="C84" s="180"/>
      <c r="D84" s="199" t="s">
        <v>2486</v>
      </c>
      <c r="E84" s="280" t="s">
        <v>2206</v>
      </c>
      <c r="F84" s="183">
        <v>85.08</v>
      </c>
      <c r="G84" s="183">
        <v>3.7</v>
      </c>
      <c r="H84" s="183">
        <v>0</v>
      </c>
      <c r="I84" s="183">
        <v>0</v>
      </c>
      <c r="J84" s="183">
        <v>81.38</v>
      </c>
      <c r="K84" s="183">
        <v>0</v>
      </c>
    </row>
    <row r="85" ht="23.1" customHeight="1" spans="1:11">
      <c r="A85" s="180"/>
      <c r="B85" s="180"/>
      <c r="C85" s="180"/>
      <c r="D85" s="199" t="s">
        <v>2487</v>
      </c>
      <c r="E85" s="280" t="s">
        <v>2488</v>
      </c>
      <c r="F85" s="183">
        <v>11.12</v>
      </c>
      <c r="G85" s="183">
        <v>0</v>
      </c>
      <c r="H85" s="183">
        <v>0</v>
      </c>
      <c r="I85" s="183">
        <v>0</v>
      </c>
      <c r="J85" s="183">
        <v>11.12</v>
      </c>
      <c r="K85" s="183">
        <v>0</v>
      </c>
    </row>
    <row r="86" ht="23.1" customHeight="1" spans="1:11">
      <c r="A86" s="180"/>
      <c r="B86" s="180"/>
      <c r="C86" s="180"/>
      <c r="D86" s="199" t="s">
        <v>2489</v>
      </c>
      <c r="E86" s="280" t="s">
        <v>2490</v>
      </c>
      <c r="F86" s="183">
        <v>3.93</v>
      </c>
      <c r="G86" s="183">
        <v>0</v>
      </c>
      <c r="H86" s="183">
        <v>0</v>
      </c>
      <c r="I86" s="183">
        <v>0</v>
      </c>
      <c r="J86" s="183">
        <v>3.93</v>
      </c>
      <c r="K86" s="183">
        <v>0</v>
      </c>
    </row>
    <row r="87" ht="23.1" customHeight="1" spans="1:11">
      <c r="A87" s="180"/>
      <c r="B87" s="180"/>
      <c r="C87" s="180"/>
      <c r="D87" s="199" t="s">
        <v>2491</v>
      </c>
      <c r="E87" s="280" t="s">
        <v>2492</v>
      </c>
      <c r="F87" s="183">
        <v>6.85</v>
      </c>
      <c r="G87" s="183">
        <v>0</v>
      </c>
      <c r="H87" s="183">
        <v>0</v>
      </c>
      <c r="I87" s="183">
        <v>0</v>
      </c>
      <c r="J87" s="183">
        <v>6.85</v>
      </c>
      <c r="K87" s="183">
        <v>0</v>
      </c>
    </row>
    <row r="88" ht="23.1" customHeight="1" spans="1:11">
      <c r="A88" s="180"/>
      <c r="B88" s="180"/>
      <c r="C88" s="180"/>
      <c r="D88" s="199" t="s">
        <v>2493</v>
      </c>
      <c r="E88" s="280" t="s">
        <v>2494</v>
      </c>
      <c r="F88" s="183">
        <v>2.79</v>
      </c>
      <c r="G88" s="183">
        <v>0</v>
      </c>
      <c r="H88" s="183">
        <v>0</v>
      </c>
      <c r="I88" s="183">
        <v>0</v>
      </c>
      <c r="J88" s="183">
        <v>2.79</v>
      </c>
      <c r="K88" s="183">
        <v>0</v>
      </c>
    </row>
    <row r="89" ht="23.1" customHeight="1" spans="1:11">
      <c r="A89" s="180"/>
      <c r="B89" s="180"/>
      <c r="C89" s="180"/>
      <c r="D89" s="199" t="s">
        <v>2495</v>
      </c>
      <c r="E89" s="280" t="s">
        <v>2496</v>
      </c>
      <c r="F89" s="183">
        <v>8.67</v>
      </c>
      <c r="G89" s="183">
        <v>0</v>
      </c>
      <c r="H89" s="183">
        <v>0</v>
      </c>
      <c r="I89" s="183">
        <v>0</v>
      </c>
      <c r="J89" s="183">
        <v>8.67</v>
      </c>
      <c r="K89" s="183">
        <v>0</v>
      </c>
    </row>
    <row r="90" ht="23.1" customHeight="1" spans="1:11">
      <c r="A90" s="180"/>
      <c r="B90" s="180"/>
      <c r="C90" s="180"/>
      <c r="D90" s="199" t="s">
        <v>2497</v>
      </c>
      <c r="E90" s="280" t="s">
        <v>2498</v>
      </c>
      <c r="F90" s="183">
        <v>0.95</v>
      </c>
      <c r="G90" s="183">
        <v>0</v>
      </c>
      <c r="H90" s="183">
        <v>0</v>
      </c>
      <c r="I90" s="183">
        <v>0</v>
      </c>
      <c r="J90" s="183">
        <v>0.95</v>
      </c>
      <c r="K90" s="183">
        <v>0</v>
      </c>
    </row>
    <row r="91" ht="23.1" customHeight="1" spans="1:11">
      <c r="A91" s="180"/>
      <c r="B91" s="180"/>
      <c r="C91" s="180"/>
      <c r="D91" s="199" t="s">
        <v>2501</v>
      </c>
      <c r="E91" s="280" t="s">
        <v>2502</v>
      </c>
      <c r="F91" s="183">
        <v>1.86</v>
      </c>
      <c r="G91" s="183">
        <v>0</v>
      </c>
      <c r="H91" s="183">
        <v>0</v>
      </c>
      <c r="I91" s="183">
        <v>0</v>
      </c>
      <c r="J91" s="183">
        <v>1.86</v>
      </c>
      <c r="K91" s="183">
        <v>0</v>
      </c>
    </row>
    <row r="92" ht="23.1" customHeight="1" spans="1:11">
      <c r="A92" s="180"/>
      <c r="B92" s="180"/>
      <c r="C92" s="180"/>
      <c r="D92" s="199" t="s">
        <v>2503</v>
      </c>
      <c r="E92" s="280" t="s">
        <v>2504</v>
      </c>
      <c r="F92" s="183">
        <v>11.61</v>
      </c>
      <c r="G92" s="183">
        <v>0</v>
      </c>
      <c r="H92" s="183">
        <v>0</v>
      </c>
      <c r="I92" s="183">
        <v>0</v>
      </c>
      <c r="J92" s="183">
        <v>11.61</v>
      </c>
      <c r="K92" s="183">
        <v>0</v>
      </c>
    </row>
    <row r="93" ht="23.1" customHeight="1" spans="1:11">
      <c r="A93" s="180"/>
      <c r="B93" s="180"/>
      <c r="C93" s="180"/>
      <c r="D93" s="199" t="s">
        <v>2505</v>
      </c>
      <c r="E93" s="280" t="s">
        <v>2506</v>
      </c>
      <c r="F93" s="183">
        <v>15.05</v>
      </c>
      <c r="G93" s="183">
        <v>2.31</v>
      </c>
      <c r="H93" s="183">
        <v>0</v>
      </c>
      <c r="I93" s="183">
        <v>0</v>
      </c>
      <c r="J93" s="183">
        <v>12.74</v>
      </c>
      <c r="K93" s="183">
        <v>0</v>
      </c>
    </row>
    <row r="94" ht="23.1" customHeight="1" spans="1:11">
      <c r="A94" s="180"/>
      <c r="B94" s="180"/>
      <c r="C94" s="180"/>
      <c r="D94" s="199" t="s">
        <v>2507</v>
      </c>
      <c r="E94" s="280" t="s">
        <v>2508</v>
      </c>
      <c r="F94" s="183">
        <v>2.82</v>
      </c>
      <c r="G94" s="183">
        <v>0</v>
      </c>
      <c r="H94" s="183">
        <v>0</v>
      </c>
      <c r="I94" s="183">
        <v>0</v>
      </c>
      <c r="J94" s="183">
        <v>2.82</v>
      </c>
      <c r="K94" s="183">
        <v>0</v>
      </c>
    </row>
    <row r="95" ht="23.1" customHeight="1" spans="1:11">
      <c r="A95" s="180"/>
      <c r="B95" s="180"/>
      <c r="C95" s="180"/>
      <c r="D95" s="199" t="s">
        <v>2511</v>
      </c>
      <c r="E95" s="280" t="s">
        <v>2512</v>
      </c>
      <c r="F95" s="183">
        <v>7.79</v>
      </c>
      <c r="G95" s="183">
        <v>0.93</v>
      </c>
      <c r="H95" s="183">
        <v>0</v>
      </c>
      <c r="I95" s="183">
        <v>0</v>
      </c>
      <c r="J95" s="183">
        <v>6.86</v>
      </c>
      <c r="K95" s="183">
        <v>0</v>
      </c>
    </row>
    <row r="96" ht="23.1" customHeight="1" spans="1:11">
      <c r="A96" s="180"/>
      <c r="B96" s="180"/>
      <c r="C96" s="180"/>
      <c r="D96" s="199" t="s">
        <v>2513</v>
      </c>
      <c r="E96" s="280" t="s">
        <v>2514</v>
      </c>
      <c r="F96" s="183">
        <v>2.37</v>
      </c>
      <c r="G96" s="183">
        <v>0.46</v>
      </c>
      <c r="H96" s="183">
        <v>0</v>
      </c>
      <c r="I96" s="183">
        <v>0</v>
      </c>
      <c r="J96" s="183">
        <v>1.91</v>
      </c>
      <c r="K96" s="183">
        <v>0</v>
      </c>
    </row>
    <row r="97" ht="23.1" customHeight="1" spans="1:11">
      <c r="A97" s="180"/>
      <c r="B97" s="180"/>
      <c r="C97" s="180"/>
      <c r="D97" s="199" t="s">
        <v>2517</v>
      </c>
      <c r="E97" s="280" t="s">
        <v>2518</v>
      </c>
      <c r="F97" s="183">
        <v>6.46</v>
      </c>
      <c r="G97" s="183">
        <v>0</v>
      </c>
      <c r="H97" s="183">
        <v>0</v>
      </c>
      <c r="I97" s="183">
        <v>0</v>
      </c>
      <c r="J97" s="183">
        <v>6.46</v>
      </c>
      <c r="K97" s="183">
        <v>0</v>
      </c>
    </row>
    <row r="98" ht="23.1" customHeight="1" spans="1:11">
      <c r="A98" s="180"/>
      <c r="B98" s="180"/>
      <c r="C98" s="180"/>
      <c r="D98" s="199" t="s">
        <v>2519</v>
      </c>
      <c r="E98" s="280" t="s">
        <v>2520</v>
      </c>
      <c r="F98" s="183">
        <v>2.81</v>
      </c>
      <c r="G98" s="183">
        <v>0</v>
      </c>
      <c r="H98" s="183">
        <v>0</v>
      </c>
      <c r="I98" s="183">
        <v>0</v>
      </c>
      <c r="J98" s="183">
        <v>2.81</v>
      </c>
      <c r="K98" s="183">
        <v>0</v>
      </c>
    </row>
    <row r="99" ht="23.1" customHeight="1" spans="1:11">
      <c r="A99" s="180"/>
      <c r="B99" s="180"/>
      <c r="C99" s="180"/>
      <c r="D99" s="199" t="s">
        <v>2525</v>
      </c>
      <c r="E99" s="280" t="s">
        <v>771</v>
      </c>
      <c r="F99" s="183">
        <v>33.52</v>
      </c>
      <c r="G99" s="183">
        <v>0</v>
      </c>
      <c r="H99" s="183">
        <v>0</v>
      </c>
      <c r="I99" s="183">
        <v>0</v>
      </c>
      <c r="J99" s="183">
        <v>33.52</v>
      </c>
      <c r="K99" s="183">
        <v>0</v>
      </c>
    </row>
    <row r="100" ht="23.1" customHeight="1" spans="1:11">
      <c r="A100" s="180"/>
      <c r="B100" s="180"/>
      <c r="C100" s="180"/>
      <c r="D100" s="199" t="s">
        <v>2526</v>
      </c>
      <c r="E100" s="280" t="s">
        <v>2527</v>
      </c>
      <c r="F100" s="183">
        <v>12.29</v>
      </c>
      <c r="G100" s="183">
        <v>0</v>
      </c>
      <c r="H100" s="183">
        <v>0</v>
      </c>
      <c r="I100" s="183">
        <v>0</v>
      </c>
      <c r="J100" s="183">
        <v>12.29</v>
      </c>
      <c r="K100" s="183">
        <v>0</v>
      </c>
    </row>
    <row r="101" ht="23.1" customHeight="1" spans="1:11">
      <c r="A101" s="180"/>
      <c r="B101" s="180"/>
      <c r="C101" s="180"/>
      <c r="D101" s="199" t="s">
        <v>2528</v>
      </c>
      <c r="E101" s="280" t="s">
        <v>2529</v>
      </c>
      <c r="F101" s="183">
        <v>7.51</v>
      </c>
      <c r="G101" s="183">
        <v>0</v>
      </c>
      <c r="H101" s="183">
        <v>0</v>
      </c>
      <c r="I101" s="183">
        <v>0</v>
      </c>
      <c r="J101" s="183">
        <v>7.51</v>
      </c>
      <c r="K101" s="183">
        <v>0</v>
      </c>
    </row>
    <row r="102" ht="23.1" customHeight="1" spans="1:11">
      <c r="A102" s="180"/>
      <c r="B102" s="180"/>
      <c r="C102" s="180"/>
      <c r="D102" s="199" t="s">
        <v>2530</v>
      </c>
      <c r="E102" s="280" t="s">
        <v>2531</v>
      </c>
      <c r="F102" s="183">
        <v>2.79</v>
      </c>
      <c r="G102" s="183">
        <v>0</v>
      </c>
      <c r="H102" s="183">
        <v>0</v>
      </c>
      <c r="I102" s="183">
        <v>0</v>
      </c>
      <c r="J102" s="183">
        <v>2.79</v>
      </c>
      <c r="K102" s="183">
        <v>0</v>
      </c>
    </row>
    <row r="103" ht="23.1" customHeight="1" spans="1:11">
      <c r="A103" s="180"/>
      <c r="B103" s="180"/>
      <c r="C103" s="180"/>
      <c r="D103" s="199" t="s">
        <v>2532</v>
      </c>
      <c r="E103" s="280" t="s">
        <v>2533</v>
      </c>
      <c r="F103" s="183">
        <v>2.77</v>
      </c>
      <c r="G103" s="183">
        <v>0</v>
      </c>
      <c r="H103" s="183">
        <v>0</v>
      </c>
      <c r="I103" s="183">
        <v>0</v>
      </c>
      <c r="J103" s="183">
        <v>2.77</v>
      </c>
      <c r="K103" s="183">
        <v>0</v>
      </c>
    </row>
    <row r="104" ht="23.1" customHeight="1" spans="1:11">
      <c r="A104" s="180"/>
      <c r="B104" s="180"/>
      <c r="C104" s="180"/>
      <c r="D104" s="199" t="s">
        <v>2534</v>
      </c>
      <c r="E104" s="280" t="s">
        <v>2535</v>
      </c>
      <c r="F104" s="183">
        <v>8.16</v>
      </c>
      <c r="G104" s="183">
        <v>0</v>
      </c>
      <c r="H104" s="183">
        <v>0</v>
      </c>
      <c r="I104" s="183">
        <v>0</v>
      </c>
      <c r="J104" s="183">
        <v>8.16</v>
      </c>
      <c r="K104" s="183">
        <v>0</v>
      </c>
    </row>
    <row r="105" ht="23.1" customHeight="1" spans="1:11">
      <c r="A105" s="180"/>
      <c r="B105" s="180"/>
      <c r="C105" s="180"/>
      <c r="D105" s="199" t="s">
        <v>2536</v>
      </c>
      <c r="E105" s="280" t="s">
        <v>805</v>
      </c>
      <c r="F105" s="183">
        <v>9.39</v>
      </c>
      <c r="G105" s="183">
        <v>0</v>
      </c>
      <c r="H105" s="183">
        <v>0</v>
      </c>
      <c r="I105" s="183">
        <v>0</v>
      </c>
      <c r="J105" s="183">
        <v>9.39</v>
      </c>
      <c r="K105" s="183">
        <v>0</v>
      </c>
    </row>
    <row r="106" ht="23.1" customHeight="1" spans="1:11">
      <c r="A106" s="180"/>
      <c r="B106" s="180"/>
      <c r="C106" s="180"/>
      <c r="D106" s="199" t="s">
        <v>2545</v>
      </c>
      <c r="E106" s="280" t="s">
        <v>2546</v>
      </c>
      <c r="F106" s="183">
        <v>0.94</v>
      </c>
      <c r="G106" s="183">
        <v>0</v>
      </c>
      <c r="H106" s="183">
        <v>0</v>
      </c>
      <c r="I106" s="183">
        <v>0</v>
      </c>
      <c r="J106" s="183">
        <v>0.94</v>
      </c>
      <c r="K106" s="183">
        <v>0</v>
      </c>
    </row>
    <row r="107" ht="23.1" customHeight="1" spans="1:11">
      <c r="A107" s="180"/>
      <c r="B107" s="180"/>
      <c r="C107" s="180"/>
      <c r="D107" s="199" t="s">
        <v>2555</v>
      </c>
      <c r="E107" s="280" t="s">
        <v>2556</v>
      </c>
      <c r="F107" s="183">
        <v>0.94</v>
      </c>
      <c r="G107" s="183">
        <v>0</v>
      </c>
      <c r="H107" s="183">
        <v>0</v>
      </c>
      <c r="I107" s="183">
        <v>0</v>
      </c>
      <c r="J107" s="183">
        <v>0.94</v>
      </c>
      <c r="K107" s="183">
        <v>0</v>
      </c>
    </row>
    <row r="108" ht="23.1" customHeight="1" spans="1:11">
      <c r="A108" s="180"/>
      <c r="B108" s="180"/>
      <c r="C108" s="180"/>
      <c r="D108" s="199" t="s">
        <v>2559</v>
      </c>
      <c r="E108" s="280" t="s">
        <v>2560</v>
      </c>
      <c r="F108" s="183">
        <v>2.81</v>
      </c>
      <c r="G108" s="183">
        <v>0</v>
      </c>
      <c r="H108" s="183">
        <v>0</v>
      </c>
      <c r="I108" s="183">
        <v>0</v>
      </c>
      <c r="J108" s="183">
        <v>2.81</v>
      </c>
      <c r="K108" s="183">
        <v>0</v>
      </c>
    </row>
    <row r="109" ht="23.1" customHeight="1" spans="1:11">
      <c r="A109" s="180"/>
      <c r="B109" s="180"/>
      <c r="C109" s="180"/>
      <c r="D109" s="199" t="s">
        <v>2567</v>
      </c>
      <c r="E109" s="280" t="s">
        <v>2568</v>
      </c>
      <c r="F109" s="183">
        <v>2.8</v>
      </c>
      <c r="G109" s="183">
        <v>0</v>
      </c>
      <c r="H109" s="183">
        <v>0</v>
      </c>
      <c r="I109" s="183">
        <v>0</v>
      </c>
      <c r="J109" s="183">
        <v>2.8</v>
      </c>
      <c r="K109" s="183">
        <v>0</v>
      </c>
    </row>
    <row r="110" ht="23.1" customHeight="1" spans="1:11">
      <c r="A110" s="180"/>
      <c r="B110" s="180"/>
      <c r="C110" s="180"/>
      <c r="D110" s="199" t="s">
        <v>2569</v>
      </c>
      <c r="E110" s="280" t="s">
        <v>2570</v>
      </c>
      <c r="F110" s="183">
        <v>1.9</v>
      </c>
      <c r="G110" s="183">
        <v>0</v>
      </c>
      <c r="H110" s="183">
        <v>0</v>
      </c>
      <c r="I110" s="183">
        <v>0</v>
      </c>
      <c r="J110" s="183">
        <v>1.9</v>
      </c>
      <c r="K110" s="183">
        <v>0</v>
      </c>
    </row>
    <row r="111" ht="23.1" customHeight="1" spans="1:11">
      <c r="A111" s="180"/>
      <c r="B111" s="180"/>
      <c r="C111" s="180"/>
      <c r="D111" s="199" t="s">
        <v>1414</v>
      </c>
      <c r="E111" s="280" t="s">
        <v>809</v>
      </c>
      <c r="F111" s="183">
        <v>88.42</v>
      </c>
      <c r="G111" s="183">
        <v>8.54</v>
      </c>
      <c r="H111" s="183">
        <v>0</v>
      </c>
      <c r="I111" s="183">
        <v>0</v>
      </c>
      <c r="J111" s="183">
        <v>79.88</v>
      </c>
      <c r="K111" s="183">
        <v>0</v>
      </c>
    </row>
    <row r="112" ht="23.1" customHeight="1" spans="1:11">
      <c r="A112" s="180"/>
      <c r="B112" s="180"/>
      <c r="C112" s="180"/>
      <c r="D112" s="199" t="s">
        <v>2571</v>
      </c>
      <c r="E112" s="280" t="s">
        <v>2572</v>
      </c>
      <c r="F112" s="183">
        <v>55.58</v>
      </c>
      <c r="G112" s="183">
        <v>8.54</v>
      </c>
      <c r="H112" s="183">
        <v>0</v>
      </c>
      <c r="I112" s="183">
        <v>0</v>
      </c>
      <c r="J112" s="183">
        <v>47.04</v>
      </c>
      <c r="K112" s="183">
        <v>0</v>
      </c>
    </row>
    <row r="113" ht="23.1" customHeight="1" spans="1:11">
      <c r="A113" s="180"/>
      <c r="B113" s="180"/>
      <c r="C113" s="180"/>
      <c r="D113" s="199" t="s">
        <v>2573</v>
      </c>
      <c r="E113" s="280" t="s">
        <v>2574</v>
      </c>
      <c r="F113" s="183">
        <v>28.25</v>
      </c>
      <c r="G113" s="183">
        <v>0</v>
      </c>
      <c r="H113" s="183">
        <v>0</v>
      </c>
      <c r="I113" s="183">
        <v>0</v>
      </c>
      <c r="J113" s="183">
        <v>28.25</v>
      </c>
      <c r="K113" s="183">
        <v>0</v>
      </c>
    </row>
    <row r="114" ht="23.1" customHeight="1" spans="1:11">
      <c r="A114" s="180"/>
      <c r="B114" s="180"/>
      <c r="C114" s="180"/>
      <c r="D114" s="199" t="s">
        <v>2575</v>
      </c>
      <c r="E114" s="280" t="s">
        <v>2576</v>
      </c>
      <c r="F114" s="183">
        <v>4.59</v>
      </c>
      <c r="G114" s="183">
        <v>0</v>
      </c>
      <c r="H114" s="183">
        <v>0</v>
      </c>
      <c r="I114" s="183">
        <v>0</v>
      </c>
      <c r="J114" s="183">
        <v>4.59</v>
      </c>
      <c r="K114" s="183">
        <v>0</v>
      </c>
    </row>
    <row r="115" ht="23.1" customHeight="1" spans="1:11">
      <c r="A115" s="180"/>
      <c r="B115" s="180"/>
      <c r="C115" s="180"/>
      <c r="D115" s="199" t="s">
        <v>1554</v>
      </c>
      <c r="E115" s="280" t="s">
        <v>853</v>
      </c>
      <c r="F115" s="183">
        <v>2.72</v>
      </c>
      <c r="G115" s="183">
        <v>0</v>
      </c>
      <c r="H115" s="183">
        <v>0</v>
      </c>
      <c r="I115" s="183">
        <v>0</v>
      </c>
      <c r="J115" s="183">
        <v>2.72</v>
      </c>
      <c r="K115" s="183">
        <v>0</v>
      </c>
    </row>
    <row r="116" ht="23.1" customHeight="1" spans="1:11">
      <c r="A116" s="180"/>
      <c r="B116" s="180"/>
      <c r="C116" s="180"/>
      <c r="D116" s="199" t="s">
        <v>2579</v>
      </c>
      <c r="E116" s="280" t="s">
        <v>2580</v>
      </c>
      <c r="F116" s="183">
        <v>2.72</v>
      </c>
      <c r="G116" s="183">
        <v>0</v>
      </c>
      <c r="H116" s="183">
        <v>0</v>
      </c>
      <c r="I116" s="183">
        <v>0</v>
      </c>
      <c r="J116" s="183">
        <v>2.72</v>
      </c>
      <c r="K116" s="183">
        <v>0</v>
      </c>
    </row>
    <row r="117" ht="23.1" customHeight="1" spans="1:11">
      <c r="A117" s="180"/>
      <c r="B117" s="180"/>
      <c r="C117" s="180"/>
      <c r="D117" s="199" t="s">
        <v>1583</v>
      </c>
      <c r="E117" s="280" t="s">
        <v>859</v>
      </c>
      <c r="F117" s="183">
        <v>5.32</v>
      </c>
      <c r="G117" s="183">
        <v>0.51</v>
      </c>
      <c r="H117" s="183">
        <v>0</v>
      </c>
      <c r="I117" s="183">
        <v>0</v>
      </c>
      <c r="J117" s="183">
        <v>4.81</v>
      </c>
      <c r="K117" s="183">
        <v>0</v>
      </c>
    </row>
    <row r="118" ht="23.1" customHeight="1" spans="1:11">
      <c r="A118" s="180"/>
      <c r="B118" s="180"/>
      <c r="C118" s="180"/>
      <c r="D118" s="199" t="s">
        <v>2581</v>
      </c>
      <c r="E118" s="280" t="s">
        <v>2582</v>
      </c>
      <c r="F118" s="183">
        <v>5.32</v>
      </c>
      <c r="G118" s="183">
        <v>0.51</v>
      </c>
      <c r="H118" s="183">
        <v>0</v>
      </c>
      <c r="I118" s="183">
        <v>0</v>
      </c>
      <c r="J118" s="183">
        <v>4.81</v>
      </c>
      <c r="K118" s="183">
        <v>0</v>
      </c>
    </row>
    <row r="119" ht="23.1" customHeight="1" spans="1:11">
      <c r="A119" s="180"/>
      <c r="B119" s="180"/>
      <c r="C119" s="180"/>
      <c r="D119" s="199" t="s">
        <v>1598</v>
      </c>
      <c r="E119" s="280" t="s">
        <v>121</v>
      </c>
      <c r="F119" s="183">
        <v>1.86</v>
      </c>
      <c r="G119" s="183">
        <v>0</v>
      </c>
      <c r="H119" s="183">
        <v>0</v>
      </c>
      <c r="I119" s="183">
        <v>0</v>
      </c>
      <c r="J119" s="183">
        <v>1.86</v>
      </c>
      <c r="K119" s="183">
        <v>0</v>
      </c>
    </row>
    <row r="120" ht="23.1" customHeight="1" spans="1:11">
      <c r="A120" s="180"/>
      <c r="B120" s="180"/>
      <c r="C120" s="180"/>
      <c r="D120" s="199" t="s">
        <v>2583</v>
      </c>
      <c r="E120" s="280" t="s">
        <v>2584</v>
      </c>
      <c r="F120" s="183">
        <v>1.86</v>
      </c>
      <c r="G120" s="183">
        <v>0</v>
      </c>
      <c r="H120" s="183">
        <v>0</v>
      </c>
      <c r="I120" s="183">
        <v>0</v>
      </c>
      <c r="J120" s="183">
        <v>1.86</v>
      </c>
      <c r="K120" s="183">
        <v>0</v>
      </c>
    </row>
    <row r="121" ht="23.1" customHeight="1" spans="1:11">
      <c r="A121" s="180"/>
      <c r="B121" s="180"/>
      <c r="C121" s="180"/>
      <c r="D121" s="199" t="s">
        <v>1981</v>
      </c>
      <c r="E121" s="280" t="s">
        <v>865</v>
      </c>
      <c r="F121" s="183">
        <v>61.12</v>
      </c>
      <c r="G121" s="183">
        <v>0</v>
      </c>
      <c r="H121" s="183">
        <v>0</v>
      </c>
      <c r="I121" s="183">
        <v>0</v>
      </c>
      <c r="J121" s="183">
        <v>61.12</v>
      </c>
      <c r="K121" s="183">
        <v>0</v>
      </c>
    </row>
    <row r="122" ht="23.1" customHeight="1" spans="1:11">
      <c r="A122" s="180"/>
      <c r="B122" s="180"/>
      <c r="C122" s="180"/>
      <c r="D122" s="199" t="s">
        <v>2585</v>
      </c>
      <c r="E122" s="280" t="s">
        <v>2586</v>
      </c>
      <c r="F122" s="183">
        <v>61.12</v>
      </c>
      <c r="G122" s="183">
        <v>0</v>
      </c>
      <c r="H122" s="183">
        <v>0</v>
      </c>
      <c r="I122" s="183">
        <v>0</v>
      </c>
      <c r="J122" s="183">
        <v>61.12</v>
      </c>
      <c r="K122" s="183">
        <v>0</v>
      </c>
    </row>
    <row r="123" ht="23.1" customHeight="1" spans="1:11">
      <c r="A123" s="180"/>
      <c r="B123" s="180"/>
      <c r="C123" s="180"/>
      <c r="D123" s="199" t="s">
        <v>2587</v>
      </c>
      <c r="E123" s="280" t="s">
        <v>870</v>
      </c>
      <c r="F123" s="183">
        <v>39.89</v>
      </c>
      <c r="G123" s="183">
        <v>1.02</v>
      </c>
      <c r="H123" s="183">
        <v>0</v>
      </c>
      <c r="I123" s="183">
        <v>0</v>
      </c>
      <c r="J123" s="183">
        <v>38.87</v>
      </c>
      <c r="K123" s="183">
        <v>0</v>
      </c>
    </row>
    <row r="124" ht="23.1" customHeight="1" spans="1:11">
      <c r="A124" s="180"/>
      <c r="B124" s="180"/>
      <c r="C124" s="180"/>
      <c r="D124" s="199" t="s">
        <v>2588</v>
      </c>
      <c r="E124" s="280" t="s">
        <v>2589</v>
      </c>
      <c r="F124" s="183">
        <v>24.55</v>
      </c>
      <c r="G124" s="183">
        <v>1.02</v>
      </c>
      <c r="H124" s="183">
        <v>0</v>
      </c>
      <c r="I124" s="183">
        <v>0</v>
      </c>
      <c r="J124" s="183">
        <v>23.53</v>
      </c>
      <c r="K124" s="183">
        <v>0</v>
      </c>
    </row>
    <row r="125" ht="23.1" customHeight="1" spans="1:11">
      <c r="A125" s="180"/>
      <c r="B125" s="180"/>
      <c r="C125" s="180"/>
      <c r="D125" s="199" t="s">
        <v>2590</v>
      </c>
      <c r="E125" s="280" t="s">
        <v>2591</v>
      </c>
      <c r="F125" s="183">
        <v>7.21</v>
      </c>
      <c r="G125" s="183">
        <v>0</v>
      </c>
      <c r="H125" s="183">
        <v>0</v>
      </c>
      <c r="I125" s="183">
        <v>0</v>
      </c>
      <c r="J125" s="183">
        <v>7.21</v>
      </c>
      <c r="K125" s="183">
        <v>0</v>
      </c>
    </row>
    <row r="126" ht="23.1" customHeight="1" spans="1:11">
      <c r="A126" s="180"/>
      <c r="B126" s="180"/>
      <c r="C126" s="180"/>
      <c r="D126" s="199" t="s">
        <v>2592</v>
      </c>
      <c r="E126" s="280" t="s">
        <v>2593</v>
      </c>
      <c r="F126" s="183">
        <v>3.61</v>
      </c>
      <c r="G126" s="183">
        <v>0</v>
      </c>
      <c r="H126" s="183">
        <v>0</v>
      </c>
      <c r="I126" s="183">
        <v>0</v>
      </c>
      <c r="J126" s="183">
        <v>3.61</v>
      </c>
      <c r="K126" s="183">
        <v>0</v>
      </c>
    </row>
    <row r="127" ht="23.1" customHeight="1" spans="1:11">
      <c r="A127" s="180"/>
      <c r="B127" s="180"/>
      <c r="C127" s="180"/>
      <c r="D127" s="199" t="s">
        <v>2594</v>
      </c>
      <c r="E127" s="280" t="s">
        <v>2595</v>
      </c>
      <c r="F127" s="183">
        <v>4.52</v>
      </c>
      <c r="G127" s="183">
        <v>0</v>
      </c>
      <c r="H127" s="183">
        <v>0</v>
      </c>
      <c r="I127" s="183">
        <v>0</v>
      </c>
      <c r="J127" s="183">
        <v>4.52</v>
      </c>
      <c r="K127" s="183">
        <v>0</v>
      </c>
    </row>
    <row r="128" ht="23.1" customHeight="1" spans="1:11">
      <c r="A128" s="180"/>
      <c r="B128" s="180"/>
      <c r="C128" s="180"/>
      <c r="D128" s="199" t="s">
        <v>2596</v>
      </c>
      <c r="E128" s="280" t="s">
        <v>123</v>
      </c>
      <c r="F128" s="183">
        <v>9.3</v>
      </c>
      <c r="G128" s="183">
        <v>0</v>
      </c>
      <c r="H128" s="183">
        <v>0</v>
      </c>
      <c r="I128" s="183">
        <v>0</v>
      </c>
      <c r="J128" s="183">
        <v>9.3</v>
      </c>
      <c r="K128" s="183">
        <v>0</v>
      </c>
    </row>
    <row r="129" ht="23.1" customHeight="1" spans="1:11">
      <c r="A129" s="180"/>
      <c r="B129" s="180"/>
      <c r="C129" s="180"/>
      <c r="D129" s="199" t="s">
        <v>2597</v>
      </c>
      <c r="E129" s="280" t="s">
        <v>2598</v>
      </c>
      <c r="F129" s="183">
        <v>3.76</v>
      </c>
      <c r="G129" s="183">
        <v>0</v>
      </c>
      <c r="H129" s="183">
        <v>0</v>
      </c>
      <c r="I129" s="183">
        <v>0</v>
      </c>
      <c r="J129" s="183">
        <v>3.76</v>
      </c>
      <c r="K129" s="183">
        <v>0</v>
      </c>
    </row>
    <row r="130" ht="23.1" customHeight="1" spans="1:11">
      <c r="A130" s="180"/>
      <c r="B130" s="180"/>
      <c r="C130" s="180"/>
      <c r="D130" s="199" t="s">
        <v>2599</v>
      </c>
      <c r="E130" s="280" t="s">
        <v>2600</v>
      </c>
      <c r="F130" s="183">
        <v>5.54</v>
      </c>
      <c r="G130" s="183">
        <v>0</v>
      </c>
      <c r="H130" s="183">
        <v>0</v>
      </c>
      <c r="I130" s="183">
        <v>0</v>
      </c>
      <c r="J130" s="183">
        <v>5.54</v>
      </c>
      <c r="K130" s="183">
        <v>0</v>
      </c>
    </row>
    <row r="131" ht="23.1" customHeight="1" spans="1:11">
      <c r="A131" s="180"/>
      <c r="B131" s="180"/>
      <c r="C131" s="180"/>
      <c r="D131" s="199" t="s">
        <v>2601</v>
      </c>
      <c r="E131" s="280" t="s">
        <v>125</v>
      </c>
      <c r="F131" s="183">
        <v>45.11</v>
      </c>
      <c r="G131" s="183">
        <v>0</v>
      </c>
      <c r="H131" s="183">
        <v>0</v>
      </c>
      <c r="I131" s="183">
        <v>0</v>
      </c>
      <c r="J131" s="183">
        <v>45.11</v>
      </c>
      <c r="K131" s="183">
        <v>0</v>
      </c>
    </row>
    <row r="132" ht="23.1" customHeight="1" spans="1:11">
      <c r="A132" s="180"/>
      <c r="B132" s="180"/>
      <c r="C132" s="180"/>
      <c r="D132" s="199" t="s">
        <v>2602</v>
      </c>
      <c r="E132" s="280" t="s">
        <v>2603</v>
      </c>
      <c r="F132" s="183">
        <v>16.36</v>
      </c>
      <c r="G132" s="183">
        <v>0</v>
      </c>
      <c r="H132" s="183">
        <v>0</v>
      </c>
      <c r="I132" s="183">
        <v>0</v>
      </c>
      <c r="J132" s="183">
        <v>16.36</v>
      </c>
      <c r="K132" s="183">
        <v>0</v>
      </c>
    </row>
    <row r="133" ht="23.1" customHeight="1" spans="1:11">
      <c r="A133" s="180"/>
      <c r="B133" s="180"/>
      <c r="C133" s="180"/>
      <c r="D133" s="199" t="s">
        <v>2604</v>
      </c>
      <c r="E133" s="280" t="s">
        <v>2605</v>
      </c>
      <c r="F133" s="183">
        <v>0.94</v>
      </c>
      <c r="G133" s="183">
        <v>0</v>
      </c>
      <c r="H133" s="183">
        <v>0</v>
      </c>
      <c r="I133" s="183">
        <v>0</v>
      </c>
      <c r="J133" s="183">
        <v>0.94</v>
      </c>
      <c r="K133" s="183">
        <v>0</v>
      </c>
    </row>
    <row r="134" ht="23.1" customHeight="1" spans="1:11">
      <c r="A134" s="180"/>
      <c r="B134" s="180"/>
      <c r="C134" s="180"/>
      <c r="D134" s="199" t="s">
        <v>2606</v>
      </c>
      <c r="E134" s="280" t="s">
        <v>2607</v>
      </c>
      <c r="F134" s="183">
        <v>2.77</v>
      </c>
      <c r="G134" s="183">
        <v>0</v>
      </c>
      <c r="H134" s="183">
        <v>0</v>
      </c>
      <c r="I134" s="183">
        <v>0</v>
      </c>
      <c r="J134" s="183">
        <v>2.77</v>
      </c>
      <c r="K134" s="183">
        <v>0</v>
      </c>
    </row>
    <row r="135" ht="23.1" customHeight="1" spans="1:11">
      <c r="A135" s="180"/>
      <c r="B135" s="180"/>
      <c r="C135" s="180"/>
      <c r="D135" s="199" t="s">
        <v>2608</v>
      </c>
      <c r="E135" s="280" t="s">
        <v>2609</v>
      </c>
      <c r="F135" s="183">
        <v>14.79</v>
      </c>
      <c r="G135" s="183">
        <v>0</v>
      </c>
      <c r="H135" s="183">
        <v>0</v>
      </c>
      <c r="I135" s="183">
        <v>0</v>
      </c>
      <c r="J135" s="183">
        <v>14.79</v>
      </c>
      <c r="K135" s="183">
        <v>0</v>
      </c>
    </row>
    <row r="136" ht="23.1" customHeight="1" spans="1:11">
      <c r="A136" s="180"/>
      <c r="B136" s="180"/>
      <c r="C136" s="180"/>
      <c r="D136" s="199" t="s">
        <v>2610</v>
      </c>
      <c r="E136" s="280" t="s">
        <v>2611</v>
      </c>
      <c r="F136" s="183">
        <v>3.72</v>
      </c>
      <c r="G136" s="183">
        <v>0</v>
      </c>
      <c r="H136" s="183">
        <v>0</v>
      </c>
      <c r="I136" s="183">
        <v>0</v>
      </c>
      <c r="J136" s="183">
        <v>3.72</v>
      </c>
      <c r="K136" s="183">
        <v>0</v>
      </c>
    </row>
    <row r="137" ht="23.1" customHeight="1" spans="1:11">
      <c r="A137" s="180"/>
      <c r="B137" s="180"/>
      <c r="C137" s="180"/>
      <c r="D137" s="199" t="s">
        <v>2622</v>
      </c>
      <c r="E137" s="280" t="s">
        <v>2623</v>
      </c>
      <c r="F137" s="183">
        <v>3.76</v>
      </c>
      <c r="G137" s="183">
        <v>0</v>
      </c>
      <c r="H137" s="183">
        <v>0</v>
      </c>
      <c r="I137" s="183">
        <v>0</v>
      </c>
      <c r="J137" s="183">
        <v>3.76</v>
      </c>
      <c r="K137" s="183">
        <v>0</v>
      </c>
    </row>
    <row r="138" ht="23.1" customHeight="1" spans="1:11">
      <c r="A138" s="180"/>
      <c r="B138" s="180"/>
      <c r="C138" s="180"/>
      <c r="D138" s="199" t="s">
        <v>2624</v>
      </c>
      <c r="E138" s="280" t="s">
        <v>2625</v>
      </c>
      <c r="F138" s="183">
        <v>2.77</v>
      </c>
      <c r="G138" s="183">
        <v>0</v>
      </c>
      <c r="H138" s="183">
        <v>0</v>
      </c>
      <c r="I138" s="183">
        <v>0</v>
      </c>
      <c r="J138" s="183">
        <v>2.77</v>
      </c>
      <c r="K138" s="183">
        <v>0</v>
      </c>
    </row>
    <row r="139" ht="23.1" customHeight="1" spans="1:11">
      <c r="A139" s="180"/>
      <c r="B139" s="180"/>
      <c r="C139" s="180"/>
      <c r="D139" s="199" t="s">
        <v>2626</v>
      </c>
      <c r="E139" s="280" t="s">
        <v>997</v>
      </c>
      <c r="F139" s="183">
        <v>341.66</v>
      </c>
      <c r="G139" s="183">
        <v>0.51</v>
      </c>
      <c r="H139" s="183">
        <v>0</v>
      </c>
      <c r="I139" s="183">
        <v>0</v>
      </c>
      <c r="J139" s="183">
        <v>341.15</v>
      </c>
      <c r="K139" s="183">
        <v>0</v>
      </c>
    </row>
    <row r="140" ht="23.1" customHeight="1" spans="1:11">
      <c r="A140" s="180"/>
      <c r="B140" s="180"/>
      <c r="C140" s="180"/>
      <c r="D140" s="199" t="s">
        <v>2627</v>
      </c>
      <c r="E140" s="280" t="s">
        <v>2628</v>
      </c>
      <c r="F140" s="183">
        <v>35.66</v>
      </c>
      <c r="G140" s="183">
        <v>0</v>
      </c>
      <c r="H140" s="183">
        <v>0</v>
      </c>
      <c r="I140" s="183">
        <v>0</v>
      </c>
      <c r="J140" s="183">
        <v>35.66</v>
      </c>
      <c r="K140" s="183">
        <v>0</v>
      </c>
    </row>
    <row r="141" ht="23.1" customHeight="1" spans="1:11">
      <c r="A141" s="180"/>
      <c r="B141" s="180"/>
      <c r="C141" s="180"/>
      <c r="D141" s="199" t="s">
        <v>2629</v>
      </c>
      <c r="E141" s="280" t="s">
        <v>2630</v>
      </c>
      <c r="F141" s="183">
        <v>12.95</v>
      </c>
      <c r="G141" s="183">
        <v>0</v>
      </c>
      <c r="H141" s="183">
        <v>0</v>
      </c>
      <c r="I141" s="183">
        <v>0</v>
      </c>
      <c r="J141" s="183">
        <v>12.95</v>
      </c>
      <c r="K141" s="183">
        <v>0</v>
      </c>
    </row>
    <row r="142" ht="23.1" customHeight="1" spans="1:11">
      <c r="A142" s="180"/>
      <c r="B142" s="180"/>
      <c r="C142" s="180"/>
      <c r="D142" s="199" t="s">
        <v>2631</v>
      </c>
      <c r="E142" s="280" t="s">
        <v>2632</v>
      </c>
      <c r="F142" s="183">
        <v>26.6</v>
      </c>
      <c r="G142" s="183">
        <v>0</v>
      </c>
      <c r="H142" s="183">
        <v>0</v>
      </c>
      <c r="I142" s="183">
        <v>0</v>
      </c>
      <c r="J142" s="183">
        <v>26.6</v>
      </c>
      <c r="K142" s="183">
        <v>0</v>
      </c>
    </row>
    <row r="143" ht="23.1" customHeight="1" spans="1:11">
      <c r="A143" s="180"/>
      <c r="B143" s="180"/>
      <c r="C143" s="180"/>
      <c r="D143" s="199" t="s">
        <v>2633</v>
      </c>
      <c r="E143" s="280" t="s">
        <v>2634</v>
      </c>
      <c r="F143" s="183">
        <v>12.11</v>
      </c>
      <c r="G143" s="183">
        <v>0</v>
      </c>
      <c r="H143" s="183">
        <v>0</v>
      </c>
      <c r="I143" s="183">
        <v>0</v>
      </c>
      <c r="J143" s="183">
        <v>12.11</v>
      </c>
      <c r="K143" s="183">
        <v>0</v>
      </c>
    </row>
    <row r="144" ht="23.1" customHeight="1" spans="1:11">
      <c r="A144" s="180"/>
      <c r="B144" s="180"/>
      <c r="C144" s="180"/>
      <c r="D144" s="199" t="s">
        <v>2639</v>
      </c>
      <c r="E144" s="280" t="s">
        <v>2640</v>
      </c>
      <c r="F144" s="183">
        <v>0.92</v>
      </c>
      <c r="G144" s="183">
        <v>0</v>
      </c>
      <c r="H144" s="183">
        <v>0</v>
      </c>
      <c r="I144" s="183">
        <v>0</v>
      </c>
      <c r="J144" s="183">
        <v>0.92</v>
      </c>
      <c r="K144" s="183">
        <v>0</v>
      </c>
    </row>
    <row r="145" ht="23.1" customHeight="1" spans="1:11">
      <c r="A145" s="180"/>
      <c r="B145" s="180"/>
      <c r="C145" s="180"/>
      <c r="D145" s="199" t="s">
        <v>2643</v>
      </c>
      <c r="E145" s="280" t="s">
        <v>2644</v>
      </c>
      <c r="F145" s="183">
        <v>3.66</v>
      </c>
      <c r="G145" s="183">
        <v>0</v>
      </c>
      <c r="H145" s="183">
        <v>0</v>
      </c>
      <c r="I145" s="183">
        <v>0</v>
      </c>
      <c r="J145" s="183">
        <v>3.66</v>
      </c>
      <c r="K145" s="183">
        <v>0</v>
      </c>
    </row>
    <row r="146" ht="23.1" customHeight="1" spans="1:11">
      <c r="A146" s="180"/>
      <c r="B146" s="180"/>
      <c r="C146" s="180"/>
      <c r="D146" s="199" t="s">
        <v>2645</v>
      </c>
      <c r="E146" s="280" t="s">
        <v>2646</v>
      </c>
      <c r="F146" s="183">
        <v>9.16</v>
      </c>
      <c r="G146" s="183">
        <v>0</v>
      </c>
      <c r="H146" s="183">
        <v>0</v>
      </c>
      <c r="I146" s="183">
        <v>0</v>
      </c>
      <c r="J146" s="183">
        <v>9.16</v>
      </c>
      <c r="K146" s="183">
        <v>0</v>
      </c>
    </row>
    <row r="147" ht="23.1" customHeight="1" spans="1:11">
      <c r="A147" s="180"/>
      <c r="B147" s="180"/>
      <c r="C147" s="180"/>
      <c r="D147" s="199" t="s">
        <v>2647</v>
      </c>
      <c r="E147" s="280" t="s">
        <v>2648</v>
      </c>
      <c r="F147" s="183">
        <v>28.8</v>
      </c>
      <c r="G147" s="183">
        <v>0.51</v>
      </c>
      <c r="H147" s="183">
        <v>0</v>
      </c>
      <c r="I147" s="183">
        <v>0</v>
      </c>
      <c r="J147" s="183">
        <v>28.29</v>
      </c>
      <c r="K147" s="183">
        <v>0</v>
      </c>
    </row>
    <row r="148" ht="23.1" customHeight="1" spans="1:11">
      <c r="A148" s="180"/>
      <c r="B148" s="180"/>
      <c r="C148" s="180"/>
      <c r="D148" s="199" t="s">
        <v>2649</v>
      </c>
      <c r="E148" s="280" t="s">
        <v>2650</v>
      </c>
      <c r="F148" s="183">
        <v>75.63</v>
      </c>
      <c r="G148" s="183">
        <v>0</v>
      </c>
      <c r="H148" s="183">
        <v>0</v>
      </c>
      <c r="I148" s="183">
        <v>0</v>
      </c>
      <c r="J148" s="183">
        <v>75.63</v>
      </c>
      <c r="K148" s="183">
        <v>0</v>
      </c>
    </row>
    <row r="149" ht="23.1" customHeight="1" spans="1:11">
      <c r="A149" s="180"/>
      <c r="B149" s="180"/>
      <c r="C149" s="180"/>
      <c r="D149" s="199" t="s">
        <v>2651</v>
      </c>
      <c r="E149" s="280" t="s">
        <v>2652</v>
      </c>
      <c r="F149" s="183">
        <v>39.04</v>
      </c>
      <c r="G149" s="183">
        <v>0</v>
      </c>
      <c r="H149" s="183">
        <v>0</v>
      </c>
      <c r="I149" s="183">
        <v>0</v>
      </c>
      <c r="J149" s="183">
        <v>39.04</v>
      </c>
      <c r="K149" s="183">
        <v>0</v>
      </c>
    </row>
    <row r="150" ht="23.1" customHeight="1" spans="1:11">
      <c r="A150" s="180"/>
      <c r="B150" s="180"/>
      <c r="C150" s="180"/>
      <c r="D150" s="199" t="s">
        <v>2655</v>
      </c>
      <c r="E150" s="280" t="s">
        <v>2656</v>
      </c>
      <c r="F150" s="183">
        <v>13.55</v>
      </c>
      <c r="G150" s="183">
        <v>0</v>
      </c>
      <c r="H150" s="183">
        <v>0</v>
      </c>
      <c r="I150" s="183">
        <v>0</v>
      </c>
      <c r="J150" s="183">
        <v>13.55</v>
      </c>
      <c r="K150" s="183">
        <v>0</v>
      </c>
    </row>
    <row r="151" ht="23.1" customHeight="1" spans="1:11">
      <c r="A151" s="180"/>
      <c r="B151" s="180"/>
      <c r="C151" s="180"/>
      <c r="D151" s="199" t="s">
        <v>2657</v>
      </c>
      <c r="E151" s="280" t="s">
        <v>2658</v>
      </c>
      <c r="F151" s="183">
        <v>6.7</v>
      </c>
      <c r="G151" s="183">
        <v>0</v>
      </c>
      <c r="H151" s="183">
        <v>0</v>
      </c>
      <c r="I151" s="183">
        <v>0</v>
      </c>
      <c r="J151" s="183">
        <v>6.7</v>
      </c>
      <c r="K151" s="183">
        <v>0</v>
      </c>
    </row>
    <row r="152" ht="23.1" customHeight="1" spans="1:11">
      <c r="A152" s="180"/>
      <c r="B152" s="180"/>
      <c r="C152" s="180"/>
      <c r="D152" s="199" t="s">
        <v>2659</v>
      </c>
      <c r="E152" s="280" t="s">
        <v>2660</v>
      </c>
      <c r="F152" s="183">
        <v>15.85</v>
      </c>
      <c r="G152" s="183">
        <v>0</v>
      </c>
      <c r="H152" s="183">
        <v>0</v>
      </c>
      <c r="I152" s="183">
        <v>0</v>
      </c>
      <c r="J152" s="183">
        <v>15.85</v>
      </c>
      <c r="K152" s="183">
        <v>0</v>
      </c>
    </row>
    <row r="153" ht="23.1" customHeight="1" spans="1:11">
      <c r="A153" s="180"/>
      <c r="B153" s="180"/>
      <c r="C153" s="180"/>
      <c r="D153" s="199" t="s">
        <v>2661</v>
      </c>
      <c r="E153" s="280" t="s">
        <v>2662</v>
      </c>
      <c r="F153" s="183">
        <v>21.1</v>
      </c>
      <c r="G153" s="183">
        <v>0</v>
      </c>
      <c r="H153" s="183">
        <v>0</v>
      </c>
      <c r="I153" s="183">
        <v>0</v>
      </c>
      <c r="J153" s="183">
        <v>21.1</v>
      </c>
      <c r="K153" s="183">
        <v>0</v>
      </c>
    </row>
    <row r="154" ht="23.1" customHeight="1" spans="1:11">
      <c r="A154" s="180"/>
      <c r="B154" s="180"/>
      <c r="C154" s="180"/>
      <c r="D154" s="199" t="s">
        <v>2663</v>
      </c>
      <c r="E154" s="280" t="s">
        <v>2664</v>
      </c>
      <c r="F154" s="183">
        <v>4.75</v>
      </c>
      <c r="G154" s="183">
        <v>0</v>
      </c>
      <c r="H154" s="183">
        <v>0</v>
      </c>
      <c r="I154" s="183">
        <v>0</v>
      </c>
      <c r="J154" s="183">
        <v>4.75</v>
      </c>
      <c r="K154" s="183">
        <v>0</v>
      </c>
    </row>
    <row r="155" ht="23.1" customHeight="1" spans="1:11">
      <c r="A155" s="180"/>
      <c r="B155" s="180"/>
      <c r="C155" s="180"/>
      <c r="D155" s="199" t="s">
        <v>2665</v>
      </c>
      <c r="E155" s="280" t="s">
        <v>2666</v>
      </c>
      <c r="F155" s="183">
        <v>12.83</v>
      </c>
      <c r="G155" s="183">
        <v>0</v>
      </c>
      <c r="H155" s="183">
        <v>0</v>
      </c>
      <c r="I155" s="183">
        <v>0</v>
      </c>
      <c r="J155" s="183">
        <v>12.83</v>
      </c>
      <c r="K155" s="183">
        <v>0</v>
      </c>
    </row>
    <row r="156" ht="23.1" customHeight="1" spans="1:11">
      <c r="A156" s="180"/>
      <c r="B156" s="180"/>
      <c r="C156" s="180"/>
      <c r="D156" s="199" t="s">
        <v>2667</v>
      </c>
      <c r="E156" s="280" t="s">
        <v>2668</v>
      </c>
      <c r="F156" s="183">
        <v>14.72</v>
      </c>
      <c r="G156" s="183">
        <v>0</v>
      </c>
      <c r="H156" s="183">
        <v>0</v>
      </c>
      <c r="I156" s="183">
        <v>0</v>
      </c>
      <c r="J156" s="183">
        <v>14.72</v>
      </c>
      <c r="K156" s="183">
        <v>0</v>
      </c>
    </row>
    <row r="157" ht="23.1" customHeight="1" spans="1:11">
      <c r="A157" s="180"/>
      <c r="B157" s="180"/>
      <c r="C157" s="180"/>
      <c r="D157" s="199" t="s">
        <v>2669</v>
      </c>
      <c r="E157" s="280" t="s">
        <v>2670</v>
      </c>
      <c r="F157" s="183">
        <v>7.63</v>
      </c>
      <c r="G157" s="183">
        <v>0</v>
      </c>
      <c r="H157" s="183">
        <v>0</v>
      </c>
      <c r="I157" s="183">
        <v>0</v>
      </c>
      <c r="J157" s="183">
        <v>7.63</v>
      </c>
      <c r="K157" s="183">
        <v>0</v>
      </c>
    </row>
    <row r="158" ht="23.1" customHeight="1" spans="1:11">
      <c r="A158" s="180"/>
      <c r="B158" s="180"/>
      <c r="C158" s="180"/>
      <c r="D158" s="199" t="s">
        <v>2673</v>
      </c>
      <c r="E158" s="280" t="s">
        <v>1074</v>
      </c>
      <c r="F158" s="183">
        <v>4.77</v>
      </c>
      <c r="G158" s="183">
        <v>0</v>
      </c>
      <c r="H158" s="183">
        <v>0</v>
      </c>
      <c r="I158" s="183">
        <v>0</v>
      </c>
      <c r="J158" s="183">
        <v>4.77</v>
      </c>
      <c r="K158" s="183">
        <v>0</v>
      </c>
    </row>
    <row r="159" ht="23.1" customHeight="1" spans="1:11">
      <c r="A159" s="180"/>
      <c r="B159" s="180"/>
      <c r="C159" s="180"/>
      <c r="D159" s="199" t="s">
        <v>2674</v>
      </c>
      <c r="E159" s="280" t="s">
        <v>2675</v>
      </c>
      <c r="F159" s="183">
        <v>4.77</v>
      </c>
      <c r="G159" s="183">
        <v>0</v>
      </c>
      <c r="H159" s="183">
        <v>0</v>
      </c>
      <c r="I159" s="183">
        <v>0</v>
      </c>
      <c r="J159" s="183">
        <v>4.77</v>
      </c>
      <c r="K159" s="183">
        <v>0</v>
      </c>
    </row>
    <row r="160" ht="23.1" customHeight="1" spans="1:11">
      <c r="A160" s="180"/>
      <c r="B160" s="180"/>
      <c r="C160" s="180"/>
      <c r="D160" s="199" t="s">
        <v>2678</v>
      </c>
      <c r="E160" s="280" t="s">
        <v>139</v>
      </c>
      <c r="F160" s="183">
        <v>2.74</v>
      </c>
      <c r="G160" s="183">
        <v>0</v>
      </c>
      <c r="H160" s="183">
        <v>0</v>
      </c>
      <c r="I160" s="183">
        <v>0</v>
      </c>
      <c r="J160" s="183">
        <v>2.74</v>
      </c>
      <c r="K160" s="183">
        <v>0</v>
      </c>
    </row>
    <row r="161" ht="23.1" customHeight="1" spans="1:11">
      <c r="A161" s="180"/>
      <c r="B161" s="180"/>
      <c r="C161" s="180"/>
      <c r="D161" s="199" t="s">
        <v>2679</v>
      </c>
      <c r="E161" s="280" t="s">
        <v>2680</v>
      </c>
      <c r="F161" s="183">
        <v>2.74</v>
      </c>
      <c r="G161" s="183">
        <v>0</v>
      </c>
      <c r="H161" s="183">
        <v>0</v>
      </c>
      <c r="I161" s="183">
        <v>0</v>
      </c>
      <c r="J161" s="183">
        <v>2.74</v>
      </c>
      <c r="K161" s="183">
        <v>0</v>
      </c>
    </row>
    <row r="162" ht="23.1" customHeight="1" spans="1:11">
      <c r="A162" s="180"/>
      <c r="B162" s="180"/>
      <c r="C162" s="180"/>
      <c r="D162" s="199" t="s">
        <v>2681</v>
      </c>
      <c r="E162" s="280" t="s">
        <v>1091</v>
      </c>
      <c r="F162" s="183">
        <v>22.89</v>
      </c>
      <c r="G162" s="183">
        <v>0</v>
      </c>
      <c r="H162" s="183">
        <v>0</v>
      </c>
      <c r="I162" s="183">
        <v>0</v>
      </c>
      <c r="J162" s="183">
        <v>22.89</v>
      </c>
      <c r="K162" s="183">
        <v>0</v>
      </c>
    </row>
    <row r="163" ht="23.1" customHeight="1" spans="1:11">
      <c r="A163" s="180"/>
      <c r="B163" s="180"/>
      <c r="C163" s="180"/>
      <c r="D163" s="199" t="s">
        <v>2682</v>
      </c>
      <c r="E163" s="280" t="s">
        <v>2683</v>
      </c>
      <c r="F163" s="183">
        <v>20.19</v>
      </c>
      <c r="G163" s="183">
        <v>0</v>
      </c>
      <c r="H163" s="183">
        <v>0</v>
      </c>
      <c r="I163" s="183">
        <v>0</v>
      </c>
      <c r="J163" s="183">
        <v>20.19</v>
      </c>
      <c r="K163" s="183">
        <v>0</v>
      </c>
    </row>
    <row r="164" ht="23.1" customHeight="1" spans="1:11">
      <c r="A164" s="180"/>
      <c r="B164" s="180"/>
      <c r="C164" s="180"/>
      <c r="D164" s="199" t="s">
        <v>2684</v>
      </c>
      <c r="E164" s="280" t="s">
        <v>2685</v>
      </c>
      <c r="F164" s="183">
        <v>1.8</v>
      </c>
      <c r="G164" s="183">
        <v>0</v>
      </c>
      <c r="H164" s="183">
        <v>0</v>
      </c>
      <c r="I164" s="183">
        <v>0</v>
      </c>
      <c r="J164" s="183">
        <v>1.8</v>
      </c>
      <c r="K164" s="183">
        <v>0</v>
      </c>
    </row>
    <row r="165" ht="23.1" customHeight="1" spans="1:11">
      <c r="A165" s="180"/>
      <c r="B165" s="180"/>
      <c r="C165" s="180"/>
      <c r="D165" s="199" t="s">
        <v>2688</v>
      </c>
      <c r="E165" s="280" t="s">
        <v>2689</v>
      </c>
      <c r="F165" s="183">
        <v>0.9</v>
      </c>
      <c r="G165" s="183">
        <v>0</v>
      </c>
      <c r="H165" s="183">
        <v>0</v>
      </c>
      <c r="I165" s="183">
        <v>0</v>
      </c>
      <c r="J165" s="183">
        <v>0.9</v>
      </c>
      <c r="K165" s="183">
        <v>0</v>
      </c>
    </row>
    <row r="166" ht="23.1" customHeight="1" spans="1:11">
      <c r="A166" s="180"/>
      <c r="B166" s="180"/>
      <c r="C166" s="180"/>
      <c r="D166" s="199" t="s">
        <v>1905</v>
      </c>
      <c r="E166" s="280" t="s">
        <v>143</v>
      </c>
      <c r="F166" s="183">
        <v>8.4</v>
      </c>
      <c r="G166" s="183">
        <v>0.99</v>
      </c>
      <c r="H166" s="183">
        <v>0</v>
      </c>
      <c r="I166" s="183">
        <v>0</v>
      </c>
      <c r="J166" s="183">
        <v>7.41</v>
      </c>
      <c r="K166" s="183">
        <v>0</v>
      </c>
    </row>
    <row r="167" ht="23.1" customHeight="1" spans="1:11">
      <c r="A167" s="180"/>
      <c r="B167" s="180"/>
      <c r="C167" s="180"/>
      <c r="D167" s="199" t="s">
        <v>2692</v>
      </c>
      <c r="E167" s="280" t="s">
        <v>2693</v>
      </c>
      <c r="F167" s="183">
        <v>8.4</v>
      </c>
      <c r="G167" s="183">
        <v>0.99</v>
      </c>
      <c r="H167" s="183">
        <v>0</v>
      </c>
      <c r="I167" s="183">
        <v>0</v>
      </c>
      <c r="J167" s="183">
        <v>7.41</v>
      </c>
      <c r="K167" s="183">
        <v>0</v>
      </c>
    </row>
    <row r="168" ht="23.1" customHeight="1" spans="1:11">
      <c r="A168" s="180"/>
      <c r="B168" s="180"/>
      <c r="C168" s="180"/>
      <c r="D168" s="199" t="s">
        <v>1931</v>
      </c>
      <c r="E168" s="280" t="s">
        <v>1114</v>
      </c>
      <c r="F168" s="183">
        <v>45.42</v>
      </c>
      <c r="G168" s="183">
        <v>0.97</v>
      </c>
      <c r="H168" s="183">
        <v>0</v>
      </c>
      <c r="I168" s="183">
        <v>0</v>
      </c>
      <c r="J168" s="183">
        <v>44.45</v>
      </c>
      <c r="K168" s="183">
        <v>0</v>
      </c>
    </row>
    <row r="169" ht="23.1" customHeight="1" spans="1:11">
      <c r="A169" s="180"/>
      <c r="B169" s="180"/>
      <c r="C169" s="180"/>
      <c r="D169" s="199" t="s">
        <v>2696</v>
      </c>
      <c r="E169" s="280" t="s">
        <v>2697</v>
      </c>
      <c r="F169" s="183">
        <v>34.26</v>
      </c>
      <c r="G169" s="183">
        <v>0.97</v>
      </c>
      <c r="H169" s="183">
        <v>0</v>
      </c>
      <c r="I169" s="183">
        <v>0</v>
      </c>
      <c r="J169" s="183">
        <v>33.29</v>
      </c>
      <c r="K169" s="183">
        <v>0</v>
      </c>
    </row>
    <row r="170" ht="23.1" customHeight="1" spans="1:11">
      <c r="A170" s="180"/>
      <c r="B170" s="180"/>
      <c r="C170" s="180"/>
      <c r="D170" s="199" t="s">
        <v>2698</v>
      </c>
      <c r="E170" s="280" t="s">
        <v>2699</v>
      </c>
      <c r="F170" s="183">
        <v>3.63</v>
      </c>
      <c r="G170" s="183">
        <v>0</v>
      </c>
      <c r="H170" s="183">
        <v>0</v>
      </c>
      <c r="I170" s="183">
        <v>0</v>
      </c>
      <c r="J170" s="183">
        <v>3.63</v>
      </c>
      <c r="K170" s="183">
        <v>0</v>
      </c>
    </row>
    <row r="171" ht="23.1" customHeight="1" spans="1:11">
      <c r="A171" s="180"/>
      <c r="B171" s="180"/>
      <c r="C171" s="180"/>
      <c r="D171" s="199" t="s">
        <v>2706</v>
      </c>
      <c r="E171" s="280" t="s">
        <v>2707</v>
      </c>
      <c r="F171" s="183">
        <v>7.53</v>
      </c>
      <c r="G171" s="183">
        <v>0</v>
      </c>
      <c r="H171" s="183">
        <v>0</v>
      </c>
      <c r="I171" s="183">
        <v>0</v>
      </c>
      <c r="J171" s="183">
        <v>7.53</v>
      </c>
      <c r="K171" s="183">
        <v>0</v>
      </c>
    </row>
    <row r="172" ht="23.1" customHeight="1" spans="1:11">
      <c r="A172" s="180"/>
      <c r="B172" s="180"/>
      <c r="C172" s="180"/>
      <c r="D172" s="199" t="s">
        <v>1933</v>
      </c>
      <c r="E172" s="280" t="s">
        <v>1125</v>
      </c>
      <c r="F172" s="183">
        <v>68.06</v>
      </c>
      <c r="G172" s="183">
        <v>1.02</v>
      </c>
      <c r="H172" s="183">
        <v>0</v>
      </c>
      <c r="I172" s="183">
        <v>0</v>
      </c>
      <c r="J172" s="183">
        <v>67.04</v>
      </c>
      <c r="K172" s="183">
        <v>0</v>
      </c>
    </row>
    <row r="173" ht="23.1" customHeight="1" spans="1:11">
      <c r="A173" s="180"/>
      <c r="B173" s="180"/>
      <c r="C173" s="180"/>
      <c r="D173" s="199" t="s">
        <v>2708</v>
      </c>
      <c r="E173" s="280" t="s">
        <v>2709</v>
      </c>
      <c r="F173" s="183">
        <v>66.28</v>
      </c>
      <c r="G173" s="183">
        <v>1.02</v>
      </c>
      <c r="H173" s="183">
        <v>0</v>
      </c>
      <c r="I173" s="183">
        <v>0</v>
      </c>
      <c r="J173" s="183">
        <v>65.26</v>
      </c>
      <c r="K173" s="183">
        <v>0</v>
      </c>
    </row>
    <row r="174" ht="23.1" customHeight="1" spans="1:11">
      <c r="A174" s="180"/>
      <c r="B174" s="180"/>
      <c r="C174" s="180"/>
      <c r="D174" s="199" t="s">
        <v>2714</v>
      </c>
      <c r="E174" s="280" t="s">
        <v>2715</v>
      </c>
      <c r="F174" s="183">
        <v>1.78</v>
      </c>
      <c r="G174" s="183">
        <v>0</v>
      </c>
      <c r="H174" s="183">
        <v>0</v>
      </c>
      <c r="I174" s="183">
        <v>0</v>
      </c>
      <c r="J174" s="183">
        <v>1.78</v>
      </c>
      <c r="K174" s="183">
        <v>0</v>
      </c>
    </row>
    <row r="175" ht="23.1" customHeight="1" spans="1:11">
      <c r="A175" s="180"/>
      <c r="B175" s="180"/>
      <c r="C175" s="180"/>
      <c r="D175" s="199" t="s">
        <v>2727</v>
      </c>
      <c r="E175" s="280" t="s">
        <v>1168</v>
      </c>
      <c r="F175" s="183">
        <v>12.57</v>
      </c>
      <c r="G175" s="183">
        <v>0</v>
      </c>
      <c r="H175" s="183">
        <v>0</v>
      </c>
      <c r="I175" s="183">
        <v>0</v>
      </c>
      <c r="J175" s="183">
        <v>12.57</v>
      </c>
      <c r="K175" s="183">
        <v>0</v>
      </c>
    </row>
    <row r="176" ht="23.1" customHeight="1" spans="1:11">
      <c r="A176" s="180"/>
      <c r="B176" s="180"/>
      <c r="C176" s="180"/>
      <c r="D176" s="199" t="s">
        <v>2728</v>
      </c>
      <c r="E176" s="280" t="s">
        <v>2729</v>
      </c>
      <c r="F176" s="183">
        <v>12.57</v>
      </c>
      <c r="G176" s="183">
        <v>0</v>
      </c>
      <c r="H176" s="183">
        <v>0</v>
      </c>
      <c r="I176" s="183">
        <v>0</v>
      </c>
      <c r="J176" s="183">
        <v>12.57</v>
      </c>
      <c r="K176" s="183">
        <v>0</v>
      </c>
    </row>
    <row r="177" ht="23.1" customHeight="1" spans="1:11">
      <c r="A177" s="180"/>
      <c r="B177" s="180"/>
      <c r="C177" s="180"/>
      <c r="D177" s="199" t="s">
        <v>2735</v>
      </c>
      <c r="E177" s="280" t="s">
        <v>1179</v>
      </c>
      <c r="F177" s="183">
        <v>0.96</v>
      </c>
      <c r="G177" s="183">
        <v>0</v>
      </c>
      <c r="H177" s="183">
        <v>0</v>
      </c>
      <c r="I177" s="183">
        <v>0</v>
      </c>
      <c r="J177" s="183">
        <v>0.96</v>
      </c>
      <c r="K177" s="183">
        <v>0</v>
      </c>
    </row>
    <row r="178" ht="23.1" customHeight="1" spans="1:11">
      <c r="A178" s="180"/>
      <c r="B178" s="180"/>
      <c r="C178" s="180"/>
      <c r="D178" s="199" t="s">
        <v>2736</v>
      </c>
      <c r="E178" s="280" t="s">
        <v>2737</v>
      </c>
      <c r="F178" s="183">
        <v>0.96</v>
      </c>
      <c r="G178" s="183">
        <v>0</v>
      </c>
      <c r="H178" s="183">
        <v>0</v>
      </c>
      <c r="I178" s="183">
        <v>0</v>
      </c>
      <c r="J178" s="183">
        <v>0.96</v>
      </c>
      <c r="K178" s="183">
        <v>0</v>
      </c>
    </row>
    <row r="179" ht="23.1" customHeight="1" spans="1:11">
      <c r="A179" s="180"/>
      <c r="B179" s="180"/>
      <c r="C179" s="180"/>
      <c r="D179" s="199" t="s">
        <v>2763</v>
      </c>
      <c r="E179" s="280" t="s">
        <v>2764</v>
      </c>
      <c r="F179" s="183">
        <v>373.04</v>
      </c>
      <c r="G179" s="183">
        <v>8.32999999999999</v>
      </c>
      <c r="H179" s="183">
        <v>0</v>
      </c>
      <c r="I179" s="183">
        <v>0</v>
      </c>
      <c r="J179" s="183">
        <v>364.71</v>
      </c>
      <c r="K179" s="183">
        <v>0</v>
      </c>
    </row>
    <row r="180" ht="23.1" customHeight="1" spans="1:11">
      <c r="A180" s="180"/>
      <c r="B180" s="180"/>
      <c r="C180" s="180"/>
      <c r="D180" s="199" t="s">
        <v>2765</v>
      </c>
      <c r="E180" s="280" t="s">
        <v>2766</v>
      </c>
      <c r="F180" s="183">
        <v>53.37</v>
      </c>
      <c r="G180" s="183">
        <v>0</v>
      </c>
      <c r="H180" s="183">
        <v>0</v>
      </c>
      <c r="I180" s="183">
        <v>0</v>
      </c>
      <c r="J180" s="183">
        <v>53.37</v>
      </c>
      <c r="K180" s="183">
        <v>0</v>
      </c>
    </row>
    <row r="181" ht="23.1" customHeight="1" spans="1:11">
      <c r="A181" s="180"/>
      <c r="B181" s="180"/>
      <c r="C181" s="180"/>
      <c r="D181" s="199" t="s">
        <v>2767</v>
      </c>
      <c r="E181" s="280" t="s">
        <v>2768</v>
      </c>
      <c r="F181" s="183">
        <v>43.1</v>
      </c>
      <c r="G181" s="183">
        <v>1.19</v>
      </c>
      <c r="H181" s="183">
        <v>0</v>
      </c>
      <c r="I181" s="183">
        <v>0</v>
      </c>
      <c r="J181" s="183">
        <v>41.91</v>
      </c>
      <c r="K181" s="183">
        <v>0</v>
      </c>
    </row>
    <row r="182" ht="23.1" customHeight="1" spans="1:11">
      <c r="A182" s="180"/>
      <c r="B182" s="180"/>
      <c r="C182" s="180"/>
      <c r="D182" s="199" t="s">
        <v>2769</v>
      </c>
      <c r="E182" s="280" t="s">
        <v>2770</v>
      </c>
      <c r="F182" s="183">
        <v>42.57</v>
      </c>
      <c r="G182" s="183">
        <v>3.57</v>
      </c>
      <c r="H182" s="183">
        <v>0</v>
      </c>
      <c r="I182" s="183">
        <v>0</v>
      </c>
      <c r="J182" s="183">
        <v>39</v>
      </c>
      <c r="K182" s="183">
        <v>0</v>
      </c>
    </row>
    <row r="183" ht="23.1" customHeight="1" spans="1:11">
      <c r="A183" s="180"/>
      <c r="B183" s="180"/>
      <c r="C183" s="180"/>
      <c r="D183" s="199" t="s">
        <v>2771</v>
      </c>
      <c r="E183" s="280" t="s">
        <v>2772</v>
      </c>
      <c r="F183" s="183">
        <v>16.06</v>
      </c>
      <c r="G183" s="183">
        <v>0.51</v>
      </c>
      <c r="H183" s="183">
        <v>0</v>
      </c>
      <c r="I183" s="183">
        <v>0</v>
      </c>
      <c r="J183" s="183">
        <v>15.55</v>
      </c>
      <c r="K183" s="183">
        <v>0</v>
      </c>
    </row>
    <row r="184" ht="23.1" customHeight="1" spans="1:11">
      <c r="A184" s="180"/>
      <c r="B184" s="180"/>
      <c r="C184" s="180"/>
      <c r="D184" s="199" t="s">
        <v>2773</v>
      </c>
      <c r="E184" s="280" t="s">
        <v>2774</v>
      </c>
      <c r="F184" s="183">
        <v>32.28</v>
      </c>
      <c r="G184" s="183">
        <v>0</v>
      </c>
      <c r="H184" s="183">
        <v>0</v>
      </c>
      <c r="I184" s="183">
        <v>0</v>
      </c>
      <c r="J184" s="183">
        <v>32.28</v>
      </c>
      <c r="K184" s="183">
        <v>0</v>
      </c>
    </row>
    <row r="185" ht="23.1" customHeight="1" spans="1:11">
      <c r="A185" s="180"/>
      <c r="B185" s="180"/>
      <c r="C185" s="180"/>
      <c r="D185" s="199" t="s">
        <v>2775</v>
      </c>
      <c r="E185" s="280" t="s">
        <v>2776</v>
      </c>
      <c r="F185" s="183">
        <v>15.34</v>
      </c>
      <c r="G185" s="183">
        <v>1.02</v>
      </c>
      <c r="H185" s="183">
        <v>0</v>
      </c>
      <c r="I185" s="183">
        <v>0</v>
      </c>
      <c r="J185" s="183">
        <v>14.32</v>
      </c>
      <c r="K185" s="183">
        <v>0</v>
      </c>
    </row>
    <row r="186" ht="23.1" customHeight="1" spans="1:11">
      <c r="A186" s="180"/>
      <c r="B186" s="180"/>
      <c r="C186" s="180"/>
      <c r="D186" s="199" t="s">
        <v>2777</v>
      </c>
      <c r="E186" s="280" t="s">
        <v>2778</v>
      </c>
      <c r="F186" s="183">
        <v>17.84</v>
      </c>
      <c r="G186" s="183">
        <v>0.51</v>
      </c>
      <c r="H186" s="183">
        <v>0</v>
      </c>
      <c r="I186" s="183">
        <v>0</v>
      </c>
      <c r="J186" s="183">
        <v>17.33</v>
      </c>
      <c r="K186" s="183">
        <v>0</v>
      </c>
    </row>
    <row r="187" ht="23.1" customHeight="1" spans="1:11">
      <c r="A187" s="180"/>
      <c r="B187" s="180"/>
      <c r="C187" s="180"/>
      <c r="D187" s="199" t="s">
        <v>2779</v>
      </c>
      <c r="E187" s="280" t="s">
        <v>2780</v>
      </c>
      <c r="F187" s="183">
        <v>18.67</v>
      </c>
      <c r="G187" s="183">
        <v>0</v>
      </c>
      <c r="H187" s="183">
        <v>0</v>
      </c>
      <c r="I187" s="183">
        <v>0</v>
      </c>
      <c r="J187" s="183">
        <v>18.67</v>
      </c>
      <c r="K187" s="183">
        <v>0</v>
      </c>
    </row>
    <row r="188" ht="23.1" customHeight="1" spans="1:11">
      <c r="A188" s="180"/>
      <c r="B188" s="180"/>
      <c r="C188" s="180"/>
      <c r="D188" s="199" t="s">
        <v>2781</v>
      </c>
      <c r="E188" s="280" t="s">
        <v>2782</v>
      </c>
      <c r="F188" s="183">
        <v>19.8</v>
      </c>
      <c r="G188" s="183">
        <v>0</v>
      </c>
      <c r="H188" s="183">
        <v>0</v>
      </c>
      <c r="I188" s="183">
        <v>0</v>
      </c>
      <c r="J188" s="183">
        <v>19.8</v>
      </c>
      <c r="K188" s="183">
        <v>0</v>
      </c>
    </row>
    <row r="189" ht="23.1" customHeight="1" spans="1:11">
      <c r="A189" s="180"/>
      <c r="B189" s="180"/>
      <c r="C189" s="180"/>
      <c r="D189" s="199" t="s">
        <v>2783</v>
      </c>
      <c r="E189" s="280" t="s">
        <v>2784</v>
      </c>
      <c r="F189" s="183">
        <v>16.71</v>
      </c>
      <c r="G189" s="183">
        <v>0</v>
      </c>
      <c r="H189" s="183">
        <v>0</v>
      </c>
      <c r="I189" s="183">
        <v>0</v>
      </c>
      <c r="J189" s="183">
        <v>16.71</v>
      </c>
      <c r="K189" s="183">
        <v>0</v>
      </c>
    </row>
    <row r="190" ht="23.1" customHeight="1" spans="1:11">
      <c r="A190" s="180"/>
      <c r="B190" s="180"/>
      <c r="C190" s="180"/>
      <c r="D190" s="199" t="s">
        <v>2785</v>
      </c>
      <c r="E190" s="280" t="s">
        <v>2786</v>
      </c>
      <c r="F190" s="183">
        <v>20.69</v>
      </c>
      <c r="G190" s="183">
        <v>0</v>
      </c>
      <c r="H190" s="183">
        <v>0</v>
      </c>
      <c r="I190" s="183">
        <v>0</v>
      </c>
      <c r="J190" s="183">
        <v>20.69</v>
      </c>
      <c r="K190" s="183">
        <v>0</v>
      </c>
    </row>
    <row r="191" ht="23.1" customHeight="1" spans="1:11">
      <c r="A191" s="180"/>
      <c r="B191" s="180"/>
      <c r="C191" s="180"/>
      <c r="D191" s="199" t="s">
        <v>2787</v>
      </c>
      <c r="E191" s="280" t="s">
        <v>2788</v>
      </c>
      <c r="F191" s="183">
        <v>18.67</v>
      </c>
      <c r="G191" s="183">
        <v>0</v>
      </c>
      <c r="H191" s="183">
        <v>0</v>
      </c>
      <c r="I191" s="183">
        <v>0</v>
      </c>
      <c r="J191" s="183">
        <v>18.67</v>
      </c>
      <c r="K191" s="183">
        <v>0</v>
      </c>
    </row>
    <row r="192" ht="23.1" customHeight="1" spans="1:11">
      <c r="A192" s="180"/>
      <c r="B192" s="180"/>
      <c r="C192" s="180"/>
      <c r="D192" s="199" t="s">
        <v>2789</v>
      </c>
      <c r="E192" s="280" t="s">
        <v>2790</v>
      </c>
      <c r="F192" s="183">
        <v>9.34</v>
      </c>
      <c r="G192" s="183">
        <v>0</v>
      </c>
      <c r="H192" s="183">
        <v>0</v>
      </c>
      <c r="I192" s="183">
        <v>0</v>
      </c>
      <c r="J192" s="183">
        <v>9.34</v>
      </c>
      <c r="K192" s="183">
        <v>0</v>
      </c>
    </row>
    <row r="193" ht="23.1" customHeight="1" spans="1:11">
      <c r="A193" s="180"/>
      <c r="B193" s="180"/>
      <c r="C193" s="180"/>
      <c r="D193" s="199" t="s">
        <v>2791</v>
      </c>
      <c r="E193" s="280" t="s">
        <v>2792</v>
      </c>
      <c r="F193" s="183">
        <v>7.23</v>
      </c>
      <c r="G193" s="183">
        <v>0</v>
      </c>
      <c r="H193" s="183">
        <v>0</v>
      </c>
      <c r="I193" s="183">
        <v>0</v>
      </c>
      <c r="J193" s="183">
        <v>7.23</v>
      </c>
      <c r="K193" s="183">
        <v>0</v>
      </c>
    </row>
    <row r="194" ht="23.1" customHeight="1" spans="1:11">
      <c r="A194" s="180"/>
      <c r="B194" s="180"/>
      <c r="C194" s="180"/>
      <c r="D194" s="199" t="s">
        <v>2793</v>
      </c>
      <c r="E194" s="280" t="s">
        <v>2794</v>
      </c>
      <c r="F194" s="183">
        <v>0.75</v>
      </c>
      <c r="G194" s="183">
        <v>0</v>
      </c>
      <c r="H194" s="183">
        <v>0</v>
      </c>
      <c r="I194" s="183">
        <v>0</v>
      </c>
      <c r="J194" s="183">
        <v>0.75</v>
      </c>
      <c r="K194" s="183">
        <v>0</v>
      </c>
    </row>
    <row r="195" ht="23.1" customHeight="1" spans="1:11">
      <c r="A195" s="180"/>
      <c r="B195" s="180"/>
      <c r="C195" s="180"/>
      <c r="D195" s="199" t="s">
        <v>2795</v>
      </c>
      <c r="E195" s="280" t="s">
        <v>2796</v>
      </c>
      <c r="F195" s="183">
        <v>40.62</v>
      </c>
      <c r="G195" s="183">
        <v>1.53</v>
      </c>
      <c r="H195" s="183">
        <v>0</v>
      </c>
      <c r="I195" s="183">
        <v>0</v>
      </c>
      <c r="J195" s="183">
        <v>39.09</v>
      </c>
      <c r="K195" s="183">
        <v>0</v>
      </c>
    </row>
    <row r="196" ht="23.1" customHeight="1" spans="1:11">
      <c r="A196" s="180"/>
      <c r="B196" s="180"/>
      <c r="C196" s="180"/>
      <c r="D196" s="199" t="s">
        <v>2797</v>
      </c>
      <c r="E196" s="280" t="s">
        <v>2798</v>
      </c>
      <c r="F196" s="183">
        <v>12.24</v>
      </c>
      <c r="G196" s="183">
        <v>1.07</v>
      </c>
      <c r="H196" s="183">
        <v>0</v>
      </c>
      <c r="I196" s="183">
        <v>0</v>
      </c>
      <c r="J196" s="183">
        <v>11.17</v>
      </c>
      <c r="K196" s="183">
        <v>0</v>
      </c>
    </row>
    <row r="197" ht="23.1" customHeight="1" spans="1:11">
      <c r="A197" s="180"/>
      <c r="B197" s="180"/>
      <c r="C197" s="180"/>
      <c r="D197" s="199" t="s">
        <v>2799</v>
      </c>
      <c r="E197" s="280" t="s">
        <v>2800</v>
      </c>
      <c r="F197" s="183">
        <v>12.24</v>
      </c>
      <c r="G197" s="183">
        <v>1.07</v>
      </c>
      <c r="H197" s="183">
        <v>0</v>
      </c>
      <c r="I197" s="183">
        <v>0</v>
      </c>
      <c r="J197" s="183">
        <v>11.17</v>
      </c>
      <c r="K197" s="183">
        <v>0</v>
      </c>
    </row>
    <row r="198" ht="22.5" customHeight="1" spans="1:11">
      <c r="A198" s="228"/>
      <c r="B198" s="228"/>
      <c r="C198" s="228"/>
      <c r="D198" s="228"/>
      <c r="E198" s="228"/>
      <c r="F198" s="228"/>
      <c r="G198" s="228"/>
      <c r="H198" s="228"/>
      <c r="I198" s="228"/>
      <c r="J198" s="228"/>
      <c r="K198" s="228"/>
    </row>
    <row r="199" ht="22.5" customHeight="1" spans="1:11">
      <c r="A199" s="228"/>
      <c r="B199" s="228"/>
      <c r="C199" s="228"/>
      <c r="D199" s="228"/>
      <c r="E199" s="228"/>
      <c r="F199" s="228"/>
      <c r="G199" s="228"/>
      <c r="H199" s="228"/>
      <c r="I199" s="228"/>
      <c r="J199" s="228"/>
      <c r="K199" s="228"/>
    </row>
    <row r="200" ht="22.5" customHeight="1" spans="1:11">
      <c r="A200" s="228"/>
      <c r="B200" s="228"/>
      <c r="C200" s="228"/>
      <c r="D200" s="228"/>
      <c r="E200" s="228"/>
      <c r="F200" s="228"/>
      <c r="G200" s="228"/>
      <c r="H200" s="228"/>
      <c r="I200" s="228"/>
      <c r="J200" s="228"/>
      <c r="K200" s="228"/>
    </row>
    <row r="201" ht="22.5" customHeight="1" spans="1:11">
      <c r="A201" s="228"/>
      <c r="B201" s="228"/>
      <c r="C201" s="228"/>
      <c r="D201" s="228"/>
      <c r="E201" s="228"/>
      <c r="F201" s="228"/>
      <c r="G201" s="228"/>
      <c r="H201" s="228"/>
      <c r="I201" s="228"/>
      <c r="J201" s="228"/>
      <c r="K201" s="228"/>
    </row>
    <row r="202" ht="23.1" customHeight="1"/>
    <row r="203" ht="23.1" customHeight="1"/>
    <row r="204" ht="23.1" customHeight="1"/>
    <row r="205" ht="23.1" customHeight="1"/>
    <row r="206" ht="23.1" customHeight="1"/>
    <row r="207" ht="23.1" customHeight="1"/>
    <row r="208" ht="23.1" customHeight="1"/>
    <row r="209" ht="23.1" customHeight="1"/>
    <row r="210" ht="23.1" customHeight="1"/>
    <row r="211" ht="23.1" customHeight="1"/>
    <row r="212" ht="23.1" customHeight="1"/>
    <row r="213" ht="23.1" customHeight="1"/>
    <row r="214" ht="23.1" customHeight="1"/>
    <row r="215" ht="23.1" customHeight="1"/>
    <row r="216" ht="23.1" customHeight="1"/>
    <row r="217" ht="23.1" customHeight="1"/>
    <row r="218" ht="23.1" customHeight="1"/>
    <row r="219" ht="23.1" customHeight="1"/>
    <row r="220" ht="23.1" customHeight="1"/>
    <row r="221" ht="23.1" customHeight="1"/>
    <row r="222" ht="23.1" customHeight="1"/>
    <row r="223" ht="23.1" customHeight="1"/>
    <row r="224" ht="23.1" customHeight="1"/>
    <row r="225" ht="23.1" customHeight="1"/>
    <row r="226" ht="23.1" customHeight="1"/>
    <row r="227" ht="23.1" customHeight="1"/>
    <row r="228" ht="23.1" customHeight="1"/>
    <row r="229" ht="23.1" customHeight="1"/>
    <row r="230" ht="23.1" customHeight="1"/>
    <row r="231" ht="23.1" customHeight="1"/>
    <row r="232" ht="23.1" customHeight="1"/>
    <row r="233" ht="23.1" customHeight="1"/>
    <row r="234" ht="23.1" customHeight="1"/>
    <row r="235" ht="23.1" customHeight="1"/>
    <row r="236" ht="23.1" customHeight="1"/>
    <row r="237" ht="23.1" customHeight="1"/>
    <row r="238" ht="23.1" customHeight="1"/>
    <row r="239" ht="23.1" customHeight="1"/>
    <row r="240" ht="23.1" customHeight="1"/>
    <row r="241" ht="23.1" customHeight="1"/>
    <row r="242" ht="23.1" customHeight="1"/>
    <row r="243" ht="23.1" customHeight="1"/>
    <row r="244" ht="23.1" customHeight="1"/>
    <row r="245" ht="23.1" customHeight="1"/>
    <row r="246" ht="23.1" customHeight="1"/>
    <row r="247" ht="23.1" customHeight="1"/>
    <row r="248" ht="23.1" customHeight="1"/>
    <row r="249" ht="23.1" customHeight="1"/>
    <row r="250" ht="23.1" customHeight="1"/>
    <row r="251" ht="23.1" customHeight="1"/>
    <row r="252" ht="23.1" customHeight="1"/>
    <row r="253" ht="23.1" customHeight="1"/>
    <row r="254" ht="23.1" customHeight="1"/>
    <row r="255" ht="23.1" customHeight="1"/>
    <row r="256" ht="23.1" customHeight="1"/>
    <row r="257" ht="23.1" customHeight="1"/>
    <row r="258" ht="23.1" customHeight="1"/>
    <row r="259" ht="23.1" customHeight="1"/>
    <row r="260" ht="23.1" customHeight="1"/>
    <row r="261" ht="23.1" customHeight="1"/>
    <row r="262" ht="23.1" customHeight="1"/>
    <row r="263" ht="23.1" customHeight="1"/>
    <row r="264" ht="23.1" customHeight="1"/>
    <row r="265" ht="23.1" customHeight="1"/>
    <row r="266" ht="23.1" customHeight="1"/>
    <row r="267" ht="23.1" customHeight="1"/>
    <row r="268" ht="23.1" customHeight="1"/>
    <row r="269" ht="23.1" customHeight="1"/>
    <row r="270" ht="23.1" customHeight="1"/>
    <row r="271" ht="23.1" customHeight="1"/>
    <row r="272" ht="23.1" customHeight="1"/>
    <row r="273" ht="23.1" customHeight="1"/>
    <row r="274" ht="23.1" customHeight="1"/>
    <row r="275" ht="23.1" customHeight="1"/>
    <row r="276" ht="23.1" customHeight="1"/>
    <row r="277" ht="23.1" customHeight="1"/>
    <row r="278" ht="23.1" customHeight="1"/>
    <row r="279" ht="23.1" customHeight="1"/>
    <row r="280" ht="23.1" customHeight="1"/>
    <row r="281" ht="23.1" customHeight="1"/>
    <row r="282" ht="23.1" customHeight="1"/>
    <row r="283" ht="23.1" customHeight="1"/>
    <row r="284" ht="23.1" customHeight="1"/>
    <row r="285" ht="23.1" customHeight="1"/>
    <row r="286" ht="23.1" customHeight="1"/>
    <row r="287" ht="23.1" customHeight="1"/>
    <row r="288" ht="23.1" customHeight="1"/>
    <row r="289" ht="23.1" customHeight="1"/>
    <row r="290" ht="23.1" customHeight="1"/>
    <row r="291" ht="23.1" customHeight="1"/>
    <row r="292" ht="23.1" customHeight="1"/>
    <row r="293" ht="23.1" customHeight="1"/>
    <row r="294" ht="23.1" customHeight="1"/>
    <row r="295" ht="23.1" customHeight="1"/>
    <row r="296" ht="23.1" customHeight="1"/>
    <row r="297" ht="23.1" customHeight="1"/>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2.5" customHeight="1"/>
    <row r="385" ht="22.5" customHeight="1"/>
    <row r="386" ht="22.5" customHeight="1"/>
    <row r="387" ht="22.5" customHeight="1"/>
  </sheetData>
  <sheetProtection formatCells="0" formatColumns="0" formatRows="0"/>
  <mergeCells count="11">
    <mergeCell ref="A1:K1"/>
    <mergeCell ref="A2:F2"/>
    <mergeCell ref="A3:C3"/>
    <mergeCell ref="D3:D4"/>
    <mergeCell ref="E3:E4"/>
    <mergeCell ref="F3:F4"/>
    <mergeCell ref="G3:G4"/>
    <mergeCell ref="H3:H4"/>
    <mergeCell ref="I3:I4"/>
    <mergeCell ref="J3:J4"/>
    <mergeCell ref="K3:K4"/>
  </mergeCells>
  <printOptions horizontalCentered="1"/>
  <pageMargins left="0.393055555555556" right="0.393055555555556" top="0.984027777777778" bottom="0.984027777777778" header="0.471527777777778" footer="0.471527777777778"/>
  <pageSetup paperSize="9" scale="83" fitToHeight="0" orientation="landscape" horizontalDpi="600" verticalDpi="600"/>
  <headerFooter alignWithMargins="0" scaleWithDoc="0">
    <oddFooter>&amp;C第 &amp;P 页，共 &amp;N 页</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713"/>
  <sheetViews>
    <sheetView showGridLines="0" showZeros="0" workbookViewId="0">
      <selection activeCell="A1" sqref="A1:T1"/>
    </sheetView>
  </sheetViews>
  <sheetFormatPr defaultColWidth="6.875" defaultRowHeight="11.25"/>
  <cols>
    <col min="1" max="3" width="4.625" style="166" customWidth="1"/>
    <col min="4" max="4" width="11.5" style="166" customWidth="1"/>
    <col min="5" max="5" width="24.25" style="166" customWidth="1"/>
    <col min="6" max="20" width="8.875" style="166" customWidth="1"/>
    <col min="21" max="256" width="6.875" style="166" customWidth="1"/>
    <col min="257" max="16384" width="6.875" style="166"/>
  </cols>
  <sheetData>
    <row r="1" ht="27" customHeight="1" spans="1:21">
      <c r="A1" s="274" t="s">
        <v>2937</v>
      </c>
      <c r="B1" s="274"/>
      <c r="C1" s="274"/>
      <c r="D1" s="274"/>
      <c r="E1" s="274"/>
      <c r="F1" s="274"/>
      <c r="G1" s="274"/>
      <c r="H1" s="274"/>
      <c r="I1" s="274"/>
      <c r="J1" s="274"/>
      <c r="K1" s="274"/>
      <c r="L1" s="274"/>
      <c r="M1" s="274"/>
      <c r="N1" s="274"/>
      <c r="O1" s="274"/>
      <c r="P1" s="274"/>
      <c r="Q1" s="274"/>
      <c r="R1" s="274"/>
      <c r="S1" s="274"/>
      <c r="T1" s="274"/>
      <c r="U1" s="228"/>
    </row>
    <row r="2" ht="18" customHeight="1" spans="1:21">
      <c r="A2" s="275"/>
      <c r="B2" s="275"/>
      <c r="C2" s="275"/>
      <c r="D2" s="275"/>
      <c r="E2" s="275"/>
      <c r="F2" s="275"/>
      <c r="O2" s="217"/>
      <c r="P2" s="217"/>
      <c r="Q2" s="217"/>
      <c r="R2" s="217"/>
      <c r="S2" s="278" t="s">
        <v>1</v>
      </c>
      <c r="T2" s="278"/>
      <c r="U2" s="228"/>
    </row>
    <row r="3" ht="20.25" customHeight="1" spans="1:21">
      <c r="A3" s="213" t="s">
        <v>2285</v>
      </c>
      <c r="B3" s="214"/>
      <c r="C3" s="213"/>
      <c r="D3" s="209" t="s">
        <v>2086</v>
      </c>
      <c r="E3" s="173" t="s">
        <v>2870</v>
      </c>
      <c r="F3" s="173" t="s">
        <v>56</v>
      </c>
      <c r="G3" s="195" t="s">
        <v>1906</v>
      </c>
      <c r="H3" s="195"/>
      <c r="I3" s="195"/>
      <c r="J3" s="195"/>
      <c r="K3" s="195"/>
      <c r="L3" s="195"/>
      <c r="M3" s="195"/>
      <c r="N3" s="195"/>
      <c r="O3" s="195"/>
      <c r="P3" s="195"/>
      <c r="Q3" s="195"/>
      <c r="R3" s="195" t="s">
        <v>1934</v>
      </c>
      <c r="S3" s="195"/>
      <c r="T3" s="195"/>
      <c r="U3" s="229"/>
    </row>
    <row r="4" ht="36.75" customHeight="1" spans="1:21">
      <c r="A4" s="174" t="s">
        <v>1893</v>
      </c>
      <c r="B4" s="175" t="s">
        <v>1894</v>
      </c>
      <c r="C4" s="174" t="s">
        <v>2287</v>
      </c>
      <c r="D4" s="196"/>
      <c r="E4" s="174"/>
      <c r="F4" s="174"/>
      <c r="G4" s="174" t="s">
        <v>17</v>
      </c>
      <c r="H4" s="174" t="s">
        <v>2931</v>
      </c>
      <c r="I4" s="174" t="s">
        <v>2847</v>
      </c>
      <c r="J4" s="174" t="s">
        <v>2848</v>
      </c>
      <c r="K4" s="174" t="s">
        <v>2932</v>
      </c>
      <c r="L4" s="174" t="s">
        <v>2877</v>
      </c>
      <c r="M4" s="174" t="s">
        <v>2849</v>
      </c>
      <c r="N4" s="174" t="s">
        <v>2873</v>
      </c>
      <c r="O4" s="174" t="s">
        <v>2853</v>
      </c>
      <c r="P4" s="174" t="s">
        <v>85</v>
      </c>
      <c r="Q4" s="174" t="s">
        <v>2878</v>
      </c>
      <c r="R4" s="174" t="s">
        <v>17</v>
      </c>
      <c r="S4" s="174" t="s">
        <v>2001</v>
      </c>
      <c r="T4" s="174" t="s">
        <v>2929</v>
      </c>
      <c r="U4" s="229"/>
    </row>
    <row r="5" s="165" customFormat="1" ht="23.1" customHeight="1" spans="1:21">
      <c r="A5" s="179"/>
      <c r="B5" s="179"/>
      <c r="C5" s="180"/>
      <c r="D5" s="181"/>
      <c r="E5" s="216" t="s">
        <v>17</v>
      </c>
      <c r="F5" s="183">
        <v>43195</v>
      </c>
      <c r="G5" s="184">
        <v>35113</v>
      </c>
      <c r="H5" s="184">
        <v>15216.15</v>
      </c>
      <c r="I5" s="184">
        <v>772</v>
      </c>
      <c r="J5" s="184">
        <v>478.6</v>
      </c>
      <c r="K5" s="184">
        <v>153</v>
      </c>
      <c r="L5" s="184">
        <v>1215.4</v>
      </c>
      <c r="M5" s="184">
        <v>218.6</v>
      </c>
      <c r="N5" s="184">
        <v>0</v>
      </c>
      <c r="O5" s="184">
        <v>52</v>
      </c>
      <c r="P5" s="184">
        <v>211</v>
      </c>
      <c r="Q5" s="188">
        <v>16796.25</v>
      </c>
      <c r="R5" s="183">
        <v>8082</v>
      </c>
      <c r="S5" s="184">
        <v>8082</v>
      </c>
      <c r="T5" s="184">
        <v>0</v>
      </c>
      <c r="U5" s="229"/>
    </row>
    <row r="6" ht="23.1" customHeight="1" spans="1:21">
      <c r="A6" s="179"/>
      <c r="B6" s="179"/>
      <c r="C6" s="180"/>
      <c r="D6" s="181" t="s">
        <v>2289</v>
      </c>
      <c r="E6" s="216" t="s">
        <v>354</v>
      </c>
      <c r="F6" s="183">
        <v>1055</v>
      </c>
      <c r="G6" s="184">
        <v>392</v>
      </c>
      <c r="H6" s="184">
        <v>254.5</v>
      </c>
      <c r="I6" s="184">
        <v>9</v>
      </c>
      <c r="J6" s="184">
        <v>7</v>
      </c>
      <c r="K6" s="184">
        <v>0</v>
      </c>
      <c r="L6" s="184">
        <v>23</v>
      </c>
      <c r="M6" s="184">
        <v>41.5</v>
      </c>
      <c r="N6" s="184">
        <v>0</v>
      </c>
      <c r="O6" s="184">
        <v>0</v>
      </c>
      <c r="P6" s="184">
        <v>2</v>
      </c>
      <c r="Q6" s="188">
        <v>55</v>
      </c>
      <c r="R6" s="183">
        <v>663</v>
      </c>
      <c r="S6" s="184">
        <v>663</v>
      </c>
      <c r="T6" s="184">
        <v>0</v>
      </c>
      <c r="U6" s="228"/>
    </row>
    <row r="7" ht="23.1" customHeight="1" spans="1:21">
      <c r="A7" s="179"/>
      <c r="B7" s="179"/>
      <c r="C7" s="180"/>
      <c r="D7" s="181" t="s">
        <v>2290</v>
      </c>
      <c r="E7" s="216" t="s">
        <v>2291</v>
      </c>
      <c r="F7" s="183">
        <v>116</v>
      </c>
      <c r="G7" s="184">
        <v>116</v>
      </c>
      <c r="H7" s="184">
        <v>54</v>
      </c>
      <c r="I7" s="184">
        <v>2</v>
      </c>
      <c r="J7" s="184">
        <v>2</v>
      </c>
      <c r="K7" s="184">
        <v>0</v>
      </c>
      <c r="L7" s="184">
        <v>10</v>
      </c>
      <c r="M7" s="184">
        <v>24</v>
      </c>
      <c r="N7" s="184">
        <v>0</v>
      </c>
      <c r="O7" s="184">
        <v>0</v>
      </c>
      <c r="P7" s="184">
        <v>1</v>
      </c>
      <c r="Q7" s="188">
        <v>23</v>
      </c>
      <c r="R7" s="183">
        <v>0</v>
      </c>
      <c r="S7" s="184">
        <v>0</v>
      </c>
      <c r="T7" s="184">
        <v>0</v>
      </c>
      <c r="U7" s="228"/>
    </row>
    <row r="8" ht="23.1" customHeight="1" spans="1:21">
      <c r="A8" s="179"/>
      <c r="B8" s="179"/>
      <c r="C8" s="180"/>
      <c r="D8" s="181" t="s">
        <v>2292</v>
      </c>
      <c r="E8" s="216" t="s">
        <v>2293</v>
      </c>
      <c r="F8" s="183">
        <v>60</v>
      </c>
      <c r="G8" s="184">
        <v>0</v>
      </c>
      <c r="H8" s="184">
        <v>0</v>
      </c>
      <c r="I8" s="184">
        <v>0</v>
      </c>
      <c r="J8" s="184">
        <v>0</v>
      </c>
      <c r="K8" s="184">
        <v>0</v>
      </c>
      <c r="L8" s="184">
        <v>0</v>
      </c>
      <c r="M8" s="184">
        <v>0</v>
      </c>
      <c r="N8" s="184">
        <v>0</v>
      </c>
      <c r="O8" s="184">
        <v>0</v>
      </c>
      <c r="P8" s="184">
        <v>0</v>
      </c>
      <c r="Q8" s="188">
        <v>0</v>
      </c>
      <c r="R8" s="183">
        <v>60</v>
      </c>
      <c r="S8" s="184">
        <v>60</v>
      </c>
      <c r="T8" s="184">
        <v>0</v>
      </c>
      <c r="U8" s="228"/>
    </row>
    <row r="9" ht="23.1" customHeight="1" spans="1:21">
      <c r="A9" s="179"/>
      <c r="B9" s="179"/>
      <c r="C9" s="180"/>
      <c r="D9" s="181" t="s">
        <v>2294</v>
      </c>
      <c r="E9" s="216" t="s">
        <v>2295</v>
      </c>
      <c r="F9" s="183">
        <v>401</v>
      </c>
      <c r="G9" s="184">
        <v>0</v>
      </c>
      <c r="H9" s="184">
        <v>0</v>
      </c>
      <c r="I9" s="184">
        <v>0</v>
      </c>
      <c r="J9" s="184">
        <v>0</v>
      </c>
      <c r="K9" s="184">
        <v>0</v>
      </c>
      <c r="L9" s="184">
        <v>0</v>
      </c>
      <c r="M9" s="184">
        <v>0</v>
      </c>
      <c r="N9" s="184">
        <v>0</v>
      </c>
      <c r="O9" s="184">
        <v>0</v>
      </c>
      <c r="P9" s="184">
        <v>0</v>
      </c>
      <c r="Q9" s="188">
        <v>0</v>
      </c>
      <c r="R9" s="183">
        <v>401</v>
      </c>
      <c r="S9" s="184">
        <v>401</v>
      </c>
      <c r="T9" s="184">
        <v>0</v>
      </c>
      <c r="U9" s="228"/>
    </row>
    <row r="10" ht="23.1" customHeight="1" spans="1:21">
      <c r="A10" s="179"/>
      <c r="B10" s="179"/>
      <c r="C10" s="180"/>
      <c r="D10" s="181" t="s">
        <v>2296</v>
      </c>
      <c r="E10" s="216" t="s">
        <v>2297</v>
      </c>
      <c r="F10" s="183">
        <v>43</v>
      </c>
      <c r="G10" s="184">
        <v>43</v>
      </c>
      <c r="H10" s="184">
        <v>28.5</v>
      </c>
      <c r="I10" s="184">
        <v>0</v>
      </c>
      <c r="J10" s="184">
        <v>0</v>
      </c>
      <c r="K10" s="184">
        <v>0</v>
      </c>
      <c r="L10" s="184">
        <v>1</v>
      </c>
      <c r="M10" s="184">
        <v>5.5</v>
      </c>
      <c r="N10" s="184">
        <v>0</v>
      </c>
      <c r="O10" s="184">
        <v>0</v>
      </c>
      <c r="P10" s="184">
        <v>0</v>
      </c>
      <c r="Q10" s="188">
        <v>8</v>
      </c>
      <c r="R10" s="183">
        <v>0</v>
      </c>
      <c r="S10" s="184">
        <v>0</v>
      </c>
      <c r="T10" s="184">
        <v>0</v>
      </c>
      <c r="U10" s="228"/>
    </row>
    <row r="11" ht="23.1" customHeight="1" spans="1:21">
      <c r="A11" s="179"/>
      <c r="B11" s="179"/>
      <c r="C11" s="180"/>
      <c r="D11" s="181" t="s">
        <v>2298</v>
      </c>
      <c r="E11" s="216" t="s">
        <v>2299</v>
      </c>
      <c r="F11" s="183">
        <v>13</v>
      </c>
      <c r="G11" s="184">
        <v>13</v>
      </c>
      <c r="H11" s="184">
        <v>9</v>
      </c>
      <c r="I11" s="184">
        <v>0</v>
      </c>
      <c r="J11" s="184">
        <v>0</v>
      </c>
      <c r="K11" s="184">
        <v>0</v>
      </c>
      <c r="L11" s="184">
        <v>3</v>
      </c>
      <c r="M11" s="184">
        <v>1</v>
      </c>
      <c r="N11" s="184">
        <v>0</v>
      </c>
      <c r="O11" s="184">
        <v>0</v>
      </c>
      <c r="P11" s="184">
        <v>0</v>
      </c>
      <c r="Q11" s="188">
        <v>0</v>
      </c>
      <c r="R11" s="183">
        <v>0</v>
      </c>
      <c r="S11" s="184">
        <v>0</v>
      </c>
      <c r="T11" s="184">
        <v>0</v>
      </c>
      <c r="U11" s="228"/>
    </row>
    <row r="12" ht="23.1" customHeight="1" spans="1:21">
      <c r="A12" s="179"/>
      <c r="B12" s="179"/>
      <c r="C12" s="180"/>
      <c r="D12" s="181" t="s">
        <v>2300</v>
      </c>
      <c r="E12" s="216" t="s">
        <v>2301</v>
      </c>
      <c r="F12" s="183">
        <v>6</v>
      </c>
      <c r="G12" s="184">
        <v>0</v>
      </c>
      <c r="H12" s="184">
        <v>0</v>
      </c>
      <c r="I12" s="184">
        <v>0</v>
      </c>
      <c r="J12" s="184">
        <v>0</v>
      </c>
      <c r="K12" s="184">
        <v>0</v>
      </c>
      <c r="L12" s="184">
        <v>0</v>
      </c>
      <c r="M12" s="184">
        <v>0</v>
      </c>
      <c r="N12" s="184">
        <v>0</v>
      </c>
      <c r="O12" s="184">
        <v>0</v>
      </c>
      <c r="P12" s="184">
        <v>0</v>
      </c>
      <c r="Q12" s="188">
        <v>0</v>
      </c>
      <c r="R12" s="183">
        <v>6</v>
      </c>
      <c r="S12" s="184">
        <v>6</v>
      </c>
      <c r="T12" s="184">
        <v>0</v>
      </c>
      <c r="U12" s="228"/>
    </row>
    <row r="13" ht="23.1" customHeight="1" spans="1:21">
      <c r="A13" s="179"/>
      <c r="B13" s="179"/>
      <c r="C13" s="180"/>
      <c r="D13" s="181" t="s">
        <v>2302</v>
      </c>
      <c r="E13" s="216" t="s">
        <v>2303</v>
      </c>
      <c r="F13" s="183">
        <v>49</v>
      </c>
      <c r="G13" s="184">
        <v>0</v>
      </c>
      <c r="H13" s="184">
        <v>0</v>
      </c>
      <c r="I13" s="184">
        <v>0</v>
      </c>
      <c r="J13" s="184">
        <v>0</v>
      </c>
      <c r="K13" s="184">
        <v>0</v>
      </c>
      <c r="L13" s="184">
        <v>0</v>
      </c>
      <c r="M13" s="184">
        <v>0</v>
      </c>
      <c r="N13" s="184">
        <v>0</v>
      </c>
      <c r="O13" s="184">
        <v>0</v>
      </c>
      <c r="P13" s="184">
        <v>0</v>
      </c>
      <c r="Q13" s="188">
        <v>0</v>
      </c>
      <c r="R13" s="183">
        <v>49</v>
      </c>
      <c r="S13" s="184">
        <v>49</v>
      </c>
      <c r="T13" s="184">
        <v>0</v>
      </c>
      <c r="U13" s="228"/>
    </row>
    <row r="14" ht="23.1" customHeight="1" spans="1:21">
      <c r="A14" s="179"/>
      <c r="B14" s="179"/>
      <c r="C14" s="180"/>
      <c r="D14" s="181" t="s">
        <v>2304</v>
      </c>
      <c r="E14" s="216" t="s">
        <v>2305</v>
      </c>
      <c r="F14" s="183">
        <v>27</v>
      </c>
      <c r="G14" s="184">
        <v>0</v>
      </c>
      <c r="H14" s="184">
        <v>0</v>
      </c>
      <c r="I14" s="184">
        <v>0</v>
      </c>
      <c r="J14" s="184">
        <v>0</v>
      </c>
      <c r="K14" s="184">
        <v>0</v>
      </c>
      <c r="L14" s="184">
        <v>0</v>
      </c>
      <c r="M14" s="184">
        <v>0</v>
      </c>
      <c r="N14" s="184">
        <v>0</v>
      </c>
      <c r="O14" s="184">
        <v>0</v>
      </c>
      <c r="P14" s="184">
        <v>0</v>
      </c>
      <c r="Q14" s="188">
        <v>0</v>
      </c>
      <c r="R14" s="183">
        <v>27</v>
      </c>
      <c r="S14" s="184">
        <v>27</v>
      </c>
      <c r="T14" s="184">
        <v>0</v>
      </c>
      <c r="U14" s="228"/>
    </row>
    <row r="15" ht="23.1" customHeight="1" spans="1:21">
      <c r="A15" s="179"/>
      <c r="B15" s="179"/>
      <c r="C15" s="180"/>
      <c r="D15" s="181" t="s">
        <v>2306</v>
      </c>
      <c r="E15" s="216" t="s">
        <v>2307</v>
      </c>
      <c r="F15" s="183">
        <v>31</v>
      </c>
      <c r="G15" s="184">
        <v>31</v>
      </c>
      <c r="H15" s="184">
        <v>29</v>
      </c>
      <c r="I15" s="184">
        <v>2</v>
      </c>
      <c r="J15" s="184">
        <v>0</v>
      </c>
      <c r="K15" s="184">
        <v>0</v>
      </c>
      <c r="L15" s="184">
        <v>0</v>
      </c>
      <c r="M15" s="184">
        <v>0</v>
      </c>
      <c r="N15" s="184">
        <v>0</v>
      </c>
      <c r="O15" s="184">
        <v>0</v>
      </c>
      <c r="P15" s="184">
        <v>0</v>
      </c>
      <c r="Q15" s="188">
        <v>0</v>
      </c>
      <c r="R15" s="183">
        <v>0</v>
      </c>
      <c r="S15" s="184">
        <v>0</v>
      </c>
      <c r="T15" s="184">
        <v>0</v>
      </c>
      <c r="U15" s="228"/>
    </row>
    <row r="16" ht="23.1" customHeight="1" spans="1:21">
      <c r="A16" s="179"/>
      <c r="B16" s="179"/>
      <c r="C16" s="180"/>
      <c r="D16" s="181" t="s">
        <v>2308</v>
      </c>
      <c r="E16" s="216" t="s">
        <v>2309</v>
      </c>
      <c r="F16" s="183">
        <v>6</v>
      </c>
      <c r="G16" s="184">
        <v>0</v>
      </c>
      <c r="H16" s="184">
        <v>0</v>
      </c>
      <c r="I16" s="184">
        <v>0</v>
      </c>
      <c r="J16" s="184">
        <v>0</v>
      </c>
      <c r="K16" s="184">
        <v>0</v>
      </c>
      <c r="L16" s="184">
        <v>0</v>
      </c>
      <c r="M16" s="184">
        <v>0</v>
      </c>
      <c r="N16" s="184">
        <v>0</v>
      </c>
      <c r="O16" s="184">
        <v>0</v>
      </c>
      <c r="P16" s="184">
        <v>0</v>
      </c>
      <c r="Q16" s="188">
        <v>0</v>
      </c>
      <c r="R16" s="183">
        <v>6</v>
      </c>
      <c r="S16" s="184">
        <v>6</v>
      </c>
      <c r="T16" s="184">
        <v>0</v>
      </c>
      <c r="U16" s="228"/>
    </row>
    <row r="17" ht="23.1" customHeight="1" spans="1:21">
      <c r="A17" s="179"/>
      <c r="B17" s="179"/>
      <c r="C17" s="180"/>
      <c r="D17" s="181" t="s">
        <v>2310</v>
      </c>
      <c r="E17" s="216" t="s">
        <v>2311</v>
      </c>
      <c r="F17" s="183">
        <v>5</v>
      </c>
      <c r="G17" s="184">
        <v>5</v>
      </c>
      <c r="H17" s="184">
        <v>5</v>
      </c>
      <c r="I17" s="184">
        <v>0</v>
      </c>
      <c r="J17" s="184">
        <v>0</v>
      </c>
      <c r="K17" s="184">
        <v>0</v>
      </c>
      <c r="L17" s="184">
        <v>0</v>
      </c>
      <c r="M17" s="184">
        <v>0</v>
      </c>
      <c r="N17" s="184">
        <v>0</v>
      </c>
      <c r="O17" s="184">
        <v>0</v>
      </c>
      <c r="P17" s="184">
        <v>0</v>
      </c>
      <c r="Q17" s="188">
        <v>0</v>
      </c>
      <c r="R17" s="183">
        <v>0</v>
      </c>
      <c r="S17" s="184">
        <v>0</v>
      </c>
      <c r="T17" s="184">
        <v>0</v>
      </c>
      <c r="U17" s="228"/>
    </row>
    <row r="18" ht="23.1" customHeight="1" spans="1:21">
      <c r="A18" s="179"/>
      <c r="B18" s="179"/>
      <c r="C18" s="180"/>
      <c r="D18" s="181" t="s">
        <v>2312</v>
      </c>
      <c r="E18" s="216" t="s">
        <v>2313</v>
      </c>
      <c r="F18" s="183">
        <v>80</v>
      </c>
      <c r="G18" s="184">
        <v>80</v>
      </c>
      <c r="H18" s="184">
        <v>49</v>
      </c>
      <c r="I18" s="184">
        <v>2</v>
      </c>
      <c r="J18" s="184">
        <v>2</v>
      </c>
      <c r="K18" s="184">
        <v>0</v>
      </c>
      <c r="L18" s="184">
        <v>8</v>
      </c>
      <c r="M18" s="184">
        <v>10</v>
      </c>
      <c r="N18" s="184">
        <v>0</v>
      </c>
      <c r="O18" s="184">
        <v>0</v>
      </c>
      <c r="P18" s="184">
        <v>1</v>
      </c>
      <c r="Q18" s="188">
        <v>8</v>
      </c>
      <c r="R18" s="183">
        <v>0</v>
      </c>
      <c r="S18" s="184">
        <v>0</v>
      </c>
      <c r="T18" s="184">
        <v>0</v>
      </c>
      <c r="U18" s="228"/>
    </row>
    <row r="19" ht="23.1" customHeight="1" spans="1:21">
      <c r="A19" s="179"/>
      <c r="B19" s="179"/>
      <c r="C19" s="180"/>
      <c r="D19" s="181" t="s">
        <v>2314</v>
      </c>
      <c r="E19" s="216" t="s">
        <v>2315</v>
      </c>
      <c r="F19" s="183">
        <v>49</v>
      </c>
      <c r="G19" s="184">
        <v>49</v>
      </c>
      <c r="H19" s="184">
        <v>49</v>
      </c>
      <c r="I19" s="184">
        <v>0</v>
      </c>
      <c r="J19" s="184">
        <v>0</v>
      </c>
      <c r="K19" s="184">
        <v>0</v>
      </c>
      <c r="L19" s="184">
        <v>0</v>
      </c>
      <c r="M19" s="184">
        <v>0</v>
      </c>
      <c r="N19" s="184">
        <v>0</v>
      </c>
      <c r="O19" s="184">
        <v>0</v>
      </c>
      <c r="P19" s="184">
        <v>0</v>
      </c>
      <c r="Q19" s="188">
        <v>0</v>
      </c>
      <c r="R19" s="183">
        <v>0</v>
      </c>
      <c r="S19" s="184">
        <v>0</v>
      </c>
      <c r="T19" s="184">
        <v>0</v>
      </c>
      <c r="U19" s="228"/>
    </row>
    <row r="20" ht="23.1" customHeight="1" spans="1:21">
      <c r="A20" s="179"/>
      <c r="B20" s="179"/>
      <c r="C20" s="180"/>
      <c r="D20" s="181" t="s">
        <v>2316</v>
      </c>
      <c r="E20" s="216" t="s">
        <v>2317</v>
      </c>
      <c r="F20" s="183">
        <v>18</v>
      </c>
      <c r="G20" s="184">
        <v>0</v>
      </c>
      <c r="H20" s="184">
        <v>0</v>
      </c>
      <c r="I20" s="184">
        <v>0</v>
      </c>
      <c r="J20" s="184">
        <v>0</v>
      </c>
      <c r="K20" s="184">
        <v>0</v>
      </c>
      <c r="L20" s="184">
        <v>0</v>
      </c>
      <c r="M20" s="184">
        <v>0</v>
      </c>
      <c r="N20" s="184">
        <v>0</v>
      </c>
      <c r="O20" s="184">
        <v>0</v>
      </c>
      <c r="P20" s="184">
        <v>0</v>
      </c>
      <c r="Q20" s="188">
        <v>0</v>
      </c>
      <c r="R20" s="183">
        <v>18</v>
      </c>
      <c r="S20" s="184">
        <v>18</v>
      </c>
      <c r="T20" s="184">
        <v>0</v>
      </c>
      <c r="U20" s="228"/>
    </row>
    <row r="21" ht="23.1" customHeight="1" spans="1:21">
      <c r="A21" s="179"/>
      <c r="B21" s="179"/>
      <c r="C21" s="180"/>
      <c r="D21" s="181" t="s">
        <v>2318</v>
      </c>
      <c r="E21" s="216" t="s">
        <v>2319</v>
      </c>
      <c r="F21" s="183">
        <v>22</v>
      </c>
      <c r="G21" s="184">
        <v>22</v>
      </c>
      <c r="H21" s="184">
        <v>13</v>
      </c>
      <c r="I21" s="184">
        <v>3</v>
      </c>
      <c r="J21" s="184">
        <v>3</v>
      </c>
      <c r="K21" s="184">
        <v>0</v>
      </c>
      <c r="L21" s="184">
        <v>1</v>
      </c>
      <c r="M21" s="184">
        <v>1</v>
      </c>
      <c r="N21" s="184">
        <v>0</v>
      </c>
      <c r="O21" s="184">
        <v>0</v>
      </c>
      <c r="P21" s="184">
        <v>0</v>
      </c>
      <c r="Q21" s="188">
        <v>1</v>
      </c>
      <c r="R21" s="183">
        <v>0</v>
      </c>
      <c r="S21" s="184">
        <v>0</v>
      </c>
      <c r="T21" s="184">
        <v>0</v>
      </c>
      <c r="U21" s="228"/>
    </row>
    <row r="22" ht="23.1" customHeight="1" spans="1:21">
      <c r="A22" s="179"/>
      <c r="B22" s="179"/>
      <c r="C22" s="180"/>
      <c r="D22" s="181" t="s">
        <v>2320</v>
      </c>
      <c r="E22" s="216" t="s">
        <v>2321</v>
      </c>
      <c r="F22" s="183">
        <v>15</v>
      </c>
      <c r="G22" s="184">
        <v>15</v>
      </c>
      <c r="H22" s="184">
        <v>0</v>
      </c>
      <c r="I22" s="184">
        <v>0</v>
      </c>
      <c r="J22" s="184">
        <v>0</v>
      </c>
      <c r="K22" s="184">
        <v>0</v>
      </c>
      <c r="L22" s="184">
        <v>0</v>
      </c>
      <c r="M22" s="184">
        <v>0</v>
      </c>
      <c r="N22" s="184">
        <v>0</v>
      </c>
      <c r="O22" s="184">
        <v>0</v>
      </c>
      <c r="P22" s="184">
        <v>0</v>
      </c>
      <c r="Q22" s="188">
        <v>15</v>
      </c>
      <c r="R22" s="183">
        <v>0</v>
      </c>
      <c r="S22" s="184">
        <v>0</v>
      </c>
      <c r="T22" s="184">
        <v>0</v>
      </c>
      <c r="U22" s="228"/>
    </row>
    <row r="23" ht="23.1" customHeight="1" spans="1:20">
      <c r="A23" s="179"/>
      <c r="B23" s="179"/>
      <c r="C23" s="180"/>
      <c r="D23" s="181" t="s">
        <v>2322</v>
      </c>
      <c r="E23" s="216" t="s">
        <v>2323</v>
      </c>
      <c r="F23" s="183">
        <v>50</v>
      </c>
      <c r="G23" s="184">
        <v>0</v>
      </c>
      <c r="H23" s="184">
        <v>0</v>
      </c>
      <c r="I23" s="184">
        <v>0</v>
      </c>
      <c r="J23" s="184">
        <v>0</v>
      </c>
      <c r="K23" s="184">
        <v>0</v>
      </c>
      <c r="L23" s="184">
        <v>0</v>
      </c>
      <c r="M23" s="184">
        <v>0</v>
      </c>
      <c r="N23" s="184">
        <v>0</v>
      </c>
      <c r="O23" s="184">
        <v>0</v>
      </c>
      <c r="P23" s="184">
        <v>0</v>
      </c>
      <c r="Q23" s="188">
        <v>0</v>
      </c>
      <c r="R23" s="183">
        <v>50</v>
      </c>
      <c r="S23" s="184">
        <v>50</v>
      </c>
      <c r="T23" s="184">
        <v>0</v>
      </c>
    </row>
    <row r="24" ht="23.1" customHeight="1" spans="1:20">
      <c r="A24" s="179"/>
      <c r="B24" s="179"/>
      <c r="C24" s="180"/>
      <c r="D24" s="181" t="s">
        <v>2324</v>
      </c>
      <c r="E24" s="216" t="s">
        <v>2325</v>
      </c>
      <c r="F24" s="183">
        <v>46</v>
      </c>
      <c r="G24" s="184">
        <v>0</v>
      </c>
      <c r="H24" s="184">
        <v>0</v>
      </c>
      <c r="I24" s="184">
        <v>0</v>
      </c>
      <c r="J24" s="184">
        <v>0</v>
      </c>
      <c r="K24" s="184">
        <v>0</v>
      </c>
      <c r="L24" s="184">
        <v>0</v>
      </c>
      <c r="M24" s="184">
        <v>0</v>
      </c>
      <c r="N24" s="184">
        <v>0</v>
      </c>
      <c r="O24" s="184">
        <v>0</v>
      </c>
      <c r="P24" s="184">
        <v>0</v>
      </c>
      <c r="Q24" s="188">
        <v>0</v>
      </c>
      <c r="R24" s="183">
        <v>46</v>
      </c>
      <c r="S24" s="184">
        <v>46</v>
      </c>
      <c r="T24" s="184">
        <v>0</v>
      </c>
    </row>
    <row r="25" ht="23.1" customHeight="1" spans="1:20">
      <c r="A25" s="179"/>
      <c r="B25" s="179"/>
      <c r="C25" s="180"/>
      <c r="D25" s="181" t="s">
        <v>2326</v>
      </c>
      <c r="E25" s="216" t="s">
        <v>2327</v>
      </c>
      <c r="F25" s="183">
        <v>18</v>
      </c>
      <c r="G25" s="184">
        <v>18</v>
      </c>
      <c r="H25" s="184">
        <v>18</v>
      </c>
      <c r="I25" s="184">
        <v>0</v>
      </c>
      <c r="J25" s="184">
        <v>0</v>
      </c>
      <c r="K25" s="184">
        <v>0</v>
      </c>
      <c r="L25" s="184">
        <v>0</v>
      </c>
      <c r="M25" s="184">
        <v>0</v>
      </c>
      <c r="N25" s="184">
        <v>0</v>
      </c>
      <c r="O25" s="184">
        <v>0</v>
      </c>
      <c r="P25" s="184">
        <v>0</v>
      </c>
      <c r="Q25" s="188">
        <v>0</v>
      </c>
      <c r="R25" s="183">
        <v>0</v>
      </c>
      <c r="S25" s="184">
        <v>0</v>
      </c>
      <c r="T25" s="184">
        <v>0</v>
      </c>
    </row>
    <row r="26" ht="23.1" customHeight="1" spans="1:20">
      <c r="A26" s="179"/>
      <c r="B26" s="179"/>
      <c r="C26" s="180"/>
      <c r="D26" s="181" t="s">
        <v>2328</v>
      </c>
      <c r="E26" s="216" t="s">
        <v>479</v>
      </c>
      <c r="F26" s="183">
        <v>725</v>
      </c>
      <c r="G26" s="184">
        <v>712</v>
      </c>
      <c r="H26" s="184">
        <v>82</v>
      </c>
      <c r="I26" s="184">
        <v>2</v>
      </c>
      <c r="J26" s="184">
        <v>6</v>
      </c>
      <c r="K26" s="184">
        <v>4</v>
      </c>
      <c r="L26" s="184">
        <v>39</v>
      </c>
      <c r="M26" s="184">
        <v>9</v>
      </c>
      <c r="N26" s="184">
        <v>0</v>
      </c>
      <c r="O26" s="184">
        <v>0</v>
      </c>
      <c r="P26" s="184">
        <v>16</v>
      </c>
      <c r="Q26" s="188">
        <v>554</v>
      </c>
      <c r="R26" s="183">
        <v>13</v>
      </c>
      <c r="S26" s="184">
        <v>13</v>
      </c>
      <c r="T26" s="184">
        <v>0</v>
      </c>
    </row>
    <row r="27" ht="23.1" customHeight="1" spans="1:20">
      <c r="A27" s="179"/>
      <c r="B27" s="179"/>
      <c r="C27" s="180"/>
      <c r="D27" s="181" t="s">
        <v>2329</v>
      </c>
      <c r="E27" s="216" t="s">
        <v>2330</v>
      </c>
      <c r="F27" s="183">
        <v>184</v>
      </c>
      <c r="G27" s="184">
        <v>184</v>
      </c>
      <c r="H27" s="184">
        <v>80</v>
      </c>
      <c r="I27" s="184">
        <v>2</v>
      </c>
      <c r="J27" s="184">
        <v>1</v>
      </c>
      <c r="K27" s="184">
        <v>4</v>
      </c>
      <c r="L27" s="184">
        <v>36</v>
      </c>
      <c r="M27" s="184">
        <v>9</v>
      </c>
      <c r="N27" s="184">
        <v>0</v>
      </c>
      <c r="O27" s="184">
        <v>0</v>
      </c>
      <c r="P27" s="184">
        <v>16</v>
      </c>
      <c r="Q27" s="188">
        <v>36</v>
      </c>
      <c r="R27" s="183">
        <v>0</v>
      </c>
      <c r="S27" s="184">
        <v>0</v>
      </c>
      <c r="T27" s="184">
        <v>0</v>
      </c>
    </row>
    <row r="28" ht="23.1" customHeight="1" spans="1:20">
      <c r="A28" s="179"/>
      <c r="B28" s="179"/>
      <c r="C28" s="180"/>
      <c r="D28" s="181" t="s">
        <v>2331</v>
      </c>
      <c r="E28" s="216" t="s">
        <v>2332</v>
      </c>
      <c r="F28" s="183">
        <v>5</v>
      </c>
      <c r="G28" s="184">
        <v>0</v>
      </c>
      <c r="H28" s="184">
        <v>0</v>
      </c>
      <c r="I28" s="184">
        <v>0</v>
      </c>
      <c r="J28" s="184">
        <v>0</v>
      </c>
      <c r="K28" s="184">
        <v>0</v>
      </c>
      <c r="L28" s="184">
        <v>0</v>
      </c>
      <c r="M28" s="184">
        <v>0</v>
      </c>
      <c r="N28" s="184">
        <v>0</v>
      </c>
      <c r="O28" s="184">
        <v>0</v>
      </c>
      <c r="P28" s="184">
        <v>0</v>
      </c>
      <c r="Q28" s="188">
        <v>0</v>
      </c>
      <c r="R28" s="183">
        <v>5</v>
      </c>
      <c r="S28" s="184">
        <v>5</v>
      </c>
      <c r="T28" s="184">
        <v>0</v>
      </c>
    </row>
    <row r="29" ht="23.1" customHeight="1" spans="1:20">
      <c r="A29" s="179"/>
      <c r="B29" s="179"/>
      <c r="C29" s="180"/>
      <c r="D29" s="181" t="s">
        <v>2333</v>
      </c>
      <c r="E29" s="216" t="s">
        <v>2334</v>
      </c>
      <c r="F29" s="183">
        <v>518</v>
      </c>
      <c r="G29" s="184">
        <v>518</v>
      </c>
      <c r="H29" s="184">
        <v>0</v>
      </c>
      <c r="I29" s="184">
        <v>0</v>
      </c>
      <c r="J29" s="184">
        <v>3</v>
      </c>
      <c r="K29" s="184">
        <v>0</v>
      </c>
      <c r="L29" s="184">
        <v>0</v>
      </c>
      <c r="M29" s="184">
        <v>0</v>
      </c>
      <c r="N29" s="184">
        <v>0</v>
      </c>
      <c r="O29" s="184">
        <v>0</v>
      </c>
      <c r="P29" s="184">
        <v>0</v>
      </c>
      <c r="Q29" s="188">
        <v>515</v>
      </c>
      <c r="R29" s="183">
        <v>0</v>
      </c>
      <c r="S29" s="184">
        <v>0</v>
      </c>
      <c r="T29" s="184">
        <v>0</v>
      </c>
    </row>
    <row r="30" ht="23.1" customHeight="1" spans="1:20">
      <c r="A30" s="179"/>
      <c r="B30" s="179"/>
      <c r="C30" s="180"/>
      <c r="D30" s="181" t="s">
        <v>2335</v>
      </c>
      <c r="E30" s="216" t="s">
        <v>2336</v>
      </c>
      <c r="F30" s="183">
        <v>5</v>
      </c>
      <c r="G30" s="184">
        <v>5</v>
      </c>
      <c r="H30" s="184">
        <v>0</v>
      </c>
      <c r="I30" s="184">
        <v>0</v>
      </c>
      <c r="J30" s="184">
        <v>2</v>
      </c>
      <c r="K30" s="184">
        <v>0</v>
      </c>
      <c r="L30" s="184">
        <v>3</v>
      </c>
      <c r="M30" s="184">
        <v>0</v>
      </c>
      <c r="N30" s="184">
        <v>0</v>
      </c>
      <c r="O30" s="184">
        <v>0</v>
      </c>
      <c r="P30" s="184">
        <v>0</v>
      </c>
      <c r="Q30" s="188">
        <v>0</v>
      </c>
      <c r="R30" s="183">
        <v>0</v>
      </c>
      <c r="S30" s="184">
        <v>0</v>
      </c>
      <c r="T30" s="184">
        <v>0</v>
      </c>
    </row>
    <row r="31" ht="23.1" customHeight="1" spans="1:20">
      <c r="A31" s="179"/>
      <c r="B31" s="179"/>
      <c r="C31" s="180"/>
      <c r="D31" s="181" t="s">
        <v>2337</v>
      </c>
      <c r="E31" s="216" t="s">
        <v>2338</v>
      </c>
      <c r="F31" s="183">
        <v>5</v>
      </c>
      <c r="G31" s="184">
        <v>0</v>
      </c>
      <c r="H31" s="184">
        <v>0</v>
      </c>
      <c r="I31" s="184">
        <v>0</v>
      </c>
      <c r="J31" s="184">
        <v>0</v>
      </c>
      <c r="K31" s="184">
        <v>0</v>
      </c>
      <c r="L31" s="184">
        <v>0</v>
      </c>
      <c r="M31" s="184">
        <v>0</v>
      </c>
      <c r="N31" s="184">
        <v>0</v>
      </c>
      <c r="O31" s="184">
        <v>0</v>
      </c>
      <c r="P31" s="184">
        <v>0</v>
      </c>
      <c r="Q31" s="188">
        <v>0</v>
      </c>
      <c r="R31" s="183">
        <v>5</v>
      </c>
      <c r="S31" s="184">
        <v>5</v>
      </c>
      <c r="T31" s="184">
        <v>0</v>
      </c>
    </row>
    <row r="32" ht="23.1" customHeight="1" spans="1:20">
      <c r="A32" s="179"/>
      <c r="B32" s="179"/>
      <c r="C32" s="180"/>
      <c r="D32" s="181" t="s">
        <v>2339</v>
      </c>
      <c r="E32" s="216" t="s">
        <v>2340</v>
      </c>
      <c r="F32" s="183">
        <v>5</v>
      </c>
      <c r="G32" s="184">
        <v>5</v>
      </c>
      <c r="H32" s="184">
        <v>2</v>
      </c>
      <c r="I32" s="184">
        <v>0</v>
      </c>
      <c r="J32" s="184">
        <v>0</v>
      </c>
      <c r="K32" s="184">
        <v>0</v>
      </c>
      <c r="L32" s="184">
        <v>0</v>
      </c>
      <c r="M32" s="184">
        <v>0</v>
      </c>
      <c r="N32" s="184">
        <v>0</v>
      </c>
      <c r="O32" s="184">
        <v>0</v>
      </c>
      <c r="P32" s="184">
        <v>0</v>
      </c>
      <c r="Q32" s="188">
        <v>3</v>
      </c>
      <c r="R32" s="183">
        <v>0</v>
      </c>
      <c r="S32" s="184">
        <v>0</v>
      </c>
      <c r="T32" s="184">
        <v>0</v>
      </c>
    </row>
    <row r="33" ht="23.1" customHeight="1" spans="1:20">
      <c r="A33" s="179"/>
      <c r="B33" s="179"/>
      <c r="C33" s="180"/>
      <c r="D33" s="181" t="s">
        <v>2341</v>
      </c>
      <c r="E33" s="216" t="s">
        <v>2342</v>
      </c>
      <c r="F33" s="183">
        <v>3</v>
      </c>
      <c r="G33" s="184">
        <v>0</v>
      </c>
      <c r="H33" s="184">
        <v>0</v>
      </c>
      <c r="I33" s="184">
        <v>0</v>
      </c>
      <c r="J33" s="184">
        <v>0</v>
      </c>
      <c r="K33" s="184">
        <v>0</v>
      </c>
      <c r="L33" s="184">
        <v>0</v>
      </c>
      <c r="M33" s="184">
        <v>0</v>
      </c>
      <c r="N33" s="184">
        <v>0</v>
      </c>
      <c r="O33" s="184">
        <v>0</v>
      </c>
      <c r="P33" s="184">
        <v>0</v>
      </c>
      <c r="Q33" s="188">
        <v>0</v>
      </c>
      <c r="R33" s="183">
        <v>3</v>
      </c>
      <c r="S33" s="184">
        <v>3</v>
      </c>
      <c r="T33" s="184">
        <v>0</v>
      </c>
    </row>
    <row r="34" ht="23.1" customHeight="1" spans="1:20">
      <c r="A34" s="179"/>
      <c r="B34" s="179"/>
      <c r="C34" s="180"/>
      <c r="D34" s="181" t="s">
        <v>2343</v>
      </c>
      <c r="E34" s="216" t="s">
        <v>512</v>
      </c>
      <c r="F34" s="183">
        <v>257</v>
      </c>
      <c r="G34" s="184">
        <v>257</v>
      </c>
      <c r="H34" s="184">
        <v>167.7</v>
      </c>
      <c r="I34" s="184">
        <v>2</v>
      </c>
      <c r="J34" s="184">
        <v>10</v>
      </c>
      <c r="K34" s="184">
        <v>0</v>
      </c>
      <c r="L34" s="184">
        <v>0</v>
      </c>
      <c r="M34" s="184">
        <v>25.5</v>
      </c>
      <c r="N34" s="184">
        <v>0</v>
      </c>
      <c r="O34" s="184">
        <v>0</v>
      </c>
      <c r="P34" s="184">
        <v>0</v>
      </c>
      <c r="Q34" s="188">
        <v>51.8</v>
      </c>
      <c r="R34" s="183">
        <v>0</v>
      </c>
      <c r="S34" s="184">
        <v>0</v>
      </c>
      <c r="T34" s="184">
        <v>0</v>
      </c>
    </row>
    <row r="35" ht="23.1" customHeight="1" spans="1:20">
      <c r="A35" s="179"/>
      <c r="B35" s="179"/>
      <c r="C35" s="180"/>
      <c r="D35" s="181" t="s">
        <v>2344</v>
      </c>
      <c r="E35" s="216" t="s">
        <v>2345</v>
      </c>
      <c r="F35" s="183">
        <v>257</v>
      </c>
      <c r="G35" s="184">
        <v>257</v>
      </c>
      <c r="H35" s="184">
        <v>167.7</v>
      </c>
      <c r="I35" s="184">
        <v>2</v>
      </c>
      <c r="J35" s="184">
        <v>10</v>
      </c>
      <c r="K35" s="184">
        <v>0</v>
      </c>
      <c r="L35" s="184">
        <v>0</v>
      </c>
      <c r="M35" s="184">
        <v>25.5</v>
      </c>
      <c r="N35" s="184">
        <v>0</v>
      </c>
      <c r="O35" s="184">
        <v>0</v>
      </c>
      <c r="P35" s="184">
        <v>0</v>
      </c>
      <c r="Q35" s="188">
        <v>51.8</v>
      </c>
      <c r="R35" s="183">
        <v>0</v>
      </c>
      <c r="S35" s="184">
        <v>0</v>
      </c>
      <c r="T35" s="184">
        <v>0</v>
      </c>
    </row>
    <row r="36" ht="23.1" customHeight="1" spans="1:20">
      <c r="A36" s="179"/>
      <c r="B36" s="179"/>
      <c r="C36" s="180"/>
      <c r="D36" s="181" t="s">
        <v>2346</v>
      </c>
      <c r="E36" s="216" t="s">
        <v>2347</v>
      </c>
      <c r="F36" s="183">
        <v>190</v>
      </c>
      <c r="G36" s="184">
        <v>190</v>
      </c>
      <c r="H36" s="184">
        <v>20</v>
      </c>
      <c r="I36" s="184">
        <v>0</v>
      </c>
      <c r="J36" s="184">
        <v>0</v>
      </c>
      <c r="K36" s="184">
        <v>0</v>
      </c>
      <c r="L36" s="184">
        <v>0</v>
      </c>
      <c r="M36" s="184">
        <v>0</v>
      </c>
      <c r="N36" s="184">
        <v>0</v>
      </c>
      <c r="O36" s="184">
        <v>0</v>
      </c>
      <c r="P36" s="184">
        <v>0</v>
      </c>
      <c r="Q36" s="188">
        <v>170</v>
      </c>
      <c r="R36" s="183">
        <v>0</v>
      </c>
      <c r="S36" s="184">
        <v>0</v>
      </c>
      <c r="T36" s="184">
        <v>0</v>
      </c>
    </row>
    <row r="37" ht="23.1" customHeight="1" spans="1:20">
      <c r="A37" s="179"/>
      <c r="B37" s="179"/>
      <c r="C37" s="180"/>
      <c r="D37" s="181" t="s">
        <v>2348</v>
      </c>
      <c r="E37" s="216" t="s">
        <v>2349</v>
      </c>
      <c r="F37" s="183">
        <v>190</v>
      </c>
      <c r="G37" s="184">
        <v>190</v>
      </c>
      <c r="H37" s="184">
        <v>20</v>
      </c>
      <c r="I37" s="184">
        <v>0</v>
      </c>
      <c r="J37" s="184">
        <v>0</v>
      </c>
      <c r="K37" s="184">
        <v>0</v>
      </c>
      <c r="L37" s="184">
        <v>0</v>
      </c>
      <c r="M37" s="184">
        <v>0</v>
      </c>
      <c r="N37" s="184">
        <v>0</v>
      </c>
      <c r="O37" s="184">
        <v>0</v>
      </c>
      <c r="P37" s="184">
        <v>0</v>
      </c>
      <c r="Q37" s="188">
        <v>170</v>
      </c>
      <c r="R37" s="183">
        <v>0</v>
      </c>
      <c r="S37" s="184">
        <v>0</v>
      </c>
      <c r="T37" s="184">
        <v>0</v>
      </c>
    </row>
    <row r="38" ht="23.1" customHeight="1" spans="1:20">
      <c r="A38" s="179"/>
      <c r="B38" s="179"/>
      <c r="C38" s="180"/>
      <c r="D38" s="181" t="s">
        <v>2350</v>
      </c>
      <c r="E38" s="216" t="s">
        <v>556</v>
      </c>
      <c r="F38" s="183">
        <v>259</v>
      </c>
      <c r="G38" s="184">
        <v>259</v>
      </c>
      <c r="H38" s="184">
        <v>176</v>
      </c>
      <c r="I38" s="184">
        <v>5</v>
      </c>
      <c r="J38" s="184">
        <v>0</v>
      </c>
      <c r="K38" s="184">
        <v>0</v>
      </c>
      <c r="L38" s="184">
        <v>8</v>
      </c>
      <c r="M38" s="184">
        <v>2</v>
      </c>
      <c r="N38" s="184">
        <v>0</v>
      </c>
      <c r="O38" s="184">
        <v>0</v>
      </c>
      <c r="P38" s="184">
        <v>37</v>
      </c>
      <c r="Q38" s="188">
        <v>31</v>
      </c>
      <c r="R38" s="183">
        <v>0</v>
      </c>
      <c r="S38" s="184">
        <v>0</v>
      </c>
      <c r="T38" s="184">
        <v>0</v>
      </c>
    </row>
    <row r="39" ht="23.1" customHeight="1" spans="1:20">
      <c r="A39" s="179"/>
      <c r="B39" s="179"/>
      <c r="C39" s="180"/>
      <c r="D39" s="181" t="s">
        <v>2351</v>
      </c>
      <c r="E39" s="216" t="s">
        <v>2352</v>
      </c>
      <c r="F39" s="183">
        <v>259</v>
      </c>
      <c r="G39" s="184">
        <v>259</v>
      </c>
      <c r="H39" s="184">
        <v>176</v>
      </c>
      <c r="I39" s="184">
        <v>5</v>
      </c>
      <c r="J39" s="184">
        <v>0</v>
      </c>
      <c r="K39" s="184">
        <v>0</v>
      </c>
      <c r="L39" s="184">
        <v>8</v>
      </c>
      <c r="M39" s="184">
        <v>2</v>
      </c>
      <c r="N39" s="184">
        <v>0</v>
      </c>
      <c r="O39" s="184">
        <v>0</v>
      </c>
      <c r="P39" s="184">
        <v>37</v>
      </c>
      <c r="Q39" s="188">
        <v>31</v>
      </c>
      <c r="R39" s="183">
        <v>0</v>
      </c>
      <c r="S39" s="184">
        <v>0</v>
      </c>
      <c r="T39" s="184">
        <v>0</v>
      </c>
    </row>
    <row r="40" ht="23.1" customHeight="1" spans="1:20">
      <c r="A40" s="179"/>
      <c r="B40" s="179"/>
      <c r="C40" s="180"/>
      <c r="D40" s="181" t="s">
        <v>2353</v>
      </c>
      <c r="E40" s="216" t="s">
        <v>107</v>
      </c>
      <c r="F40" s="183">
        <v>172</v>
      </c>
      <c r="G40" s="184">
        <v>172</v>
      </c>
      <c r="H40" s="184">
        <v>48</v>
      </c>
      <c r="I40" s="184">
        <v>0</v>
      </c>
      <c r="J40" s="184">
        <v>0</v>
      </c>
      <c r="K40" s="184">
        <v>0</v>
      </c>
      <c r="L40" s="184">
        <v>100</v>
      </c>
      <c r="M40" s="184">
        <v>2</v>
      </c>
      <c r="N40" s="184">
        <v>0</v>
      </c>
      <c r="O40" s="184">
        <v>0</v>
      </c>
      <c r="P40" s="184">
        <v>10</v>
      </c>
      <c r="Q40" s="188">
        <v>12</v>
      </c>
      <c r="R40" s="183">
        <v>0</v>
      </c>
      <c r="S40" s="184">
        <v>0</v>
      </c>
      <c r="T40" s="184">
        <v>0</v>
      </c>
    </row>
    <row r="41" ht="23.1" customHeight="1" spans="1:20">
      <c r="A41" s="179"/>
      <c r="B41" s="179"/>
      <c r="C41" s="180"/>
      <c r="D41" s="181" t="s">
        <v>2354</v>
      </c>
      <c r="E41" s="216" t="s">
        <v>2355</v>
      </c>
      <c r="F41" s="183">
        <v>172</v>
      </c>
      <c r="G41" s="184">
        <v>172</v>
      </c>
      <c r="H41" s="184">
        <v>48</v>
      </c>
      <c r="I41" s="184">
        <v>0</v>
      </c>
      <c r="J41" s="184">
        <v>0</v>
      </c>
      <c r="K41" s="184">
        <v>0</v>
      </c>
      <c r="L41" s="184">
        <v>100</v>
      </c>
      <c r="M41" s="184">
        <v>2</v>
      </c>
      <c r="N41" s="184">
        <v>0</v>
      </c>
      <c r="O41" s="184">
        <v>0</v>
      </c>
      <c r="P41" s="184">
        <v>10</v>
      </c>
      <c r="Q41" s="188">
        <v>12</v>
      </c>
      <c r="R41" s="183">
        <v>0</v>
      </c>
      <c r="S41" s="184">
        <v>0</v>
      </c>
      <c r="T41" s="184">
        <v>0</v>
      </c>
    </row>
    <row r="42" ht="23.1" customHeight="1" spans="1:20">
      <c r="A42" s="179"/>
      <c r="B42" s="179"/>
      <c r="C42" s="180"/>
      <c r="D42" s="181" t="s">
        <v>2356</v>
      </c>
      <c r="E42" s="216" t="s">
        <v>109</v>
      </c>
      <c r="F42" s="183">
        <v>140</v>
      </c>
      <c r="G42" s="184">
        <v>140</v>
      </c>
      <c r="H42" s="184">
        <v>100</v>
      </c>
      <c r="I42" s="184">
        <v>0</v>
      </c>
      <c r="J42" s="184">
        <v>0</v>
      </c>
      <c r="K42" s="184">
        <v>0</v>
      </c>
      <c r="L42" s="184">
        <v>0</v>
      </c>
      <c r="M42" s="184">
        <v>0</v>
      </c>
      <c r="N42" s="184">
        <v>0</v>
      </c>
      <c r="O42" s="184">
        <v>0</v>
      </c>
      <c r="P42" s="184">
        <v>0</v>
      </c>
      <c r="Q42" s="188">
        <v>40</v>
      </c>
      <c r="R42" s="183">
        <v>0</v>
      </c>
      <c r="S42" s="184">
        <v>0</v>
      </c>
      <c r="T42" s="184">
        <v>0</v>
      </c>
    </row>
    <row r="43" ht="23.1" customHeight="1" spans="1:20">
      <c r="A43" s="179"/>
      <c r="B43" s="179"/>
      <c r="C43" s="180"/>
      <c r="D43" s="181" t="s">
        <v>2357</v>
      </c>
      <c r="E43" s="216" t="s">
        <v>2358</v>
      </c>
      <c r="F43" s="183">
        <v>140</v>
      </c>
      <c r="G43" s="184">
        <v>140</v>
      </c>
      <c r="H43" s="184">
        <v>100</v>
      </c>
      <c r="I43" s="184">
        <v>0</v>
      </c>
      <c r="J43" s="184">
        <v>0</v>
      </c>
      <c r="K43" s="184">
        <v>0</v>
      </c>
      <c r="L43" s="184">
        <v>0</v>
      </c>
      <c r="M43" s="184">
        <v>0</v>
      </c>
      <c r="N43" s="184">
        <v>0</v>
      </c>
      <c r="O43" s="184">
        <v>0</v>
      </c>
      <c r="P43" s="184">
        <v>0</v>
      </c>
      <c r="Q43" s="188">
        <v>40</v>
      </c>
      <c r="R43" s="183">
        <v>0</v>
      </c>
      <c r="S43" s="184">
        <v>0</v>
      </c>
      <c r="T43" s="184">
        <v>0</v>
      </c>
    </row>
    <row r="44" ht="23.1" customHeight="1" spans="1:20">
      <c r="A44" s="179"/>
      <c r="B44" s="179"/>
      <c r="C44" s="180"/>
      <c r="D44" s="181" t="s">
        <v>2359</v>
      </c>
      <c r="E44" s="216" t="s">
        <v>111</v>
      </c>
      <c r="F44" s="183">
        <v>1360</v>
      </c>
      <c r="G44" s="184">
        <v>1360</v>
      </c>
      <c r="H44" s="184">
        <v>0</v>
      </c>
      <c r="I44" s="184">
        <v>0</v>
      </c>
      <c r="J44" s="184">
        <v>0</v>
      </c>
      <c r="K44" s="184">
        <v>0</v>
      </c>
      <c r="L44" s="184">
        <v>0</v>
      </c>
      <c r="M44" s="184">
        <v>0</v>
      </c>
      <c r="N44" s="184">
        <v>0</v>
      </c>
      <c r="O44" s="184">
        <v>0</v>
      </c>
      <c r="P44" s="184">
        <v>0</v>
      </c>
      <c r="Q44" s="188">
        <v>1360</v>
      </c>
      <c r="R44" s="183">
        <v>0</v>
      </c>
      <c r="S44" s="184">
        <v>0</v>
      </c>
      <c r="T44" s="184">
        <v>0</v>
      </c>
    </row>
    <row r="45" ht="23.1" customHeight="1" spans="1:20">
      <c r="A45" s="179"/>
      <c r="B45" s="179"/>
      <c r="C45" s="180"/>
      <c r="D45" s="181" t="s">
        <v>2360</v>
      </c>
      <c r="E45" s="216" t="s">
        <v>2361</v>
      </c>
      <c r="F45" s="183">
        <v>1360</v>
      </c>
      <c r="G45" s="184">
        <v>1360</v>
      </c>
      <c r="H45" s="184">
        <v>0</v>
      </c>
      <c r="I45" s="184">
        <v>0</v>
      </c>
      <c r="J45" s="184">
        <v>0</v>
      </c>
      <c r="K45" s="184">
        <v>0</v>
      </c>
      <c r="L45" s="184">
        <v>0</v>
      </c>
      <c r="M45" s="184">
        <v>0</v>
      </c>
      <c r="N45" s="184">
        <v>0</v>
      </c>
      <c r="O45" s="184">
        <v>0</v>
      </c>
      <c r="P45" s="184">
        <v>0</v>
      </c>
      <c r="Q45" s="188">
        <v>1360</v>
      </c>
      <c r="R45" s="183">
        <v>0</v>
      </c>
      <c r="S45" s="184">
        <v>0</v>
      </c>
      <c r="T45" s="184">
        <v>0</v>
      </c>
    </row>
    <row r="46" ht="23.1" customHeight="1" spans="1:20">
      <c r="A46" s="179"/>
      <c r="B46" s="179"/>
      <c r="C46" s="180"/>
      <c r="D46" s="181" t="s">
        <v>2362</v>
      </c>
      <c r="E46" s="216" t="s">
        <v>575</v>
      </c>
      <c r="F46" s="183">
        <v>352</v>
      </c>
      <c r="G46" s="184">
        <v>149</v>
      </c>
      <c r="H46" s="184">
        <v>16</v>
      </c>
      <c r="I46" s="184">
        <v>0</v>
      </c>
      <c r="J46" s="184">
        <v>0</v>
      </c>
      <c r="K46" s="184">
        <v>0</v>
      </c>
      <c r="L46" s="184">
        <v>48</v>
      </c>
      <c r="M46" s="184">
        <v>0</v>
      </c>
      <c r="N46" s="184">
        <v>0</v>
      </c>
      <c r="O46" s="184">
        <v>0</v>
      </c>
      <c r="P46" s="184">
        <v>0</v>
      </c>
      <c r="Q46" s="188">
        <v>85</v>
      </c>
      <c r="R46" s="183">
        <v>203</v>
      </c>
      <c r="S46" s="184">
        <v>203</v>
      </c>
      <c r="T46" s="184">
        <v>0</v>
      </c>
    </row>
    <row r="47" ht="23.1" customHeight="1" spans="1:20">
      <c r="A47" s="179"/>
      <c r="B47" s="179"/>
      <c r="C47" s="180"/>
      <c r="D47" s="181" t="s">
        <v>2363</v>
      </c>
      <c r="E47" s="216" t="s">
        <v>2364</v>
      </c>
      <c r="F47" s="183">
        <v>149</v>
      </c>
      <c r="G47" s="184">
        <v>149</v>
      </c>
      <c r="H47" s="184">
        <v>16</v>
      </c>
      <c r="I47" s="184">
        <v>0</v>
      </c>
      <c r="J47" s="184">
        <v>0</v>
      </c>
      <c r="K47" s="184">
        <v>0</v>
      </c>
      <c r="L47" s="184">
        <v>48</v>
      </c>
      <c r="M47" s="184">
        <v>0</v>
      </c>
      <c r="N47" s="184">
        <v>0</v>
      </c>
      <c r="O47" s="184">
        <v>0</v>
      </c>
      <c r="P47" s="184">
        <v>0</v>
      </c>
      <c r="Q47" s="188">
        <v>85</v>
      </c>
      <c r="R47" s="183">
        <v>0</v>
      </c>
      <c r="S47" s="184">
        <v>0</v>
      </c>
      <c r="T47" s="184">
        <v>0</v>
      </c>
    </row>
    <row r="48" ht="23.1" customHeight="1" spans="1:20">
      <c r="A48" s="179"/>
      <c r="B48" s="179"/>
      <c r="C48" s="180"/>
      <c r="D48" s="181" t="s">
        <v>2365</v>
      </c>
      <c r="E48" s="216" t="s">
        <v>2366</v>
      </c>
      <c r="F48" s="183">
        <v>3</v>
      </c>
      <c r="G48" s="184">
        <v>0</v>
      </c>
      <c r="H48" s="184">
        <v>0</v>
      </c>
      <c r="I48" s="184">
        <v>0</v>
      </c>
      <c r="J48" s="184">
        <v>0</v>
      </c>
      <c r="K48" s="184">
        <v>0</v>
      </c>
      <c r="L48" s="184">
        <v>0</v>
      </c>
      <c r="M48" s="184">
        <v>0</v>
      </c>
      <c r="N48" s="184">
        <v>0</v>
      </c>
      <c r="O48" s="184">
        <v>0</v>
      </c>
      <c r="P48" s="184">
        <v>0</v>
      </c>
      <c r="Q48" s="188">
        <v>0</v>
      </c>
      <c r="R48" s="183">
        <v>3</v>
      </c>
      <c r="S48" s="184">
        <v>3</v>
      </c>
      <c r="T48" s="184">
        <v>0</v>
      </c>
    </row>
    <row r="49" ht="23.1" customHeight="1" spans="1:20">
      <c r="A49" s="179"/>
      <c r="B49" s="179"/>
      <c r="C49" s="180"/>
      <c r="D49" s="181" t="s">
        <v>2367</v>
      </c>
      <c r="E49" s="216" t="s">
        <v>2368</v>
      </c>
      <c r="F49" s="183">
        <v>200</v>
      </c>
      <c r="G49" s="184">
        <v>0</v>
      </c>
      <c r="H49" s="184">
        <v>0</v>
      </c>
      <c r="I49" s="184">
        <v>0</v>
      </c>
      <c r="J49" s="184">
        <v>0</v>
      </c>
      <c r="K49" s="184">
        <v>0</v>
      </c>
      <c r="L49" s="184">
        <v>0</v>
      </c>
      <c r="M49" s="184">
        <v>0</v>
      </c>
      <c r="N49" s="184">
        <v>0</v>
      </c>
      <c r="O49" s="184">
        <v>0</v>
      </c>
      <c r="P49" s="184">
        <v>0</v>
      </c>
      <c r="Q49" s="188">
        <v>0</v>
      </c>
      <c r="R49" s="183">
        <v>200</v>
      </c>
      <c r="S49" s="184">
        <v>200</v>
      </c>
      <c r="T49" s="184">
        <v>0</v>
      </c>
    </row>
    <row r="50" ht="23.1" customHeight="1" spans="1:20">
      <c r="A50" s="179"/>
      <c r="B50" s="179"/>
      <c r="C50" s="180"/>
      <c r="D50" s="181" t="s">
        <v>2369</v>
      </c>
      <c r="E50" s="216" t="s">
        <v>113</v>
      </c>
      <c r="F50" s="183">
        <v>1957</v>
      </c>
      <c r="G50" s="184">
        <v>130</v>
      </c>
      <c r="H50" s="184">
        <v>3</v>
      </c>
      <c r="I50" s="184">
        <v>0</v>
      </c>
      <c r="J50" s="184">
        <v>0</v>
      </c>
      <c r="K50" s="184">
        <v>0</v>
      </c>
      <c r="L50" s="184">
        <v>0</v>
      </c>
      <c r="M50" s="184">
        <v>0</v>
      </c>
      <c r="N50" s="184">
        <v>0</v>
      </c>
      <c r="O50" s="184">
        <v>0</v>
      </c>
      <c r="P50" s="184">
        <v>0</v>
      </c>
      <c r="Q50" s="188">
        <v>127</v>
      </c>
      <c r="R50" s="183">
        <v>1827</v>
      </c>
      <c r="S50" s="184">
        <v>1827</v>
      </c>
      <c r="T50" s="184">
        <v>0</v>
      </c>
    </row>
    <row r="51" ht="23.1" customHeight="1" spans="1:20">
      <c r="A51" s="179"/>
      <c r="B51" s="179"/>
      <c r="C51" s="180"/>
      <c r="D51" s="181" t="s">
        <v>2370</v>
      </c>
      <c r="E51" s="216" t="s">
        <v>2371</v>
      </c>
      <c r="F51" s="183">
        <v>130</v>
      </c>
      <c r="G51" s="184">
        <v>130</v>
      </c>
      <c r="H51" s="184">
        <v>3</v>
      </c>
      <c r="I51" s="184">
        <v>0</v>
      </c>
      <c r="J51" s="184">
        <v>0</v>
      </c>
      <c r="K51" s="184">
        <v>0</v>
      </c>
      <c r="L51" s="184">
        <v>0</v>
      </c>
      <c r="M51" s="184">
        <v>0</v>
      </c>
      <c r="N51" s="184">
        <v>0</v>
      </c>
      <c r="O51" s="184">
        <v>0</v>
      </c>
      <c r="P51" s="184">
        <v>0</v>
      </c>
      <c r="Q51" s="188">
        <v>127</v>
      </c>
      <c r="R51" s="183">
        <v>0</v>
      </c>
      <c r="S51" s="184">
        <v>0</v>
      </c>
      <c r="T51" s="184">
        <v>0</v>
      </c>
    </row>
    <row r="52" ht="23.1" customHeight="1" spans="1:20">
      <c r="A52" s="179"/>
      <c r="B52" s="179"/>
      <c r="C52" s="180"/>
      <c r="D52" s="181" t="s">
        <v>2476</v>
      </c>
      <c r="E52" s="216" t="s">
        <v>2477</v>
      </c>
      <c r="F52" s="183">
        <v>1310</v>
      </c>
      <c r="G52" s="184">
        <v>0</v>
      </c>
      <c r="H52" s="184">
        <v>0</v>
      </c>
      <c r="I52" s="184">
        <v>0</v>
      </c>
      <c r="J52" s="184">
        <v>0</v>
      </c>
      <c r="K52" s="184">
        <v>0</v>
      </c>
      <c r="L52" s="184">
        <v>0</v>
      </c>
      <c r="M52" s="184">
        <v>0</v>
      </c>
      <c r="N52" s="184">
        <v>0</v>
      </c>
      <c r="O52" s="184">
        <v>0</v>
      </c>
      <c r="P52" s="184">
        <v>0</v>
      </c>
      <c r="Q52" s="188">
        <v>0</v>
      </c>
      <c r="R52" s="183">
        <v>1310</v>
      </c>
      <c r="S52" s="184">
        <v>1310</v>
      </c>
      <c r="T52" s="184">
        <v>0</v>
      </c>
    </row>
    <row r="53" ht="23.1" customHeight="1" spans="1:20">
      <c r="A53" s="179"/>
      <c r="B53" s="179"/>
      <c r="C53" s="180"/>
      <c r="D53" s="181" t="s">
        <v>2478</v>
      </c>
      <c r="E53" s="216" t="s">
        <v>2479</v>
      </c>
      <c r="F53" s="183">
        <v>517</v>
      </c>
      <c r="G53" s="184">
        <v>0</v>
      </c>
      <c r="H53" s="184">
        <v>0</v>
      </c>
      <c r="I53" s="184">
        <v>0</v>
      </c>
      <c r="J53" s="184">
        <v>0</v>
      </c>
      <c r="K53" s="184">
        <v>0</v>
      </c>
      <c r="L53" s="184">
        <v>0</v>
      </c>
      <c r="M53" s="184">
        <v>0</v>
      </c>
      <c r="N53" s="184">
        <v>0</v>
      </c>
      <c r="O53" s="184">
        <v>0</v>
      </c>
      <c r="P53" s="184">
        <v>0</v>
      </c>
      <c r="Q53" s="188">
        <v>0</v>
      </c>
      <c r="R53" s="183">
        <v>517</v>
      </c>
      <c r="S53" s="184">
        <v>517</v>
      </c>
      <c r="T53" s="184">
        <v>0</v>
      </c>
    </row>
    <row r="54" ht="23.1" customHeight="1" spans="1:20">
      <c r="A54" s="179"/>
      <c r="B54" s="179"/>
      <c r="C54" s="180"/>
      <c r="D54" s="181" t="s">
        <v>2480</v>
      </c>
      <c r="E54" s="216" t="s">
        <v>117</v>
      </c>
      <c r="F54" s="183">
        <v>26</v>
      </c>
      <c r="G54" s="184">
        <v>26</v>
      </c>
      <c r="H54" s="184">
        <v>17</v>
      </c>
      <c r="I54" s="184">
        <v>0.3</v>
      </c>
      <c r="J54" s="184">
        <v>1.5</v>
      </c>
      <c r="K54" s="184">
        <v>0</v>
      </c>
      <c r="L54" s="184">
        <v>0.2</v>
      </c>
      <c r="M54" s="184">
        <v>0.6</v>
      </c>
      <c r="N54" s="184">
        <v>0</v>
      </c>
      <c r="O54" s="184">
        <v>0</v>
      </c>
      <c r="P54" s="184">
        <v>5</v>
      </c>
      <c r="Q54" s="188">
        <v>1.4</v>
      </c>
      <c r="R54" s="183">
        <v>0</v>
      </c>
      <c r="S54" s="184">
        <v>0</v>
      </c>
      <c r="T54" s="184">
        <v>0</v>
      </c>
    </row>
    <row r="55" ht="23.1" customHeight="1" spans="1:20">
      <c r="A55" s="179"/>
      <c r="B55" s="179"/>
      <c r="C55" s="180"/>
      <c r="D55" s="181" t="s">
        <v>2481</v>
      </c>
      <c r="E55" s="216" t="s">
        <v>2482</v>
      </c>
      <c r="F55" s="183">
        <v>26</v>
      </c>
      <c r="G55" s="184">
        <v>26</v>
      </c>
      <c r="H55" s="184">
        <v>17</v>
      </c>
      <c r="I55" s="184">
        <v>0.3</v>
      </c>
      <c r="J55" s="184">
        <v>1.5</v>
      </c>
      <c r="K55" s="184">
        <v>0</v>
      </c>
      <c r="L55" s="184">
        <v>0.2</v>
      </c>
      <c r="M55" s="184">
        <v>0.6</v>
      </c>
      <c r="N55" s="184">
        <v>0</v>
      </c>
      <c r="O55" s="184">
        <v>0</v>
      </c>
      <c r="P55" s="184">
        <v>5</v>
      </c>
      <c r="Q55" s="188">
        <v>1.4</v>
      </c>
      <c r="R55" s="183">
        <v>0</v>
      </c>
      <c r="S55" s="184">
        <v>0</v>
      </c>
      <c r="T55" s="184">
        <v>0</v>
      </c>
    </row>
    <row r="56" ht="23.1" customHeight="1" spans="1:20">
      <c r="A56" s="179"/>
      <c r="B56" s="179"/>
      <c r="C56" s="180"/>
      <c r="D56" s="181" t="s">
        <v>2483</v>
      </c>
      <c r="E56" s="216" t="s">
        <v>641</v>
      </c>
      <c r="F56" s="183">
        <v>5</v>
      </c>
      <c r="G56" s="184">
        <v>0</v>
      </c>
      <c r="H56" s="184">
        <v>0</v>
      </c>
      <c r="I56" s="184">
        <v>0</v>
      </c>
      <c r="J56" s="184">
        <v>0</v>
      </c>
      <c r="K56" s="184">
        <v>0</v>
      </c>
      <c r="L56" s="184">
        <v>0</v>
      </c>
      <c r="M56" s="184">
        <v>0</v>
      </c>
      <c r="N56" s="184">
        <v>0</v>
      </c>
      <c r="O56" s="184">
        <v>0</v>
      </c>
      <c r="P56" s="184">
        <v>0</v>
      </c>
      <c r="Q56" s="188">
        <v>0</v>
      </c>
      <c r="R56" s="183">
        <v>5</v>
      </c>
      <c r="S56" s="184">
        <v>5</v>
      </c>
      <c r="T56" s="184">
        <v>0</v>
      </c>
    </row>
    <row r="57" ht="23.1" customHeight="1" spans="1:20">
      <c r="A57" s="179"/>
      <c r="B57" s="179"/>
      <c r="C57" s="180"/>
      <c r="D57" s="181" t="s">
        <v>2484</v>
      </c>
      <c r="E57" s="216" t="s">
        <v>2485</v>
      </c>
      <c r="F57" s="183">
        <v>5</v>
      </c>
      <c r="G57" s="184">
        <v>0</v>
      </c>
      <c r="H57" s="184">
        <v>0</v>
      </c>
      <c r="I57" s="184">
        <v>0</v>
      </c>
      <c r="J57" s="184">
        <v>0</v>
      </c>
      <c r="K57" s="184">
        <v>0</v>
      </c>
      <c r="L57" s="184">
        <v>0</v>
      </c>
      <c r="M57" s="184">
        <v>0</v>
      </c>
      <c r="N57" s="184">
        <v>0</v>
      </c>
      <c r="O57" s="184">
        <v>0</v>
      </c>
      <c r="P57" s="184">
        <v>0</v>
      </c>
      <c r="Q57" s="188">
        <v>0</v>
      </c>
      <c r="R57" s="183">
        <v>5</v>
      </c>
      <c r="S57" s="184">
        <v>5</v>
      </c>
      <c r="T57" s="184">
        <v>0</v>
      </c>
    </row>
    <row r="58" ht="23.1" customHeight="1" spans="1:20">
      <c r="A58" s="179"/>
      <c r="B58" s="179"/>
      <c r="C58" s="180"/>
      <c r="D58" s="181" t="s">
        <v>2486</v>
      </c>
      <c r="E58" s="216" t="s">
        <v>2206</v>
      </c>
      <c r="F58" s="183">
        <v>1707</v>
      </c>
      <c r="G58" s="184">
        <v>1608</v>
      </c>
      <c r="H58" s="184">
        <v>736.35</v>
      </c>
      <c r="I58" s="184">
        <v>28.3</v>
      </c>
      <c r="J58" s="184">
        <v>55.2</v>
      </c>
      <c r="K58" s="184">
        <v>3</v>
      </c>
      <c r="L58" s="184">
        <v>50.8</v>
      </c>
      <c r="M58" s="184">
        <v>49</v>
      </c>
      <c r="N58" s="184">
        <v>0</v>
      </c>
      <c r="O58" s="184">
        <v>1</v>
      </c>
      <c r="P58" s="184">
        <v>23</v>
      </c>
      <c r="Q58" s="188">
        <v>661.35</v>
      </c>
      <c r="R58" s="183">
        <v>99</v>
      </c>
      <c r="S58" s="184">
        <v>99</v>
      </c>
      <c r="T58" s="184">
        <v>0</v>
      </c>
    </row>
    <row r="59" ht="23.1" customHeight="1" spans="1:20">
      <c r="A59" s="179"/>
      <c r="B59" s="179"/>
      <c r="C59" s="180"/>
      <c r="D59" s="181" t="s">
        <v>2487</v>
      </c>
      <c r="E59" s="216" t="s">
        <v>2488</v>
      </c>
      <c r="F59" s="183">
        <v>140</v>
      </c>
      <c r="G59" s="184">
        <v>140</v>
      </c>
      <c r="H59" s="184">
        <v>87</v>
      </c>
      <c r="I59" s="184">
        <v>5</v>
      </c>
      <c r="J59" s="184">
        <v>3</v>
      </c>
      <c r="K59" s="184">
        <v>0</v>
      </c>
      <c r="L59" s="184">
        <v>4</v>
      </c>
      <c r="M59" s="184">
        <v>10</v>
      </c>
      <c r="N59" s="184">
        <v>0</v>
      </c>
      <c r="O59" s="184">
        <v>0</v>
      </c>
      <c r="P59" s="184">
        <v>7</v>
      </c>
      <c r="Q59" s="188">
        <v>24</v>
      </c>
      <c r="R59" s="183">
        <v>0</v>
      </c>
      <c r="S59" s="184">
        <v>0</v>
      </c>
      <c r="T59" s="184">
        <v>0</v>
      </c>
    </row>
    <row r="60" ht="23.1" customHeight="1" spans="1:20">
      <c r="A60" s="179"/>
      <c r="B60" s="179"/>
      <c r="C60" s="180"/>
      <c r="D60" s="181" t="s">
        <v>2489</v>
      </c>
      <c r="E60" s="216" t="s">
        <v>2490</v>
      </c>
      <c r="F60" s="183">
        <v>320</v>
      </c>
      <c r="G60" s="184">
        <v>320</v>
      </c>
      <c r="H60" s="184">
        <v>86</v>
      </c>
      <c r="I60" s="184">
        <v>7</v>
      </c>
      <c r="J60" s="184">
        <v>9</v>
      </c>
      <c r="K60" s="184">
        <v>0</v>
      </c>
      <c r="L60" s="184">
        <v>2</v>
      </c>
      <c r="M60" s="184">
        <v>7.5</v>
      </c>
      <c r="N60" s="184">
        <v>0</v>
      </c>
      <c r="O60" s="184">
        <v>1</v>
      </c>
      <c r="P60" s="184">
        <v>1.5</v>
      </c>
      <c r="Q60" s="188">
        <v>206</v>
      </c>
      <c r="R60" s="183">
        <v>0</v>
      </c>
      <c r="S60" s="184">
        <v>0</v>
      </c>
      <c r="T60" s="184">
        <v>0</v>
      </c>
    </row>
    <row r="61" ht="23.1" customHeight="1" spans="1:20">
      <c r="A61" s="179"/>
      <c r="B61" s="179"/>
      <c r="C61" s="180"/>
      <c r="D61" s="181" t="s">
        <v>2491</v>
      </c>
      <c r="E61" s="216" t="s">
        <v>2492</v>
      </c>
      <c r="F61" s="183">
        <v>98</v>
      </c>
      <c r="G61" s="184">
        <v>98</v>
      </c>
      <c r="H61" s="184">
        <v>71</v>
      </c>
      <c r="I61" s="184">
        <v>1</v>
      </c>
      <c r="J61" s="184">
        <v>3</v>
      </c>
      <c r="K61" s="184">
        <v>0</v>
      </c>
      <c r="L61" s="184">
        <v>0</v>
      </c>
      <c r="M61" s="184">
        <v>5</v>
      </c>
      <c r="N61" s="184">
        <v>0</v>
      </c>
      <c r="O61" s="184">
        <v>0</v>
      </c>
      <c r="P61" s="184">
        <v>0</v>
      </c>
      <c r="Q61" s="188">
        <v>18</v>
      </c>
      <c r="R61" s="183">
        <v>0</v>
      </c>
      <c r="S61" s="184">
        <v>0</v>
      </c>
      <c r="T61" s="184">
        <v>0</v>
      </c>
    </row>
    <row r="62" ht="23.1" customHeight="1" spans="1:20">
      <c r="A62" s="179"/>
      <c r="B62" s="179"/>
      <c r="C62" s="180"/>
      <c r="D62" s="181" t="s">
        <v>2493</v>
      </c>
      <c r="E62" s="216" t="s">
        <v>2494</v>
      </c>
      <c r="F62" s="183">
        <v>50</v>
      </c>
      <c r="G62" s="184">
        <v>0</v>
      </c>
      <c r="H62" s="184">
        <v>0</v>
      </c>
      <c r="I62" s="184">
        <v>0</v>
      </c>
      <c r="J62" s="184">
        <v>0</v>
      </c>
      <c r="K62" s="184">
        <v>0</v>
      </c>
      <c r="L62" s="184">
        <v>0</v>
      </c>
      <c r="M62" s="184">
        <v>0</v>
      </c>
      <c r="N62" s="184">
        <v>0</v>
      </c>
      <c r="O62" s="184">
        <v>0</v>
      </c>
      <c r="P62" s="184">
        <v>0</v>
      </c>
      <c r="Q62" s="188">
        <v>0</v>
      </c>
      <c r="R62" s="183">
        <v>50</v>
      </c>
      <c r="S62" s="184">
        <v>50</v>
      </c>
      <c r="T62" s="184">
        <v>0</v>
      </c>
    </row>
    <row r="63" ht="23.1" customHeight="1" spans="1:20">
      <c r="A63" s="179"/>
      <c r="B63" s="179"/>
      <c r="C63" s="180"/>
      <c r="D63" s="181" t="s">
        <v>2495</v>
      </c>
      <c r="E63" s="216" t="s">
        <v>2496</v>
      </c>
      <c r="F63" s="183">
        <v>48</v>
      </c>
      <c r="G63" s="184">
        <v>48</v>
      </c>
      <c r="H63" s="184">
        <v>22.5</v>
      </c>
      <c r="I63" s="184">
        <v>6</v>
      </c>
      <c r="J63" s="184">
        <v>3.5</v>
      </c>
      <c r="K63" s="184">
        <v>0</v>
      </c>
      <c r="L63" s="184">
        <v>0</v>
      </c>
      <c r="M63" s="184">
        <v>5.5</v>
      </c>
      <c r="N63" s="184">
        <v>0</v>
      </c>
      <c r="O63" s="184">
        <v>0</v>
      </c>
      <c r="P63" s="184">
        <v>0.5</v>
      </c>
      <c r="Q63" s="188">
        <v>10</v>
      </c>
      <c r="R63" s="183">
        <v>0</v>
      </c>
      <c r="S63" s="184">
        <v>0</v>
      </c>
      <c r="T63" s="184">
        <v>0</v>
      </c>
    </row>
    <row r="64" ht="23.1" customHeight="1" spans="1:20">
      <c r="A64" s="179"/>
      <c r="B64" s="179"/>
      <c r="C64" s="180"/>
      <c r="D64" s="181" t="s">
        <v>2497</v>
      </c>
      <c r="E64" s="216" t="s">
        <v>2498</v>
      </c>
      <c r="F64" s="183">
        <v>28</v>
      </c>
      <c r="G64" s="184">
        <v>28</v>
      </c>
      <c r="H64" s="184">
        <v>17</v>
      </c>
      <c r="I64" s="184">
        <v>0</v>
      </c>
      <c r="J64" s="184">
        <v>0</v>
      </c>
      <c r="K64" s="184">
        <v>0</v>
      </c>
      <c r="L64" s="184">
        <v>2</v>
      </c>
      <c r="M64" s="184">
        <v>2</v>
      </c>
      <c r="N64" s="184">
        <v>0</v>
      </c>
      <c r="O64" s="184">
        <v>0</v>
      </c>
      <c r="P64" s="184">
        <v>2</v>
      </c>
      <c r="Q64" s="188">
        <v>5</v>
      </c>
      <c r="R64" s="183">
        <v>0</v>
      </c>
      <c r="S64" s="184">
        <v>0</v>
      </c>
      <c r="T64" s="184">
        <v>0</v>
      </c>
    </row>
    <row r="65" ht="23.1" customHeight="1" spans="1:20">
      <c r="A65" s="179"/>
      <c r="B65" s="179"/>
      <c r="C65" s="180"/>
      <c r="D65" s="181" t="s">
        <v>2499</v>
      </c>
      <c r="E65" s="216" t="s">
        <v>2500</v>
      </c>
      <c r="F65" s="183">
        <v>12</v>
      </c>
      <c r="G65" s="184">
        <v>0</v>
      </c>
      <c r="H65" s="184">
        <v>0</v>
      </c>
      <c r="I65" s="184">
        <v>0</v>
      </c>
      <c r="J65" s="184">
        <v>0</v>
      </c>
      <c r="K65" s="184">
        <v>0</v>
      </c>
      <c r="L65" s="184">
        <v>0</v>
      </c>
      <c r="M65" s="184">
        <v>0</v>
      </c>
      <c r="N65" s="184">
        <v>0</v>
      </c>
      <c r="O65" s="184">
        <v>0</v>
      </c>
      <c r="P65" s="184">
        <v>0</v>
      </c>
      <c r="Q65" s="188">
        <v>0</v>
      </c>
      <c r="R65" s="183">
        <v>12</v>
      </c>
      <c r="S65" s="184">
        <v>12</v>
      </c>
      <c r="T65" s="184">
        <v>0</v>
      </c>
    </row>
    <row r="66" ht="23.1" customHeight="1" spans="1:20">
      <c r="A66" s="179"/>
      <c r="B66" s="179"/>
      <c r="C66" s="180"/>
      <c r="D66" s="181" t="s">
        <v>2501</v>
      </c>
      <c r="E66" s="216" t="s">
        <v>2502</v>
      </c>
      <c r="F66" s="183">
        <v>14</v>
      </c>
      <c r="G66" s="184">
        <v>14</v>
      </c>
      <c r="H66" s="184">
        <v>9</v>
      </c>
      <c r="I66" s="184">
        <v>0</v>
      </c>
      <c r="J66" s="184">
        <v>0</v>
      </c>
      <c r="K66" s="184">
        <v>0</v>
      </c>
      <c r="L66" s="184">
        <v>1</v>
      </c>
      <c r="M66" s="184">
        <v>1.5</v>
      </c>
      <c r="N66" s="184">
        <v>0</v>
      </c>
      <c r="O66" s="184">
        <v>0</v>
      </c>
      <c r="P66" s="184">
        <v>1.5</v>
      </c>
      <c r="Q66" s="188">
        <v>1</v>
      </c>
      <c r="R66" s="183">
        <v>0</v>
      </c>
      <c r="S66" s="184">
        <v>0</v>
      </c>
      <c r="T66" s="184">
        <v>0</v>
      </c>
    </row>
    <row r="67" ht="23.1" customHeight="1" spans="1:20">
      <c r="A67" s="179"/>
      <c r="B67" s="179"/>
      <c r="C67" s="180"/>
      <c r="D67" s="181" t="s">
        <v>2503</v>
      </c>
      <c r="E67" s="216" t="s">
        <v>2504</v>
      </c>
      <c r="F67" s="183">
        <v>168</v>
      </c>
      <c r="G67" s="184">
        <v>168</v>
      </c>
      <c r="H67" s="184">
        <v>43</v>
      </c>
      <c r="I67" s="184">
        <v>8</v>
      </c>
      <c r="J67" s="184">
        <v>3</v>
      </c>
      <c r="K67" s="184">
        <v>0</v>
      </c>
      <c r="L67" s="184">
        <v>0</v>
      </c>
      <c r="M67" s="184">
        <v>9</v>
      </c>
      <c r="N67" s="184">
        <v>0</v>
      </c>
      <c r="O67" s="184">
        <v>0</v>
      </c>
      <c r="P67" s="184">
        <v>0</v>
      </c>
      <c r="Q67" s="188">
        <v>105</v>
      </c>
      <c r="R67" s="183">
        <v>0</v>
      </c>
      <c r="S67" s="184">
        <v>0</v>
      </c>
      <c r="T67" s="184">
        <v>0</v>
      </c>
    </row>
    <row r="68" ht="23.1" customHeight="1" spans="1:20">
      <c r="A68" s="179"/>
      <c r="B68" s="179"/>
      <c r="C68" s="180"/>
      <c r="D68" s="181" t="s">
        <v>2505</v>
      </c>
      <c r="E68" s="216" t="s">
        <v>2506</v>
      </c>
      <c r="F68" s="183">
        <v>617</v>
      </c>
      <c r="G68" s="184">
        <v>617</v>
      </c>
      <c r="H68" s="184">
        <v>330.7</v>
      </c>
      <c r="I68" s="184">
        <v>0</v>
      </c>
      <c r="J68" s="184">
        <v>30</v>
      </c>
      <c r="K68" s="184">
        <v>0</v>
      </c>
      <c r="L68" s="184">
        <v>18</v>
      </c>
      <c r="M68" s="184">
        <v>0</v>
      </c>
      <c r="N68" s="184">
        <v>0</v>
      </c>
      <c r="O68" s="184">
        <v>0</v>
      </c>
      <c r="P68" s="184">
        <v>10</v>
      </c>
      <c r="Q68" s="188">
        <v>228.3</v>
      </c>
      <c r="R68" s="183">
        <v>0</v>
      </c>
      <c r="S68" s="184">
        <v>0</v>
      </c>
      <c r="T68" s="184">
        <v>0</v>
      </c>
    </row>
    <row r="69" ht="23.1" customHeight="1" spans="1:20">
      <c r="A69" s="179"/>
      <c r="B69" s="179"/>
      <c r="C69" s="180"/>
      <c r="D69" s="181" t="s">
        <v>2507</v>
      </c>
      <c r="E69" s="216" t="s">
        <v>2508</v>
      </c>
      <c r="F69" s="183">
        <v>27</v>
      </c>
      <c r="G69" s="184">
        <v>0</v>
      </c>
      <c r="H69" s="184">
        <v>0</v>
      </c>
      <c r="I69" s="184">
        <v>0</v>
      </c>
      <c r="J69" s="184">
        <v>0</v>
      </c>
      <c r="K69" s="184">
        <v>0</v>
      </c>
      <c r="L69" s="184">
        <v>0</v>
      </c>
      <c r="M69" s="184">
        <v>0</v>
      </c>
      <c r="N69" s="184">
        <v>0</v>
      </c>
      <c r="O69" s="184">
        <v>0</v>
      </c>
      <c r="P69" s="184">
        <v>0</v>
      </c>
      <c r="Q69" s="188">
        <v>0</v>
      </c>
      <c r="R69" s="183">
        <v>27</v>
      </c>
      <c r="S69" s="184">
        <v>27</v>
      </c>
      <c r="T69" s="184">
        <v>0</v>
      </c>
    </row>
    <row r="70" ht="23.1" customHeight="1" spans="1:20">
      <c r="A70" s="179"/>
      <c r="B70" s="179"/>
      <c r="C70" s="180"/>
      <c r="D70" s="181" t="s">
        <v>2509</v>
      </c>
      <c r="E70" s="216" t="s">
        <v>2510</v>
      </c>
      <c r="F70" s="183">
        <v>13</v>
      </c>
      <c r="G70" s="184">
        <v>13</v>
      </c>
      <c r="H70" s="184">
        <v>0</v>
      </c>
      <c r="I70" s="184">
        <v>0</v>
      </c>
      <c r="J70" s="184">
        <v>0</v>
      </c>
      <c r="K70" s="184">
        <v>0</v>
      </c>
      <c r="L70" s="184">
        <v>0</v>
      </c>
      <c r="M70" s="184">
        <v>0</v>
      </c>
      <c r="N70" s="184">
        <v>0</v>
      </c>
      <c r="O70" s="184">
        <v>0</v>
      </c>
      <c r="P70" s="184">
        <v>0</v>
      </c>
      <c r="Q70" s="188">
        <v>13</v>
      </c>
      <c r="R70" s="183">
        <v>0</v>
      </c>
      <c r="S70" s="184">
        <v>0</v>
      </c>
      <c r="T70" s="184">
        <v>0</v>
      </c>
    </row>
    <row r="71" ht="23.1" customHeight="1" spans="1:20">
      <c r="A71" s="179"/>
      <c r="B71" s="179"/>
      <c r="C71" s="180"/>
      <c r="D71" s="181" t="s">
        <v>2511</v>
      </c>
      <c r="E71" s="216" t="s">
        <v>2512</v>
      </c>
      <c r="F71" s="183">
        <v>11</v>
      </c>
      <c r="G71" s="184">
        <v>11</v>
      </c>
      <c r="H71" s="184">
        <v>5.5</v>
      </c>
      <c r="I71" s="184">
        <v>0.5</v>
      </c>
      <c r="J71" s="184">
        <v>1.5</v>
      </c>
      <c r="K71" s="184">
        <v>0</v>
      </c>
      <c r="L71" s="184">
        <v>0</v>
      </c>
      <c r="M71" s="184">
        <v>3.5</v>
      </c>
      <c r="N71" s="184">
        <v>0</v>
      </c>
      <c r="O71" s="184">
        <v>0</v>
      </c>
      <c r="P71" s="184">
        <v>0</v>
      </c>
      <c r="Q71" s="188">
        <v>0</v>
      </c>
      <c r="R71" s="183">
        <v>0</v>
      </c>
      <c r="S71" s="184">
        <v>0</v>
      </c>
      <c r="T71" s="184">
        <v>0</v>
      </c>
    </row>
    <row r="72" ht="23.1" customHeight="1" spans="1:20">
      <c r="A72" s="179"/>
      <c r="B72" s="179"/>
      <c r="C72" s="180"/>
      <c r="D72" s="181" t="s">
        <v>2513</v>
      </c>
      <c r="E72" s="216" t="s">
        <v>2514</v>
      </c>
      <c r="F72" s="183">
        <v>32</v>
      </c>
      <c r="G72" s="184">
        <v>32</v>
      </c>
      <c r="H72" s="184">
        <v>22.7</v>
      </c>
      <c r="I72" s="184">
        <v>0.5</v>
      </c>
      <c r="J72" s="184">
        <v>1</v>
      </c>
      <c r="K72" s="184">
        <v>3</v>
      </c>
      <c r="L72" s="184">
        <v>1.8</v>
      </c>
      <c r="M72" s="184">
        <v>2</v>
      </c>
      <c r="N72" s="184">
        <v>0</v>
      </c>
      <c r="O72" s="184">
        <v>0</v>
      </c>
      <c r="P72" s="184">
        <v>0</v>
      </c>
      <c r="Q72" s="188">
        <v>1</v>
      </c>
      <c r="R72" s="183">
        <v>0</v>
      </c>
      <c r="S72" s="184">
        <v>0</v>
      </c>
      <c r="T72" s="184">
        <v>0</v>
      </c>
    </row>
    <row r="73" ht="23.1" customHeight="1" spans="1:20">
      <c r="A73" s="179"/>
      <c r="B73" s="179"/>
      <c r="C73" s="180"/>
      <c r="D73" s="181" t="s">
        <v>2515</v>
      </c>
      <c r="E73" s="216" t="s">
        <v>2516</v>
      </c>
      <c r="F73" s="183">
        <v>10</v>
      </c>
      <c r="G73" s="184">
        <v>0</v>
      </c>
      <c r="H73" s="184">
        <v>0</v>
      </c>
      <c r="I73" s="184">
        <v>0</v>
      </c>
      <c r="J73" s="184">
        <v>0</v>
      </c>
      <c r="K73" s="184">
        <v>0</v>
      </c>
      <c r="L73" s="184">
        <v>0</v>
      </c>
      <c r="M73" s="184">
        <v>0</v>
      </c>
      <c r="N73" s="184">
        <v>0</v>
      </c>
      <c r="O73" s="184">
        <v>0</v>
      </c>
      <c r="P73" s="184">
        <v>0</v>
      </c>
      <c r="Q73" s="188">
        <v>0</v>
      </c>
      <c r="R73" s="183">
        <v>10</v>
      </c>
      <c r="S73" s="184">
        <v>10</v>
      </c>
      <c r="T73" s="184">
        <v>0</v>
      </c>
    </row>
    <row r="74" ht="23.1" customHeight="1" spans="1:20">
      <c r="A74" s="179"/>
      <c r="B74" s="179"/>
      <c r="C74" s="180"/>
      <c r="D74" s="181" t="s">
        <v>2517</v>
      </c>
      <c r="E74" s="216" t="s">
        <v>2518</v>
      </c>
      <c r="F74" s="183">
        <v>72</v>
      </c>
      <c r="G74" s="184">
        <v>72</v>
      </c>
      <c r="H74" s="184">
        <v>17</v>
      </c>
      <c r="I74" s="184">
        <v>0</v>
      </c>
      <c r="J74" s="184">
        <v>0</v>
      </c>
      <c r="K74" s="184">
        <v>0</v>
      </c>
      <c r="L74" s="184">
        <v>20</v>
      </c>
      <c r="M74" s="184">
        <v>0</v>
      </c>
      <c r="N74" s="184">
        <v>0</v>
      </c>
      <c r="O74" s="184">
        <v>0</v>
      </c>
      <c r="P74" s="184">
        <v>0</v>
      </c>
      <c r="Q74" s="188">
        <v>35</v>
      </c>
      <c r="R74" s="183">
        <v>0</v>
      </c>
      <c r="S74" s="184">
        <v>0</v>
      </c>
      <c r="T74" s="184">
        <v>0</v>
      </c>
    </row>
    <row r="75" ht="23.1" customHeight="1" spans="1:20">
      <c r="A75" s="179"/>
      <c r="B75" s="179"/>
      <c r="C75" s="180"/>
      <c r="D75" s="181" t="s">
        <v>2519</v>
      </c>
      <c r="E75" s="216" t="s">
        <v>2520</v>
      </c>
      <c r="F75" s="183">
        <v>23</v>
      </c>
      <c r="G75" s="184">
        <v>23</v>
      </c>
      <c r="H75" s="184">
        <v>10</v>
      </c>
      <c r="I75" s="184">
        <v>0</v>
      </c>
      <c r="J75" s="184">
        <v>0</v>
      </c>
      <c r="K75" s="184">
        <v>0</v>
      </c>
      <c r="L75" s="184">
        <v>2</v>
      </c>
      <c r="M75" s="184">
        <v>1.5</v>
      </c>
      <c r="N75" s="184">
        <v>0</v>
      </c>
      <c r="O75" s="184">
        <v>0</v>
      </c>
      <c r="P75" s="184">
        <v>0.5</v>
      </c>
      <c r="Q75" s="188">
        <v>9</v>
      </c>
      <c r="R75" s="183">
        <v>0</v>
      </c>
      <c r="S75" s="184">
        <v>0</v>
      </c>
      <c r="T75" s="184">
        <v>0</v>
      </c>
    </row>
    <row r="76" ht="23.1" customHeight="1" spans="1:20">
      <c r="A76" s="179"/>
      <c r="B76" s="179"/>
      <c r="C76" s="180"/>
      <c r="D76" s="181" t="s">
        <v>2521</v>
      </c>
      <c r="E76" s="216" t="s">
        <v>2522</v>
      </c>
      <c r="F76" s="183">
        <v>10</v>
      </c>
      <c r="G76" s="184">
        <v>10</v>
      </c>
      <c r="H76" s="184">
        <v>5.95</v>
      </c>
      <c r="I76" s="184">
        <v>0</v>
      </c>
      <c r="J76" s="184">
        <v>0</v>
      </c>
      <c r="K76" s="184">
        <v>0</v>
      </c>
      <c r="L76" s="184">
        <v>0</v>
      </c>
      <c r="M76" s="184">
        <v>0</v>
      </c>
      <c r="N76" s="184">
        <v>0</v>
      </c>
      <c r="O76" s="184">
        <v>0</v>
      </c>
      <c r="P76" s="184">
        <v>0</v>
      </c>
      <c r="Q76" s="188">
        <v>4.05</v>
      </c>
      <c r="R76" s="183">
        <v>0</v>
      </c>
      <c r="S76" s="184">
        <v>0</v>
      </c>
      <c r="T76" s="184">
        <v>0</v>
      </c>
    </row>
    <row r="77" ht="23.1" customHeight="1" spans="1:20">
      <c r="A77" s="179"/>
      <c r="B77" s="179"/>
      <c r="C77" s="180"/>
      <c r="D77" s="181" t="s">
        <v>2523</v>
      </c>
      <c r="E77" s="216" t="s">
        <v>2524</v>
      </c>
      <c r="F77" s="183">
        <v>14</v>
      </c>
      <c r="G77" s="184">
        <v>14</v>
      </c>
      <c r="H77" s="184">
        <v>9</v>
      </c>
      <c r="I77" s="184">
        <v>0.3</v>
      </c>
      <c r="J77" s="184">
        <v>1.2</v>
      </c>
      <c r="K77" s="184">
        <v>0</v>
      </c>
      <c r="L77" s="184">
        <v>0</v>
      </c>
      <c r="M77" s="184">
        <v>1.5</v>
      </c>
      <c r="N77" s="184">
        <v>0</v>
      </c>
      <c r="O77" s="184">
        <v>0</v>
      </c>
      <c r="P77" s="184">
        <v>0</v>
      </c>
      <c r="Q77" s="188">
        <v>2</v>
      </c>
      <c r="R77" s="183">
        <v>0</v>
      </c>
      <c r="S77" s="184">
        <v>0</v>
      </c>
      <c r="T77" s="184">
        <v>0</v>
      </c>
    </row>
    <row r="78" ht="23.1" customHeight="1" spans="1:20">
      <c r="A78" s="179"/>
      <c r="B78" s="179"/>
      <c r="C78" s="180"/>
      <c r="D78" s="181" t="s">
        <v>2525</v>
      </c>
      <c r="E78" s="216" t="s">
        <v>771</v>
      </c>
      <c r="F78" s="183">
        <v>159</v>
      </c>
      <c r="G78" s="184">
        <v>126</v>
      </c>
      <c r="H78" s="184">
        <v>0</v>
      </c>
      <c r="I78" s="184">
        <v>0</v>
      </c>
      <c r="J78" s="184">
        <v>0</v>
      </c>
      <c r="K78" s="184">
        <v>0</v>
      </c>
      <c r="L78" s="184">
        <v>0</v>
      </c>
      <c r="M78" s="184">
        <v>0</v>
      </c>
      <c r="N78" s="184">
        <v>0</v>
      </c>
      <c r="O78" s="184">
        <v>0</v>
      </c>
      <c r="P78" s="184">
        <v>0</v>
      </c>
      <c r="Q78" s="188">
        <v>126</v>
      </c>
      <c r="R78" s="183">
        <v>33</v>
      </c>
      <c r="S78" s="184">
        <v>33</v>
      </c>
      <c r="T78" s="184">
        <v>0</v>
      </c>
    </row>
    <row r="79" ht="23.1" customHeight="1" spans="1:20">
      <c r="A79" s="179"/>
      <c r="B79" s="179"/>
      <c r="C79" s="180"/>
      <c r="D79" s="181" t="s">
        <v>2526</v>
      </c>
      <c r="E79" s="216" t="s">
        <v>2527</v>
      </c>
      <c r="F79" s="183">
        <v>126</v>
      </c>
      <c r="G79" s="184">
        <v>126</v>
      </c>
      <c r="H79" s="184">
        <v>0</v>
      </c>
      <c r="I79" s="184">
        <v>0</v>
      </c>
      <c r="J79" s="184">
        <v>0</v>
      </c>
      <c r="K79" s="184">
        <v>0</v>
      </c>
      <c r="L79" s="184">
        <v>0</v>
      </c>
      <c r="M79" s="184">
        <v>0</v>
      </c>
      <c r="N79" s="184">
        <v>0</v>
      </c>
      <c r="O79" s="184">
        <v>0</v>
      </c>
      <c r="P79" s="184">
        <v>0</v>
      </c>
      <c r="Q79" s="188">
        <v>126</v>
      </c>
      <c r="R79" s="183">
        <v>0</v>
      </c>
      <c r="S79" s="184">
        <v>0</v>
      </c>
      <c r="T79" s="184">
        <v>0</v>
      </c>
    </row>
    <row r="80" ht="23.1" customHeight="1" spans="1:20">
      <c r="A80" s="179"/>
      <c r="B80" s="179"/>
      <c r="C80" s="180"/>
      <c r="D80" s="181" t="s">
        <v>2528</v>
      </c>
      <c r="E80" s="216" t="s">
        <v>2529</v>
      </c>
      <c r="F80" s="183">
        <v>5</v>
      </c>
      <c r="G80" s="184">
        <v>0</v>
      </c>
      <c r="H80" s="184">
        <v>0</v>
      </c>
      <c r="I80" s="184">
        <v>0</v>
      </c>
      <c r="J80" s="184">
        <v>0</v>
      </c>
      <c r="K80" s="184">
        <v>0</v>
      </c>
      <c r="L80" s="184">
        <v>0</v>
      </c>
      <c r="M80" s="184">
        <v>0</v>
      </c>
      <c r="N80" s="184">
        <v>0</v>
      </c>
      <c r="O80" s="184">
        <v>0</v>
      </c>
      <c r="P80" s="184">
        <v>0</v>
      </c>
      <c r="Q80" s="188">
        <v>0</v>
      </c>
      <c r="R80" s="183">
        <v>5</v>
      </c>
      <c r="S80" s="184">
        <v>5</v>
      </c>
      <c r="T80" s="184">
        <v>0</v>
      </c>
    </row>
    <row r="81" ht="23.1" customHeight="1" spans="1:20">
      <c r="A81" s="179"/>
      <c r="B81" s="179"/>
      <c r="C81" s="180"/>
      <c r="D81" s="181" t="s">
        <v>2530</v>
      </c>
      <c r="E81" s="216" t="s">
        <v>2531</v>
      </c>
      <c r="F81" s="183">
        <v>7</v>
      </c>
      <c r="G81" s="184">
        <v>0</v>
      </c>
      <c r="H81" s="184">
        <v>0</v>
      </c>
      <c r="I81" s="184">
        <v>0</v>
      </c>
      <c r="J81" s="184">
        <v>0</v>
      </c>
      <c r="K81" s="184">
        <v>0</v>
      </c>
      <c r="L81" s="184">
        <v>0</v>
      </c>
      <c r="M81" s="184">
        <v>0</v>
      </c>
      <c r="N81" s="184">
        <v>0</v>
      </c>
      <c r="O81" s="184">
        <v>0</v>
      </c>
      <c r="P81" s="184">
        <v>0</v>
      </c>
      <c r="Q81" s="188">
        <v>0</v>
      </c>
      <c r="R81" s="183">
        <v>7</v>
      </c>
      <c r="S81" s="184">
        <v>7</v>
      </c>
      <c r="T81" s="184">
        <v>0</v>
      </c>
    </row>
    <row r="82" ht="23.1" customHeight="1" spans="1:20">
      <c r="A82" s="179"/>
      <c r="B82" s="179"/>
      <c r="C82" s="180"/>
      <c r="D82" s="181" t="s">
        <v>2532</v>
      </c>
      <c r="E82" s="216" t="s">
        <v>2533</v>
      </c>
      <c r="F82" s="183">
        <v>8</v>
      </c>
      <c r="G82" s="184">
        <v>0</v>
      </c>
      <c r="H82" s="184">
        <v>0</v>
      </c>
      <c r="I82" s="184">
        <v>0</v>
      </c>
      <c r="J82" s="184">
        <v>0</v>
      </c>
      <c r="K82" s="184">
        <v>0</v>
      </c>
      <c r="L82" s="184">
        <v>0</v>
      </c>
      <c r="M82" s="184">
        <v>0</v>
      </c>
      <c r="N82" s="184">
        <v>0</v>
      </c>
      <c r="O82" s="184">
        <v>0</v>
      </c>
      <c r="P82" s="184">
        <v>0</v>
      </c>
      <c r="Q82" s="188">
        <v>0</v>
      </c>
      <c r="R82" s="183">
        <v>8</v>
      </c>
      <c r="S82" s="184">
        <v>8</v>
      </c>
      <c r="T82" s="184">
        <v>0</v>
      </c>
    </row>
    <row r="83" ht="23.1" customHeight="1" spans="1:20">
      <c r="A83" s="179"/>
      <c r="B83" s="179"/>
      <c r="C83" s="180"/>
      <c r="D83" s="181" t="s">
        <v>2534</v>
      </c>
      <c r="E83" s="216" t="s">
        <v>2535</v>
      </c>
      <c r="F83" s="183">
        <v>13</v>
      </c>
      <c r="G83" s="184">
        <v>0</v>
      </c>
      <c r="H83" s="184">
        <v>0</v>
      </c>
      <c r="I83" s="184">
        <v>0</v>
      </c>
      <c r="J83" s="184">
        <v>0</v>
      </c>
      <c r="K83" s="184">
        <v>0</v>
      </c>
      <c r="L83" s="184">
        <v>0</v>
      </c>
      <c r="M83" s="184">
        <v>0</v>
      </c>
      <c r="N83" s="184">
        <v>0</v>
      </c>
      <c r="O83" s="184">
        <v>0</v>
      </c>
      <c r="P83" s="184">
        <v>0</v>
      </c>
      <c r="Q83" s="188">
        <v>0</v>
      </c>
      <c r="R83" s="183">
        <v>13</v>
      </c>
      <c r="S83" s="184">
        <v>13</v>
      </c>
      <c r="T83" s="184">
        <v>0</v>
      </c>
    </row>
    <row r="84" ht="23.1" customHeight="1" spans="1:20">
      <c r="A84" s="179"/>
      <c r="B84" s="179"/>
      <c r="C84" s="180"/>
      <c r="D84" s="181" t="s">
        <v>2536</v>
      </c>
      <c r="E84" s="216" t="s">
        <v>805</v>
      </c>
      <c r="F84" s="183">
        <v>9</v>
      </c>
      <c r="G84" s="184">
        <v>0</v>
      </c>
      <c r="H84" s="184">
        <v>0</v>
      </c>
      <c r="I84" s="184">
        <v>0</v>
      </c>
      <c r="J84" s="184">
        <v>0</v>
      </c>
      <c r="K84" s="184">
        <v>0</v>
      </c>
      <c r="L84" s="184">
        <v>0</v>
      </c>
      <c r="M84" s="184">
        <v>0</v>
      </c>
      <c r="N84" s="184">
        <v>0</v>
      </c>
      <c r="O84" s="184">
        <v>0</v>
      </c>
      <c r="P84" s="184">
        <v>0</v>
      </c>
      <c r="Q84" s="188">
        <v>0</v>
      </c>
      <c r="R84" s="183">
        <v>9</v>
      </c>
      <c r="S84" s="184">
        <v>9</v>
      </c>
      <c r="T84" s="184">
        <v>0</v>
      </c>
    </row>
    <row r="85" ht="23.1" customHeight="1" spans="1:20">
      <c r="A85" s="179"/>
      <c r="B85" s="179"/>
      <c r="C85" s="180"/>
      <c r="D85" s="181" t="s">
        <v>2537</v>
      </c>
      <c r="E85" s="216" t="s">
        <v>2538</v>
      </c>
      <c r="F85" s="183">
        <v>9</v>
      </c>
      <c r="G85" s="184">
        <v>0</v>
      </c>
      <c r="H85" s="184">
        <v>0</v>
      </c>
      <c r="I85" s="184">
        <v>0</v>
      </c>
      <c r="J85" s="184">
        <v>0</v>
      </c>
      <c r="K85" s="184">
        <v>0</v>
      </c>
      <c r="L85" s="184">
        <v>0</v>
      </c>
      <c r="M85" s="184">
        <v>0</v>
      </c>
      <c r="N85" s="184">
        <v>0</v>
      </c>
      <c r="O85" s="184">
        <v>0</v>
      </c>
      <c r="P85" s="184">
        <v>0</v>
      </c>
      <c r="Q85" s="188">
        <v>0</v>
      </c>
      <c r="R85" s="183">
        <v>9</v>
      </c>
      <c r="S85" s="184">
        <v>9</v>
      </c>
      <c r="T85" s="184">
        <v>0</v>
      </c>
    </row>
    <row r="86" ht="23.1" customHeight="1" spans="1:20">
      <c r="A86" s="179"/>
      <c r="B86" s="179"/>
      <c r="C86" s="180"/>
      <c r="D86" s="181" t="s">
        <v>1414</v>
      </c>
      <c r="E86" s="216" t="s">
        <v>809</v>
      </c>
      <c r="F86" s="183">
        <v>166</v>
      </c>
      <c r="G86" s="184">
        <v>93</v>
      </c>
      <c r="H86" s="184">
        <v>10</v>
      </c>
      <c r="I86" s="184">
        <v>0</v>
      </c>
      <c r="J86" s="184">
        <v>0</v>
      </c>
      <c r="K86" s="184">
        <v>1</v>
      </c>
      <c r="L86" s="184">
        <v>0</v>
      </c>
      <c r="M86" s="184">
        <v>0</v>
      </c>
      <c r="N86" s="184">
        <v>0</v>
      </c>
      <c r="O86" s="184">
        <v>0</v>
      </c>
      <c r="P86" s="184">
        <v>6</v>
      </c>
      <c r="Q86" s="188">
        <v>76</v>
      </c>
      <c r="R86" s="183">
        <v>73</v>
      </c>
      <c r="S86" s="184">
        <v>73</v>
      </c>
      <c r="T86" s="184">
        <v>0</v>
      </c>
    </row>
    <row r="87" ht="23.1" customHeight="1" spans="1:20">
      <c r="A87" s="179"/>
      <c r="B87" s="179"/>
      <c r="C87" s="180"/>
      <c r="D87" s="181" t="s">
        <v>2571</v>
      </c>
      <c r="E87" s="216" t="s">
        <v>2572</v>
      </c>
      <c r="F87" s="183">
        <v>93</v>
      </c>
      <c r="G87" s="184">
        <v>93</v>
      </c>
      <c r="H87" s="184">
        <v>10</v>
      </c>
      <c r="I87" s="184">
        <v>0</v>
      </c>
      <c r="J87" s="184">
        <v>0</v>
      </c>
      <c r="K87" s="184">
        <v>1</v>
      </c>
      <c r="L87" s="184">
        <v>0</v>
      </c>
      <c r="M87" s="184">
        <v>0</v>
      </c>
      <c r="N87" s="184">
        <v>0</v>
      </c>
      <c r="O87" s="184">
        <v>0</v>
      </c>
      <c r="P87" s="184">
        <v>6</v>
      </c>
      <c r="Q87" s="188">
        <v>76</v>
      </c>
      <c r="R87" s="183">
        <v>0</v>
      </c>
      <c r="S87" s="184">
        <v>0</v>
      </c>
      <c r="T87" s="184">
        <v>0</v>
      </c>
    </row>
    <row r="88" ht="23.1" customHeight="1" spans="1:20">
      <c r="A88" s="179"/>
      <c r="B88" s="179"/>
      <c r="C88" s="180"/>
      <c r="D88" s="181" t="s">
        <v>2573</v>
      </c>
      <c r="E88" s="216" t="s">
        <v>2574</v>
      </c>
      <c r="F88" s="183">
        <v>51</v>
      </c>
      <c r="G88" s="184">
        <v>0</v>
      </c>
      <c r="H88" s="184">
        <v>0</v>
      </c>
      <c r="I88" s="184">
        <v>0</v>
      </c>
      <c r="J88" s="184">
        <v>0</v>
      </c>
      <c r="K88" s="184">
        <v>0</v>
      </c>
      <c r="L88" s="184">
        <v>0</v>
      </c>
      <c r="M88" s="184">
        <v>0</v>
      </c>
      <c r="N88" s="184">
        <v>0</v>
      </c>
      <c r="O88" s="184">
        <v>0</v>
      </c>
      <c r="P88" s="184">
        <v>0</v>
      </c>
      <c r="Q88" s="188">
        <v>0</v>
      </c>
      <c r="R88" s="183">
        <v>51</v>
      </c>
      <c r="S88" s="184">
        <v>51</v>
      </c>
      <c r="T88" s="184">
        <v>0</v>
      </c>
    </row>
    <row r="89" ht="23.1" customHeight="1" spans="1:20">
      <c r="A89" s="179"/>
      <c r="B89" s="179"/>
      <c r="C89" s="180"/>
      <c r="D89" s="181" t="s">
        <v>2575</v>
      </c>
      <c r="E89" s="216" t="s">
        <v>2576</v>
      </c>
      <c r="F89" s="183">
        <v>11</v>
      </c>
      <c r="G89" s="184">
        <v>0</v>
      </c>
      <c r="H89" s="184">
        <v>0</v>
      </c>
      <c r="I89" s="184">
        <v>0</v>
      </c>
      <c r="J89" s="184">
        <v>0</v>
      </c>
      <c r="K89" s="184">
        <v>0</v>
      </c>
      <c r="L89" s="184">
        <v>0</v>
      </c>
      <c r="M89" s="184">
        <v>0</v>
      </c>
      <c r="N89" s="184">
        <v>0</v>
      </c>
      <c r="O89" s="184">
        <v>0</v>
      </c>
      <c r="P89" s="184">
        <v>0</v>
      </c>
      <c r="Q89" s="188">
        <v>0</v>
      </c>
      <c r="R89" s="183">
        <v>11</v>
      </c>
      <c r="S89" s="184">
        <v>11</v>
      </c>
      <c r="T89" s="184">
        <v>0</v>
      </c>
    </row>
    <row r="90" ht="23.1" customHeight="1" spans="1:20">
      <c r="A90" s="179"/>
      <c r="B90" s="179"/>
      <c r="C90" s="180"/>
      <c r="D90" s="181" t="s">
        <v>2577</v>
      </c>
      <c r="E90" s="216" t="s">
        <v>2578</v>
      </c>
      <c r="F90" s="183">
        <v>11</v>
      </c>
      <c r="G90" s="184">
        <v>0</v>
      </c>
      <c r="H90" s="184">
        <v>0</v>
      </c>
      <c r="I90" s="184">
        <v>0</v>
      </c>
      <c r="J90" s="184">
        <v>0</v>
      </c>
      <c r="K90" s="184">
        <v>0</v>
      </c>
      <c r="L90" s="184">
        <v>0</v>
      </c>
      <c r="M90" s="184">
        <v>0</v>
      </c>
      <c r="N90" s="184">
        <v>0</v>
      </c>
      <c r="O90" s="184">
        <v>0</v>
      </c>
      <c r="P90" s="184">
        <v>0</v>
      </c>
      <c r="Q90" s="188">
        <v>0</v>
      </c>
      <c r="R90" s="183">
        <v>11</v>
      </c>
      <c r="S90" s="184">
        <v>11</v>
      </c>
      <c r="T90" s="184">
        <v>0</v>
      </c>
    </row>
    <row r="91" ht="23.1" customHeight="1" spans="1:20">
      <c r="A91" s="179"/>
      <c r="B91" s="179"/>
      <c r="C91" s="180"/>
      <c r="D91" s="181" t="s">
        <v>1554</v>
      </c>
      <c r="E91" s="216" t="s">
        <v>853</v>
      </c>
      <c r="F91" s="183">
        <v>16</v>
      </c>
      <c r="G91" s="184">
        <v>16</v>
      </c>
      <c r="H91" s="184">
        <v>0</v>
      </c>
      <c r="I91" s="184">
        <v>0</v>
      </c>
      <c r="J91" s="184">
        <v>8</v>
      </c>
      <c r="K91" s="184">
        <v>0</v>
      </c>
      <c r="L91" s="184">
        <v>0</v>
      </c>
      <c r="M91" s="184">
        <v>0</v>
      </c>
      <c r="N91" s="184">
        <v>0</v>
      </c>
      <c r="O91" s="184">
        <v>0</v>
      </c>
      <c r="P91" s="184">
        <v>0</v>
      </c>
      <c r="Q91" s="188">
        <v>8</v>
      </c>
      <c r="R91" s="183">
        <v>0</v>
      </c>
      <c r="S91" s="184">
        <v>0</v>
      </c>
      <c r="T91" s="184">
        <v>0</v>
      </c>
    </row>
    <row r="92" ht="23.1" customHeight="1" spans="1:20">
      <c r="A92" s="179"/>
      <c r="B92" s="179"/>
      <c r="C92" s="180"/>
      <c r="D92" s="181" t="s">
        <v>2579</v>
      </c>
      <c r="E92" s="216" t="s">
        <v>2580</v>
      </c>
      <c r="F92" s="183">
        <v>16</v>
      </c>
      <c r="G92" s="184">
        <v>16</v>
      </c>
      <c r="H92" s="184">
        <v>0</v>
      </c>
      <c r="I92" s="184">
        <v>0</v>
      </c>
      <c r="J92" s="184">
        <v>8</v>
      </c>
      <c r="K92" s="184">
        <v>0</v>
      </c>
      <c r="L92" s="184">
        <v>0</v>
      </c>
      <c r="M92" s="184">
        <v>0</v>
      </c>
      <c r="N92" s="184">
        <v>0</v>
      </c>
      <c r="O92" s="184">
        <v>0</v>
      </c>
      <c r="P92" s="184">
        <v>0</v>
      </c>
      <c r="Q92" s="188">
        <v>8</v>
      </c>
      <c r="R92" s="183">
        <v>0</v>
      </c>
      <c r="S92" s="184">
        <v>0</v>
      </c>
      <c r="T92" s="184">
        <v>0</v>
      </c>
    </row>
    <row r="93" ht="23.1" customHeight="1" spans="1:20">
      <c r="A93" s="179"/>
      <c r="B93" s="179"/>
      <c r="C93" s="180"/>
      <c r="D93" s="181" t="s">
        <v>1583</v>
      </c>
      <c r="E93" s="216" t="s">
        <v>859</v>
      </c>
      <c r="F93" s="183">
        <v>61</v>
      </c>
      <c r="G93" s="184">
        <v>61</v>
      </c>
      <c r="H93" s="184">
        <v>16.5</v>
      </c>
      <c r="I93" s="184">
        <v>5</v>
      </c>
      <c r="J93" s="184">
        <v>3.5</v>
      </c>
      <c r="K93" s="184">
        <v>0</v>
      </c>
      <c r="L93" s="184">
        <v>6</v>
      </c>
      <c r="M93" s="184">
        <v>2</v>
      </c>
      <c r="N93" s="184">
        <v>0</v>
      </c>
      <c r="O93" s="184">
        <v>0</v>
      </c>
      <c r="P93" s="184">
        <v>8</v>
      </c>
      <c r="Q93" s="188">
        <v>20</v>
      </c>
      <c r="R93" s="183">
        <v>0</v>
      </c>
      <c r="S93" s="184">
        <v>0</v>
      </c>
      <c r="T93" s="184">
        <v>0</v>
      </c>
    </row>
    <row r="94" ht="23.1" customHeight="1" spans="1:20">
      <c r="A94" s="179"/>
      <c r="B94" s="179"/>
      <c r="C94" s="180"/>
      <c r="D94" s="181" t="s">
        <v>2581</v>
      </c>
      <c r="E94" s="216" t="s">
        <v>2582</v>
      </c>
      <c r="F94" s="183">
        <v>61</v>
      </c>
      <c r="G94" s="184">
        <v>61</v>
      </c>
      <c r="H94" s="184">
        <v>16.5</v>
      </c>
      <c r="I94" s="184">
        <v>5</v>
      </c>
      <c r="J94" s="184">
        <v>3.5</v>
      </c>
      <c r="K94" s="184">
        <v>0</v>
      </c>
      <c r="L94" s="184">
        <v>6</v>
      </c>
      <c r="M94" s="184">
        <v>2</v>
      </c>
      <c r="N94" s="184">
        <v>0</v>
      </c>
      <c r="O94" s="184">
        <v>0</v>
      </c>
      <c r="P94" s="184">
        <v>8</v>
      </c>
      <c r="Q94" s="188">
        <v>20</v>
      </c>
      <c r="R94" s="183">
        <v>0</v>
      </c>
      <c r="S94" s="184">
        <v>0</v>
      </c>
      <c r="T94" s="184">
        <v>0</v>
      </c>
    </row>
    <row r="95" ht="23.1" customHeight="1" spans="1:20">
      <c r="A95" s="179"/>
      <c r="B95" s="179"/>
      <c r="C95" s="180"/>
      <c r="D95" s="181" t="s">
        <v>1598</v>
      </c>
      <c r="E95" s="216" t="s">
        <v>121</v>
      </c>
      <c r="F95" s="183">
        <v>61</v>
      </c>
      <c r="G95" s="184">
        <v>0</v>
      </c>
      <c r="H95" s="184">
        <v>0</v>
      </c>
      <c r="I95" s="184">
        <v>0</v>
      </c>
      <c r="J95" s="184">
        <v>0</v>
      </c>
      <c r="K95" s="184">
        <v>0</v>
      </c>
      <c r="L95" s="184">
        <v>0</v>
      </c>
      <c r="M95" s="184">
        <v>0</v>
      </c>
      <c r="N95" s="184">
        <v>0</v>
      </c>
      <c r="O95" s="184">
        <v>0</v>
      </c>
      <c r="P95" s="184">
        <v>0</v>
      </c>
      <c r="Q95" s="188">
        <v>0</v>
      </c>
      <c r="R95" s="183">
        <v>61</v>
      </c>
      <c r="S95" s="184">
        <v>61</v>
      </c>
      <c r="T95" s="184">
        <v>0</v>
      </c>
    </row>
    <row r="96" ht="23.1" customHeight="1" spans="1:20">
      <c r="A96" s="179"/>
      <c r="B96" s="179"/>
      <c r="C96" s="180"/>
      <c r="D96" s="181" t="s">
        <v>2583</v>
      </c>
      <c r="E96" s="216" t="s">
        <v>2584</v>
      </c>
      <c r="F96" s="183">
        <v>61</v>
      </c>
      <c r="G96" s="184">
        <v>0</v>
      </c>
      <c r="H96" s="184">
        <v>0</v>
      </c>
      <c r="I96" s="184">
        <v>0</v>
      </c>
      <c r="J96" s="184">
        <v>0</v>
      </c>
      <c r="K96" s="184">
        <v>0</v>
      </c>
      <c r="L96" s="184">
        <v>0</v>
      </c>
      <c r="M96" s="184">
        <v>0</v>
      </c>
      <c r="N96" s="184">
        <v>0</v>
      </c>
      <c r="O96" s="184">
        <v>0</v>
      </c>
      <c r="P96" s="184">
        <v>0</v>
      </c>
      <c r="Q96" s="188">
        <v>0</v>
      </c>
      <c r="R96" s="183">
        <v>61</v>
      </c>
      <c r="S96" s="184">
        <v>61</v>
      </c>
      <c r="T96" s="184">
        <v>0</v>
      </c>
    </row>
    <row r="97" ht="23.1" customHeight="1" spans="1:20">
      <c r="A97" s="179"/>
      <c r="B97" s="179"/>
      <c r="C97" s="180"/>
      <c r="D97" s="181" t="s">
        <v>1981</v>
      </c>
      <c r="E97" s="216" t="s">
        <v>865</v>
      </c>
      <c r="F97" s="183">
        <v>43</v>
      </c>
      <c r="G97" s="184">
        <v>43</v>
      </c>
      <c r="H97" s="184">
        <v>0</v>
      </c>
      <c r="I97" s="184">
        <v>0</v>
      </c>
      <c r="J97" s="184">
        <v>0</v>
      </c>
      <c r="K97" s="184">
        <v>0</v>
      </c>
      <c r="L97" s="184">
        <v>0</v>
      </c>
      <c r="M97" s="184">
        <v>0</v>
      </c>
      <c r="N97" s="184">
        <v>0</v>
      </c>
      <c r="O97" s="184">
        <v>0</v>
      </c>
      <c r="P97" s="184">
        <v>0</v>
      </c>
      <c r="Q97" s="188">
        <v>43</v>
      </c>
      <c r="R97" s="183">
        <v>0</v>
      </c>
      <c r="S97" s="184">
        <v>0</v>
      </c>
      <c r="T97" s="184">
        <v>0</v>
      </c>
    </row>
    <row r="98" ht="23.1" customHeight="1" spans="1:20">
      <c r="A98" s="179"/>
      <c r="B98" s="179"/>
      <c r="C98" s="180"/>
      <c r="D98" s="181" t="s">
        <v>2585</v>
      </c>
      <c r="E98" s="216" t="s">
        <v>2586</v>
      </c>
      <c r="F98" s="183">
        <v>43</v>
      </c>
      <c r="G98" s="184">
        <v>43</v>
      </c>
      <c r="H98" s="184">
        <v>0</v>
      </c>
      <c r="I98" s="184">
        <v>0</v>
      </c>
      <c r="J98" s="184">
        <v>0</v>
      </c>
      <c r="K98" s="184">
        <v>0</v>
      </c>
      <c r="L98" s="184">
        <v>0</v>
      </c>
      <c r="M98" s="184">
        <v>0</v>
      </c>
      <c r="N98" s="184">
        <v>0</v>
      </c>
      <c r="O98" s="184">
        <v>0</v>
      </c>
      <c r="P98" s="184">
        <v>0</v>
      </c>
      <c r="Q98" s="188">
        <v>43</v>
      </c>
      <c r="R98" s="183">
        <v>0</v>
      </c>
      <c r="S98" s="184">
        <v>0</v>
      </c>
      <c r="T98" s="184">
        <v>0</v>
      </c>
    </row>
    <row r="99" ht="23.1" customHeight="1" spans="1:20">
      <c r="A99" s="179"/>
      <c r="B99" s="179"/>
      <c r="C99" s="180"/>
      <c r="D99" s="181" t="s">
        <v>2587</v>
      </c>
      <c r="E99" s="216" t="s">
        <v>870</v>
      </c>
      <c r="F99" s="183">
        <v>246</v>
      </c>
      <c r="G99" s="184">
        <v>156</v>
      </c>
      <c r="H99" s="184">
        <v>39</v>
      </c>
      <c r="I99" s="184">
        <v>0</v>
      </c>
      <c r="J99" s="184">
        <v>3</v>
      </c>
      <c r="K99" s="184">
        <v>13</v>
      </c>
      <c r="L99" s="184">
        <v>0</v>
      </c>
      <c r="M99" s="184">
        <v>0</v>
      </c>
      <c r="N99" s="184">
        <v>0</v>
      </c>
      <c r="O99" s="184">
        <v>0</v>
      </c>
      <c r="P99" s="184">
        <v>0</v>
      </c>
      <c r="Q99" s="188">
        <v>101</v>
      </c>
      <c r="R99" s="183">
        <v>90</v>
      </c>
      <c r="S99" s="184">
        <v>90</v>
      </c>
      <c r="T99" s="184">
        <v>0</v>
      </c>
    </row>
    <row r="100" ht="23.1" customHeight="1" spans="1:20">
      <c r="A100" s="179"/>
      <c r="B100" s="179"/>
      <c r="C100" s="180"/>
      <c r="D100" s="181" t="s">
        <v>2588</v>
      </c>
      <c r="E100" s="216" t="s">
        <v>2589</v>
      </c>
      <c r="F100" s="183">
        <v>156</v>
      </c>
      <c r="G100" s="184">
        <v>156</v>
      </c>
      <c r="H100" s="184">
        <v>39</v>
      </c>
      <c r="I100" s="184">
        <v>0</v>
      </c>
      <c r="J100" s="184">
        <v>3</v>
      </c>
      <c r="K100" s="184">
        <v>13</v>
      </c>
      <c r="L100" s="184">
        <v>0</v>
      </c>
      <c r="M100" s="184">
        <v>0</v>
      </c>
      <c r="N100" s="184">
        <v>0</v>
      </c>
      <c r="O100" s="184">
        <v>0</v>
      </c>
      <c r="P100" s="184">
        <v>0</v>
      </c>
      <c r="Q100" s="188">
        <v>101</v>
      </c>
      <c r="R100" s="183">
        <v>0</v>
      </c>
      <c r="S100" s="184">
        <v>0</v>
      </c>
      <c r="T100" s="184">
        <v>0</v>
      </c>
    </row>
    <row r="101" ht="23.1" customHeight="1" spans="1:20">
      <c r="A101" s="179"/>
      <c r="B101" s="179"/>
      <c r="C101" s="180"/>
      <c r="D101" s="181" t="s">
        <v>2590</v>
      </c>
      <c r="E101" s="216" t="s">
        <v>2591</v>
      </c>
      <c r="F101" s="183">
        <v>30</v>
      </c>
      <c r="G101" s="184">
        <v>0</v>
      </c>
      <c r="H101" s="184">
        <v>0</v>
      </c>
      <c r="I101" s="184">
        <v>0</v>
      </c>
      <c r="J101" s="184">
        <v>0</v>
      </c>
      <c r="K101" s="184">
        <v>0</v>
      </c>
      <c r="L101" s="184">
        <v>0</v>
      </c>
      <c r="M101" s="184">
        <v>0</v>
      </c>
      <c r="N101" s="184">
        <v>0</v>
      </c>
      <c r="O101" s="184">
        <v>0</v>
      </c>
      <c r="P101" s="184">
        <v>0</v>
      </c>
      <c r="Q101" s="188">
        <v>0</v>
      </c>
      <c r="R101" s="183">
        <v>30</v>
      </c>
      <c r="S101" s="184">
        <v>30</v>
      </c>
      <c r="T101" s="184">
        <v>0</v>
      </c>
    </row>
    <row r="102" ht="23.1" customHeight="1" spans="1:20">
      <c r="A102" s="179"/>
      <c r="B102" s="179"/>
      <c r="C102" s="180"/>
      <c r="D102" s="181" t="s">
        <v>2592</v>
      </c>
      <c r="E102" s="216" t="s">
        <v>2593</v>
      </c>
      <c r="F102" s="183">
        <v>30</v>
      </c>
      <c r="G102" s="184">
        <v>0</v>
      </c>
      <c r="H102" s="184">
        <v>0</v>
      </c>
      <c r="I102" s="184">
        <v>0</v>
      </c>
      <c r="J102" s="184">
        <v>0</v>
      </c>
      <c r="K102" s="184">
        <v>0</v>
      </c>
      <c r="L102" s="184">
        <v>0</v>
      </c>
      <c r="M102" s="184">
        <v>0</v>
      </c>
      <c r="N102" s="184">
        <v>0</v>
      </c>
      <c r="O102" s="184">
        <v>0</v>
      </c>
      <c r="P102" s="184">
        <v>0</v>
      </c>
      <c r="Q102" s="188">
        <v>0</v>
      </c>
      <c r="R102" s="183">
        <v>30</v>
      </c>
      <c r="S102" s="184">
        <v>30</v>
      </c>
      <c r="T102" s="184">
        <v>0</v>
      </c>
    </row>
    <row r="103" ht="23.1" customHeight="1" spans="1:20">
      <c r="A103" s="179"/>
      <c r="B103" s="179"/>
      <c r="C103" s="180"/>
      <c r="D103" s="181" t="s">
        <v>2594</v>
      </c>
      <c r="E103" s="216" t="s">
        <v>2595</v>
      </c>
      <c r="F103" s="183">
        <v>30</v>
      </c>
      <c r="G103" s="184">
        <v>0</v>
      </c>
      <c r="H103" s="184">
        <v>0</v>
      </c>
      <c r="I103" s="184">
        <v>0</v>
      </c>
      <c r="J103" s="184">
        <v>0</v>
      </c>
      <c r="K103" s="184">
        <v>0</v>
      </c>
      <c r="L103" s="184">
        <v>0</v>
      </c>
      <c r="M103" s="184">
        <v>0</v>
      </c>
      <c r="N103" s="184">
        <v>0</v>
      </c>
      <c r="O103" s="184">
        <v>0</v>
      </c>
      <c r="P103" s="184">
        <v>0</v>
      </c>
      <c r="Q103" s="188">
        <v>0</v>
      </c>
      <c r="R103" s="183">
        <v>30</v>
      </c>
      <c r="S103" s="184">
        <v>30</v>
      </c>
      <c r="T103" s="184">
        <v>0</v>
      </c>
    </row>
    <row r="104" ht="23.1" customHeight="1" spans="1:20">
      <c r="A104" s="179"/>
      <c r="B104" s="179"/>
      <c r="C104" s="180"/>
      <c r="D104" s="181" t="s">
        <v>2596</v>
      </c>
      <c r="E104" s="216" t="s">
        <v>123</v>
      </c>
      <c r="F104" s="183">
        <v>515</v>
      </c>
      <c r="G104" s="184">
        <v>0</v>
      </c>
      <c r="H104" s="184">
        <v>0</v>
      </c>
      <c r="I104" s="184">
        <v>0</v>
      </c>
      <c r="J104" s="184">
        <v>0</v>
      </c>
      <c r="K104" s="184">
        <v>0</v>
      </c>
      <c r="L104" s="184">
        <v>0</v>
      </c>
      <c r="M104" s="184">
        <v>0</v>
      </c>
      <c r="N104" s="184">
        <v>0</v>
      </c>
      <c r="O104" s="184">
        <v>0</v>
      </c>
      <c r="P104" s="184">
        <v>0</v>
      </c>
      <c r="Q104" s="188">
        <v>0</v>
      </c>
      <c r="R104" s="183">
        <v>515</v>
      </c>
      <c r="S104" s="184">
        <v>515</v>
      </c>
      <c r="T104" s="184">
        <v>0</v>
      </c>
    </row>
    <row r="105" ht="23.1" customHeight="1" spans="1:20">
      <c r="A105" s="179"/>
      <c r="B105" s="179"/>
      <c r="C105" s="180"/>
      <c r="D105" s="181" t="s">
        <v>2597</v>
      </c>
      <c r="E105" s="216" t="s">
        <v>2598</v>
      </c>
      <c r="F105" s="183">
        <v>507</v>
      </c>
      <c r="G105" s="184">
        <v>0</v>
      </c>
      <c r="H105" s="184">
        <v>0</v>
      </c>
      <c r="I105" s="184">
        <v>0</v>
      </c>
      <c r="J105" s="184">
        <v>0</v>
      </c>
      <c r="K105" s="184">
        <v>0</v>
      </c>
      <c r="L105" s="184">
        <v>0</v>
      </c>
      <c r="M105" s="184">
        <v>0</v>
      </c>
      <c r="N105" s="184">
        <v>0</v>
      </c>
      <c r="O105" s="184">
        <v>0</v>
      </c>
      <c r="P105" s="184">
        <v>0</v>
      </c>
      <c r="Q105" s="188">
        <v>0</v>
      </c>
      <c r="R105" s="183">
        <v>507</v>
      </c>
      <c r="S105" s="184">
        <v>507</v>
      </c>
      <c r="T105" s="184">
        <v>0</v>
      </c>
    </row>
    <row r="106" ht="23.1" customHeight="1" spans="1:20">
      <c r="A106" s="179"/>
      <c r="B106" s="179"/>
      <c r="C106" s="180"/>
      <c r="D106" s="181" t="s">
        <v>2599</v>
      </c>
      <c r="E106" s="216" t="s">
        <v>2600</v>
      </c>
      <c r="F106" s="183">
        <v>8</v>
      </c>
      <c r="G106" s="184">
        <v>0</v>
      </c>
      <c r="H106" s="184">
        <v>0</v>
      </c>
      <c r="I106" s="184">
        <v>0</v>
      </c>
      <c r="J106" s="184">
        <v>0</v>
      </c>
      <c r="K106" s="184">
        <v>0</v>
      </c>
      <c r="L106" s="184">
        <v>0</v>
      </c>
      <c r="M106" s="184">
        <v>0</v>
      </c>
      <c r="N106" s="184">
        <v>0</v>
      </c>
      <c r="O106" s="184">
        <v>0</v>
      </c>
      <c r="P106" s="184">
        <v>0</v>
      </c>
      <c r="Q106" s="188">
        <v>0</v>
      </c>
      <c r="R106" s="183">
        <v>8</v>
      </c>
      <c r="S106" s="184">
        <v>8</v>
      </c>
      <c r="T106" s="184">
        <v>0</v>
      </c>
    </row>
    <row r="107" ht="23.1" customHeight="1" spans="1:20">
      <c r="A107" s="179"/>
      <c r="B107" s="179"/>
      <c r="C107" s="180"/>
      <c r="D107" s="181" t="s">
        <v>2601</v>
      </c>
      <c r="E107" s="216" t="s">
        <v>125</v>
      </c>
      <c r="F107" s="183">
        <v>515</v>
      </c>
      <c r="G107" s="184">
        <v>118</v>
      </c>
      <c r="H107" s="184">
        <v>61.5</v>
      </c>
      <c r="I107" s="184">
        <v>5.3</v>
      </c>
      <c r="J107" s="184">
        <v>2.9</v>
      </c>
      <c r="K107" s="184">
        <v>0</v>
      </c>
      <c r="L107" s="184">
        <v>13</v>
      </c>
      <c r="M107" s="184">
        <v>17</v>
      </c>
      <c r="N107" s="184">
        <v>0</v>
      </c>
      <c r="O107" s="184">
        <v>0</v>
      </c>
      <c r="P107" s="184">
        <v>5.9</v>
      </c>
      <c r="Q107" s="188">
        <v>12.4</v>
      </c>
      <c r="R107" s="183">
        <v>397</v>
      </c>
      <c r="S107" s="184">
        <v>397</v>
      </c>
      <c r="T107" s="184">
        <v>0</v>
      </c>
    </row>
    <row r="108" ht="23.1" customHeight="1" spans="1:20">
      <c r="A108" s="179"/>
      <c r="B108" s="179"/>
      <c r="C108" s="180"/>
      <c r="D108" s="181" t="s">
        <v>2602</v>
      </c>
      <c r="E108" s="216" t="s">
        <v>2603</v>
      </c>
      <c r="F108" s="183">
        <v>102</v>
      </c>
      <c r="G108" s="184">
        <v>102</v>
      </c>
      <c r="H108" s="184">
        <v>54.5</v>
      </c>
      <c r="I108" s="184">
        <v>3.3</v>
      </c>
      <c r="J108" s="184">
        <v>2.9</v>
      </c>
      <c r="K108" s="184">
        <v>0</v>
      </c>
      <c r="L108" s="184">
        <v>12</v>
      </c>
      <c r="M108" s="184">
        <v>13</v>
      </c>
      <c r="N108" s="184">
        <v>0</v>
      </c>
      <c r="O108" s="184">
        <v>0</v>
      </c>
      <c r="P108" s="184">
        <v>3.9</v>
      </c>
      <c r="Q108" s="188">
        <v>12.4</v>
      </c>
      <c r="R108" s="183">
        <v>0</v>
      </c>
      <c r="S108" s="184">
        <v>0</v>
      </c>
      <c r="T108" s="184">
        <v>0</v>
      </c>
    </row>
    <row r="109" ht="23.1" customHeight="1" spans="1:20">
      <c r="A109" s="179"/>
      <c r="B109" s="179"/>
      <c r="C109" s="180"/>
      <c r="D109" s="181" t="s">
        <v>2604</v>
      </c>
      <c r="E109" s="216" t="s">
        <v>2605</v>
      </c>
      <c r="F109" s="183">
        <v>31</v>
      </c>
      <c r="G109" s="184">
        <v>0</v>
      </c>
      <c r="H109" s="184">
        <v>0</v>
      </c>
      <c r="I109" s="184">
        <v>0</v>
      </c>
      <c r="J109" s="184">
        <v>0</v>
      </c>
      <c r="K109" s="184">
        <v>0</v>
      </c>
      <c r="L109" s="184">
        <v>0</v>
      </c>
      <c r="M109" s="184">
        <v>0</v>
      </c>
      <c r="N109" s="184">
        <v>0</v>
      </c>
      <c r="O109" s="184">
        <v>0</v>
      </c>
      <c r="P109" s="184">
        <v>0</v>
      </c>
      <c r="Q109" s="188">
        <v>0</v>
      </c>
      <c r="R109" s="183">
        <v>31</v>
      </c>
      <c r="S109" s="184">
        <v>31</v>
      </c>
      <c r="T109" s="184">
        <v>0</v>
      </c>
    </row>
    <row r="110" ht="23.1" customHeight="1" spans="1:20">
      <c r="A110" s="179"/>
      <c r="B110" s="179"/>
      <c r="C110" s="180"/>
      <c r="D110" s="181" t="s">
        <v>2606</v>
      </c>
      <c r="E110" s="216" t="s">
        <v>2607</v>
      </c>
      <c r="F110" s="183">
        <v>35</v>
      </c>
      <c r="G110" s="184">
        <v>0</v>
      </c>
      <c r="H110" s="184">
        <v>0</v>
      </c>
      <c r="I110" s="184">
        <v>0</v>
      </c>
      <c r="J110" s="184">
        <v>0</v>
      </c>
      <c r="K110" s="184">
        <v>0</v>
      </c>
      <c r="L110" s="184">
        <v>0</v>
      </c>
      <c r="M110" s="184">
        <v>0</v>
      </c>
      <c r="N110" s="184">
        <v>0</v>
      </c>
      <c r="O110" s="184">
        <v>0</v>
      </c>
      <c r="P110" s="184">
        <v>0</v>
      </c>
      <c r="Q110" s="188">
        <v>0</v>
      </c>
      <c r="R110" s="183">
        <v>35</v>
      </c>
      <c r="S110" s="184">
        <v>35</v>
      </c>
      <c r="T110" s="184">
        <v>0</v>
      </c>
    </row>
    <row r="111" ht="23.1" customHeight="1" spans="1:20">
      <c r="A111" s="179"/>
      <c r="B111" s="179"/>
      <c r="C111" s="180"/>
      <c r="D111" s="181" t="s">
        <v>2608</v>
      </c>
      <c r="E111" s="216" t="s">
        <v>2609</v>
      </c>
      <c r="F111" s="183">
        <v>52</v>
      </c>
      <c r="G111" s="184">
        <v>0</v>
      </c>
      <c r="H111" s="184">
        <v>0</v>
      </c>
      <c r="I111" s="184">
        <v>0</v>
      </c>
      <c r="J111" s="184">
        <v>0</v>
      </c>
      <c r="K111" s="184">
        <v>0</v>
      </c>
      <c r="L111" s="184">
        <v>0</v>
      </c>
      <c r="M111" s="184">
        <v>0</v>
      </c>
      <c r="N111" s="184">
        <v>0</v>
      </c>
      <c r="O111" s="184">
        <v>0</v>
      </c>
      <c r="P111" s="184">
        <v>0</v>
      </c>
      <c r="Q111" s="188">
        <v>0</v>
      </c>
      <c r="R111" s="183">
        <v>52</v>
      </c>
      <c r="S111" s="184">
        <v>52</v>
      </c>
      <c r="T111" s="184">
        <v>0</v>
      </c>
    </row>
    <row r="112" ht="23.1" customHeight="1" spans="1:20">
      <c r="A112" s="179"/>
      <c r="B112" s="179"/>
      <c r="C112" s="180"/>
      <c r="D112" s="181" t="s">
        <v>2610</v>
      </c>
      <c r="E112" s="216" t="s">
        <v>2611</v>
      </c>
      <c r="F112" s="183">
        <v>47</v>
      </c>
      <c r="G112" s="184">
        <v>0</v>
      </c>
      <c r="H112" s="184">
        <v>0</v>
      </c>
      <c r="I112" s="184">
        <v>0</v>
      </c>
      <c r="J112" s="184">
        <v>0</v>
      </c>
      <c r="K112" s="184">
        <v>0</v>
      </c>
      <c r="L112" s="184">
        <v>0</v>
      </c>
      <c r="M112" s="184">
        <v>0</v>
      </c>
      <c r="N112" s="184">
        <v>0</v>
      </c>
      <c r="O112" s="184">
        <v>0</v>
      </c>
      <c r="P112" s="184">
        <v>0</v>
      </c>
      <c r="Q112" s="188">
        <v>0</v>
      </c>
      <c r="R112" s="183">
        <v>47</v>
      </c>
      <c r="S112" s="184">
        <v>47</v>
      </c>
      <c r="T112" s="184">
        <v>0</v>
      </c>
    </row>
    <row r="113" ht="23.1" customHeight="1" spans="1:20">
      <c r="A113" s="179"/>
      <c r="B113" s="179"/>
      <c r="C113" s="180"/>
      <c r="D113" s="181" t="s">
        <v>2612</v>
      </c>
      <c r="E113" s="216" t="s">
        <v>2613</v>
      </c>
      <c r="F113" s="183">
        <v>8</v>
      </c>
      <c r="G113" s="184">
        <v>0</v>
      </c>
      <c r="H113" s="184">
        <v>0</v>
      </c>
      <c r="I113" s="184">
        <v>0</v>
      </c>
      <c r="J113" s="184">
        <v>0</v>
      </c>
      <c r="K113" s="184">
        <v>0</v>
      </c>
      <c r="L113" s="184">
        <v>0</v>
      </c>
      <c r="M113" s="184">
        <v>0</v>
      </c>
      <c r="N113" s="184">
        <v>0</v>
      </c>
      <c r="O113" s="184">
        <v>0</v>
      </c>
      <c r="P113" s="184">
        <v>0</v>
      </c>
      <c r="Q113" s="188">
        <v>0</v>
      </c>
      <c r="R113" s="183">
        <v>8</v>
      </c>
      <c r="S113" s="184">
        <v>8</v>
      </c>
      <c r="T113" s="184">
        <v>0</v>
      </c>
    </row>
    <row r="114" ht="23.1" customHeight="1" spans="1:20">
      <c r="A114" s="179"/>
      <c r="B114" s="179"/>
      <c r="C114" s="180"/>
      <c r="D114" s="181" t="s">
        <v>2614</v>
      </c>
      <c r="E114" s="216" t="s">
        <v>2615</v>
      </c>
      <c r="F114" s="183">
        <v>10</v>
      </c>
      <c r="G114" s="184">
        <v>0</v>
      </c>
      <c r="H114" s="184">
        <v>0</v>
      </c>
      <c r="I114" s="184">
        <v>0</v>
      </c>
      <c r="J114" s="184">
        <v>0</v>
      </c>
      <c r="K114" s="184">
        <v>0</v>
      </c>
      <c r="L114" s="184">
        <v>0</v>
      </c>
      <c r="M114" s="184">
        <v>0</v>
      </c>
      <c r="N114" s="184">
        <v>0</v>
      </c>
      <c r="O114" s="184">
        <v>0</v>
      </c>
      <c r="P114" s="184">
        <v>0</v>
      </c>
      <c r="Q114" s="188">
        <v>0</v>
      </c>
      <c r="R114" s="183">
        <v>10</v>
      </c>
      <c r="S114" s="184">
        <v>10</v>
      </c>
      <c r="T114" s="184">
        <v>0</v>
      </c>
    </row>
    <row r="115" ht="23.1" customHeight="1" spans="1:20">
      <c r="A115" s="179"/>
      <c r="B115" s="179"/>
      <c r="C115" s="180"/>
      <c r="D115" s="181" t="s">
        <v>2616</v>
      </c>
      <c r="E115" s="216" t="s">
        <v>2617</v>
      </c>
      <c r="F115" s="183">
        <v>20</v>
      </c>
      <c r="G115" s="184">
        <v>0</v>
      </c>
      <c r="H115" s="184">
        <v>0</v>
      </c>
      <c r="I115" s="184">
        <v>0</v>
      </c>
      <c r="J115" s="184">
        <v>0</v>
      </c>
      <c r="K115" s="184">
        <v>0</v>
      </c>
      <c r="L115" s="184">
        <v>0</v>
      </c>
      <c r="M115" s="184">
        <v>0</v>
      </c>
      <c r="N115" s="184">
        <v>0</v>
      </c>
      <c r="O115" s="184">
        <v>0</v>
      </c>
      <c r="P115" s="184">
        <v>0</v>
      </c>
      <c r="Q115" s="188">
        <v>0</v>
      </c>
      <c r="R115" s="183">
        <v>20</v>
      </c>
      <c r="S115" s="184">
        <v>20</v>
      </c>
      <c r="T115" s="184">
        <v>0</v>
      </c>
    </row>
    <row r="116" ht="23.1" customHeight="1" spans="1:20">
      <c r="A116" s="179"/>
      <c r="B116" s="179"/>
      <c r="C116" s="180"/>
      <c r="D116" s="181" t="s">
        <v>2618</v>
      </c>
      <c r="E116" s="216" t="s">
        <v>2619</v>
      </c>
      <c r="F116" s="183">
        <v>65</v>
      </c>
      <c r="G116" s="184">
        <v>0</v>
      </c>
      <c r="H116" s="184">
        <v>0</v>
      </c>
      <c r="I116" s="184">
        <v>0</v>
      </c>
      <c r="J116" s="184">
        <v>0</v>
      </c>
      <c r="K116" s="184">
        <v>0</v>
      </c>
      <c r="L116" s="184">
        <v>0</v>
      </c>
      <c r="M116" s="184">
        <v>0</v>
      </c>
      <c r="N116" s="184">
        <v>0</v>
      </c>
      <c r="O116" s="184">
        <v>0</v>
      </c>
      <c r="P116" s="184">
        <v>0</v>
      </c>
      <c r="Q116" s="188">
        <v>0</v>
      </c>
      <c r="R116" s="183">
        <v>65</v>
      </c>
      <c r="S116" s="184">
        <v>65</v>
      </c>
      <c r="T116" s="184">
        <v>0</v>
      </c>
    </row>
    <row r="117" ht="23.1" customHeight="1" spans="1:20">
      <c r="A117" s="179"/>
      <c r="B117" s="179"/>
      <c r="C117" s="180"/>
      <c r="D117" s="181" t="s">
        <v>2620</v>
      </c>
      <c r="E117" s="216" t="s">
        <v>2621</v>
      </c>
      <c r="F117" s="183">
        <v>19</v>
      </c>
      <c r="G117" s="184">
        <v>0</v>
      </c>
      <c r="H117" s="184">
        <v>0</v>
      </c>
      <c r="I117" s="184">
        <v>0</v>
      </c>
      <c r="J117" s="184">
        <v>0</v>
      </c>
      <c r="K117" s="184">
        <v>0</v>
      </c>
      <c r="L117" s="184">
        <v>0</v>
      </c>
      <c r="M117" s="184">
        <v>0</v>
      </c>
      <c r="N117" s="184">
        <v>0</v>
      </c>
      <c r="O117" s="184">
        <v>0</v>
      </c>
      <c r="P117" s="184">
        <v>0</v>
      </c>
      <c r="Q117" s="188">
        <v>0</v>
      </c>
      <c r="R117" s="183">
        <v>19</v>
      </c>
      <c r="S117" s="184">
        <v>19</v>
      </c>
      <c r="T117" s="184">
        <v>0</v>
      </c>
    </row>
    <row r="118" ht="23.1" customHeight="1" spans="1:20">
      <c r="A118" s="179"/>
      <c r="B118" s="179"/>
      <c r="C118" s="180"/>
      <c r="D118" s="181" t="s">
        <v>2622</v>
      </c>
      <c r="E118" s="216" t="s">
        <v>2623</v>
      </c>
      <c r="F118" s="183">
        <v>110</v>
      </c>
      <c r="G118" s="184">
        <v>0</v>
      </c>
      <c r="H118" s="184">
        <v>0</v>
      </c>
      <c r="I118" s="184">
        <v>0</v>
      </c>
      <c r="J118" s="184">
        <v>0</v>
      </c>
      <c r="K118" s="184">
        <v>0</v>
      </c>
      <c r="L118" s="184">
        <v>0</v>
      </c>
      <c r="M118" s="184">
        <v>0</v>
      </c>
      <c r="N118" s="184">
        <v>0</v>
      </c>
      <c r="O118" s="184">
        <v>0</v>
      </c>
      <c r="P118" s="184">
        <v>0</v>
      </c>
      <c r="Q118" s="188">
        <v>0</v>
      </c>
      <c r="R118" s="183">
        <v>110</v>
      </c>
      <c r="S118" s="184">
        <v>110</v>
      </c>
      <c r="T118" s="184">
        <v>0</v>
      </c>
    </row>
    <row r="119" ht="23.1" customHeight="1" spans="1:20">
      <c r="A119" s="179"/>
      <c r="B119" s="179"/>
      <c r="C119" s="180"/>
      <c r="D119" s="181" t="s">
        <v>2624</v>
      </c>
      <c r="E119" s="216" t="s">
        <v>2625</v>
      </c>
      <c r="F119" s="183">
        <v>16</v>
      </c>
      <c r="G119" s="184">
        <v>16</v>
      </c>
      <c r="H119" s="184">
        <v>7</v>
      </c>
      <c r="I119" s="184">
        <v>2</v>
      </c>
      <c r="J119" s="184">
        <v>0</v>
      </c>
      <c r="K119" s="184">
        <v>0</v>
      </c>
      <c r="L119" s="184">
        <v>1</v>
      </c>
      <c r="M119" s="184">
        <v>4</v>
      </c>
      <c r="N119" s="184">
        <v>0</v>
      </c>
      <c r="O119" s="184">
        <v>0</v>
      </c>
      <c r="P119" s="184">
        <v>2</v>
      </c>
      <c r="Q119" s="188">
        <v>0</v>
      </c>
      <c r="R119" s="183">
        <v>0</v>
      </c>
      <c r="S119" s="184">
        <v>0</v>
      </c>
      <c r="T119" s="184">
        <v>0</v>
      </c>
    </row>
    <row r="120" ht="23.1" customHeight="1" spans="1:20">
      <c r="A120" s="179"/>
      <c r="B120" s="179"/>
      <c r="C120" s="180"/>
      <c r="D120" s="181" t="s">
        <v>2626</v>
      </c>
      <c r="E120" s="216" t="s">
        <v>997</v>
      </c>
      <c r="F120" s="183">
        <v>3009</v>
      </c>
      <c r="G120" s="184">
        <v>46</v>
      </c>
      <c r="H120" s="184">
        <v>0</v>
      </c>
      <c r="I120" s="184">
        <v>0</v>
      </c>
      <c r="J120" s="184">
        <v>0</v>
      </c>
      <c r="K120" s="184">
        <v>0</v>
      </c>
      <c r="L120" s="184">
        <v>0</v>
      </c>
      <c r="M120" s="184">
        <v>0</v>
      </c>
      <c r="N120" s="184">
        <v>0</v>
      </c>
      <c r="O120" s="184">
        <v>0</v>
      </c>
      <c r="P120" s="184">
        <v>0</v>
      </c>
      <c r="Q120" s="188">
        <v>46</v>
      </c>
      <c r="R120" s="183">
        <v>2963</v>
      </c>
      <c r="S120" s="184">
        <v>2963</v>
      </c>
      <c r="T120" s="184">
        <v>0</v>
      </c>
    </row>
    <row r="121" ht="23.1" customHeight="1" spans="1:20">
      <c r="A121" s="179"/>
      <c r="B121" s="179"/>
      <c r="C121" s="180"/>
      <c r="D121" s="181" t="s">
        <v>2627</v>
      </c>
      <c r="E121" s="216" t="s">
        <v>2628</v>
      </c>
      <c r="F121" s="183">
        <v>46</v>
      </c>
      <c r="G121" s="184">
        <v>46</v>
      </c>
      <c r="H121" s="184">
        <v>0</v>
      </c>
      <c r="I121" s="184">
        <v>0</v>
      </c>
      <c r="J121" s="184">
        <v>0</v>
      </c>
      <c r="K121" s="184">
        <v>0</v>
      </c>
      <c r="L121" s="184">
        <v>0</v>
      </c>
      <c r="M121" s="184">
        <v>0</v>
      </c>
      <c r="N121" s="184">
        <v>0</v>
      </c>
      <c r="O121" s="184">
        <v>0</v>
      </c>
      <c r="P121" s="184">
        <v>0</v>
      </c>
      <c r="Q121" s="188">
        <v>46</v>
      </c>
      <c r="R121" s="183">
        <v>0</v>
      </c>
      <c r="S121" s="184">
        <v>0</v>
      </c>
      <c r="T121" s="184">
        <v>0</v>
      </c>
    </row>
    <row r="122" ht="23.1" customHeight="1" spans="1:20">
      <c r="A122" s="179"/>
      <c r="B122" s="179"/>
      <c r="C122" s="180"/>
      <c r="D122" s="181" t="s">
        <v>2631</v>
      </c>
      <c r="E122" s="216" t="s">
        <v>2632</v>
      </c>
      <c r="F122" s="183">
        <v>1517</v>
      </c>
      <c r="G122" s="184">
        <v>0</v>
      </c>
      <c r="H122" s="184">
        <v>0</v>
      </c>
      <c r="I122" s="184">
        <v>0</v>
      </c>
      <c r="J122" s="184">
        <v>0</v>
      </c>
      <c r="K122" s="184">
        <v>0</v>
      </c>
      <c r="L122" s="184">
        <v>0</v>
      </c>
      <c r="M122" s="184">
        <v>0</v>
      </c>
      <c r="N122" s="184">
        <v>0</v>
      </c>
      <c r="O122" s="184">
        <v>0</v>
      </c>
      <c r="P122" s="184">
        <v>0</v>
      </c>
      <c r="Q122" s="188">
        <v>0</v>
      </c>
      <c r="R122" s="183">
        <v>1517</v>
      </c>
      <c r="S122" s="184">
        <v>1517</v>
      </c>
      <c r="T122" s="184">
        <v>0</v>
      </c>
    </row>
    <row r="123" ht="23.1" customHeight="1" spans="1:20">
      <c r="A123" s="179"/>
      <c r="B123" s="179"/>
      <c r="C123" s="180"/>
      <c r="D123" s="181" t="s">
        <v>2633</v>
      </c>
      <c r="E123" s="216" t="s">
        <v>2634</v>
      </c>
      <c r="F123" s="183">
        <v>68</v>
      </c>
      <c r="G123" s="184">
        <v>0</v>
      </c>
      <c r="H123" s="184">
        <v>0</v>
      </c>
      <c r="I123" s="184">
        <v>0</v>
      </c>
      <c r="J123" s="184">
        <v>0</v>
      </c>
      <c r="K123" s="184">
        <v>0</v>
      </c>
      <c r="L123" s="184">
        <v>0</v>
      </c>
      <c r="M123" s="184">
        <v>0</v>
      </c>
      <c r="N123" s="184">
        <v>0</v>
      </c>
      <c r="O123" s="184">
        <v>0</v>
      </c>
      <c r="P123" s="184">
        <v>0</v>
      </c>
      <c r="Q123" s="188">
        <v>0</v>
      </c>
      <c r="R123" s="183">
        <v>68</v>
      </c>
      <c r="S123" s="184">
        <v>68</v>
      </c>
      <c r="T123" s="184">
        <v>0</v>
      </c>
    </row>
    <row r="124" ht="23.1" customHeight="1" spans="1:20">
      <c r="A124" s="179"/>
      <c r="B124" s="179"/>
      <c r="C124" s="180"/>
      <c r="D124" s="181" t="s">
        <v>2635</v>
      </c>
      <c r="E124" s="216" t="s">
        <v>2636</v>
      </c>
      <c r="F124" s="183">
        <v>16</v>
      </c>
      <c r="G124" s="184">
        <v>0</v>
      </c>
      <c r="H124" s="184">
        <v>0</v>
      </c>
      <c r="I124" s="184">
        <v>0</v>
      </c>
      <c r="J124" s="184">
        <v>0</v>
      </c>
      <c r="K124" s="184">
        <v>0</v>
      </c>
      <c r="L124" s="184">
        <v>0</v>
      </c>
      <c r="M124" s="184">
        <v>0</v>
      </c>
      <c r="N124" s="184">
        <v>0</v>
      </c>
      <c r="O124" s="184">
        <v>0</v>
      </c>
      <c r="P124" s="184">
        <v>0</v>
      </c>
      <c r="Q124" s="188">
        <v>0</v>
      </c>
      <c r="R124" s="183">
        <v>16</v>
      </c>
      <c r="S124" s="184">
        <v>16</v>
      </c>
      <c r="T124" s="184">
        <v>0</v>
      </c>
    </row>
    <row r="125" ht="23.1" customHeight="1" spans="1:20">
      <c r="A125" s="179"/>
      <c r="B125" s="179"/>
      <c r="C125" s="180"/>
      <c r="D125" s="181" t="s">
        <v>2637</v>
      </c>
      <c r="E125" s="216" t="s">
        <v>2638</v>
      </c>
      <c r="F125" s="183">
        <v>9</v>
      </c>
      <c r="G125" s="184">
        <v>0</v>
      </c>
      <c r="H125" s="184">
        <v>0</v>
      </c>
      <c r="I125" s="184">
        <v>0</v>
      </c>
      <c r="J125" s="184">
        <v>0</v>
      </c>
      <c r="K125" s="184">
        <v>0</v>
      </c>
      <c r="L125" s="184">
        <v>0</v>
      </c>
      <c r="M125" s="184">
        <v>0</v>
      </c>
      <c r="N125" s="184">
        <v>0</v>
      </c>
      <c r="O125" s="184">
        <v>0</v>
      </c>
      <c r="P125" s="184">
        <v>0</v>
      </c>
      <c r="Q125" s="188">
        <v>0</v>
      </c>
      <c r="R125" s="183">
        <v>9</v>
      </c>
      <c r="S125" s="184">
        <v>9</v>
      </c>
      <c r="T125" s="184">
        <v>0</v>
      </c>
    </row>
    <row r="126" ht="23.1" customHeight="1" spans="1:20">
      <c r="A126" s="179"/>
      <c r="B126" s="179"/>
      <c r="C126" s="180"/>
      <c r="D126" s="181" t="s">
        <v>2641</v>
      </c>
      <c r="E126" s="216" t="s">
        <v>2642</v>
      </c>
      <c r="F126" s="183">
        <v>5</v>
      </c>
      <c r="G126" s="184">
        <v>0</v>
      </c>
      <c r="H126" s="184">
        <v>0</v>
      </c>
      <c r="I126" s="184">
        <v>0</v>
      </c>
      <c r="J126" s="184">
        <v>0</v>
      </c>
      <c r="K126" s="184">
        <v>0</v>
      </c>
      <c r="L126" s="184">
        <v>0</v>
      </c>
      <c r="M126" s="184">
        <v>0</v>
      </c>
      <c r="N126" s="184">
        <v>0</v>
      </c>
      <c r="O126" s="184">
        <v>0</v>
      </c>
      <c r="P126" s="184">
        <v>0</v>
      </c>
      <c r="Q126" s="188">
        <v>0</v>
      </c>
      <c r="R126" s="183">
        <v>5</v>
      </c>
      <c r="S126" s="184">
        <v>5</v>
      </c>
      <c r="T126" s="184">
        <v>0</v>
      </c>
    </row>
    <row r="127" ht="23.1" customHeight="1" spans="1:20">
      <c r="A127" s="179"/>
      <c r="B127" s="179"/>
      <c r="C127" s="180"/>
      <c r="D127" s="181" t="s">
        <v>2647</v>
      </c>
      <c r="E127" s="216" t="s">
        <v>2648</v>
      </c>
      <c r="F127" s="183">
        <v>15</v>
      </c>
      <c r="G127" s="184">
        <v>0</v>
      </c>
      <c r="H127" s="184">
        <v>0</v>
      </c>
      <c r="I127" s="184">
        <v>0</v>
      </c>
      <c r="J127" s="184">
        <v>0</v>
      </c>
      <c r="K127" s="184">
        <v>0</v>
      </c>
      <c r="L127" s="184">
        <v>0</v>
      </c>
      <c r="M127" s="184">
        <v>0</v>
      </c>
      <c r="N127" s="184">
        <v>0</v>
      </c>
      <c r="O127" s="184">
        <v>0</v>
      </c>
      <c r="P127" s="184">
        <v>0</v>
      </c>
      <c r="Q127" s="188">
        <v>0</v>
      </c>
      <c r="R127" s="183">
        <v>15</v>
      </c>
      <c r="S127" s="184">
        <v>15</v>
      </c>
      <c r="T127" s="184">
        <v>0</v>
      </c>
    </row>
    <row r="128" ht="23.1" customHeight="1" spans="1:20">
      <c r="A128" s="179"/>
      <c r="B128" s="179"/>
      <c r="C128" s="180"/>
      <c r="D128" s="181" t="s">
        <v>2649</v>
      </c>
      <c r="E128" s="216" t="s">
        <v>2650</v>
      </c>
      <c r="F128" s="183">
        <v>66</v>
      </c>
      <c r="G128" s="184">
        <v>0</v>
      </c>
      <c r="H128" s="184">
        <v>0</v>
      </c>
      <c r="I128" s="184">
        <v>0</v>
      </c>
      <c r="J128" s="184">
        <v>0</v>
      </c>
      <c r="K128" s="184">
        <v>0</v>
      </c>
      <c r="L128" s="184">
        <v>0</v>
      </c>
      <c r="M128" s="184">
        <v>0</v>
      </c>
      <c r="N128" s="184">
        <v>0</v>
      </c>
      <c r="O128" s="184">
        <v>0</v>
      </c>
      <c r="P128" s="184">
        <v>0</v>
      </c>
      <c r="Q128" s="188">
        <v>0</v>
      </c>
      <c r="R128" s="183">
        <v>66</v>
      </c>
      <c r="S128" s="184">
        <v>66</v>
      </c>
      <c r="T128" s="184">
        <v>0</v>
      </c>
    </row>
    <row r="129" ht="23.1" customHeight="1" spans="1:20">
      <c r="A129" s="179"/>
      <c r="B129" s="179"/>
      <c r="C129" s="180"/>
      <c r="D129" s="181" t="s">
        <v>2651</v>
      </c>
      <c r="E129" s="216" t="s">
        <v>2652</v>
      </c>
      <c r="F129" s="183">
        <v>60</v>
      </c>
      <c r="G129" s="184">
        <v>0</v>
      </c>
      <c r="H129" s="184">
        <v>0</v>
      </c>
      <c r="I129" s="184">
        <v>0</v>
      </c>
      <c r="J129" s="184">
        <v>0</v>
      </c>
      <c r="K129" s="184">
        <v>0</v>
      </c>
      <c r="L129" s="184">
        <v>0</v>
      </c>
      <c r="M129" s="184">
        <v>0</v>
      </c>
      <c r="N129" s="184">
        <v>0</v>
      </c>
      <c r="O129" s="184">
        <v>0</v>
      </c>
      <c r="P129" s="184">
        <v>0</v>
      </c>
      <c r="Q129" s="188">
        <v>0</v>
      </c>
      <c r="R129" s="183">
        <v>60</v>
      </c>
      <c r="S129" s="184">
        <v>60</v>
      </c>
      <c r="T129" s="184">
        <v>0</v>
      </c>
    </row>
    <row r="130" ht="23.1" customHeight="1" spans="1:20">
      <c r="A130" s="179"/>
      <c r="B130" s="179"/>
      <c r="C130" s="180"/>
      <c r="D130" s="181" t="s">
        <v>2653</v>
      </c>
      <c r="E130" s="216" t="s">
        <v>2654</v>
      </c>
      <c r="F130" s="183">
        <v>92</v>
      </c>
      <c r="G130" s="184">
        <v>0</v>
      </c>
      <c r="H130" s="184">
        <v>0</v>
      </c>
      <c r="I130" s="184">
        <v>0</v>
      </c>
      <c r="J130" s="184">
        <v>0</v>
      </c>
      <c r="K130" s="184">
        <v>0</v>
      </c>
      <c r="L130" s="184">
        <v>0</v>
      </c>
      <c r="M130" s="184">
        <v>0</v>
      </c>
      <c r="N130" s="184">
        <v>0</v>
      </c>
      <c r="O130" s="184">
        <v>0</v>
      </c>
      <c r="P130" s="184">
        <v>0</v>
      </c>
      <c r="Q130" s="188">
        <v>0</v>
      </c>
      <c r="R130" s="183">
        <v>92</v>
      </c>
      <c r="S130" s="184">
        <v>92</v>
      </c>
      <c r="T130" s="184">
        <v>0</v>
      </c>
    </row>
    <row r="131" ht="23.1" customHeight="1" spans="1:20">
      <c r="A131" s="179"/>
      <c r="B131" s="179"/>
      <c r="C131" s="180"/>
      <c r="D131" s="181" t="s">
        <v>2671</v>
      </c>
      <c r="E131" s="216" t="s">
        <v>2672</v>
      </c>
      <c r="F131" s="183">
        <v>1115</v>
      </c>
      <c r="G131" s="184">
        <v>0</v>
      </c>
      <c r="H131" s="184">
        <v>0</v>
      </c>
      <c r="I131" s="184">
        <v>0</v>
      </c>
      <c r="J131" s="184">
        <v>0</v>
      </c>
      <c r="K131" s="184">
        <v>0</v>
      </c>
      <c r="L131" s="184">
        <v>0</v>
      </c>
      <c r="M131" s="184">
        <v>0</v>
      </c>
      <c r="N131" s="184">
        <v>0</v>
      </c>
      <c r="O131" s="184">
        <v>0</v>
      </c>
      <c r="P131" s="184">
        <v>0</v>
      </c>
      <c r="Q131" s="188">
        <v>0</v>
      </c>
      <c r="R131" s="183">
        <v>1115</v>
      </c>
      <c r="S131" s="184">
        <v>1115</v>
      </c>
      <c r="T131" s="184">
        <v>0</v>
      </c>
    </row>
    <row r="132" ht="23.1" customHeight="1" spans="1:20">
      <c r="A132" s="179"/>
      <c r="B132" s="179"/>
      <c r="C132" s="180"/>
      <c r="D132" s="181" t="s">
        <v>2673</v>
      </c>
      <c r="E132" s="216" t="s">
        <v>1074</v>
      </c>
      <c r="F132" s="183">
        <v>85</v>
      </c>
      <c r="G132" s="184">
        <v>56</v>
      </c>
      <c r="H132" s="184">
        <v>4.5</v>
      </c>
      <c r="I132" s="184">
        <v>0</v>
      </c>
      <c r="J132" s="184">
        <v>0</v>
      </c>
      <c r="K132" s="184">
        <v>25.5</v>
      </c>
      <c r="L132" s="184">
        <v>12</v>
      </c>
      <c r="M132" s="184">
        <v>0</v>
      </c>
      <c r="N132" s="184">
        <v>0</v>
      </c>
      <c r="O132" s="184">
        <v>0</v>
      </c>
      <c r="P132" s="184">
        <v>0</v>
      </c>
      <c r="Q132" s="188">
        <v>14</v>
      </c>
      <c r="R132" s="183">
        <v>29</v>
      </c>
      <c r="S132" s="184">
        <v>29</v>
      </c>
      <c r="T132" s="184">
        <v>0</v>
      </c>
    </row>
    <row r="133" ht="23.1" customHeight="1" spans="1:20">
      <c r="A133" s="179"/>
      <c r="B133" s="179"/>
      <c r="C133" s="180"/>
      <c r="D133" s="181" t="s">
        <v>2674</v>
      </c>
      <c r="E133" s="216" t="s">
        <v>2675</v>
      </c>
      <c r="F133" s="183">
        <v>56</v>
      </c>
      <c r="G133" s="184">
        <v>56</v>
      </c>
      <c r="H133" s="184">
        <v>4.5</v>
      </c>
      <c r="I133" s="184">
        <v>0</v>
      </c>
      <c r="J133" s="184">
        <v>0</v>
      </c>
      <c r="K133" s="184">
        <v>25.5</v>
      </c>
      <c r="L133" s="184">
        <v>12</v>
      </c>
      <c r="M133" s="184">
        <v>0</v>
      </c>
      <c r="N133" s="184">
        <v>0</v>
      </c>
      <c r="O133" s="184">
        <v>0</v>
      </c>
      <c r="P133" s="184">
        <v>0</v>
      </c>
      <c r="Q133" s="188">
        <v>14</v>
      </c>
      <c r="R133" s="183">
        <v>0</v>
      </c>
      <c r="S133" s="184">
        <v>0</v>
      </c>
      <c r="T133" s="184">
        <v>0</v>
      </c>
    </row>
    <row r="134" ht="23.1" customHeight="1" spans="1:20">
      <c r="A134" s="179"/>
      <c r="B134" s="179"/>
      <c r="C134" s="180"/>
      <c r="D134" s="181" t="s">
        <v>2676</v>
      </c>
      <c r="E134" s="216" t="s">
        <v>2677</v>
      </c>
      <c r="F134" s="183">
        <v>29</v>
      </c>
      <c r="G134" s="184">
        <v>0</v>
      </c>
      <c r="H134" s="184">
        <v>0</v>
      </c>
      <c r="I134" s="184">
        <v>0</v>
      </c>
      <c r="J134" s="184">
        <v>0</v>
      </c>
      <c r="K134" s="184">
        <v>0</v>
      </c>
      <c r="L134" s="184">
        <v>0</v>
      </c>
      <c r="M134" s="184">
        <v>0</v>
      </c>
      <c r="N134" s="184">
        <v>0</v>
      </c>
      <c r="O134" s="184">
        <v>0</v>
      </c>
      <c r="P134" s="184">
        <v>0</v>
      </c>
      <c r="Q134" s="188">
        <v>0</v>
      </c>
      <c r="R134" s="183">
        <v>29</v>
      </c>
      <c r="S134" s="184">
        <v>29</v>
      </c>
      <c r="T134" s="184">
        <v>0</v>
      </c>
    </row>
    <row r="135" ht="23.1" customHeight="1" spans="1:20">
      <c r="A135" s="179"/>
      <c r="B135" s="179"/>
      <c r="C135" s="180"/>
      <c r="D135" s="181" t="s">
        <v>2678</v>
      </c>
      <c r="E135" s="216" t="s">
        <v>139</v>
      </c>
      <c r="F135" s="183">
        <v>510</v>
      </c>
      <c r="G135" s="184">
        <v>510</v>
      </c>
      <c r="H135" s="184">
        <v>149</v>
      </c>
      <c r="I135" s="184">
        <v>4.5</v>
      </c>
      <c r="J135" s="184">
        <v>27</v>
      </c>
      <c r="K135" s="184">
        <v>103.5</v>
      </c>
      <c r="L135" s="184">
        <v>128.5</v>
      </c>
      <c r="M135" s="184">
        <v>26.5</v>
      </c>
      <c r="N135" s="184">
        <v>0</v>
      </c>
      <c r="O135" s="184">
        <v>0</v>
      </c>
      <c r="P135" s="184">
        <v>12</v>
      </c>
      <c r="Q135" s="188">
        <v>59</v>
      </c>
      <c r="R135" s="183">
        <v>0</v>
      </c>
      <c r="S135" s="184">
        <v>0</v>
      </c>
      <c r="T135" s="184">
        <v>0</v>
      </c>
    </row>
    <row r="136" ht="23.1" customHeight="1" spans="1:20">
      <c r="A136" s="179"/>
      <c r="B136" s="179"/>
      <c r="C136" s="180"/>
      <c r="D136" s="181" t="s">
        <v>2679</v>
      </c>
      <c r="E136" s="216" t="s">
        <v>2680</v>
      </c>
      <c r="F136" s="183">
        <v>510</v>
      </c>
      <c r="G136" s="184">
        <v>510</v>
      </c>
      <c r="H136" s="184">
        <v>149</v>
      </c>
      <c r="I136" s="184">
        <v>4.5</v>
      </c>
      <c r="J136" s="184">
        <v>27</v>
      </c>
      <c r="K136" s="184">
        <v>103.5</v>
      </c>
      <c r="L136" s="184">
        <v>128.5</v>
      </c>
      <c r="M136" s="184">
        <v>26.5</v>
      </c>
      <c r="N136" s="184">
        <v>0</v>
      </c>
      <c r="O136" s="184">
        <v>0</v>
      </c>
      <c r="P136" s="184">
        <v>12</v>
      </c>
      <c r="Q136" s="188">
        <v>59</v>
      </c>
      <c r="R136" s="183">
        <v>0</v>
      </c>
      <c r="S136" s="184">
        <v>0</v>
      </c>
      <c r="T136" s="184">
        <v>0</v>
      </c>
    </row>
    <row r="137" ht="23.1" customHeight="1" spans="1:20">
      <c r="A137" s="179"/>
      <c r="B137" s="179"/>
      <c r="C137" s="180"/>
      <c r="D137" s="181" t="s">
        <v>2681</v>
      </c>
      <c r="E137" s="216" t="s">
        <v>1091</v>
      </c>
      <c r="F137" s="183">
        <v>315</v>
      </c>
      <c r="G137" s="184">
        <v>252</v>
      </c>
      <c r="H137" s="184">
        <v>126.5</v>
      </c>
      <c r="I137" s="184">
        <v>10.3</v>
      </c>
      <c r="J137" s="184">
        <v>6.5</v>
      </c>
      <c r="K137" s="184">
        <v>0</v>
      </c>
      <c r="L137" s="184">
        <v>26.3</v>
      </c>
      <c r="M137" s="184">
        <v>40</v>
      </c>
      <c r="N137" s="184">
        <v>0</v>
      </c>
      <c r="O137" s="184">
        <v>2</v>
      </c>
      <c r="P137" s="184">
        <v>11.1</v>
      </c>
      <c r="Q137" s="188">
        <v>29.3</v>
      </c>
      <c r="R137" s="183">
        <v>63</v>
      </c>
      <c r="S137" s="184">
        <v>63</v>
      </c>
      <c r="T137" s="184">
        <v>0</v>
      </c>
    </row>
    <row r="138" ht="23.1" customHeight="1" spans="1:20">
      <c r="A138" s="179"/>
      <c r="B138" s="179"/>
      <c r="C138" s="180"/>
      <c r="D138" s="181" t="s">
        <v>2682</v>
      </c>
      <c r="E138" s="216" t="s">
        <v>2683</v>
      </c>
      <c r="F138" s="183">
        <v>216</v>
      </c>
      <c r="G138" s="184">
        <v>216</v>
      </c>
      <c r="H138" s="184">
        <v>106</v>
      </c>
      <c r="I138" s="184">
        <v>10.3</v>
      </c>
      <c r="J138" s="184">
        <v>6.5</v>
      </c>
      <c r="K138" s="184">
        <v>0</v>
      </c>
      <c r="L138" s="184">
        <v>26.3</v>
      </c>
      <c r="M138" s="184">
        <v>36</v>
      </c>
      <c r="N138" s="184">
        <v>0</v>
      </c>
      <c r="O138" s="184">
        <v>0</v>
      </c>
      <c r="P138" s="184">
        <v>11.1</v>
      </c>
      <c r="Q138" s="188">
        <v>19.8</v>
      </c>
      <c r="R138" s="183">
        <v>0</v>
      </c>
      <c r="S138" s="184">
        <v>0</v>
      </c>
      <c r="T138" s="184">
        <v>0</v>
      </c>
    </row>
    <row r="139" ht="23.1" customHeight="1" spans="1:20">
      <c r="A139" s="179"/>
      <c r="B139" s="179"/>
      <c r="C139" s="180"/>
      <c r="D139" s="181" t="s">
        <v>2684</v>
      </c>
      <c r="E139" s="216" t="s">
        <v>2685</v>
      </c>
      <c r="F139" s="183">
        <v>45</v>
      </c>
      <c r="G139" s="184">
        <v>0</v>
      </c>
      <c r="H139" s="184">
        <v>0</v>
      </c>
      <c r="I139" s="184">
        <v>0</v>
      </c>
      <c r="J139" s="184">
        <v>0</v>
      </c>
      <c r="K139" s="184">
        <v>0</v>
      </c>
      <c r="L139" s="184">
        <v>0</v>
      </c>
      <c r="M139" s="184">
        <v>0</v>
      </c>
      <c r="N139" s="184">
        <v>0</v>
      </c>
      <c r="O139" s="184">
        <v>0</v>
      </c>
      <c r="P139" s="184">
        <v>0</v>
      </c>
      <c r="Q139" s="188">
        <v>0</v>
      </c>
      <c r="R139" s="183">
        <v>45</v>
      </c>
      <c r="S139" s="184">
        <v>45</v>
      </c>
      <c r="T139" s="184">
        <v>0</v>
      </c>
    </row>
    <row r="140" ht="23.1" customHeight="1" spans="1:20">
      <c r="A140" s="179"/>
      <c r="B140" s="179"/>
      <c r="C140" s="180"/>
      <c r="D140" s="181" t="s">
        <v>2686</v>
      </c>
      <c r="E140" s="216" t="s">
        <v>2687</v>
      </c>
      <c r="F140" s="183">
        <v>36</v>
      </c>
      <c r="G140" s="184">
        <v>36</v>
      </c>
      <c r="H140" s="184">
        <v>20.5</v>
      </c>
      <c r="I140" s="184">
        <v>0</v>
      </c>
      <c r="J140" s="184">
        <v>0</v>
      </c>
      <c r="K140" s="184">
        <v>0</v>
      </c>
      <c r="L140" s="184">
        <v>0</v>
      </c>
      <c r="M140" s="184">
        <v>4</v>
      </c>
      <c r="N140" s="184">
        <v>0</v>
      </c>
      <c r="O140" s="184">
        <v>2</v>
      </c>
      <c r="P140" s="184">
        <v>0</v>
      </c>
      <c r="Q140" s="188">
        <v>9.5</v>
      </c>
      <c r="R140" s="183">
        <v>0</v>
      </c>
      <c r="S140" s="184">
        <v>0</v>
      </c>
      <c r="T140" s="184">
        <v>0</v>
      </c>
    </row>
    <row r="141" ht="23.1" customHeight="1" spans="1:20">
      <c r="A141" s="179"/>
      <c r="B141" s="179"/>
      <c r="C141" s="180"/>
      <c r="D141" s="181" t="s">
        <v>2690</v>
      </c>
      <c r="E141" s="216" t="s">
        <v>2691</v>
      </c>
      <c r="F141" s="183">
        <v>18</v>
      </c>
      <c r="G141" s="184">
        <v>0</v>
      </c>
      <c r="H141" s="184">
        <v>0</v>
      </c>
      <c r="I141" s="184">
        <v>0</v>
      </c>
      <c r="J141" s="184">
        <v>0</v>
      </c>
      <c r="K141" s="184">
        <v>0</v>
      </c>
      <c r="L141" s="184">
        <v>0</v>
      </c>
      <c r="M141" s="184">
        <v>0</v>
      </c>
      <c r="N141" s="184">
        <v>0</v>
      </c>
      <c r="O141" s="184">
        <v>0</v>
      </c>
      <c r="P141" s="184">
        <v>0</v>
      </c>
      <c r="Q141" s="188">
        <v>0</v>
      </c>
      <c r="R141" s="183">
        <v>18</v>
      </c>
      <c r="S141" s="184">
        <v>18</v>
      </c>
      <c r="T141" s="184">
        <v>0</v>
      </c>
    </row>
    <row r="142" ht="23.1" customHeight="1" spans="1:20">
      <c r="A142" s="179"/>
      <c r="B142" s="179"/>
      <c r="C142" s="180"/>
      <c r="D142" s="181" t="s">
        <v>1905</v>
      </c>
      <c r="E142" s="216" t="s">
        <v>143</v>
      </c>
      <c r="F142" s="183">
        <v>81</v>
      </c>
      <c r="G142" s="184">
        <v>81</v>
      </c>
      <c r="H142" s="184">
        <v>51.6</v>
      </c>
      <c r="I142" s="184">
        <v>0.3</v>
      </c>
      <c r="J142" s="184">
        <v>0</v>
      </c>
      <c r="K142" s="184">
        <v>0</v>
      </c>
      <c r="L142" s="184">
        <v>6.6</v>
      </c>
      <c r="M142" s="184">
        <v>0.5</v>
      </c>
      <c r="N142" s="184">
        <v>0</v>
      </c>
      <c r="O142" s="184">
        <v>0</v>
      </c>
      <c r="P142" s="184">
        <v>5</v>
      </c>
      <c r="Q142" s="188">
        <v>17</v>
      </c>
      <c r="R142" s="183">
        <v>0</v>
      </c>
      <c r="S142" s="184">
        <v>0</v>
      </c>
      <c r="T142" s="184">
        <v>0</v>
      </c>
    </row>
    <row r="143" ht="23.1" customHeight="1" spans="1:20">
      <c r="A143" s="179"/>
      <c r="B143" s="179"/>
      <c r="C143" s="180"/>
      <c r="D143" s="181" t="s">
        <v>2692</v>
      </c>
      <c r="E143" s="216" t="s">
        <v>2693</v>
      </c>
      <c r="F143" s="183">
        <v>81</v>
      </c>
      <c r="G143" s="184">
        <v>81</v>
      </c>
      <c r="H143" s="184">
        <v>51.6</v>
      </c>
      <c r="I143" s="184">
        <v>0.3</v>
      </c>
      <c r="J143" s="184">
        <v>0</v>
      </c>
      <c r="K143" s="184">
        <v>0</v>
      </c>
      <c r="L143" s="184">
        <v>6.6</v>
      </c>
      <c r="M143" s="184">
        <v>0.5</v>
      </c>
      <c r="N143" s="184">
        <v>0</v>
      </c>
      <c r="O143" s="184">
        <v>0</v>
      </c>
      <c r="P143" s="184">
        <v>5</v>
      </c>
      <c r="Q143" s="188">
        <v>17</v>
      </c>
      <c r="R143" s="183">
        <v>0</v>
      </c>
      <c r="S143" s="184">
        <v>0</v>
      </c>
      <c r="T143" s="184">
        <v>0</v>
      </c>
    </row>
    <row r="144" ht="23.1" customHeight="1" spans="1:20">
      <c r="A144" s="179"/>
      <c r="B144" s="179"/>
      <c r="C144" s="180"/>
      <c r="D144" s="181" t="s">
        <v>1922</v>
      </c>
      <c r="E144" s="216" t="s">
        <v>145</v>
      </c>
      <c r="F144" s="183">
        <v>55</v>
      </c>
      <c r="G144" s="184">
        <v>0</v>
      </c>
      <c r="H144" s="184">
        <v>0</v>
      </c>
      <c r="I144" s="184">
        <v>0</v>
      </c>
      <c r="J144" s="184">
        <v>0</v>
      </c>
      <c r="K144" s="184">
        <v>0</v>
      </c>
      <c r="L144" s="184">
        <v>0</v>
      </c>
      <c r="M144" s="184">
        <v>0</v>
      </c>
      <c r="N144" s="184">
        <v>0</v>
      </c>
      <c r="O144" s="184">
        <v>0</v>
      </c>
      <c r="P144" s="184">
        <v>0</v>
      </c>
      <c r="Q144" s="188">
        <v>0</v>
      </c>
      <c r="R144" s="183">
        <v>55</v>
      </c>
      <c r="S144" s="184">
        <v>55</v>
      </c>
      <c r="T144" s="184">
        <v>0</v>
      </c>
    </row>
    <row r="145" ht="23.1" customHeight="1" spans="1:20">
      <c r="A145" s="179"/>
      <c r="B145" s="179"/>
      <c r="C145" s="180"/>
      <c r="D145" s="181" t="s">
        <v>2694</v>
      </c>
      <c r="E145" s="216" t="s">
        <v>2695</v>
      </c>
      <c r="F145" s="183">
        <v>55</v>
      </c>
      <c r="G145" s="184">
        <v>0</v>
      </c>
      <c r="H145" s="184">
        <v>0</v>
      </c>
      <c r="I145" s="184">
        <v>0</v>
      </c>
      <c r="J145" s="184">
        <v>0</v>
      </c>
      <c r="K145" s="184">
        <v>0</v>
      </c>
      <c r="L145" s="184">
        <v>0</v>
      </c>
      <c r="M145" s="184">
        <v>0</v>
      </c>
      <c r="N145" s="184">
        <v>0</v>
      </c>
      <c r="O145" s="184">
        <v>0</v>
      </c>
      <c r="P145" s="184">
        <v>0</v>
      </c>
      <c r="Q145" s="188">
        <v>0</v>
      </c>
      <c r="R145" s="183">
        <v>55</v>
      </c>
      <c r="S145" s="184">
        <v>55</v>
      </c>
      <c r="T145" s="184">
        <v>0</v>
      </c>
    </row>
    <row r="146" ht="23.1" customHeight="1" spans="1:20">
      <c r="A146" s="179"/>
      <c r="B146" s="179"/>
      <c r="C146" s="180"/>
      <c r="D146" s="181" t="s">
        <v>1931</v>
      </c>
      <c r="E146" s="216" t="s">
        <v>1114</v>
      </c>
      <c r="F146" s="183">
        <v>56</v>
      </c>
      <c r="G146" s="184">
        <v>45</v>
      </c>
      <c r="H146" s="184">
        <v>14</v>
      </c>
      <c r="I146" s="184">
        <v>0</v>
      </c>
      <c r="J146" s="184">
        <v>0</v>
      </c>
      <c r="K146" s="184">
        <v>0</v>
      </c>
      <c r="L146" s="184">
        <v>23</v>
      </c>
      <c r="M146" s="184">
        <v>3</v>
      </c>
      <c r="N146" s="184">
        <v>0</v>
      </c>
      <c r="O146" s="184">
        <v>0</v>
      </c>
      <c r="P146" s="184">
        <v>0</v>
      </c>
      <c r="Q146" s="188">
        <v>5</v>
      </c>
      <c r="R146" s="183">
        <v>11</v>
      </c>
      <c r="S146" s="184">
        <v>11</v>
      </c>
      <c r="T146" s="184">
        <v>0</v>
      </c>
    </row>
    <row r="147" ht="23.1" customHeight="1" spans="1:20">
      <c r="A147" s="179"/>
      <c r="B147" s="179"/>
      <c r="C147" s="180"/>
      <c r="D147" s="181" t="s">
        <v>2696</v>
      </c>
      <c r="E147" s="216" t="s">
        <v>2697</v>
      </c>
      <c r="F147" s="183">
        <v>45</v>
      </c>
      <c r="G147" s="184">
        <v>45</v>
      </c>
      <c r="H147" s="184">
        <v>14</v>
      </c>
      <c r="I147" s="184">
        <v>0</v>
      </c>
      <c r="J147" s="184">
        <v>0</v>
      </c>
      <c r="K147" s="184">
        <v>0</v>
      </c>
      <c r="L147" s="184">
        <v>23</v>
      </c>
      <c r="M147" s="184">
        <v>3</v>
      </c>
      <c r="N147" s="184">
        <v>0</v>
      </c>
      <c r="O147" s="184">
        <v>0</v>
      </c>
      <c r="P147" s="184">
        <v>0</v>
      </c>
      <c r="Q147" s="188">
        <v>5</v>
      </c>
      <c r="R147" s="183">
        <v>0</v>
      </c>
      <c r="S147" s="184">
        <v>0</v>
      </c>
      <c r="T147" s="184">
        <v>0</v>
      </c>
    </row>
    <row r="148" ht="23.1" customHeight="1" spans="1:20">
      <c r="A148" s="179"/>
      <c r="B148" s="179"/>
      <c r="C148" s="180"/>
      <c r="D148" s="181" t="s">
        <v>2698</v>
      </c>
      <c r="E148" s="216" t="s">
        <v>2699</v>
      </c>
      <c r="F148" s="183">
        <v>11</v>
      </c>
      <c r="G148" s="184">
        <v>0</v>
      </c>
      <c r="H148" s="184">
        <v>0</v>
      </c>
      <c r="I148" s="184">
        <v>0</v>
      </c>
      <c r="J148" s="184">
        <v>0</v>
      </c>
      <c r="K148" s="184">
        <v>0</v>
      </c>
      <c r="L148" s="184">
        <v>0</v>
      </c>
      <c r="M148" s="184">
        <v>0</v>
      </c>
      <c r="N148" s="184">
        <v>0</v>
      </c>
      <c r="O148" s="184">
        <v>0</v>
      </c>
      <c r="P148" s="184">
        <v>0</v>
      </c>
      <c r="Q148" s="188">
        <v>0</v>
      </c>
      <c r="R148" s="183">
        <v>11</v>
      </c>
      <c r="S148" s="184">
        <v>11</v>
      </c>
      <c r="T148" s="184">
        <v>0</v>
      </c>
    </row>
    <row r="149" ht="23.1" customHeight="1" spans="1:20">
      <c r="A149" s="179"/>
      <c r="B149" s="179"/>
      <c r="C149" s="180"/>
      <c r="D149" s="181" t="s">
        <v>1933</v>
      </c>
      <c r="E149" s="216" t="s">
        <v>1125</v>
      </c>
      <c r="F149" s="183">
        <v>119</v>
      </c>
      <c r="G149" s="184">
        <v>33</v>
      </c>
      <c r="H149" s="184">
        <v>29</v>
      </c>
      <c r="I149" s="184">
        <v>0</v>
      </c>
      <c r="J149" s="184">
        <v>0</v>
      </c>
      <c r="K149" s="184">
        <v>0</v>
      </c>
      <c r="L149" s="184">
        <v>0</v>
      </c>
      <c r="M149" s="184">
        <v>0</v>
      </c>
      <c r="N149" s="184">
        <v>0</v>
      </c>
      <c r="O149" s="184">
        <v>0</v>
      </c>
      <c r="P149" s="184">
        <v>4</v>
      </c>
      <c r="Q149" s="188">
        <v>0</v>
      </c>
      <c r="R149" s="183">
        <v>86</v>
      </c>
      <c r="S149" s="184">
        <v>86</v>
      </c>
      <c r="T149" s="184">
        <v>0</v>
      </c>
    </row>
    <row r="150" ht="23.1" customHeight="1" spans="1:20">
      <c r="A150" s="179"/>
      <c r="B150" s="179"/>
      <c r="C150" s="180"/>
      <c r="D150" s="181" t="s">
        <v>2708</v>
      </c>
      <c r="E150" s="216" t="s">
        <v>2709</v>
      </c>
      <c r="F150" s="183">
        <v>33</v>
      </c>
      <c r="G150" s="184">
        <v>33</v>
      </c>
      <c r="H150" s="184">
        <v>29</v>
      </c>
      <c r="I150" s="184">
        <v>0</v>
      </c>
      <c r="J150" s="184">
        <v>0</v>
      </c>
      <c r="K150" s="184">
        <v>0</v>
      </c>
      <c r="L150" s="184">
        <v>0</v>
      </c>
      <c r="M150" s="184">
        <v>0</v>
      </c>
      <c r="N150" s="184">
        <v>0</v>
      </c>
      <c r="O150" s="184">
        <v>0</v>
      </c>
      <c r="P150" s="184">
        <v>4</v>
      </c>
      <c r="Q150" s="188">
        <v>0</v>
      </c>
      <c r="R150" s="183">
        <v>0</v>
      </c>
      <c r="S150" s="184">
        <v>0</v>
      </c>
      <c r="T150" s="184">
        <v>0</v>
      </c>
    </row>
    <row r="151" ht="23.1" customHeight="1" spans="1:20">
      <c r="A151" s="179"/>
      <c r="B151" s="179"/>
      <c r="C151" s="180"/>
      <c r="D151" s="181" t="s">
        <v>2710</v>
      </c>
      <c r="E151" s="216" t="s">
        <v>2711</v>
      </c>
      <c r="F151" s="183">
        <v>27</v>
      </c>
      <c r="G151" s="184">
        <v>0</v>
      </c>
      <c r="H151" s="184">
        <v>0</v>
      </c>
      <c r="I151" s="184">
        <v>0</v>
      </c>
      <c r="J151" s="184">
        <v>0</v>
      </c>
      <c r="K151" s="184">
        <v>0</v>
      </c>
      <c r="L151" s="184">
        <v>0</v>
      </c>
      <c r="M151" s="184">
        <v>0</v>
      </c>
      <c r="N151" s="184">
        <v>0</v>
      </c>
      <c r="O151" s="184">
        <v>0</v>
      </c>
      <c r="P151" s="184">
        <v>0</v>
      </c>
      <c r="Q151" s="188">
        <v>0</v>
      </c>
      <c r="R151" s="183">
        <v>27</v>
      </c>
      <c r="S151" s="184">
        <v>27</v>
      </c>
      <c r="T151" s="184">
        <v>0</v>
      </c>
    </row>
    <row r="152" ht="23.1" customHeight="1" spans="1:20">
      <c r="A152" s="179"/>
      <c r="B152" s="179"/>
      <c r="C152" s="180"/>
      <c r="D152" s="181" t="s">
        <v>2712</v>
      </c>
      <c r="E152" s="216" t="s">
        <v>2713</v>
      </c>
      <c r="F152" s="183">
        <v>35</v>
      </c>
      <c r="G152" s="184">
        <v>0</v>
      </c>
      <c r="H152" s="184">
        <v>0</v>
      </c>
      <c r="I152" s="184">
        <v>0</v>
      </c>
      <c r="J152" s="184">
        <v>0</v>
      </c>
      <c r="K152" s="184">
        <v>0</v>
      </c>
      <c r="L152" s="184">
        <v>0</v>
      </c>
      <c r="M152" s="184">
        <v>0</v>
      </c>
      <c r="N152" s="184">
        <v>0</v>
      </c>
      <c r="O152" s="184">
        <v>0</v>
      </c>
      <c r="P152" s="184">
        <v>0</v>
      </c>
      <c r="Q152" s="188">
        <v>0</v>
      </c>
      <c r="R152" s="183">
        <v>35</v>
      </c>
      <c r="S152" s="184">
        <v>35</v>
      </c>
      <c r="T152" s="184">
        <v>0</v>
      </c>
    </row>
    <row r="153" ht="23.1" customHeight="1" spans="1:20">
      <c r="A153" s="179"/>
      <c r="B153" s="179"/>
      <c r="C153" s="180"/>
      <c r="D153" s="181" t="s">
        <v>2714</v>
      </c>
      <c r="E153" s="216" t="s">
        <v>2715</v>
      </c>
      <c r="F153" s="183">
        <v>24</v>
      </c>
      <c r="G153" s="184">
        <v>0</v>
      </c>
      <c r="H153" s="184">
        <v>0</v>
      </c>
      <c r="I153" s="184">
        <v>0</v>
      </c>
      <c r="J153" s="184">
        <v>0</v>
      </c>
      <c r="K153" s="184">
        <v>0</v>
      </c>
      <c r="L153" s="184">
        <v>0</v>
      </c>
      <c r="M153" s="184">
        <v>0</v>
      </c>
      <c r="N153" s="184">
        <v>0</v>
      </c>
      <c r="O153" s="184">
        <v>0</v>
      </c>
      <c r="P153" s="184">
        <v>0</v>
      </c>
      <c r="Q153" s="188">
        <v>0</v>
      </c>
      <c r="R153" s="183">
        <v>24</v>
      </c>
      <c r="S153" s="184">
        <v>24</v>
      </c>
      <c r="T153" s="184">
        <v>0</v>
      </c>
    </row>
    <row r="154" ht="23.1" customHeight="1" spans="1:20">
      <c r="A154" s="179"/>
      <c r="B154" s="179"/>
      <c r="C154" s="180"/>
      <c r="D154" s="181" t="s">
        <v>1938</v>
      </c>
      <c r="E154" s="216" t="s">
        <v>1147</v>
      </c>
      <c r="F154" s="183">
        <v>390</v>
      </c>
      <c r="G154" s="184">
        <v>0</v>
      </c>
      <c r="H154" s="184">
        <v>0</v>
      </c>
      <c r="I154" s="184">
        <v>0</v>
      </c>
      <c r="J154" s="184">
        <v>0</v>
      </c>
      <c r="K154" s="184">
        <v>0</v>
      </c>
      <c r="L154" s="184">
        <v>0</v>
      </c>
      <c r="M154" s="184">
        <v>0</v>
      </c>
      <c r="N154" s="184">
        <v>0</v>
      </c>
      <c r="O154" s="184">
        <v>0</v>
      </c>
      <c r="P154" s="184">
        <v>0</v>
      </c>
      <c r="Q154" s="188">
        <v>0</v>
      </c>
      <c r="R154" s="183">
        <v>390</v>
      </c>
      <c r="S154" s="184">
        <v>390</v>
      </c>
      <c r="T154" s="184">
        <v>0</v>
      </c>
    </row>
    <row r="155" ht="23.1" customHeight="1" spans="1:20">
      <c r="A155" s="179"/>
      <c r="B155" s="179"/>
      <c r="C155" s="180"/>
      <c r="D155" s="181" t="s">
        <v>2716</v>
      </c>
      <c r="E155" s="216" t="s">
        <v>2717</v>
      </c>
      <c r="F155" s="183">
        <v>390</v>
      </c>
      <c r="G155" s="184">
        <v>0</v>
      </c>
      <c r="H155" s="184">
        <v>0</v>
      </c>
      <c r="I155" s="184">
        <v>0</v>
      </c>
      <c r="J155" s="184">
        <v>0</v>
      </c>
      <c r="K155" s="184">
        <v>0</v>
      </c>
      <c r="L155" s="184">
        <v>0</v>
      </c>
      <c r="M155" s="184">
        <v>0</v>
      </c>
      <c r="N155" s="184">
        <v>0</v>
      </c>
      <c r="O155" s="184">
        <v>0</v>
      </c>
      <c r="P155" s="184">
        <v>0</v>
      </c>
      <c r="Q155" s="188">
        <v>0</v>
      </c>
      <c r="R155" s="183">
        <v>390</v>
      </c>
      <c r="S155" s="184">
        <v>390</v>
      </c>
      <c r="T155" s="184">
        <v>0</v>
      </c>
    </row>
    <row r="156" ht="23.1" customHeight="1" spans="1:20">
      <c r="A156" s="179"/>
      <c r="B156" s="179"/>
      <c r="C156" s="180"/>
      <c r="D156" s="181" t="s">
        <v>1942</v>
      </c>
      <c r="E156" s="216" t="s">
        <v>1153</v>
      </c>
      <c r="F156" s="183">
        <v>7</v>
      </c>
      <c r="G156" s="184">
        <v>0</v>
      </c>
      <c r="H156" s="184">
        <v>0</v>
      </c>
      <c r="I156" s="184">
        <v>0</v>
      </c>
      <c r="J156" s="184">
        <v>0</v>
      </c>
      <c r="K156" s="184">
        <v>0</v>
      </c>
      <c r="L156" s="184">
        <v>0</v>
      </c>
      <c r="M156" s="184">
        <v>0</v>
      </c>
      <c r="N156" s="184">
        <v>0</v>
      </c>
      <c r="O156" s="184">
        <v>0</v>
      </c>
      <c r="P156" s="184">
        <v>0</v>
      </c>
      <c r="Q156" s="188">
        <v>0</v>
      </c>
      <c r="R156" s="183">
        <v>7</v>
      </c>
      <c r="S156" s="184">
        <v>7</v>
      </c>
      <c r="T156" s="184">
        <v>0</v>
      </c>
    </row>
    <row r="157" ht="23.1" customHeight="1" spans="1:20">
      <c r="A157" s="179"/>
      <c r="B157" s="179"/>
      <c r="C157" s="180"/>
      <c r="D157" s="181" t="s">
        <v>2718</v>
      </c>
      <c r="E157" s="216" t="s">
        <v>2719</v>
      </c>
      <c r="F157" s="183">
        <v>7</v>
      </c>
      <c r="G157" s="184">
        <v>0</v>
      </c>
      <c r="H157" s="184">
        <v>0</v>
      </c>
      <c r="I157" s="184">
        <v>0</v>
      </c>
      <c r="J157" s="184">
        <v>0</v>
      </c>
      <c r="K157" s="184">
        <v>0</v>
      </c>
      <c r="L157" s="184">
        <v>0</v>
      </c>
      <c r="M157" s="184">
        <v>0</v>
      </c>
      <c r="N157" s="184">
        <v>0</v>
      </c>
      <c r="O157" s="184">
        <v>0</v>
      </c>
      <c r="P157" s="184">
        <v>0</v>
      </c>
      <c r="Q157" s="188">
        <v>0</v>
      </c>
      <c r="R157" s="183">
        <v>7</v>
      </c>
      <c r="S157" s="184">
        <v>7</v>
      </c>
      <c r="T157" s="184">
        <v>0</v>
      </c>
    </row>
    <row r="158" ht="23.1" customHeight="1" spans="1:20">
      <c r="A158" s="179"/>
      <c r="B158" s="179"/>
      <c r="C158" s="180"/>
      <c r="D158" s="181" t="s">
        <v>1947</v>
      </c>
      <c r="E158" s="216" t="s">
        <v>1157</v>
      </c>
      <c r="F158" s="183">
        <v>5</v>
      </c>
      <c r="G158" s="184">
        <v>0</v>
      </c>
      <c r="H158" s="184">
        <v>0</v>
      </c>
      <c r="I158" s="184">
        <v>0</v>
      </c>
      <c r="J158" s="184">
        <v>0</v>
      </c>
      <c r="K158" s="184">
        <v>0</v>
      </c>
      <c r="L158" s="184">
        <v>0</v>
      </c>
      <c r="M158" s="184">
        <v>0</v>
      </c>
      <c r="N158" s="184">
        <v>0</v>
      </c>
      <c r="O158" s="184">
        <v>0</v>
      </c>
      <c r="P158" s="184">
        <v>0</v>
      </c>
      <c r="Q158" s="188">
        <v>0</v>
      </c>
      <c r="R158" s="183">
        <v>5</v>
      </c>
      <c r="S158" s="184">
        <v>5</v>
      </c>
      <c r="T158" s="184">
        <v>0</v>
      </c>
    </row>
    <row r="159" ht="23.1" customHeight="1" spans="1:20">
      <c r="A159" s="179"/>
      <c r="B159" s="179"/>
      <c r="C159" s="180"/>
      <c r="D159" s="181" t="s">
        <v>2720</v>
      </c>
      <c r="E159" s="216" t="s">
        <v>2721</v>
      </c>
      <c r="F159" s="183">
        <v>5</v>
      </c>
      <c r="G159" s="184">
        <v>0</v>
      </c>
      <c r="H159" s="184">
        <v>0</v>
      </c>
      <c r="I159" s="184">
        <v>0</v>
      </c>
      <c r="J159" s="184">
        <v>0</v>
      </c>
      <c r="K159" s="184">
        <v>0</v>
      </c>
      <c r="L159" s="184">
        <v>0</v>
      </c>
      <c r="M159" s="184">
        <v>0</v>
      </c>
      <c r="N159" s="184">
        <v>0</v>
      </c>
      <c r="O159" s="184">
        <v>0</v>
      </c>
      <c r="P159" s="184">
        <v>0</v>
      </c>
      <c r="Q159" s="188">
        <v>0</v>
      </c>
      <c r="R159" s="183">
        <v>5</v>
      </c>
      <c r="S159" s="184">
        <v>5</v>
      </c>
      <c r="T159" s="184">
        <v>0</v>
      </c>
    </row>
    <row r="160" ht="23.1" customHeight="1" spans="1:20">
      <c r="A160" s="179"/>
      <c r="B160" s="179"/>
      <c r="C160" s="180"/>
      <c r="D160" s="181" t="s">
        <v>1949</v>
      </c>
      <c r="E160" s="216" t="s">
        <v>1159</v>
      </c>
      <c r="F160" s="183">
        <v>153</v>
      </c>
      <c r="G160" s="184">
        <v>153</v>
      </c>
      <c r="H160" s="184">
        <v>153</v>
      </c>
      <c r="I160" s="184">
        <v>0</v>
      </c>
      <c r="J160" s="184">
        <v>0</v>
      </c>
      <c r="K160" s="184">
        <v>0</v>
      </c>
      <c r="L160" s="184">
        <v>0</v>
      </c>
      <c r="M160" s="184">
        <v>0</v>
      </c>
      <c r="N160" s="184">
        <v>0</v>
      </c>
      <c r="O160" s="184">
        <v>0</v>
      </c>
      <c r="P160" s="184">
        <v>0</v>
      </c>
      <c r="Q160" s="188">
        <v>0</v>
      </c>
      <c r="R160" s="183">
        <v>0</v>
      </c>
      <c r="S160" s="184">
        <v>0</v>
      </c>
      <c r="T160" s="184">
        <v>0</v>
      </c>
    </row>
    <row r="161" ht="23.1" customHeight="1" spans="1:20">
      <c r="A161" s="179"/>
      <c r="B161" s="179"/>
      <c r="C161" s="180"/>
      <c r="D161" s="181" t="s">
        <v>2722</v>
      </c>
      <c r="E161" s="216" t="s">
        <v>2723</v>
      </c>
      <c r="F161" s="183">
        <v>153</v>
      </c>
      <c r="G161" s="184">
        <v>153</v>
      </c>
      <c r="H161" s="184">
        <v>153</v>
      </c>
      <c r="I161" s="184">
        <v>0</v>
      </c>
      <c r="J161" s="184">
        <v>0</v>
      </c>
      <c r="K161" s="184">
        <v>0</v>
      </c>
      <c r="L161" s="184">
        <v>0</v>
      </c>
      <c r="M161" s="184">
        <v>0</v>
      </c>
      <c r="N161" s="184">
        <v>0</v>
      </c>
      <c r="O161" s="184">
        <v>0</v>
      </c>
      <c r="P161" s="184">
        <v>0</v>
      </c>
      <c r="Q161" s="188">
        <v>0</v>
      </c>
      <c r="R161" s="183">
        <v>0</v>
      </c>
      <c r="S161" s="184">
        <v>0</v>
      </c>
      <c r="T161" s="184">
        <v>0</v>
      </c>
    </row>
    <row r="162" ht="23.1" customHeight="1" spans="1:20">
      <c r="A162" s="179"/>
      <c r="B162" s="179"/>
      <c r="C162" s="180"/>
      <c r="D162" s="181" t="s">
        <v>2724</v>
      </c>
      <c r="E162" s="216" t="s">
        <v>147</v>
      </c>
      <c r="F162" s="183">
        <v>358</v>
      </c>
      <c r="G162" s="184">
        <v>0</v>
      </c>
      <c r="H162" s="184">
        <v>0</v>
      </c>
      <c r="I162" s="184">
        <v>0</v>
      </c>
      <c r="J162" s="184">
        <v>0</v>
      </c>
      <c r="K162" s="184">
        <v>0</v>
      </c>
      <c r="L162" s="184">
        <v>0</v>
      </c>
      <c r="M162" s="184">
        <v>0</v>
      </c>
      <c r="N162" s="184">
        <v>0</v>
      </c>
      <c r="O162" s="184">
        <v>0</v>
      </c>
      <c r="P162" s="184">
        <v>0</v>
      </c>
      <c r="Q162" s="188">
        <v>0</v>
      </c>
      <c r="R162" s="183">
        <v>358</v>
      </c>
      <c r="S162" s="184">
        <v>358</v>
      </c>
      <c r="T162" s="184">
        <v>0</v>
      </c>
    </row>
    <row r="163" ht="23.1" customHeight="1" spans="1:20">
      <c r="A163" s="179"/>
      <c r="B163" s="179"/>
      <c r="C163" s="180"/>
      <c r="D163" s="181" t="s">
        <v>2725</v>
      </c>
      <c r="E163" s="216" t="s">
        <v>2726</v>
      </c>
      <c r="F163" s="183">
        <v>358</v>
      </c>
      <c r="G163" s="184">
        <v>0</v>
      </c>
      <c r="H163" s="184">
        <v>0</v>
      </c>
      <c r="I163" s="184">
        <v>0</v>
      </c>
      <c r="J163" s="184">
        <v>0</v>
      </c>
      <c r="K163" s="184">
        <v>0</v>
      </c>
      <c r="L163" s="184">
        <v>0</v>
      </c>
      <c r="M163" s="184">
        <v>0</v>
      </c>
      <c r="N163" s="184">
        <v>0</v>
      </c>
      <c r="O163" s="184">
        <v>0</v>
      </c>
      <c r="P163" s="184">
        <v>0</v>
      </c>
      <c r="Q163" s="188">
        <v>0</v>
      </c>
      <c r="R163" s="183">
        <v>358</v>
      </c>
      <c r="S163" s="184">
        <v>358</v>
      </c>
      <c r="T163" s="184">
        <v>0</v>
      </c>
    </row>
    <row r="164" ht="23.1" customHeight="1" spans="1:20">
      <c r="A164" s="179"/>
      <c r="B164" s="179"/>
      <c r="C164" s="180"/>
      <c r="D164" s="181" t="s">
        <v>2727</v>
      </c>
      <c r="E164" s="216" t="s">
        <v>1168</v>
      </c>
      <c r="F164" s="183">
        <v>73</v>
      </c>
      <c r="G164" s="184">
        <v>38</v>
      </c>
      <c r="H164" s="184">
        <v>0</v>
      </c>
      <c r="I164" s="184">
        <v>0</v>
      </c>
      <c r="J164" s="184">
        <v>0</v>
      </c>
      <c r="K164" s="184">
        <v>0</v>
      </c>
      <c r="L164" s="184">
        <v>0</v>
      </c>
      <c r="M164" s="184">
        <v>0</v>
      </c>
      <c r="N164" s="184">
        <v>0</v>
      </c>
      <c r="O164" s="184">
        <v>0</v>
      </c>
      <c r="P164" s="184">
        <v>0</v>
      </c>
      <c r="Q164" s="188">
        <v>38</v>
      </c>
      <c r="R164" s="183">
        <v>35</v>
      </c>
      <c r="S164" s="184">
        <v>35</v>
      </c>
      <c r="T164" s="184">
        <v>0</v>
      </c>
    </row>
    <row r="165" ht="23.1" customHeight="1" spans="1:20">
      <c r="A165" s="179"/>
      <c r="B165" s="179"/>
      <c r="C165" s="180"/>
      <c r="D165" s="181" t="s">
        <v>2728</v>
      </c>
      <c r="E165" s="216" t="s">
        <v>2729</v>
      </c>
      <c r="F165" s="183">
        <v>38</v>
      </c>
      <c r="G165" s="184">
        <v>38</v>
      </c>
      <c r="H165" s="184">
        <v>0</v>
      </c>
      <c r="I165" s="184">
        <v>0</v>
      </c>
      <c r="J165" s="184">
        <v>0</v>
      </c>
      <c r="K165" s="184">
        <v>0</v>
      </c>
      <c r="L165" s="184">
        <v>0</v>
      </c>
      <c r="M165" s="184">
        <v>0</v>
      </c>
      <c r="N165" s="184">
        <v>0</v>
      </c>
      <c r="O165" s="184">
        <v>0</v>
      </c>
      <c r="P165" s="184">
        <v>0</v>
      </c>
      <c r="Q165" s="188">
        <v>38</v>
      </c>
      <c r="R165" s="183">
        <v>0</v>
      </c>
      <c r="S165" s="184">
        <v>0</v>
      </c>
      <c r="T165" s="184">
        <v>0</v>
      </c>
    </row>
    <row r="166" ht="23.1" customHeight="1" spans="1:20">
      <c r="A166" s="179"/>
      <c r="B166" s="179"/>
      <c r="C166" s="180"/>
      <c r="D166" s="181" t="s">
        <v>2730</v>
      </c>
      <c r="E166" s="216" t="s">
        <v>2731</v>
      </c>
      <c r="F166" s="183">
        <v>35</v>
      </c>
      <c r="G166" s="184">
        <v>0</v>
      </c>
      <c r="H166" s="184">
        <v>0</v>
      </c>
      <c r="I166" s="184">
        <v>0</v>
      </c>
      <c r="J166" s="184">
        <v>0</v>
      </c>
      <c r="K166" s="184">
        <v>0</v>
      </c>
      <c r="L166" s="184">
        <v>0</v>
      </c>
      <c r="M166" s="184">
        <v>0</v>
      </c>
      <c r="N166" s="184">
        <v>0</v>
      </c>
      <c r="O166" s="184">
        <v>0</v>
      </c>
      <c r="P166" s="184">
        <v>0</v>
      </c>
      <c r="Q166" s="188">
        <v>0</v>
      </c>
      <c r="R166" s="183">
        <v>35</v>
      </c>
      <c r="S166" s="184">
        <v>35</v>
      </c>
      <c r="T166" s="184">
        <v>0</v>
      </c>
    </row>
    <row r="167" ht="23.1" customHeight="1" spans="1:20">
      <c r="A167" s="179"/>
      <c r="B167" s="179"/>
      <c r="C167" s="180"/>
      <c r="D167" s="181" t="s">
        <v>2732</v>
      </c>
      <c r="E167" s="216" t="s">
        <v>1176</v>
      </c>
      <c r="F167" s="183">
        <v>55</v>
      </c>
      <c r="G167" s="184">
        <v>0</v>
      </c>
      <c r="H167" s="184">
        <v>0</v>
      </c>
      <c r="I167" s="184">
        <v>0</v>
      </c>
      <c r="J167" s="184">
        <v>0</v>
      </c>
      <c r="K167" s="184">
        <v>0</v>
      </c>
      <c r="L167" s="184">
        <v>0</v>
      </c>
      <c r="M167" s="184">
        <v>0</v>
      </c>
      <c r="N167" s="184">
        <v>0</v>
      </c>
      <c r="O167" s="184">
        <v>0</v>
      </c>
      <c r="P167" s="184">
        <v>0</v>
      </c>
      <c r="Q167" s="188">
        <v>0</v>
      </c>
      <c r="R167" s="183">
        <v>55</v>
      </c>
      <c r="S167" s="184">
        <v>55</v>
      </c>
      <c r="T167" s="184">
        <v>0</v>
      </c>
    </row>
    <row r="168" ht="23.1" customHeight="1" spans="1:20">
      <c r="A168" s="179"/>
      <c r="B168" s="179"/>
      <c r="C168" s="180"/>
      <c r="D168" s="181" t="s">
        <v>2733</v>
      </c>
      <c r="E168" s="216" t="s">
        <v>2734</v>
      </c>
      <c r="F168" s="183">
        <v>55</v>
      </c>
      <c r="G168" s="184">
        <v>0</v>
      </c>
      <c r="H168" s="184">
        <v>0</v>
      </c>
      <c r="I168" s="184">
        <v>0</v>
      </c>
      <c r="J168" s="184">
        <v>0</v>
      </c>
      <c r="K168" s="184">
        <v>0</v>
      </c>
      <c r="L168" s="184">
        <v>0</v>
      </c>
      <c r="M168" s="184">
        <v>0</v>
      </c>
      <c r="N168" s="184">
        <v>0</v>
      </c>
      <c r="O168" s="184">
        <v>0</v>
      </c>
      <c r="P168" s="184">
        <v>0</v>
      </c>
      <c r="Q168" s="188">
        <v>0</v>
      </c>
      <c r="R168" s="183">
        <v>55</v>
      </c>
      <c r="S168" s="184">
        <v>55</v>
      </c>
      <c r="T168" s="184">
        <v>0</v>
      </c>
    </row>
    <row r="169" ht="23.1" customHeight="1" spans="1:20">
      <c r="A169" s="179"/>
      <c r="B169" s="179"/>
      <c r="C169" s="180"/>
      <c r="D169" s="181" t="s">
        <v>2735</v>
      </c>
      <c r="E169" s="216" t="s">
        <v>1179</v>
      </c>
      <c r="F169" s="183">
        <v>13</v>
      </c>
      <c r="G169" s="184">
        <v>13</v>
      </c>
      <c r="H169" s="184">
        <v>0</v>
      </c>
      <c r="I169" s="184">
        <v>0</v>
      </c>
      <c r="J169" s="184">
        <v>0</v>
      </c>
      <c r="K169" s="184">
        <v>0</v>
      </c>
      <c r="L169" s="184">
        <v>0</v>
      </c>
      <c r="M169" s="184">
        <v>0</v>
      </c>
      <c r="N169" s="184">
        <v>0</v>
      </c>
      <c r="O169" s="184">
        <v>0</v>
      </c>
      <c r="P169" s="184">
        <v>0</v>
      </c>
      <c r="Q169" s="188">
        <v>13</v>
      </c>
      <c r="R169" s="183">
        <v>0</v>
      </c>
      <c r="S169" s="184">
        <v>0</v>
      </c>
      <c r="T169" s="184">
        <v>0</v>
      </c>
    </row>
    <row r="170" ht="23.1" customHeight="1" spans="1:20">
      <c r="A170" s="179"/>
      <c r="B170" s="179"/>
      <c r="C170" s="180"/>
      <c r="D170" s="181" t="s">
        <v>2736</v>
      </c>
      <c r="E170" s="216" t="s">
        <v>2737</v>
      </c>
      <c r="F170" s="183">
        <v>13</v>
      </c>
      <c r="G170" s="184">
        <v>13</v>
      </c>
      <c r="H170" s="184">
        <v>0</v>
      </c>
      <c r="I170" s="184">
        <v>0</v>
      </c>
      <c r="J170" s="184">
        <v>0</v>
      </c>
      <c r="K170" s="184">
        <v>0</v>
      </c>
      <c r="L170" s="184">
        <v>0</v>
      </c>
      <c r="M170" s="184">
        <v>0</v>
      </c>
      <c r="N170" s="184">
        <v>0</v>
      </c>
      <c r="O170" s="184">
        <v>0</v>
      </c>
      <c r="P170" s="184">
        <v>0</v>
      </c>
      <c r="Q170" s="188">
        <v>13</v>
      </c>
      <c r="R170" s="183">
        <v>0</v>
      </c>
      <c r="S170" s="184">
        <v>0</v>
      </c>
      <c r="T170" s="184">
        <v>0</v>
      </c>
    </row>
    <row r="171" ht="23.1" customHeight="1" spans="1:20">
      <c r="A171" s="179"/>
      <c r="B171" s="179"/>
      <c r="C171" s="180"/>
      <c r="D171" s="181" t="s">
        <v>2738</v>
      </c>
      <c r="E171" s="216" t="s">
        <v>1182</v>
      </c>
      <c r="F171" s="183">
        <v>8110</v>
      </c>
      <c r="G171" s="184">
        <v>8110</v>
      </c>
      <c r="H171" s="184">
        <v>6500</v>
      </c>
      <c r="I171" s="184">
        <v>700</v>
      </c>
      <c r="J171" s="184">
        <v>300</v>
      </c>
      <c r="K171" s="184">
        <v>0</v>
      </c>
      <c r="L171" s="184">
        <v>0</v>
      </c>
      <c r="M171" s="184">
        <v>0</v>
      </c>
      <c r="N171" s="184">
        <v>0</v>
      </c>
      <c r="O171" s="184">
        <v>0</v>
      </c>
      <c r="P171" s="184">
        <v>0</v>
      </c>
      <c r="Q171" s="188">
        <v>610</v>
      </c>
      <c r="R171" s="183">
        <v>0</v>
      </c>
      <c r="S171" s="184">
        <v>0</v>
      </c>
      <c r="T171" s="184">
        <v>0</v>
      </c>
    </row>
    <row r="172" ht="23.1" customHeight="1" spans="1:20">
      <c r="A172" s="179"/>
      <c r="B172" s="179"/>
      <c r="C172" s="180"/>
      <c r="D172" s="181" t="s">
        <v>2739</v>
      </c>
      <c r="E172" s="216" t="s">
        <v>2740</v>
      </c>
      <c r="F172" s="183">
        <v>8110</v>
      </c>
      <c r="G172" s="184">
        <v>8110</v>
      </c>
      <c r="H172" s="184">
        <v>6500</v>
      </c>
      <c r="I172" s="184">
        <v>700</v>
      </c>
      <c r="J172" s="184">
        <v>300</v>
      </c>
      <c r="K172" s="184">
        <v>0</v>
      </c>
      <c r="L172" s="184">
        <v>0</v>
      </c>
      <c r="M172" s="184">
        <v>0</v>
      </c>
      <c r="N172" s="184">
        <v>0</v>
      </c>
      <c r="O172" s="184">
        <v>0</v>
      </c>
      <c r="P172" s="184">
        <v>0</v>
      </c>
      <c r="Q172" s="188">
        <v>610</v>
      </c>
      <c r="R172" s="183">
        <v>0</v>
      </c>
      <c r="S172" s="184">
        <v>0</v>
      </c>
      <c r="T172" s="184">
        <v>0</v>
      </c>
    </row>
    <row r="173" ht="23.1" customHeight="1" spans="1:20">
      <c r="A173" s="179"/>
      <c r="B173" s="179"/>
      <c r="C173" s="180"/>
      <c r="D173" s="181" t="s">
        <v>2741</v>
      </c>
      <c r="E173" s="216" t="s">
        <v>2742</v>
      </c>
      <c r="F173" s="183">
        <v>16752</v>
      </c>
      <c r="G173" s="184">
        <v>16752</v>
      </c>
      <c r="H173" s="184">
        <v>5834</v>
      </c>
      <c r="I173" s="184">
        <v>0</v>
      </c>
      <c r="J173" s="184">
        <v>0</v>
      </c>
      <c r="K173" s="184">
        <v>0</v>
      </c>
      <c r="L173" s="184">
        <v>731</v>
      </c>
      <c r="M173" s="184">
        <v>0</v>
      </c>
      <c r="N173" s="184">
        <v>0</v>
      </c>
      <c r="O173" s="184">
        <v>0</v>
      </c>
      <c r="P173" s="184">
        <v>0</v>
      </c>
      <c r="Q173" s="188">
        <v>10187</v>
      </c>
      <c r="R173" s="183">
        <v>0</v>
      </c>
      <c r="S173" s="184">
        <v>0</v>
      </c>
      <c r="T173" s="184">
        <v>0</v>
      </c>
    </row>
    <row r="174" ht="23.1" customHeight="1" spans="1:20">
      <c r="A174" s="179"/>
      <c r="B174" s="179"/>
      <c r="C174" s="180"/>
      <c r="D174" s="181" t="s">
        <v>2743</v>
      </c>
      <c r="E174" s="216" t="s">
        <v>2744</v>
      </c>
      <c r="F174" s="183">
        <v>1631</v>
      </c>
      <c r="G174" s="184">
        <v>1631</v>
      </c>
      <c r="H174" s="184">
        <v>100</v>
      </c>
      <c r="I174" s="184">
        <v>0</v>
      </c>
      <c r="J174" s="184">
        <v>0</v>
      </c>
      <c r="K174" s="184">
        <v>0</v>
      </c>
      <c r="L174" s="184">
        <v>731</v>
      </c>
      <c r="M174" s="184">
        <v>0</v>
      </c>
      <c r="N174" s="184">
        <v>0</v>
      </c>
      <c r="O174" s="184">
        <v>0</v>
      </c>
      <c r="P174" s="184">
        <v>0</v>
      </c>
      <c r="Q174" s="188">
        <v>800</v>
      </c>
      <c r="R174" s="183">
        <v>0</v>
      </c>
      <c r="S174" s="184">
        <v>0</v>
      </c>
      <c r="T174" s="184">
        <v>0</v>
      </c>
    </row>
    <row r="175" ht="23.1" customHeight="1" spans="1:20">
      <c r="A175" s="179"/>
      <c r="B175" s="179"/>
      <c r="C175" s="180"/>
      <c r="D175" s="181" t="s">
        <v>2745</v>
      </c>
      <c r="E175" s="216" t="s">
        <v>2746</v>
      </c>
      <c r="F175" s="183">
        <v>5594</v>
      </c>
      <c r="G175" s="184">
        <v>5594</v>
      </c>
      <c r="H175" s="184">
        <v>5594</v>
      </c>
      <c r="I175" s="184">
        <v>0</v>
      </c>
      <c r="J175" s="184">
        <v>0</v>
      </c>
      <c r="K175" s="184">
        <v>0</v>
      </c>
      <c r="L175" s="184">
        <v>0</v>
      </c>
      <c r="M175" s="184">
        <v>0</v>
      </c>
      <c r="N175" s="184">
        <v>0</v>
      </c>
      <c r="O175" s="184">
        <v>0</v>
      </c>
      <c r="P175" s="184">
        <v>0</v>
      </c>
      <c r="Q175" s="188">
        <v>0</v>
      </c>
      <c r="R175" s="183">
        <v>0</v>
      </c>
      <c r="S175" s="184">
        <v>0</v>
      </c>
      <c r="T175" s="184">
        <v>0</v>
      </c>
    </row>
    <row r="176" ht="23.1" customHeight="1" spans="1:20">
      <c r="A176" s="179"/>
      <c r="B176" s="179"/>
      <c r="C176" s="180"/>
      <c r="D176" s="181" t="s">
        <v>2747</v>
      </c>
      <c r="E176" s="216" t="s">
        <v>2748</v>
      </c>
      <c r="F176" s="183">
        <v>300</v>
      </c>
      <c r="G176" s="184">
        <v>300</v>
      </c>
      <c r="H176" s="184">
        <v>0</v>
      </c>
      <c r="I176" s="184">
        <v>0</v>
      </c>
      <c r="J176" s="184">
        <v>0</v>
      </c>
      <c r="K176" s="184">
        <v>0</v>
      </c>
      <c r="L176" s="184">
        <v>0</v>
      </c>
      <c r="M176" s="184">
        <v>0</v>
      </c>
      <c r="N176" s="184">
        <v>0</v>
      </c>
      <c r="O176" s="184">
        <v>0</v>
      </c>
      <c r="P176" s="184">
        <v>0</v>
      </c>
      <c r="Q176" s="188">
        <v>300</v>
      </c>
      <c r="R176" s="183">
        <v>0</v>
      </c>
      <c r="S176" s="184">
        <v>0</v>
      </c>
      <c r="T176" s="184">
        <v>0</v>
      </c>
    </row>
    <row r="177" ht="23.1" customHeight="1" spans="1:20">
      <c r="A177" s="179"/>
      <c r="B177" s="179"/>
      <c r="C177" s="180"/>
      <c r="D177" s="181" t="s">
        <v>2749</v>
      </c>
      <c r="E177" s="216" t="s">
        <v>2750</v>
      </c>
      <c r="F177" s="183">
        <v>500</v>
      </c>
      <c r="G177" s="184">
        <v>500</v>
      </c>
      <c r="H177" s="184">
        <v>0</v>
      </c>
      <c r="I177" s="184">
        <v>0</v>
      </c>
      <c r="J177" s="184">
        <v>0</v>
      </c>
      <c r="K177" s="184">
        <v>0</v>
      </c>
      <c r="L177" s="184">
        <v>0</v>
      </c>
      <c r="M177" s="184">
        <v>0</v>
      </c>
      <c r="N177" s="184">
        <v>0</v>
      </c>
      <c r="O177" s="184">
        <v>0</v>
      </c>
      <c r="P177" s="184">
        <v>0</v>
      </c>
      <c r="Q177" s="188">
        <v>500</v>
      </c>
      <c r="R177" s="183">
        <v>0</v>
      </c>
      <c r="S177" s="184">
        <v>0</v>
      </c>
      <c r="T177" s="184">
        <v>0</v>
      </c>
    </row>
    <row r="178" ht="23.1" customHeight="1" spans="1:20">
      <c r="A178" s="179"/>
      <c r="B178" s="179"/>
      <c r="C178" s="180"/>
      <c r="D178" s="181" t="s">
        <v>2751</v>
      </c>
      <c r="E178" s="216" t="s">
        <v>2752</v>
      </c>
      <c r="F178" s="183">
        <v>1162</v>
      </c>
      <c r="G178" s="184">
        <v>1162</v>
      </c>
      <c r="H178" s="184">
        <v>0</v>
      </c>
      <c r="I178" s="184">
        <v>0</v>
      </c>
      <c r="J178" s="184">
        <v>0</v>
      </c>
      <c r="K178" s="184">
        <v>0</v>
      </c>
      <c r="L178" s="184">
        <v>0</v>
      </c>
      <c r="M178" s="184">
        <v>0</v>
      </c>
      <c r="N178" s="184">
        <v>0</v>
      </c>
      <c r="O178" s="184">
        <v>0</v>
      </c>
      <c r="P178" s="184">
        <v>0</v>
      </c>
      <c r="Q178" s="188">
        <v>1162</v>
      </c>
      <c r="R178" s="183">
        <v>0</v>
      </c>
      <c r="S178" s="184">
        <v>0</v>
      </c>
      <c r="T178" s="184">
        <v>0</v>
      </c>
    </row>
    <row r="179" ht="23.1" customHeight="1" spans="1:20">
      <c r="A179" s="179"/>
      <c r="B179" s="179"/>
      <c r="C179" s="180"/>
      <c r="D179" s="181" t="s">
        <v>2753</v>
      </c>
      <c r="E179" s="216" t="s">
        <v>2754</v>
      </c>
      <c r="F179" s="183">
        <v>7000</v>
      </c>
      <c r="G179" s="184">
        <v>7000</v>
      </c>
      <c r="H179" s="184">
        <v>0</v>
      </c>
      <c r="I179" s="184">
        <v>0</v>
      </c>
      <c r="J179" s="184">
        <v>0</v>
      </c>
      <c r="K179" s="184">
        <v>0</v>
      </c>
      <c r="L179" s="184">
        <v>0</v>
      </c>
      <c r="M179" s="184">
        <v>0</v>
      </c>
      <c r="N179" s="184">
        <v>0</v>
      </c>
      <c r="O179" s="184">
        <v>0</v>
      </c>
      <c r="P179" s="184">
        <v>0</v>
      </c>
      <c r="Q179" s="188">
        <v>7000</v>
      </c>
      <c r="R179" s="183">
        <v>0</v>
      </c>
      <c r="S179" s="184">
        <v>0</v>
      </c>
      <c r="T179" s="184">
        <v>0</v>
      </c>
    </row>
    <row r="180" ht="23.1" customHeight="1" spans="1:20">
      <c r="A180" s="179"/>
      <c r="B180" s="179"/>
      <c r="C180" s="180"/>
      <c r="D180" s="181" t="s">
        <v>2755</v>
      </c>
      <c r="E180" s="216" t="s">
        <v>2756</v>
      </c>
      <c r="F180" s="183">
        <v>140</v>
      </c>
      <c r="G180" s="184">
        <v>140</v>
      </c>
      <c r="H180" s="184">
        <v>140</v>
      </c>
      <c r="I180" s="184">
        <v>0</v>
      </c>
      <c r="J180" s="184">
        <v>0</v>
      </c>
      <c r="K180" s="184">
        <v>0</v>
      </c>
      <c r="L180" s="184">
        <v>0</v>
      </c>
      <c r="M180" s="184">
        <v>0</v>
      </c>
      <c r="N180" s="184">
        <v>0</v>
      </c>
      <c r="O180" s="184">
        <v>0</v>
      </c>
      <c r="P180" s="184">
        <v>0</v>
      </c>
      <c r="Q180" s="188">
        <v>0</v>
      </c>
      <c r="R180" s="183">
        <v>0</v>
      </c>
      <c r="S180" s="184">
        <v>0</v>
      </c>
      <c r="T180" s="184">
        <v>0</v>
      </c>
    </row>
    <row r="181" ht="23.1" customHeight="1" spans="1:20">
      <c r="A181" s="179"/>
      <c r="B181" s="179"/>
      <c r="C181" s="180"/>
      <c r="D181" s="181" t="s">
        <v>2759</v>
      </c>
      <c r="E181" s="216" t="s">
        <v>2760</v>
      </c>
      <c r="F181" s="183">
        <v>5</v>
      </c>
      <c r="G181" s="184">
        <v>5</v>
      </c>
      <c r="H181" s="184">
        <v>0</v>
      </c>
      <c r="I181" s="184">
        <v>0</v>
      </c>
      <c r="J181" s="184">
        <v>0</v>
      </c>
      <c r="K181" s="184">
        <v>0</v>
      </c>
      <c r="L181" s="184">
        <v>0</v>
      </c>
      <c r="M181" s="184">
        <v>0</v>
      </c>
      <c r="N181" s="184">
        <v>0</v>
      </c>
      <c r="O181" s="184">
        <v>0</v>
      </c>
      <c r="P181" s="184">
        <v>0</v>
      </c>
      <c r="Q181" s="188">
        <v>5</v>
      </c>
      <c r="R181" s="183">
        <v>0</v>
      </c>
      <c r="S181" s="184">
        <v>0</v>
      </c>
      <c r="T181" s="184">
        <v>0</v>
      </c>
    </row>
    <row r="182" ht="23.1" customHeight="1" spans="1:20">
      <c r="A182" s="179"/>
      <c r="B182" s="179"/>
      <c r="C182" s="180"/>
      <c r="D182" s="181" t="s">
        <v>2761</v>
      </c>
      <c r="E182" s="216" t="s">
        <v>2762</v>
      </c>
      <c r="F182" s="183">
        <v>420</v>
      </c>
      <c r="G182" s="184">
        <v>420</v>
      </c>
      <c r="H182" s="184">
        <v>0</v>
      </c>
      <c r="I182" s="184">
        <v>0</v>
      </c>
      <c r="J182" s="184">
        <v>0</v>
      </c>
      <c r="K182" s="184">
        <v>0</v>
      </c>
      <c r="L182" s="184">
        <v>0</v>
      </c>
      <c r="M182" s="184">
        <v>0</v>
      </c>
      <c r="N182" s="184">
        <v>0</v>
      </c>
      <c r="O182" s="184">
        <v>0</v>
      </c>
      <c r="P182" s="184">
        <v>0</v>
      </c>
      <c r="Q182" s="188">
        <v>420</v>
      </c>
      <c r="R182" s="183">
        <v>0</v>
      </c>
      <c r="S182" s="184">
        <v>0</v>
      </c>
      <c r="T182" s="184">
        <v>0</v>
      </c>
    </row>
    <row r="183" ht="23.1" customHeight="1" spans="1:20">
      <c r="A183" s="179"/>
      <c r="B183" s="179"/>
      <c r="C183" s="180"/>
      <c r="D183" s="181" t="s">
        <v>2763</v>
      </c>
      <c r="E183" s="216" t="s">
        <v>2764</v>
      </c>
      <c r="F183" s="183">
        <v>2241</v>
      </c>
      <c r="G183" s="184">
        <v>2241</v>
      </c>
      <c r="H183" s="184">
        <v>0</v>
      </c>
      <c r="I183" s="184">
        <v>0</v>
      </c>
      <c r="J183" s="184">
        <v>0</v>
      </c>
      <c r="K183" s="184">
        <v>0</v>
      </c>
      <c r="L183" s="184">
        <v>0</v>
      </c>
      <c r="M183" s="184">
        <v>0</v>
      </c>
      <c r="N183" s="184">
        <v>0</v>
      </c>
      <c r="O183" s="184">
        <v>0</v>
      </c>
      <c r="P183" s="184">
        <v>0</v>
      </c>
      <c r="Q183" s="188">
        <v>2241</v>
      </c>
      <c r="R183" s="183">
        <v>0</v>
      </c>
      <c r="S183" s="184">
        <v>0</v>
      </c>
      <c r="T183" s="184">
        <v>0</v>
      </c>
    </row>
    <row r="184" ht="23.1" customHeight="1" spans="1:20">
      <c r="A184" s="179"/>
      <c r="B184" s="179"/>
      <c r="C184" s="180"/>
      <c r="D184" s="181" t="s">
        <v>2765</v>
      </c>
      <c r="E184" s="216" t="s">
        <v>2766</v>
      </c>
      <c r="F184" s="183">
        <v>1000</v>
      </c>
      <c r="G184" s="184">
        <v>1000</v>
      </c>
      <c r="H184" s="184">
        <v>0</v>
      </c>
      <c r="I184" s="184">
        <v>0</v>
      </c>
      <c r="J184" s="184">
        <v>0</v>
      </c>
      <c r="K184" s="184">
        <v>0</v>
      </c>
      <c r="L184" s="184">
        <v>0</v>
      </c>
      <c r="M184" s="184">
        <v>0</v>
      </c>
      <c r="N184" s="184">
        <v>0</v>
      </c>
      <c r="O184" s="184">
        <v>0</v>
      </c>
      <c r="P184" s="184">
        <v>0</v>
      </c>
      <c r="Q184" s="188">
        <v>1000</v>
      </c>
      <c r="R184" s="183">
        <v>0</v>
      </c>
      <c r="S184" s="184">
        <v>0</v>
      </c>
      <c r="T184" s="184">
        <v>0</v>
      </c>
    </row>
    <row r="185" ht="23.1" customHeight="1" spans="1:20">
      <c r="A185" s="179"/>
      <c r="B185" s="179"/>
      <c r="C185" s="180"/>
      <c r="D185" s="181" t="s">
        <v>2767</v>
      </c>
      <c r="E185" s="216" t="s">
        <v>2768</v>
      </c>
      <c r="F185" s="183">
        <v>50</v>
      </c>
      <c r="G185" s="184">
        <v>50</v>
      </c>
      <c r="H185" s="184">
        <v>0</v>
      </c>
      <c r="I185" s="184">
        <v>0</v>
      </c>
      <c r="J185" s="184">
        <v>0</v>
      </c>
      <c r="K185" s="184">
        <v>0</v>
      </c>
      <c r="L185" s="184">
        <v>0</v>
      </c>
      <c r="M185" s="184">
        <v>0</v>
      </c>
      <c r="N185" s="184">
        <v>0</v>
      </c>
      <c r="O185" s="184">
        <v>0</v>
      </c>
      <c r="P185" s="184">
        <v>0</v>
      </c>
      <c r="Q185" s="188">
        <v>50</v>
      </c>
      <c r="R185" s="183">
        <v>0</v>
      </c>
      <c r="S185" s="184">
        <v>0</v>
      </c>
      <c r="T185" s="184">
        <v>0</v>
      </c>
    </row>
    <row r="186" ht="23.1" customHeight="1" spans="1:20">
      <c r="A186" s="179"/>
      <c r="B186" s="179"/>
      <c r="C186" s="180"/>
      <c r="D186" s="181" t="s">
        <v>2771</v>
      </c>
      <c r="E186" s="216" t="s">
        <v>2772</v>
      </c>
      <c r="F186" s="183">
        <v>120</v>
      </c>
      <c r="G186" s="184">
        <v>120</v>
      </c>
      <c r="H186" s="184">
        <v>0</v>
      </c>
      <c r="I186" s="184">
        <v>0</v>
      </c>
      <c r="J186" s="184">
        <v>0</v>
      </c>
      <c r="K186" s="184">
        <v>0</v>
      </c>
      <c r="L186" s="184">
        <v>0</v>
      </c>
      <c r="M186" s="184">
        <v>0</v>
      </c>
      <c r="N186" s="184">
        <v>0</v>
      </c>
      <c r="O186" s="184">
        <v>0</v>
      </c>
      <c r="P186" s="184">
        <v>0</v>
      </c>
      <c r="Q186" s="188">
        <v>120</v>
      </c>
      <c r="R186" s="183">
        <v>0</v>
      </c>
      <c r="S186" s="184">
        <v>0</v>
      </c>
      <c r="T186" s="184">
        <v>0</v>
      </c>
    </row>
    <row r="187" ht="23.1" customHeight="1" spans="1:20">
      <c r="A187" s="179"/>
      <c r="B187" s="179"/>
      <c r="C187" s="180"/>
      <c r="D187" s="181" t="s">
        <v>2775</v>
      </c>
      <c r="E187" s="216" t="s">
        <v>2776</v>
      </c>
      <c r="F187" s="183">
        <v>56</v>
      </c>
      <c r="G187" s="184">
        <v>56</v>
      </c>
      <c r="H187" s="184">
        <v>0</v>
      </c>
      <c r="I187" s="184">
        <v>0</v>
      </c>
      <c r="J187" s="184">
        <v>0</v>
      </c>
      <c r="K187" s="184">
        <v>0</v>
      </c>
      <c r="L187" s="184">
        <v>0</v>
      </c>
      <c r="M187" s="184">
        <v>0</v>
      </c>
      <c r="N187" s="184">
        <v>0</v>
      </c>
      <c r="O187" s="184">
        <v>0</v>
      </c>
      <c r="P187" s="184">
        <v>0</v>
      </c>
      <c r="Q187" s="188">
        <v>56</v>
      </c>
      <c r="R187" s="183">
        <v>0</v>
      </c>
      <c r="S187" s="184">
        <v>0</v>
      </c>
      <c r="T187" s="184">
        <v>0</v>
      </c>
    </row>
    <row r="188" ht="23.1" customHeight="1" spans="1:20">
      <c r="A188" s="179"/>
      <c r="B188" s="179"/>
      <c r="C188" s="180"/>
      <c r="D188" s="181" t="s">
        <v>2783</v>
      </c>
      <c r="E188" s="216" t="s">
        <v>2784</v>
      </c>
      <c r="F188" s="183">
        <v>400</v>
      </c>
      <c r="G188" s="184">
        <v>400</v>
      </c>
      <c r="H188" s="184">
        <v>0</v>
      </c>
      <c r="I188" s="184">
        <v>0</v>
      </c>
      <c r="J188" s="184">
        <v>0</v>
      </c>
      <c r="K188" s="184">
        <v>0</v>
      </c>
      <c r="L188" s="184">
        <v>0</v>
      </c>
      <c r="M188" s="184">
        <v>0</v>
      </c>
      <c r="N188" s="184">
        <v>0</v>
      </c>
      <c r="O188" s="184">
        <v>0</v>
      </c>
      <c r="P188" s="184">
        <v>0</v>
      </c>
      <c r="Q188" s="188">
        <v>400</v>
      </c>
      <c r="R188" s="183">
        <v>0</v>
      </c>
      <c r="S188" s="184">
        <v>0</v>
      </c>
      <c r="T188" s="184">
        <v>0</v>
      </c>
    </row>
    <row r="189" ht="23.1" customHeight="1" spans="1:20">
      <c r="A189" s="179"/>
      <c r="B189" s="179"/>
      <c r="C189" s="180"/>
      <c r="D189" s="181" t="s">
        <v>2785</v>
      </c>
      <c r="E189" s="216" t="s">
        <v>2786</v>
      </c>
      <c r="F189" s="183">
        <v>200</v>
      </c>
      <c r="G189" s="184">
        <v>200</v>
      </c>
      <c r="H189" s="184">
        <v>0</v>
      </c>
      <c r="I189" s="184">
        <v>0</v>
      </c>
      <c r="J189" s="184">
        <v>0</v>
      </c>
      <c r="K189" s="184">
        <v>0</v>
      </c>
      <c r="L189" s="184">
        <v>0</v>
      </c>
      <c r="M189" s="184">
        <v>0</v>
      </c>
      <c r="N189" s="184">
        <v>0</v>
      </c>
      <c r="O189" s="184">
        <v>0</v>
      </c>
      <c r="P189" s="184">
        <v>0</v>
      </c>
      <c r="Q189" s="188">
        <v>200</v>
      </c>
      <c r="R189" s="183">
        <v>0</v>
      </c>
      <c r="S189" s="184">
        <v>0</v>
      </c>
      <c r="T189" s="184">
        <v>0</v>
      </c>
    </row>
    <row r="190" ht="23.1" customHeight="1" spans="1:20">
      <c r="A190" s="179"/>
      <c r="B190" s="179"/>
      <c r="C190" s="180"/>
      <c r="D190" s="181" t="s">
        <v>2787</v>
      </c>
      <c r="E190" s="216" t="s">
        <v>2788</v>
      </c>
      <c r="F190" s="183">
        <v>100</v>
      </c>
      <c r="G190" s="184">
        <v>100</v>
      </c>
      <c r="H190" s="184">
        <v>0</v>
      </c>
      <c r="I190" s="184">
        <v>0</v>
      </c>
      <c r="J190" s="184">
        <v>0</v>
      </c>
      <c r="K190" s="184">
        <v>0</v>
      </c>
      <c r="L190" s="184">
        <v>0</v>
      </c>
      <c r="M190" s="184">
        <v>0</v>
      </c>
      <c r="N190" s="184">
        <v>0</v>
      </c>
      <c r="O190" s="184">
        <v>0</v>
      </c>
      <c r="P190" s="184">
        <v>0</v>
      </c>
      <c r="Q190" s="188">
        <v>100</v>
      </c>
      <c r="R190" s="183">
        <v>0</v>
      </c>
      <c r="S190" s="184">
        <v>0</v>
      </c>
      <c r="T190" s="184">
        <v>0</v>
      </c>
    </row>
    <row r="191" ht="23.1" customHeight="1" spans="1:20">
      <c r="A191" s="179"/>
      <c r="B191" s="179"/>
      <c r="C191" s="180"/>
      <c r="D191" s="181" t="s">
        <v>2791</v>
      </c>
      <c r="E191" s="216" t="s">
        <v>2792</v>
      </c>
      <c r="F191" s="183">
        <v>100</v>
      </c>
      <c r="G191" s="184">
        <v>100</v>
      </c>
      <c r="H191" s="184">
        <v>0</v>
      </c>
      <c r="I191" s="184">
        <v>0</v>
      </c>
      <c r="J191" s="184">
        <v>0</v>
      </c>
      <c r="K191" s="184">
        <v>0</v>
      </c>
      <c r="L191" s="184">
        <v>0</v>
      </c>
      <c r="M191" s="184">
        <v>0</v>
      </c>
      <c r="N191" s="184">
        <v>0</v>
      </c>
      <c r="O191" s="184">
        <v>0</v>
      </c>
      <c r="P191" s="184">
        <v>0</v>
      </c>
      <c r="Q191" s="188">
        <v>100</v>
      </c>
      <c r="R191" s="183">
        <v>0</v>
      </c>
      <c r="S191" s="184">
        <v>0</v>
      </c>
      <c r="T191" s="184">
        <v>0</v>
      </c>
    </row>
    <row r="192" ht="23.1" customHeight="1" spans="1:20">
      <c r="A192" s="179"/>
      <c r="B192" s="179"/>
      <c r="C192" s="180"/>
      <c r="D192" s="181" t="s">
        <v>2793</v>
      </c>
      <c r="E192" s="216" t="s">
        <v>2794</v>
      </c>
      <c r="F192" s="183">
        <v>55</v>
      </c>
      <c r="G192" s="184">
        <v>55</v>
      </c>
      <c r="H192" s="184">
        <v>0</v>
      </c>
      <c r="I192" s="184">
        <v>0</v>
      </c>
      <c r="J192" s="184">
        <v>0</v>
      </c>
      <c r="K192" s="184">
        <v>0</v>
      </c>
      <c r="L192" s="184">
        <v>0</v>
      </c>
      <c r="M192" s="184">
        <v>0</v>
      </c>
      <c r="N192" s="184">
        <v>0</v>
      </c>
      <c r="O192" s="184">
        <v>0</v>
      </c>
      <c r="P192" s="184">
        <v>0</v>
      </c>
      <c r="Q192" s="188">
        <v>55</v>
      </c>
      <c r="R192" s="183">
        <v>0</v>
      </c>
      <c r="S192" s="184">
        <v>0</v>
      </c>
      <c r="T192" s="184">
        <v>0</v>
      </c>
    </row>
    <row r="193" ht="23.1" customHeight="1" spans="1:20">
      <c r="A193" s="179"/>
      <c r="B193" s="179"/>
      <c r="C193" s="180"/>
      <c r="D193" s="181" t="s">
        <v>2795</v>
      </c>
      <c r="E193" s="216" t="s">
        <v>2796</v>
      </c>
      <c r="F193" s="183">
        <v>160</v>
      </c>
      <c r="G193" s="184">
        <v>160</v>
      </c>
      <c r="H193" s="184">
        <v>0</v>
      </c>
      <c r="I193" s="184">
        <v>0</v>
      </c>
      <c r="J193" s="184">
        <v>0</v>
      </c>
      <c r="K193" s="184">
        <v>0</v>
      </c>
      <c r="L193" s="184">
        <v>0</v>
      </c>
      <c r="M193" s="184">
        <v>0</v>
      </c>
      <c r="N193" s="184">
        <v>0</v>
      </c>
      <c r="O193" s="184">
        <v>0</v>
      </c>
      <c r="P193" s="184">
        <v>0</v>
      </c>
      <c r="Q193" s="188">
        <v>160</v>
      </c>
      <c r="R193" s="183">
        <v>0</v>
      </c>
      <c r="S193" s="184">
        <v>0</v>
      </c>
      <c r="T193" s="184">
        <v>0</v>
      </c>
    </row>
    <row r="194" ht="23.1" customHeight="1" spans="1:20">
      <c r="A194" s="179"/>
      <c r="B194" s="179"/>
      <c r="C194" s="180"/>
      <c r="D194" s="181" t="s">
        <v>2797</v>
      </c>
      <c r="E194" s="216" t="s">
        <v>2798</v>
      </c>
      <c r="F194" s="183">
        <v>812</v>
      </c>
      <c r="G194" s="184">
        <v>775</v>
      </c>
      <c r="H194" s="184">
        <v>607</v>
      </c>
      <c r="I194" s="184">
        <v>0</v>
      </c>
      <c r="J194" s="184">
        <v>48</v>
      </c>
      <c r="K194" s="184">
        <v>3</v>
      </c>
      <c r="L194" s="184">
        <v>0</v>
      </c>
      <c r="M194" s="184">
        <v>0</v>
      </c>
      <c r="N194" s="184">
        <v>0</v>
      </c>
      <c r="O194" s="184">
        <v>49</v>
      </c>
      <c r="P194" s="184">
        <v>66</v>
      </c>
      <c r="Q194" s="188">
        <v>2</v>
      </c>
      <c r="R194" s="183">
        <v>37</v>
      </c>
      <c r="S194" s="184">
        <v>37</v>
      </c>
      <c r="T194" s="184">
        <v>0</v>
      </c>
    </row>
    <row r="195" ht="23.1" customHeight="1" spans="1:20">
      <c r="A195" s="179"/>
      <c r="B195" s="179"/>
      <c r="C195" s="180"/>
      <c r="D195" s="181" t="s">
        <v>2801</v>
      </c>
      <c r="E195" s="216" t="s">
        <v>2802</v>
      </c>
      <c r="F195" s="183">
        <v>31</v>
      </c>
      <c r="G195" s="184">
        <v>31</v>
      </c>
      <c r="H195" s="184">
        <v>31</v>
      </c>
      <c r="I195" s="184">
        <v>0</v>
      </c>
      <c r="J195" s="184">
        <v>0</v>
      </c>
      <c r="K195" s="184">
        <v>0</v>
      </c>
      <c r="L195" s="184">
        <v>0</v>
      </c>
      <c r="M195" s="184">
        <v>0</v>
      </c>
      <c r="N195" s="184">
        <v>0</v>
      </c>
      <c r="O195" s="184">
        <v>0</v>
      </c>
      <c r="P195" s="184">
        <v>0</v>
      </c>
      <c r="Q195" s="188">
        <v>0</v>
      </c>
      <c r="R195" s="183">
        <v>0</v>
      </c>
      <c r="S195" s="184">
        <v>0</v>
      </c>
      <c r="T195" s="184">
        <v>0</v>
      </c>
    </row>
    <row r="196" ht="23.1" customHeight="1" spans="1:20">
      <c r="A196" s="179"/>
      <c r="B196" s="179"/>
      <c r="C196" s="180"/>
      <c r="D196" s="181" t="s">
        <v>2803</v>
      </c>
      <c r="E196" s="216" t="s">
        <v>937</v>
      </c>
      <c r="F196" s="183">
        <v>242</v>
      </c>
      <c r="G196" s="184">
        <v>242</v>
      </c>
      <c r="H196" s="184">
        <v>130</v>
      </c>
      <c r="I196" s="184">
        <v>0</v>
      </c>
      <c r="J196" s="184">
        <v>48</v>
      </c>
      <c r="K196" s="184">
        <v>3</v>
      </c>
      <c r="L196" s="184">
        <v>0</v>
      </c>
      <c r="M196" s="184">
        <v>0</v>
      </c>
      <c r="N196" s="184">
        <v>0</v>
      </c>
      <c r="O196" s="184">
        <v>0</v>
      </c>
      <c r="P196" s="184">
        <v>61</v>
      </c>
      <c r="Q196" s="188">
        <v>0</v>
      </c>
      <c r="R196" s="183">
        <v>0</v>
      </c>
      <c r="S196" s="184">
        <v>0</v>
      </c>
      <c r="T196" s="184">
        <v>0</v>
      </c>
    </row>
    <row r="197" ht="23.1" customHeight="1" spans="1:20">
      <c r="A197" s="179"/>
      <c r="B197" s="179"/>
      <c r="C197" s="180"/>
      <c r="D197" s="181" t="s">
        <v>2804</v>
      </c>
      <c r="E197" s="216" t="s">
        <v>2805</v>
      </c>
      <c r="F197" s="183">
        <v>30</v>
      </c>
      <c r="G197" s="184">
        <v>30</v>
      </c>
      <c r="H197" s="184">
        <v>30</v>
      </c>
      <c r="I197" s="184">
        <v>0</v>
      </c>
      <c r="J197" s="184">
        <v>0</v>
      </c>
      <c r="K197" s="184">
        <v>0</v>
      </c>
      <c r="L197" s="184">
        <v>0</v>
      </c>
      <c r="M197" s="184">
        <v>0</v>
      </c>
      <c r="N197" s="184">
        <v>0</v>
      </c>
      <c r="O197" s="184">
        <v>0</v>
      </c>
      <c r="P197" s="184">
        <v>0</v>
      </c>
      <c r="Q197" s="188">
        <v>0</v>
      </c>
      <c r="R197" s="183">
        <v>0</v>
      </c>
      <c r="S197" s="184">
        <v>0</v>
      </c>
      <c r="T197" s="184">
        <v>0</v>
      </c>
    </row>
    <row r="198" ht="23.1" customHeight="1" spans="1:20">
      <c r="A198" s="179"/>
      <c r="B198" s="179"/>
      <c r="C198" s="180"/>
      <c r="D198" s="181" t="s">
        <v>2806</v>
      </c>
      <c r="E198" s="216" t="s">
        <v>2807</v>
      </c>
      <c r="F198" s="183">
        <v>7</v>
      </c>
      <c r="G198" s="184">
        <v>0</v>
      </c>
      <c r="H198" s="184">
        <v>0</v>
      </c>
      <c r="I198" s="184">
        <v>0</v>
      </c>
      <c r="J198" s="184">
        <v>0</v>
      </c>
      <c r="K198" s="184">
        <v>0</v>
      </c>
      <c r="L198" s="184">
        <v>0</v>
      </c>
      <c r="M198" s="184">
        <v>0</v>
      </c>
      <c r="N198" s="184">
        <v>0</v>
      </c>
      <c r="O198" s="184">
        <v>0</v>
      </c>
      <c r="P198" s="184">
        <v>0</v>
      </c>
      <c r="Q198" s="188">
        <v>0</v>
      </c>
      <c r="R198" s="183">
        <v>7</v>
      </c>
      <c r="S198" s="184">
        <v>7</v>
      </c>
      <c r="T198" s="184">
        <v>0</v>
      </c>
    </row>
    <row r="199" ht="23.1" customHeight="1" spans="1:20">
      <c r="A199" s="179"/>
      <c r="B199" s="179"/>
      <c r="C199" s="180"/>
      <c r="D199" s="181" t="s">
        <v>2808</v>
      </c>
      <c r="E199" s="216" t="s">
        <v>2809</v>
      </c>
      <c r="F199" s="183">
        <v>30</v>
      </c>
      <c r="G199" s="184">
        <v>0</v>
      </c>
      <c r="H199" s="184">
        <v>0</v>
      </c>
      <c r="I199" s="184">
        <v>0</v>
      </c>
      <c r="J199" s="184">
        <v>0</v>
      </c>
      <c r="K199" s="184">
        <v>0</v>
      </c>
      <c r="L199" s="184">
        <v>0</v>
      </c>
      <c r="M199" s="184">
        <v>0</v>
      </c>
      <c r="N199" s="184">
        <v>0</v>
      </c>
      <c r="O199" s="184">
        <v>0</v>
      </c>
      <c r="P199" s="184">
        <v>0</v>
      </c>
      <c r="Q199" s="188">
        <v>0</v>
      </c>
      <c r="R199" s="183">
        <v>30</v>
      </c>
      <c r="S199" s="184">
        <v>30</v>
      </c>
      <c r="T199" s="184">
        <v>0</v>
      </c>
    </row>
    <row r="200" ht="23.1" customHeight="1" spans="1:20">
      <c r="A200" s="179"/>
      <c r="B200" s="179"/>
      <c r="C200" s="180"/>
      <c r="D200" s="181" t="s">
        <v>2810</v>
      </c>
      <c r="E200" s="216" t="s">
        <v>2811</v>
      </c>
      <c r="F200" s="183">
        <v>472</v>
      </c>
      <c r="G200" s="184">
        <v>472</v>
      </c>
      <c r="H200" s="184">
        <v>416</v>
      </c>
      <c r="I200" s="184">
        <v>0</v>
      </c>
      <c r="J200" s="184">
        <v>0</v>
      </c>
      <c r="K200" s="184">
        <v>0</v>
      </c>
      <c r="L200" s="184">
        <v>0</v>
      </c>
      <c r="M200" s="184">
        <v>0</v>
      </c>
      <c r="N200" s="184">
        <v>0</v>
      </c>
      <c r="O200" s="184">
        <v>49</v>
      </c>
      <c r="P200" s="184">
        <v>5</v>
      </c>
      <c r="Q200" s="188">
        <v>2</v>
      </c>
      <c r="R200" s="183">
        <v>0</v>
      </c>
      <c r="S200" s="184">
        <v>0</v>
      </c>
      <c r="T200" s="184">
        <v>0</v>
      </c>
    </row>
    <row r="201" ht="23.25" customHeight="1" spans="1:21">
      <c r="A201" s="228"/>
      <c r="B201" s="228"/>
      <c r="C201" s="228"/>
      <c r="D201" s="228"/>
      <c r="E201" s="228"/>
      <c r="F201" s="228"/>
      <c r="G201" s="228"/>
      <c r="H201" s="228"/>
      <c r="I201" s="228"/>
      <c r="J201" s="228"/>
      <c r="K201" s="228"/>
      <c r="L201" s="228"/>
      <c r="M201" s="228"/>
      <c r="N201" s="228"/>
      <c r="O201" s="228"/>
      <c r="P201" s="228"/>
      <c r="Q201" s="228"/>
      <c r="R201" s="228"/>
      <c r="S201" s="228"/>
      <c r="T201" s="228"/>
      <c r="U201" s="228"/>
    </row>
    <row r="202" ht="23.25" customHeight="1" spans="1:21">
      <c r="A202" s="228"/>
      <c r="B202" s="228"/>
      <c r="C202" s="228"/>
      <c r="D202" s="228"/>
      <c r="E202" s="228"/>
      <c r="F202" s="228"/>
      <c r="G202" s="228"/>
      <c r="H202" s="228"/>
      <c r="I202" s="228"/>
      <c r="J202" s="228"/>
      <c r="K202" s="228"/>
      <c r="L202" s="228"/>
      <c r="M202" s="228"/>
      <c r="N202" s="228"/>
      <c r="O202" s="228"/>
      <c r="P202" s="228"/>
      <c r="Q202" s="228"/>
      <c r="R202" s="228"/>
      <c r="S202" s="228"/>
      <c r="T202" s="228"/>
      <c r="U202" s="228"/>
    </row>
    <row r="203" ht="23.25" customHeight="1" spans="1:21">
      <c r="A203" s="228"/>
      <c r="B203" s="228"/>
      <c r="C203" s="228"/>
      <c r="D203" s="228"/>
      <c r="E203" s="228"/>
      <c r="F203" s="228"/>
      <c r="G203" s="228"/>
      <c r="H203" s="228"/>
      <c r="I203" s="228"/>
      <c r="J203" s="228"/>
      <c r="K203" s="228"/>
      <c r="L203" s="228"/>
      <c r="M203" s="228"/>
      <c r="N203" s="228"/>
      <c r="O203" s="228"/>
      <c r="P203" s="228"/>
      <c r="Q203" s="228"/>
      <c r="R203" s="228"/>
      <c r="S203" s="228"/>
      <c r="T203" s="228"/>
      <c r="U203" s="228"/>
    </row>
    <row r="204" ht="23.25" customHeight="1" spans="1:21">
      <c r="A204" s="228"/>
      <c r="B204" s="228"/>
      <c r="C204" s="228"/>
      <c r="D204" s="228"/>
      <c r="E204" s="228"/>
      <c r="F204" s="228"/>
      <c r="G204" s="228"/>
      <c r="H204" s="228"/>
      <c r="I204" s="228"/>
      <c r="J204" s="228"/>
      <c r="K204" s="228"/>
      <c r="L204" s="228"/>
      <c r="M204" s="228"/>
      <c r="N204" s="228"/>
      <c r="O204" s="228"/>
      <c r="P204" s="228"/>
      <c r="Q204" s="228"/>
      <c r="R204" s="228"/>
      <c r="S204" s="228"/>
      <c r="T204" s="228"/>
      <c r="U204" s="228"/>
    </row>
    <row r="205" ht="23.1" customHeight="1"/>
    <row r="206" ht="23.1" customHeight="1"/>
    <row r="207" ht="23.1" customHeight="1"/>
    <row r="208" ht="23.1" customHeight="1"/>
    <row r="209" ht="23.1" customHeight="1"/>
    <row r="210" ht="23.1" customHeight="1"/>
    <row r="211" ht="23.1" customHeight="1"/>
    <row r="212" ht="23.1" customHeight="1"/>
    <row r="213" ht="23.1" customHeight="1"/>
    <row r="214" ht="23.1" customHeight="1"/>
    <row r="215" ht="23.1" customHeight="1"/>
    <row r="216" ht="23.1" customHeight="1"/>
    <row r="217" ht="23.1" customHeight="1"/>
    <row r="218" ht="23.1" customHeight="1"/>
    <row r="219" ht="23.1" customHeight="1"/>
    <row r="220" ht="23.1" customHeight="1"/>
    <row r="221" ht="23.1" customHeight="1"/>
    <row r="222" ht="23.1" customHeight="1"/>
    <row r="223" ht="23.1" customHeight="1"/>
    <row r="224" ht="23.1" customHeight="1"/>
    <row r="225" ht="23.1" customHeight="1"/>
    <row r="226" ht="23.1" customHeight="1"/>
    <row r="227" ht="23.1" customHeight="1"/>
    <row r="228" ht="23.1" customHeight="1"/>
    <row r="229" ht="23.1" customHeight="1"/>
    <row r="230" ht="23.1" customHeight="1"/>
    <row r="231" ht="23.1" customHeight="1"/>
    <row r="232" ht="23.1" customHeight="1"/>
    <row r="233" ht="23.1" customHeight="1"/>
    <row r="234" ht="23.1" customHeight="1"/>
    <row r="235" ht="23.1" customHeight="1"/>
    <row r="236" ht="23.1" customHeight="1"/>
    <row r="237" ht="23.1" customHeight="1"/>
    <row r="238" ht="23.1" customHeight="1"/>
    <row r="239" ht="23.1" customHeight="1"/>
    <row r="240" ht="23.1" customHeight="1"/>
    <row r="241" ht="23.1" customHeight="1"/>
    <row r="242" ht="23.1" customHeight="1"/>
    <row r="243" ht="23.1" customHeight="1"/>
    <row r="244" ht="23.1" customHeight="1"/>
    <row r="245" ht="23.1" customHeight="1"/>
    <row r="246" ht="23.1" customHeight="1"/>
    <row r="247" ht="23.1" customHeight="1"/>
    <row r="248" ht="23.1" customHeight="1"/>
    <row r="249" ht="23.1" customHeight="1"/>
    <row r="250" ht="23.1" customHeight="1"/>
    <row r="251" ht="23.1" customHeight="1"/>
    <row r="252" ht="23.1" customHeight="1"/>
    <row r="253" ht="23.1" customHeight="1"/>
    <row r="254" ht="23.1" customHeight="1"/>
    <row r="255" ht="23.1" customHeight="1"/>
    <row r="256" ht="23.1" customHeight="1"/>
    <row r="257" ht="23.1" customHeight="1"/>
    <row r="258" ht="23.1" customHeight="1"/>
    <row r="259" ht="23.1" customHeight="1"/>
    <row r="260" ht="23.1" customHeight="1"/>
    <row r="261" ht="23.1" customHeight="1"/>
    <row r="262" ht="23.1" customHeight="1"/>
    <row r="263" ht="23.1" customHeight="1"/>
    <row r="264" ht="23.1" customHeight="1"/>
    <row r="265" ht="23.1" customHeight="1"/>
    <row r="266" ht="23.1" customHeight="1"/>
    <row r="267" ht="23.1" customHeight="1"/>
    <row r="268" ht="23.1" customHeight="1"/>
    <row r="269" ht="23.1" customHeight="1"/>
    <row r="270" ht="23.1" customHeight="1"/>
    <row r="271" ht="23.1" customHeight="1"/>
    <row r="272" ht="23.1" customHeight="1"/>
    <row r="273" ht="23.1" customHeight="1"/>
    <row r="274" ht="23.1" customHeight="1"/>
    <row r="275" ht="23.1" customHeight="1"/>
    <row r="276" ht="23.1" customHeight="1"/>
    <row r="277" ht="23.1" customHeight="1"/>
    <row r="278" ht="23.1" customHeight="1"/>
    <row r="279" ht="23.1" customHeight="1"/>
    <row r="280" ht="23.1" customHeight="1"/>
    <row r="281" ht="23.1" customHeight="1"/>
    <row r="282" ht="23.1" customHeight="1"/>
    <row r="283" ht="23.1" customHeight="1"/>
    <row r="284" ht="23.1" customHeight="1"/>
    <row r="285" ht="23.1" customHeight="1"/>
    <row r="286" ht="23.1" customHeight="1"/>
    <row r="287" ht="23.1" customHeight="1"/>
    <row r="288" ht="23.1" customHeight="1"/>
    <row r="289" ht="23.1" customHeight="1"/>
    <row r="290" ht="23.1" customHeight="1"/>
    <row r="291" ht="23.1" customHeight="1"/>
    <row r="292" ht="23.1" customHeight="1"/>
    <row r="293" ht="23.1" customHeight="1"/>
    <row r="294" ht="23.1" customHeight="1"/>
    <row r="295" ht="23.1" customHeight="1"/>
    <row r="296" ht="23.1" customHeight="1"/>
    <row r="297" ht="23.1" customHeight="1"/>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3.1" customHeight="1"/>
    <row r="385" ht="23.1" customHeight="1"/>
    <row r="386" ht="23.1" customHeight="1"/>
    <row r="387" ht="23.1" customHeight="1"/>
    <row r="388" ht="23.1" customHeight="1"/>
    <row r="389" ht="23.1" customHeight="1"/>
    <row r="390" ht="23.1" customHeight="1"/>
    <row r="391" ht="23.1" customHeight="1"/>
    <row r="392" ht="23.1" customHeight="1"/>
    <row r="393" ht="23.1" customHeight="1"/>
    <row r="394" ht="23.1" customHeight="1"/>
    <row r="395" ht="23.1" customHeight="1"/>
    <row r="396" ht="23.1" customHeight="1"/>
    <row r="397" ht="23.1" customHeight="1"/>
    <row r="398" ht="23.1" customHeight="1"/>
    <row r="399" ht="23.1" customHeight="1"/>
    <row r="400" ht="23.1" customHeight="1"/>
    <row r="401" ht="23.1" customHeight="1"/>
    <row r="402" ht="23.1" customHeight="1"/>
    <row r="403" ht="23.1" customHeight="1"/>
    <row r="404" ht="23.1" customHeight="1"/>
    <row r="405" ht="23.1" customHeight="1"/>
    <row r="406" ht="23.1" customHeight="1"/>
    <row r="407" ht="23.1" customHeight="1"/>
    <row r="408" ht="23.1" customHeight="1"/>
    <row r="409" ht="23.1" customHeight="1"/>
    <row r="410" ht="23.1" customHeight="1"/>
    <row r="411" ht="23.1" customHeight="1"/>
    <row r="412" ht="23.1" customHeight="1"/>
    <row r="413" ht="23.1" customHeight="1"/>
    <row r="414" ht="23.1" customHeight="1"/>
    <row r="415" ht="23.1" customHeight="1"/>
    <row r="416" ht="23.1" customHeight="1"/>
    <row r="417" ht="23.1" customHeight="1"/>
    <row r="418" ht="23.1" customHeight="1"/>
    <row r="419" ht="23.1" customHeight="1"/>
    <row r="420" ht="23.1" customHeight="1"/>
    <row r="421" ht="23.1" customHeight="1"/>
    <row r="422" ht="23.1" customHeight="1"/>
    <row r="423" ht="23.1" customHeight="1"/>
    <row r="424" ht="23.1" customHeight="1"/>
    <row r="425" ht="23.1" customHeight="1"/>
    <row r="426" ht="23.1" customHeight="1"/>
    <row r="427" ht="23.1" customHeight="1"/>
    <row r="428" ht="23.1" customHeight="1"/>
    <row r="429" ht="23.1" customHeight="1"/>
    <row r="430" ht="23.1" customHeight="1"/>
    <row r="431" ht="23.1" customHeight="1"/>
    <row r="432" ht="23.1" customHeight="1"/>
    <row r="433" ht="23.1" customHeight="1"/>
    <row r="434" ht="23.1" customHeight="1"/>
    <row r="435" ht="23.1" customHeight="1"/>
    <row r="436" ht="23.1" customHeight="1"/>
    <row r="437" ht="23.1" customHeight="1"/>
    <row r="438" ht="23.1" customHeight="1"/>
    <row r="439" ht="23.1" customHeight="1"/>
    <row r="440" ht="23.1" customHeight="1"/>
    <row r="441" ht="23.1" customHeight="1"/>
    <row r="442" ht="23.1" customHeight="1"/>
    <row r="443" ht="23.1" customHeight="1"/>
    <row r="444" ht="23.1" customHeight="1"/>
    <row r="445" ht="23.1" customHeight="1"/>
    <row r="446" ht="23.1" customHeight="1"/>
    <row r="447" ht="23.1" customHeight="1"/>
    <row r="448" ht="23.1" customHeight="1"/>
    <row r="449" ht="23.1" customHeight="1"/>
    <row r="450" ht="23.1" customHeight="1"/>
    <row r="451" ht="23.1" customHeight="1"/>
    <row r="452" ht="23.1" customHeight="1"/>
    <row r="453" ht="23.1" customHeight="1"/>
    <row r="454" ht="23.1" customHeight="1"/>
    <row r="455" ht="23.1" customHeight="1"/>
    <row r="456" ht="23.1" customHeight="1"/>
    <row r="457" ht="23.1" customHeight="1"/>
    <row r="458" ht="23.1" customHeight="1"/>
    <row r="459" ht="23.1" customHeight="1"/>
    <row r="460" ht="23.1" customHeight="1"/>
    <row r="461" ht="23.1" customHeight="1"/>
    <row r="462" ht="23.1" customHeight="1"/>
    <row r="463" ht="23.1" customHeight="1"/>
    <row r="464" ht="23.1" customHeight="1"/>
    <row r="465" ht="23.1" customHeight="1"/>
    <row r="466" ht="23.1" customHeight="1"/>
    <row r="467" ht="23.1" customHeight="1"/>
    <row r="468" ht="23.1" customHeight="1"/>
    <row r="469" ht="23.1" customHeight="1"/>
    <row r="470" ht="23.1" customHeight="1"/>
    <row r="471" ht="23.1" customHeight="1"/>
    <row r="472" ht="23.1" customHeight="1"/>
    <row r="473" ht="23.1" customHeight="1"/>
    <row r="474" ht="23.1" customHeight="1"/>
    <row r="475" ht="23.1" customHeight="1"/>
    <row r="476" ht="23.1" customHeight="1"/>
    <row r="477" ht="23.1" customHeight="1"/>
    <row r="478" ht="23.1" customHeight="1"/>
    <row r="479" ht="23.1" customHeight="1"/>
    <row r="480" ht="23.1" customHeight="1"/>
    <row r="481" ht="23.1" customHeight="1"/>
    <row r="482" ht="23.1" customHeight="1"/>
    <row r="483" ht="23.1" customHeight="1"/>
    <row r="484" ht="23.1" customHeight="1"/>
    <row r="485" ht="23.1" customHeight="1"/>
    <row r="486" ht="23.1" customHeight="1"/>
    <row r="487" ht="23.1" customHeight="1"/>
    <row r="488" ht="23.1" customHeight="1"/>
    <row r="489" ht="23.1" customHeight="1"/>
    <row r="490" ht="23.1" customHeight="1"/>
    <row r="491" ht="23.1" customHeight="1"/>
    <row r="492" ht="23.1" customHeight="1"/>
    <row r="493" ht="23.1" customHeight="1"/>
    <row r="494" ht="23.1" customHeight="1"/>
    <row r="495" ht="23.1" customHeight="1"/>
    <row r="496" ht="23.1" customHeight="1"/>
    <row r="497" ht="23.1" customHeight="1"/>
    <row r="498" ht="23.1" customHeight="1"/>
    <row r="499" ht="23.1" customHeight="1"/>
    <row r="500" ht="23.1" customHeight="1"/>
    <row r="501" ht="23.1" customHeight="1"/>
    <row r="502" ht="23.1" customHeight="1"/>
    <row r="503" ht="23.1" customHeight="1"/>
    <row r="504" ht="23.1" customHeight="1"/>
    <row r="505" ht="23.1" customHeight="1"/>
    <row r="506" ht="23.1" customHeight="1"/>
    <row r="507" ht="23.1" customHeight="1"/>
    <row r="508" ht="23.1" customHeight="1"/>
    <row r="509" ht="23.1" customHeight="1"/>
    <row r="510" ht="23.1" customHeight="1"/>
    <row r="511" ht="23.1" customHeight="1"/>
    <row r="512" ht="23.1" customHeight="1"/>
    <row r="513" ht="23.1" customHeight="1"/>
    <row r="514" ht="23.1" customHeight="1"/>
    <row r="515" ht="23.1" customHeight="1"/>
    <row r="516" ht="23.1" customHeight="1"/>
    <row r="517" ht="23.1" customHeight="1"/>
    <row r="518" ht="23.1" customHeight="1"/>
    <row r="519" ht="23.1" customHeight="1"/>
    <row r="520" ht="23.1" customHeight="1"/>
    <row r="521" ht="23.1" customHeight="1"/>
    <row r="522" ht="23.1" customHeight="1"/>
    <row r="523" ht="23.1" customHeight="1"/>
    <row r="524" ht="23.1" customHeight="1"/>
    <row r="525" ht="23.1" customHeight="1"/>
    <row r="526" ht="23.1" customHeight="1"/>
    <row r="527" ht="23.1" customHeight="1"/>
    <row r="528" ht="23.1" customHeight="1"/>
    <row r="529" ht="23.1" customHeight="1"/>
    <row r="530" ht="23.1" customHeight="1"/>
    <row r="531" ht="23.1" customHeight="1"/>
    <row r="532" ht="23.1" customHeight="1"/>
    <row r="533" ht="23.1" customHeight="1"/>
    <row r="534" ht="23.1" customHeight="1"/>
    <row r="535" ht="23.1" customHeight="1"/>
    <row r="536" ht="23.1" customHeight="1"/>
    <row r="537" ht="23.1" customHeight="1"/>
    <row r="538" ht="23.1" customHeight="1"/>
    <row r="539" ht="23.1" customHeight="1"/>
    <row r="540" ht="23.1" customHeight="1"/>
    <row r="541" ht="23.1" customHeight="1"/>
    <row r="542" ht="23.1" customHeight="1"/>
    <row r="543" ht="23.1" customHeight="1"/>
    <row r="544" ht="23.1" customHeight="1"/>
    <row r="545" ht="23.1" customHeight="1"/>
    <row r="546" ht="23.1" customHeight="1"/>
    <row r="547" ht="23.1" customHeight="1"/>
    <row r="548" ht="23.1" customHeight="1"/>
    <row r="549" ht="23.1" customHeight="1"/>
    <row r="550" ht="23.1" customHeight="1"/>
    <row r="551" ht="23.1" customHeight="1"/>
    <row r="552" ht="23.1" customHeight="1"/>
    <row r="553" ht="23.1" customHeight="1"/>
    <row r="554" ht="23.1" customHeight="1"/>
    <row r="555" ht="23.1" customHeight="1"/>
    <row r="556" ht="23.1" customHeight="1"/>
    <row r="557" ht="23.1" customHeight="1"/>
    <row r="558" ht="23.1" customHeight="1"/>
    <row r="559" ht="23.1" customHeight="1"/>
    <row r="560" ht="23.1" customHeight="1"/>
    <row r="561" ht="23.1" customHeight="1"/>
    <row r="562" ht="23.1" customHeight="1"/>
    <row r="563" ht="23.1" customHeight="1"/>
    <row r="564" ht="23.1" customHeight="1"/>
    <row r="565" ht="23.1" customHeight="1"/>
    <row r="566" ht="23.1" customHeight="1"/>
    <row r="567" ht="23.1" customHeight="1"/>
    <row r="568" ht="23.1" customHeight="1"/>
    <row r="569" ht="23.1" customHeight="1"/>
    <row r="570" ht="23.1" customHeight="1"/>
    <row r="571" ht="23.1" customHeight="1"/>
    <row r="572" ht="23.1" customHeight="1"/>
    <row r="573" ht="23.1" customHeight="1"/>
    <row r="574" ht="23.1" customHeight="1"/>
    <row r="575" ht="23.1" customHeight="1"/>
    <row r="576" ht="23.1" customHeight="1"/>
    <row r="577" ht="23.1" customHeight="1"/>
    <row r="578" ht="23.1" customHeight="1"/>
    <row r="579" ht="23.1" customHeight="1"/>
    <row r="580" ht="23.1" customHeight="1"/>
    <row r="581" ht="23.1" customHeight="1"/>
    <row r="582" ht="23.1" customHeight="1"/>
    <row r="583" ht="23.1" customHeight="1"/>
    <row r="584" ht="23.1" customHeight="1"/>
    <row r="585" ht="23.1" customHeight="1"/>
    <row r="586" ht="23.1" customHeight="1"/>
    <row r="587" ht="23.1" customHeight="1"/>
    <row r="588" ht="23.1" customHeight="1"/>
    <row r="589" ht="23.1" customHeight="1"/>
    <row r="590" ht="23.1" customHeight="1"/>
    <row r="591" ht="23.1" customHeight="1"/>
    <row r="592" ht="23.1" customHeight="1"/>
    <row r="593" ht="23.1" customHeight="1"/>
    <row r="594" ht="23.1" customHeight="1"/>
    <row r="595" ht="23.1" customHeight="1"/>
    <row r="596" ht="23.1" customHeight="1"/>
    <row r="597" ht="23.1" customHeight="1"/>
    <row r="598" ht="23.1" customHeight="1"/>
    <row r="599" ht="23.1" customHeight="1"/>
    <row r="600" ht="23.1" customHeight="1"/>
    <row r="601" ht="23.1" customHeight="1"/>
    <row r="602" ht="23.1" customHeight="1"/>
    <row r="603" ht="23.1" customHeight="1"/>
    <row r="604" ht="23.1" customHeight="1"/>
    <row r="605" ht="23.1" customHeight="1"/>
    <row r="606" ht="23.1" customHeight="1"/>
    <row r="607" ht="23.1" customHeight="1"/>
    <row r="608" ht="23.1" customHeight="1"/>
    <row r="609" ht="23.1" customHeight="1"/>
    <row r="610" ht="23.1" customHeight="1"/>
    <row r="611" ht="23.1" customHeight="1"/>
    <row r="612" ht="23.1" customHeight="1"/>
    <row r="613" ht="23.1" customHeight="1"/>
    <row r="614" ht="23.1" customHeight="1"/>
    <row r="615" ht="23.1" customHeight="1"/>
    <row r="616" ht="23.1" customHeight="1"/>
    <row r="617" ht="23.1" customHeight="1"/>
    <row r="618" ht="23.1" customHeight="1"/>
    <row r="619" ht="23.1" customHeight="1"/>
    <row r="620" ht="23.1" customHeight="1"/>
    <row r="621" ht="23.1" customHeight="1"/>
    <row r="622" ht="23.1" customHeight="1"/>
    <row r="623" ht="23.1" customHeight="1"/>
    <row r="624" ht="23.1" customHeight="1"/>
    <row r="625" ht="23.1" customHeight="1"/>
    <row r="626" ht="23.1" customHeight="1"/>
    <row r="627" ht="23.1" customHeight="1"/>
    <row r="628" ht="23.1" customHeight="1"/>
    <row r="629" ht="23.1" customHeight="1"/>
    <row r="630" ht="23.1" customHeight="1"/>
    <row r="631" ht="23.1" customHeight="1"/>
    <row r="632" ht="23.1" customHeight="1"/>
    <row r="633" ht="23.1" customHeight="1"/>
    <row r="634" ht="23.1" customHeight="1"/>
    <row r="635" ht="23.1" customHeight="1"/>
    <row r="636" ht="23.1" customHeight="1"/>
    <row r="637" ht="23.1" customHeight="1"/>
    <row r="638" ht="23.1" customHeight="1"/>
    <row r="639" ht="23.1" customHeight="1"/>
    <row r="640" ht="23.1" customHeight="1"/>
    <row r="641" ht="23.1" customHeight="1"/>
    <row r="642" ht="23.1" customHeight="1"/>
    <row r="643" ht="23.1" customHeight="1"/>
    <row r="644" ht="23.1" customHeight="1"/>
    <row r="645" ht="23.1" customHeight="1"/>
    <row r="646" ht="23.1" customHeight="1"/>
    <row r="647" ht="23.1" customHeight="1"/>
    <row r="648" ht="23.1" customHeight="1"/>
    <row r="649" ht="23.1" customHeight="1"/>
    <row r="650" ht="23.1" customHeight="1"/>
    <row r="651" ht="23.1" customHeight="1"/>
    <row r="652" ht="23.1" customHeight="1"/>
    <row r="653" ht="23.1" customHeight="1"/>
    <row r="654" ht="23.1" customHeight="1"/>
    <row r="655" ht="23.1" customHeight="1"/>
    <row r="656" ht="23.1" customHeight="1"/>
    <row r="657" ht="23.1" customHeight="1"/>
    <row r="658" ht="23.1" customHeight="1"/>
    <row r="659" ht="23.1" customHeight="1"/>
    <row r="660" ht="23.1" customHeight="1"/>
    <row r="661" ht="23.1" customHeight="1"/>
    <row r="662" ht="23.1" customHeight="1"/>
    <row r="663" ht="23.1" customHeight="1"/>
    <row r="664" ht="23.1" customHeight="1"/>
    <row r="665" ht="23.1" customHeight="1"/>
    <row r="666" ht="23.1" customHeight="1"/>
    <row r="667" ht="23.1" customHeight="1"/>
    <row r="668" ht="23.1" customHeight="1"/>
    <row r="669" ht="23.1" customHeight="1"/>
    <row r="670" ht="23.1" customHeight="1"/>
    <row r="671" ht="23.1" customHeight="1"/>
    <row r="672" ht="23.1" customHeight="1"/>
    <row r="673" ht="23.1" customHeight="1"/>
    <row r="674" ht="23.1" customHeight="1"/>
    <row r="675" ht="23.1" customHeight="1"/>
    <row r="676" ht="23.1" customHeight="1"/>
    <row r="677" ht="23.1" customHeight="1"/>
    <row r="678" ht="23.1" customHeight="1"/>
    <row r="679" ht="23.1" customHeight="1"/>
    <row r="680" ht="23.1" customHeight="1"/>
    <row r="681" ht="23.1" customHeight="1"/>
    <row r="682" ht="23.1" customHeight="1"/>
    <row r="683" ht="23.1" customHeight="1"/>
    <row r="684" ht="23.1" customHeight="1"/>
    <row r="685" ht="23.1" customHeight="1"/>
    <row r="686" ht="23.1" customHeight="1"/>
    <row r="687" ht="23.1" customHeight="1"/>
    <row r="688" ht="23.1" customHeight="1"/>
    <row r="689" ht="23.1" customHeight="1"/>
    <row r="690" ht="23.1" customHeight="1"/>
    <row r="691" ht="23.1" customHeight="1"/>
    <row r="692" ht="23.1" customHeight="1"/>
    <row r="693" ht="23.1" customHeight="1"/>
    <row r="694" ht="23.1" customHeight="1"/>
    <row r="695" ht="23.1" customHeight="1"/>
    <row r="696" ht="23.1" customHeight="1"/>
    <row r="697" ht="23.1" customHeight="1"/>
    <row r="698" ht="23.1" customHeight="1"/>
    <row r="699" ht="23.1" customHeight="1"/>
    <row r="700" ht="23.1" customHeight="1"/>
    <row r="701" ht="23.1" customHeight="1"/>
    <row r="702" ht="23.1" customHeight="1"/>
    <row r="703" ht="23.1" customHeight="1"/>
    <row r="704" ht="23.1" customHeight="1"/>
    <row r="705" ht="23.1" customHeight="1"/>
    <row r="706" ht="23.1" customHeight="1"/>
    <row r="707" ht="23.1" customHeight="1"/>
    <row r="708" ht="23.1" customHeight="1"/>
    <row r="709" ht="23.1" customHeight="1"/>
    <row r="710" ht="23.25" customHeight="1"/>
    <row r="711" ht="23.25" customHeight="1"/>
    <row r="712" ht="23.25" customHeight="1"/>
    <row r="713" ht="23.25" customHeight="1"/>
  </sheetData>
  <sheetProtection formatCells="0" formatColumns="0" formatRows="0"/>
  <mergeCells count="6">
    <mergeCell ref="A1:T1"/>
    <mergeCell ref="A2:F2"/>
    <mergeCell ref="S2:T2"/>
    <mergeCell ref="D3:D4"/>
    <mergeCell ref="E3:E4"/>
    <mergeCell ref="F3:F4"/>
  </mergeCells>
  <printOptions horizontalCentered="1"/>
  <pageMargins left="0.393055555555556" right="0.393055555555556" top="0.984027777777778" bottom="0.984027777777778" header="0.471527777777778" footer="0.471527777777778"/>
  <pageSetup paperSize="9" scale="71" fitToHeight="0" orientation="landscape" horizontalDpi="600" verticalDpi="600"/>
  <headerFooter alignWithMargins="0" scaleWithDoc="0">
    <oddFooter>&amp;C第 &amp;P 页，共 &amp;N 页</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37"/>
  <sheetViews>
    <sheetView showGridLines="0" showZeros="0" workbookViewId="0">
      <selection activeCell="A1" sqref="A1:R1"/>
    </sheetView>
  </sheetViews>
  <sheetFormatPr defaultColWidth="6.875" defaultRowHeight="11.25"/>
  <cols>
    <col min="1" max="3" width="4.625" style="166" customWidth="1"/>
    <col min="4" max="4" width="11.5" style="166" customWidth="1"/>
    <col min="5" max="5" width="24.25" style="166" customWidth="1"/>
    <col min="6" max="11" width="10.375" style="166" customWidth="1"/>
    <col min="12" max="17" width="8.875" style="166" customWidth="1"/>
    <col min="18" max="18" width="10.375" style="166" customWidth="1"/>
    <col min="19" max="256" width="6.875" style="166" customWidth="1"/>
    <col min="257" max="16384" width="6.875" style="166"/>
  </cols>
  <sheetData>
    <row r="1" ht="28.5" customHeight="1" spans="1:19">
      <c r="A1" s="274" t="s">
        <v>2938</v>
      </c>
      <c r="B1" s="274"/>
      <c r="C1" s="274"/>
      <c r="D1" s="274"/>
      <c r="E1" s="274"/>
      <c r="F1" s="274"/>
      <c r="G1" s="274"/>
      <c r="H1" s="274"/>
      <c r="I1" s="274"/>
      <c r="J1" s="274"/>
      <c r="K1" s="274"/>
      <c r="L1" s="274"/>
      <c r="M1" s="274"/>
      <c r="N1" s="274"/>
      <c r="O1" s="274"/>
      <c r="P1" s="274"/>
      <c r="Q1" s="274"/>
      <c r="R1" s="274"/>
      <c r="S1" s="228"/>
    </row>
    <row r="2" ht="18.75" customHeight="1" spans="1:19">
      <c r="A2" s="277"/>
      <c r="B2" s="277"/>
      <c r="C2" s="277"/>
      <c r="D2" s="277"/>
      <c r="E2" s="277"/>
      <c r="F2" s="277"/>
      <c r="G2" s="277"/>
      <c r="H2" s="277"/>
      <c r="I2" s="277"/>
      <c r="J2" s="277"/>
      <c r="K2" s="277"/>
      <c r="L2" s="277"/>
      <c r="M2" s="277"/>
      <c r="N2" s="217"/>
      <c r="O2" s="217"/>
      <c r="P2" s="217"/>
      <c r="Q2" s="278" t="s">
        <v>1324</v>
      </c>
      <c r="R2" s="278"/>
      <c r="S2" s="228"/>
    </row>
    <row r="3" ht="26" customHeight="1" spans="1:19">
      <c r="A3" s="195" t="s">
        <v>2285</v>
      </c>
      <c r="B3" s="276"/>
      <c r="C3" s="195"/>
      <c r="D3" s="196" t="s">
        <v>2086</v>
      </c>
      <c r="E3" s="175" t="s">
        <v>2870</v>
      </c>
      <c r="F3" s="195" t="s">
        <v>1950</v>
      </c>
      <c r="G3" s="195"/>
      <c r="H3" s="213"/>
      <c r="I3" s="213"/>
      <c r="J3" s="213"/>
      <c r="K3" s="213" t="s">
        <v>2898</v>
      </c>
      <c r="L3" s="213"/>
      <c r="M3" s="213"/>
      <c r="N3" s="195"/>
      <c r="O3" s="195"/>
      <c r="P3" s="195"/>
      <c r="Q3" s="195"/>
      <c r="R3" s="174" t="s">
        <v>1939</v>
      </c>
      <c r="S3" s="229"/>
    </row>
    <row r="4" ht="26.25" customHeight="1" spans="1:19">
      <c r="A4" s="174" t="s">
        <v>1893</v>
      </c>
      <c r="B4" s="175" t="s">
        <v>1894</v>
      </c>
      <c r="C4" s="174" t="s">
        <v>2287</v>
      </c>
      <c r="D4" s="196"/>
      <c r="E4" s="175"/>
      <c r="F4" s="175" t="s">
        <v>17</v>
      </c>
      <c r="G4" s="174" t="s">
        <v>2939</v>
      </c>
      <c r="H4" s="174" t="s">
        <v>2865</v>
      </c>
      <c r="I4" s="174" t="s">
        <v>2867</v>
      </c>
      <c r="J4" s="174" t="s">
        <v>2878</v>
      </c>
      <c r="K4" s="174" t="s">
        <v>17</v>
      </c>
      <c r="L4" s="175" t="s">
        <v>89</v>
      </c>
      <c r="M4" s="175" t="s">
        <v>2881</v>
      </c>
      <c r="N4" s="175" t="s">
        <v>2884</v>
      </c>
      <c r="O4" s="174" t="s">
        <v>2940</v>
      </c>
      <c r="P4" s="174" t="s">
        <v>91</v>
      </c>
      <c r="Q4" s="174" t="s">
        <v>2895</v>
      </c>
      <c r="R4" s="174" t="s">
        <v>2941</v>
      </c>
      <c r="S4" s="229"/>
    </row>
    <row r="5" s="165" customFormat="1" ht="23.1" customHeight="1" spans="1:19">
      <c r="A5" s="180"/>
      <c r="B5" s="180"/>
      <c r="C5" s="180"/>
      <c r="D5" s="180"/>
      <c r="E5" s="199" t="s">
        <v>17</v>
      </c>
      <c r="F5" s="183">
        <v>7540</v>
      </c>
      <c r="G5" s="183">
        <v>420</v>
      </c>
      <c r="H5" s="184">
        <v>26</v>
      </c>
      <c r="I5" s="184">
        <v>6</v>
      </c>
      <c r="J5" s="188">
        <v>7088</v>
      </c>
      <c r="K5" s="183">
        <v>0</v>
      </c>
      <c r="L5" s="184">
        <v>0</v>
      </c>
      <c r="M5" s="184">
        <v>0</v>
      </c>
      <c r="N5" s="184">
        <v>0</v>
      </c>
      <c r="O5" s="184">
        <v>0</v>
      </c>
      <c r="P5" s="184">
        <v>0</v>
      </c>
      <c r="Q5" s="184">
        <v>0</v>
      </c>
      <c r="R5" s="184">
        <v>0</v>
      </c>
      <c r="S5" s="229"/>
    </row>
    <row r="6" ht="23.1" customHeight="1" spans="1:19">
      <c r="A6" s="180"/>
      <c r="B6" s="180"/>
      <c r="C6" s="180"/>
      <c r="D6" s="180"/>
      <c r="E6" s="199" t="s">
        <v>113</v>
      </c>
      <c r="F6" s="183">
        <v>240</v>
      </c>
      <c r="G6" s="183">
        <v>120</v>
      </c>
      <c r="H6" s="184">
        <v>26</v>
      </c>
      <c r="I6" s="184">
        <v>0</v>
      </c>
      <c r="J6" s="188">
        <v>94</v>
      </c>
      <c r="K6" s="183">
        <v>0</v>
      </c>
      <c r="L6" s="184">
        <v>0</v>
      </c>
      <c r="M6" s="184">
        <v>0</v>
      </c>
      <c r="N6" s="184">
        <v>0</v>
      </c>
      <c r="O6" s="184">
        <v>0</v>
      </c>
      <c r="P6" s="184">
        <v>0</v>
      </c>
      <c r="Q6" s="184">
        <v>0</v>
      </c>
      <c r="R6" s="184">
        <v>0</v>
      </c>
      <c r="S6" s="228"/>
    </row>
    <row r="7" ht="23.1" customHeight="1" spans="1:19">
      <c r="A7" s="180"/>
      <c r="B7" s="180"/>
      <c r="C7" s="180"/>
      <c r="D7" s="180"/>
      <c r="E7" s="199" t="s">
        <v>2477</v>
      </c>
      <c r="F7" s="183">
        <v>240</v>
      </c>
      <c r="G7" s="183">
        <v>120</v>
      </c>
      <c r="H7" s="184">
        <v>26</v>
      </c>
      <c r="I7" s="184">
        <v>0</v>
      </c>
      <c r="J7" s="188">
        <v>94</v>
      </c>
      <c r="K7" s="183">
        <v>0</v>
      </c>
      <c r="L7" s="184">
        <v>0</v>
      </c>
      <c r="M7" s="184">
        <v>0</v>
      </c>
      <c r="N7" s="184">
        <v>0</v>
      </c>
      <c r="O7" s="184">
        <v>0</v>
      </c>
      <c r="P7" s="184">
        <v>0</v>
      </c>
      <c r="Q7" s="184">
        <v>0</v>
      </c>
      <c r="R7" s="184">
        <v>0</v>
      </c>
      <c r="S7" s="228"/>
    </row>
    <row r="8" ht="23.1" customHeight="1" spans="1:19">
      <c r="A8" s="180"/>
      <c r="B8" s="180"/>
      <c r="C8" s="180"/>
      <c r="D8" s="180"/>
      <c r="E8" s="199" t="s">
        <v>125</v>
      </c>
      <c r="F8" s="183">
        <v>69</v>
      </c>
      <c r="G8" s="183">
        <v>0</v>
      </c>
      <c r="H8" s="184">
        <v>0</v>
      </c>
      <c r="I8" s="184">
        <v>0</v>
      </c>
      <c r="J8" s="188">
        <v>69</v>
      </c>
      <c r="K8" s="183">
        <v>0</v>
      </c>
      <c r="L8" s="184">
        <v>0</v>
      </c>
      <c r="M8" s="184">
        <v>0</v>
      </c>
      <c r="N8" s="184">
        <v>0</v>
      </c>
      <c r="O8" s="184">
        <v>0</v>
      </c>
      <c r="P8" s="184">
        <v>0</v>
      </c>
      <c r="Q8" s="184">
        <v>0</v>
      </c>
      <c r="R8" s="184">
        <v>0</v>
      </c>
      <c r="S8" s="228"/>
    </row>
    <row r="9" ht="23.1" customHeight="1" spans="1:19">
      <c r="A9" s="180"/>
      <c r="B9" s="180"/>
      <c r="C9" s="180"/>
      <c r="D9" s="180"/>
      <c r="E9" s="199" t="s">
        <v>2619</v>
      </c>
      <c r="F9" s="183">
        <v>69</v>
      </c>
      <c r="G9" s="183">
        <v>0</v>
      </c>
      <c r="H9" s="184">
        <v>0</v>
      </c>
      <c r="I9" s="184">
        <v>0</v>
      </c>
      <c r="J9" s="188">
        <v>69</v>
      </c>
      <c r="K9" s="183">
        <v>0</v>
      </c>
      <c r="L9" s="184">
        <v>0</v>
      </c>
      <c r="M9" s="184">
        <v>0</v>
      </c>
      <c r="N9" s="184">
        <v>0</v>
      </c>
      <c r="O9" s="184">
        <v>0</v>
      </c>
      <c r="P9" s="184">
        <v>0</v>
      </c>
      <c r="Q9" s="184">
        <v>0</v>
      </c>
      <c r="R9" s="184">
        <v>0</v>
      </c>
      <c r="S9" s="228"/>
    </row>
    <row r="10" ht="23.1" customHeight="1" spans="1:19">
      <c r="A10" s="180"/>
      <c r="B10" s="180"/>
      <c r="C10" s="180"/>
      <c r="D10" s="180"/>
      <c r="E10" s="199" t="s">
        <v>997</v>
      </c>
      <c r="F10" s="183">
        <v>3</v>
      </c>
      <c r="G10" s="183">
        <v>0</v>
      </c>
      <c r="H10" s="184">
        <v>0</v>
      </c>
      <c r="I10" s="184">
        <v>0</v>
      </c>
      <c r="J10" s="188">
        <v>3</v>
      </c>
      <c r="K10" s="183">
        <v>0</v>
      </c>
      <c r="L10" s="184">
        <v>0</v>
      </c>
      <c r="M10" s="184">
        <v>0</v>
      </c>
      <c r="N10" s="184">
        <v>0</v>
      </c>
      <c r="O10" s="184">
        <v>0</v>
      </c>
      <c r="P10" s="184">
        <v>0</v>
      </c>
      <c r="Q10" s="184">
        <v>0</v>
      </c>
      <c r="R10" s="184">
        <v>0</v>
      </c>
      <c r="S10" s="228"/>
    </row>
    <row r="11" ht="23.1" customHeight="1" spans="1:19">
      <c r="A11" s="180"/>
      <c r="B11" s="180"/>
      <c r="C11" s="180"/>
      <c r="D11" s="180"/>
      <c r="E11" s="199" t="s">
        <v>2628</v>
      </c>
      <c r="F11" s="183">
        <v>3</v>
      </c>
      <c r="G11" s="183">
        <v>0</v>
      </c>
      <c r="H11" s="184">
        <v>0</v>
      </c>
      <c r="I11" s="184">
        <v>0</v>
      </c>
      <c r="J11" s="188">
        <v>3</v>
      </c>
      <c r="K11" s="183">
        <v>0</v>
      </c>
      <c r="L11" s="184">
        <v>0</v>
      </c>
      <c r="M11" s="184">
        <v>0</v>
      </c>
      <c r="N11" s="184">
        <v>0</v>
      </c>
      <c r="O11" s="184">
        <v>0</v>
      </c>
      <c r="P11" s="184">
        <v>0</v>
      </c>
      <c r="Q11" s="184">
        <v>0</v>
      </c>
      <c r="R11" s="184">
        <v>0</v>
      </c>
      <c r="S11" s="228"/>
    </row>
    <row r="12" ht="23.1" customHeight="1" spans="1:19">
      <c r="A12" s="180"/>
      <c r="B12" s="180"/>
      <c r="C12" s="180"/>
      <c r="D12" s="180"/>
      <c r="E12" s="199" t="s">
        <v>1125</v>
      </c>
      <c r="F12" s="183">
        <v>2</v>
      </c>
      <c r="G12" s="183">
        <v>0</v>
      </c>
      <c r="H12" s="184">
        <v>0</v>
      </c>
      <c r="I12" s="184">
        <v>0</v>
      </c>
      <c r="J12" s="188">
        <v>2</v>
      </c>
      <c r="K12" s="183">
        <v>0</v>
      </c>
      <c r="L12" s="184">
        <v>0</v>
      </c>
      <c r="M12" s="184">
        <v>0</v>
      </c>
      <c r="N12" s="184">
        <v>0</v>
      </c>
      <c r="O12" s="184">
        <v>0</v>
      </c>
      <c r="P12" s="184">
        <v>0</v>
      </c>
      <c r="Q12" s="184">
        <v>0</v>
      </c>
      <c r="R12" s="184">
        <v>0</v>
      </c>
      <c r="S12" s="228"/>
    </row>
    <row r="13" ht="23.1" customHeight="1" spans="1:19">
      <c r="A13" s="180"/>
      <c r="B13" s="180"/>
      <c r="C13" s="180"/>
      <c r="D13" s="180"/>
      <c r="E13" s="199" t="s">
        <v>2711</v>
      </c>
      <c r="F13" s="183">
        <v>2</v>
      </c>
      <c r="G13" s="183">
        <v>0</v>
      </c>
      <c r="H13" s="184">
        <v>0</v>
      </c>
      <c r="I13" s="184">
        <v>0</v>
      </c>
      <c r="J13" s="188">
        <v>2</v>
      </c>
      <c r="K13" s="183">
        <v>0</v>
      </c>
      <c r="L13" s="184">
        <v>0</v>
      </c>
      <c r="M13" s="184">
        <v>0</v>
      </c>
      <c r="N13" s="184">
        <v>0</v>
      </c>
      <c r="O13" s="184">
        <v>0</v>
      </c>
      <c r="P13" s="184">
        <v>0</v>
      </c>
      <c r="Q13" s="184">
        <v>0</v>
      </c>
      <c r="R13" s="184">
        <v>0</v>
      </c>
      <c r="S13" s="228"/>
    </row>
    <row r="14" ht="23.1" customHeight="1" spans="1:19">
      <c r="A14" s="180"/>
      <c r="B14" s="180"/>
      <c r="C14" s="180"/>
      <c r="D14" s="180"/>
      <c r="E14" s="199" t="s">
        <v>1147</v>
      </c>
      <c r="F14" s="183">
        <v>4720</v>
      </c>
      <c r="G14" s="183">
        <v>0</v>
      </c>
      <c r="H14" s="184">
        <v>0</v>
      </c>
      <c r="I14" s="184">
        <v>0</v>
      </c>
      <c r="J14" s="188">
        <v>4720</v>
      </c>
      <c r="K14" s="183">
        <v>0</v>
      </c>
      <c r="L14" s="184">
        <v>0</v>
      </c>
      <c r="M14" s="184">
        <v>0</v>
      </c>
      <c r="N14" s="184">
        <v>0</v>
      </c>
      <c r="O14" s="184">
        <v>0</v>
      </c>
      <c r="P14" s="184">
        <v>0</v>
      </c>
      <c r="Q14" s="184">
        <v>0</v>
      </c>
      <c r="R14" s="184">
        <v>0</v>
      </c>
      <c r="S14" s="228"/>
    </row>
    <row r="15" ht="23.1" customHeight="1" spans="1:19">
      <c r="A15" s="180"/>
      <c r="B15" s="180"/>
      <c r="C15" s="180"/>
      <c r="D15" s="180"/>
      <c r="E15" s="199" t="s">
        <v>2717</v>
      </c>
      <c r="F15" s="183">
        <v>4720</v>
      </c>
      <c r="G15" s="183">
        <v>0</v>
      </c>
      <c r="H15" s="184">
        <v>0</v>
      </c>
      <c r="I15" s="184">
        <v>0</v>
      </c>
      <c r="J15" s="188">
        <v>4720</v>
      </c>
      <c r="K15" s="183">
        <v>0</v>
      </c>
      <c r="L15" s="184">
        <v>0</v>
      </c>
      <c r="M15" s="184">
        <v>0</v>
      </c>
      <c r="N15" s="184">
        <v>0</v>
      </c>
      <c r="O15" s="184">
        <v>0</v>
      </c>
      <c r="P15" s="184">
        <v>0</v>
      </c>
      <c r="Q15" s="184">
        <v>0</v>
      </c>
      <c r="R15" s="184">
        <v>0</v>
      </c>
      <c r="S15" s="228"/>
    </row>
    <row r="16" ht="23.1" customHeight="1" spans="1:19">
      <c r="A16" s="180"/>
      <c r="B16" s="180"/>
      <c r="C16" s="180"/>
      <c r="D16" s="180"/>
      <c r="E16" s="199" t="s">
        <v>1182</v>
      </c>
      <c r="F16" s="183">
        <v>200</v>
      </c>
      <c r="G16" s="183">
        <v>0</v>
      </c>
      <c r="H16" s="184">
        <v>0</v>
      </c>
      <c r="I16" s="184">
        <v>0</v>
      </c>
      <c r="J16" s="188">
        <v>200</v>
      </c>
      <c r="K16" s="183">
        <v>0</v>
      </c>
      <c r="L16" s="184">
        <v>0</v>
      </c>
      <c r="M16" s="184">
        <v>0</v>
      </c>
      <c r="N16" s="184">
        <v>0</v>
      </c>
      <c r="O16" s="184">
        <v>0</v>
      </c>
      <c r="P16" s="184">
        <v>0</v>
      </c>
      <c r="Q16" s="184">
        <v>0</v>
      </c>
      <c r="R16" s="184">
        <v>0</v>
      </c>
      <c r="S16" s="228"/>
    </row>
    <row r="17" ht="23.1" customHeight="1" spans="1:19">
      <c r="A17" s="180"/>
      <c r="B17" s="180"/>
      <c r="C17" s="180"/>
      <c r="D17" s="180"/>
      <c r="E17" s="199" t="s">
        <v>2740</v>
      </c>
      <c r="F17" s="183">
        <v>200</v>
      </c>
      <c r="G17" s="183">
        <v>0</v>
      </c>
      <c r="H17" s="184">
        <v>0</v>
      </c>
      <c r="I17" s="184">
        <v>0</v>
      </c>
      <c r="J17" s="188">
        <v>200</v>
      </c>
      <c r="K17" s="183">
        <v>0</v>
      </c>
      <c r="L17" s="184">
        <v>0</v>
      </c>
      <c r="M17" s="184">
        <v>0</v>
      </c>
      <c r="N17" s="184">
        <v>0</v>
      </c>
      <c r="O17" s="184">
        <v>0</v>
      </c>
      <c r="P17" s="184">
        <v>0</v>
      </c>
      <c r="Q17" s="184">
        <v>0</v>
      </c>
      <c r="R17" s="184">
        <v>0</v>
      </c>
      <c r="S17" s="228"/>
    </row>
    <row r="18" ht="23.1" customHeight="1" spans="1:19">
      <c r="A18" s="180"/>
      <c r="B18" s="180"/>
      <c r="C18" s="180"/>
      <c r="D18" s="180"/>
      <c r="E18" s="199" t="s">
        <v>2742</v>
      </c>
      <c r="F18" s="183">
        <v>2306</v>
      </c>
      <c r="G18" s="183">
        <v>300</v>
      </c>
      <c r="H18" s="184">
        <v>0</v>
      </c>
      <c r="I18" s="184">
        <v>6</v>
      </c>
      <c r="J18" s="188">
        <v>2000</v>
      </c>
      <c r="K18" s="183">
        <v>0</v>
      </c>
      <c r="L18" s="184">
        <v>0</v>
      </c>
      <c r="M18" s="184">
        <v>0</v>
      </c>
      <c r="N18" s="184">
        <v>0</v>
      </c>
      <c r="O18" s="184">
        <v>0</v>
      </c>
      <c r="P18" s="184">
        <v>0</v>
      </c>
      <c r="Q18" s="184">
        <v>0</v>
      </c>
      <c r="R18" s="184">
        <v>0</v>
      </c>
      <c r="S18" s="228"/>
    </row>
    <row r="19" ht="23.1" customHeight="1" spans="1:19">
      <c r="A19" s="180"/>
      <c r="B19" s="180"/>
      <c r="C19" s="180"/>
      <c r="D19" s="180"/>
      <c r="E19" s="199" t="s">
        <v>2754</v>
      </c>
      <c r="F19" s="183">
        <v>2300</v>
      </c>
      <c r="G19" s="183">
        <v>300</v>
      </c>
      <c r="H19" s="184">
        <v>0</v>
      </c>
      <c r="I19" s="184">
        <v>0</v>
      </c>
      <c r="J19" s="188">
        <v>2000</v>
      </c>
      <c r="K19" s="183">
        <v>0</v>
      </c>
      <c r="L19" s="184">
        <v>0</v>
      </c>
      <c r="M19" s="184">
        <v>0</v>
      </c>
      <c r="N19" s="184">
        <v>0</v>
      </c>
      <c r="O19" s="184">
        <v>0</v>
      </c>
      <c r="P19" s="184">
        <v>0</v>
      </c>
      <c r="Q19" s="184">
        <v>0</v>
      </c>
      <c r="R19" s="184">
        <v>0</v>
      </c>
      <c r="S19" s="228"/>
    </row>
    <row r="20" ht="23.1" customHeight="1" spans="1:19">
      <c r="A20" s="180"/>
      <c r="B20" s="180"/>
      <c r="C20" s="180"/>
      <c r="D20" s="180"/>
      <c r="E20" s="199" t="s">
        <v>2756</v>
      </c>
      <c r="F20" s="183">
        <v>6</v>
      </c>
      <c r="G20" s="183">
        <v>0</v>
      </c>
      <c r="H20" s="184">
        <v>0</v>
      </c>
      <c r="I20" s="184">
        <v>6</v>
      </c>
      <c r="J20" s="188">
        <v>0</v>
      </c>
      <c r="K20" s="183">
        <v>0</v>
      </c>
      <c r="L20" s="184">
        <v>0</v>
      </c>
      <c r="M20" s="184">
        <v>0</v>
      </c>
      <c r="N20" s="184">
        <v>0</v>
      </c>
      <c r="O20" s="184">
        <v>0</v>
      </c>
      <c r="P20" s="184">
        <v>0</v>
      </c>
      <c r="Q20" s="184">
        <v>0</v>
      </c>
      <c r="R20" s="184">
        <v>0</v>
      </c>
      <c r="S20" s="228"/>
    </row>
    <row r="21" ht="23.25" customHeight="1" spans="1:19">
      <c r="A21" s="228"/>
      <c r="B21" s="228"/>
      <c r="C21" s="228"/>
      <c r="D21" s="228"/>
      <c r="E21" s="228"/>
      <c r="F21" s="228"/>
      <c r="G21" s="228"/>
      <c r="H21" s="228"/>
      <c r="I21" s="228"/>
      <c r="J21" s="228"/>
      <c r="K21" s="228"/>
      <c r="L21" s="228"/>
      <c r="M21" s="228"/>
      <c r="N21" s="228"/>
      <c r="O21" s="228"/>
      <c r="P21" s="228"/>
      <c r="Q21" s="228"/>
      <c r="R21" s="228"/>
      <c r="S21" s="228"/>
    </row>
    <row r="22" ht="23.25" customHeight="1" spans="1:19">
      <c r="A22" s="228"/>
      <c r="B22" s="228"/>
      <c r="C22" s="228"/>
      <c r="D22" s="228"/>
      <c r="E22" s="228"/>
      <c r="F22" s="228"/>
      <c r="G22" s="228"/>
      <c r="H22" s="228"/>
      <c r="I22" s="228"/>
      <c r="J22" s="228"/>
      <c r="K22" s="228"/>
      <c r="L22" s="228"/>
      <c r="M22" s="228"/>
      <c r="N22" s="228"/>
      <c r="O22" s="228"/>
      <c r="P22" s="228"/>
      <c r="Q22" s="228"/>
      <c r="R22" s="228"/>
      <c r="S22" s="228"/>
    </row>
    <row r="23" ht="23.25" customHeight="1" spans="1:19">
      <c r="A23" s="228"/>
      <c r="B23" s="228"/>
      <c r="C23" s="228"/>
      <c r="D23" s="228"/>
      <c r="E23" s="228"/>
      <c r="F23" s="228"/>
      <c r="G23" s="228"/>
      <c r="H23" s="228"/>
      <c r="I23" s="228"/>
      <c r="J23" s="228"/>
      <c r="K23" s="228"/>
      <c r="L23" s="228"/>
      <c r="M23" s="228"/>
      <c r="N23" s="228"/>
      <c r="O23" s="228"/>
      <c r="P23" s="228"/>
      <c r="Q23" s="228"/>
      <c r="R23" s="228"/>
      <c r="S23" s="228"/>
    </row>
    <row r="24" ht="23.1" customHeight="1"/>
    <row r="25" ht="23.1" customHeight="1"/>
    <row r="26" ht="23.1" customHeight="1"/>
    <row r="27" ht="23.1" customHeight="1"/>
    <row r="28" ht="23.1" customHeight="1"/>
    <row r="29" ht="23.1" customHeight="1"/>
    <row r="30" ht="23.1" customHeight="1"/>
    <row r="31" ht="23.1" customHeight="1"/>
    <row r="32" ht="23.1" customHeight="1"/>
    <row r="33" ht="23.1" customHeight="1"/>
    <row r="34" ht="23.1" customHeight="1"/>
    <row r="35" ht="23.25" customHeight="1"/>
    <row r="36" ht="23.25" customHeight="1"/>
    <row r="37" ht="23.25" customHeight="1"/>
  </sheetData>
  <sheetProtection formatCells="0" formatColumns="0" formatRows="0"/>
  <mergeCells count="5">
    <mergeCell ref="A1:R1"/>
    <mergeCell ref="A2:M2"/>
    <mergeCell ref="Q2:R2"/>
    <mergeCell ref="D3:D4"/>
    <mergeCell ref="E3:E4"/>
  </mergeCells>
  <printOptions horizontalCentered="1"/>
  <pageMargins left="0.393055555555556" right="0.393055555555556" top="0.984027777777778" bottom="0.984027777777778" header="0.471527777777778" footer="0.471527777777778"/>
  <pageSetup paperSize="9" scale="74" fitToHeight="0" orientation="landscape" horizontalDpi="600" verticalDpi="600"/>
  <headerFooter alignWithMargins="0" scaleWithDoc="0">
    <oddFooter>&amp;C第 &amp;P 页，共 &amp;N 页</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49"/>
  <sheetViews>
    <sheetView showGridLines="0" showZeros="0" workbookViewId="0">
      <selection activeCell="A1" sqref="A1:S1"/>
    </sheetView>
  </sheetViews>
  <sheetFormatPr defaultColWidth="6.875" defaultRowHeight="11.25"/>
  <cols>
    <col min="1" max="3" width="4.625" style="166" customWidth="1"/>
    <col min="4" max="4" width="11.5" style="166" customWidth="1"/>
    <col min="5" max="5" width="24.25" style="166" customWidth="1"/>
    <col min="6" max="13" width="9.25" style="166" customWidth="1"/>
    <col min="14" max="14" width="10.25" style="166" customWidth="1"/>
    <col min="15" max="15" width="9.25" style="166" customWidth="1"/>
    <col min="16" max="18" width="6.625" style="166" customWidth="1"/>
    <col min="19" max="19" width="8.875" style="166" customWidth="1"/>
    <col min="20" max="256" width="6.875" style="166" customWidth="1"/>
    <col min="257" max="16384" width="6.875" style="166"/>
  </cols>
  <sheetData>
    <row r="1" ht="29.25" customHeight="1" spans="1:19">
      <c r="A1" s="274" t="s">
        <v>2942</v>
      </c>
      <c r="B1" s="274"/>
      <c r="C1" s="274"/>
      <c r="D1" s="274"/>
      <c r="E1" s="274"/>
      <c r="F1" s="274"/>
      <c r="G1" s="274"/>
      <c r="H1" s="274"/>
      <c r="I1" s="274"/>
      <c r="J1" s="274"/>
      <c r="K1" s="274"/>
      <c r="L1" s="274"/>
      <c r="M1" s="274"/>
      <c r="N1" s="274"/>
      <c r="O1" s="274"/>
      <c r="P1" s="274"/>
      <c r="Q1" s="274"/>
      <c r="R1" s="274"/>
      <c r="S1" s="274"/>
    </row>
    <row r="2" ht="19.5" customHeight="1" spans="1:19">
      <c r="A2" s="275"/>
      <c r="B2" s="275"/>
      <c r="C2" s="275"/>
      <c r="D2" s="275"/>
      <c r="E2" s="275"/>
      <c r="F2" s="275"/>
      <c r="G2" s="275"/>
      <c r="H2" s="275"/>
      <c r="I2" s="275"/>
      <c r="J2" s="275"/>
      <c r="K2" s="275"/>
      <c r="L2" s="275"/>
      <c r="M2" s="275"/>
      <c r="N2" s="217"/>
      <c r="O2" s="217"/>
      <c r="P2" s="217"/>
      <c r="R2" s="212" t="s">
        <v>1</v>
      </c>
      <c r="S2" s="212"/>
    </row>
    <row r="3" ht="24.75" customHeight="1" spans="1:19">
      <c r="A3" s="276" t="s">
        <v>2285</v>
      </c>
      <c r="B3" s="195"/>
      <c r="C3" s="195"/>
      <c r="D3" s="177" t="s">
        <v>2086</v>
      </c>
      <c r="E3" s="175" t="s">
        <v>2870</v>
      </c>
      <c r="F3" s="195" t="s">
        <v>2897</v>
      </c>
      <c r="G3" s="195"/>
      <c r="H3" s="195"/>
      <c r="I3" s="195"/>
      <c r="J3" s="195"/>
      <c r="K3" s="195"/>
      <c r="L3" s="195"/>
      <c r="M3" s="195"/>
      <c r="N3" s="227" t="s">
        <v>1939</v>
      </c>
      <c r="O3" s="227" t="s">
        <v>1960</v>
      </c>
      <c r="P3" s="227" t="s">
        <v>1943</v>
      </c>
      <c r="Q3" s="227" t="s">
        <v>2899</v>
      </c>
      <c r="R3" s="227" t="s">
        <v>1957</v>
      </c>
      <c r="S3" s="174" t="s">
        <v>1872</v>
      </c>
    </row>
    <row r="4" ht="30" customHeight="1" spans="1:19">
      <c r="A4" s="175" t="s">
        <v>1893</v>
      </c>
      <c r="B4" s="174" t="s">
        <v>1894</v>
      </c>
      <c r="C4" s="174" t="s">
        <v>2287</v>
      </c>
      <c r="D4" s="177"/>
      <c r="E4" s="175"/>
      <c r="F4" s="174" t="s">
        <v>17</v>
      </c>
      <c r="G4" s="174" t="s">
        <v>89</v>
      </c>
      <c r="H4" s="175" t="s">
        <v>2881</v>
      </c>
      <c r="I4" s="175" t="s">
        <v>2884</v>
      </c>
      <c r="J4" s="175" t="s">
        <v>2943</v>
      </c>
      <c r="K4" s="175" t="s">
        <v>2940</v>
      </c>
      <c r="L4" s="174" t="s">
        <v>91</v>
      </c>
      <c r="M4" s="174" t="s">
        <v>2895</v>
      </c>
      <c r="N4" s="227" t="s">
        <v>2944</v>
      </c>
      <c r="O4" s="227"/>
      <c r="P4" s="227"/>
      <c r="Q4" s="227"/>
      <c r="R4" s="227"/>
      <c r="S4" s="174"/>
    </row>
    <row r="5" s="165" customFormat="1" ht="23.1" customHeight="1" spans="1:19">
      <c r="A5" s="179"/>
      <c r="B5" s="179"/>
      <c r="C5" s="180"/>
      <c r="D5" s="181"/>
      <c r="E5" s="216" t="s">
        <v>17</v>
      </c>
      <c r="F5" s="183">
        <v>16500</v>
      </c>
      <c r="G5" s="188">
        <v>5650</v>
      </c>
      <c r="H5" s="222">
        <v>5250</v>
      </c>
      <c r="I5" s="222">
        <v>0</v>
      </c>
      <c r="J5" s="222">
        <v>0</v>
      </c>
      <c r="K5" s="222">
        <v>400</v>
      </c>
      <c r="L5" s="222">
        <v>0</v>
      </c>
      <c r="M5" s="222">
        <v>5200</v>
      </c>
      <c r="N5" s="222">
        <v>31580</v>
      </c>
      <c r="O5" s="222">
        <v>5300</v>
      </c>
      <c r="P5" s="222">
        <v>0</v>
      </c>
      <c r="Q5" s="222">
        <v>0</v>
      </c>
      <c r="R5" s="222">
        <v>0</v>
      </c>
      <c r="S5" s="183">
        <v>60</v>
      </c>
    </row>
    <row r="6" ht="23.1" customHeight="1" spans="1:19">
      <c r="A6" s="179"/>
      <c r="B6" s="179"/>
      <c r="C6" s="180"/>
      <c r="D6" s="181" t="s">
        <v>2328</v>
      </c>
      <c r="E6" s="216" t="s">
        <v>479</v>
      </c>
      <c r="F6" s="183">
        <v>0</v>
      </c>
      <c r="G6" s="188">
        <v>0</v>
      </c>
      <c r="H6" s="222">
        <v>0</v>
      </c>
      <c r="I6" s="222">
        <v>0</v>
      </c>
      <c r="J6" s="222">
        <v>0</v>
      </c>
      <c r="K6" s="222">
        <v>0</v>
      </c>
      <c r="L6" s="222">
        <v>0</v>
      </c>
      <c r="M6" s="222">
        <v>0</v>
      </c>
      <c r="N6" s="222">
        <v>15200</v>
      </c>
      <c r="O6" s="222">
        <v>0</v>
      </c>
      <c r="P6" s="222">
        <v>0</v>
      </c>
      <c r="Q6" s="222">
        <v>0</v>
      </c>
      <c r="R6" s="222">
        <v>0</v>
      </c>
      <c r="S6" s="183">
        <v>0</v>
      </c>
    </row>
    <row r="7" ht="23.1" customHeight="1" spans="1:19">
      <c r="A7" s="179"/>
      <c r="B7" s="179"/>
      <c r="C7" s="180"/>
      <c r="D7" s="181" t="s">
        <v>2337</v>
      </c>
      <c r="E7" s="216" t="s">
        <v>2338</v>
      </c>
      <c r="F7" s="183">
        <v>0</v>
      </c>
      <c r="G7" s="188">
        <v>0</v>
      </c>
      <c r="H7" s="222">
        <v>0</v>
      </c>
      <c r="I7" s="222">
        <v>0</v>
      </c>
      <c r="J7" s="222">
        <v>0</v>
      </c>
      <c r="K7" s="222">
        <v>0</v>
      </c>
      <c r="L7" s="222">
        <v>0</v>
      </c>
      <c r="M7" s="222">
        <v>0</v>
      </c>
      <c r="N7" s="222">
        <v>15200</v>
      </c>
      <c r="O7" s="222">
        <v>0</v>
      </c>
      <c r="P7" s="222">
        <v>0</v>
      </c>
      <c r="Q7" s="222">
        <v>0</v>
      </c>
      <c r="R7" s="222">
        <v>0</v>
      </c>
      <c r="S7" s="183">
        <v>0</v>
      </c>
    </row>
    <row r="8" ht="23.1" customHeight="1" spans="1:19">
      <c r="A8" s="179"/>
      <c r="B8" s="179"/>
      <c r="C8" s="180"/>
      <c r="D8" s="181" t="s">
        <v>1922</v>
      </c>
      <c r="E8" s="216" t="s">
        <v>145</v>
      </c>
      <c r="F8" s="183">
        <v>0</v>
      </c>
      <c r="G8" s="188">
        <v>0</v>
      </c>
      <c r="H8" s="222">
        <v>0</v>
      </c>
      <c r="I8" s="222">
        <v>0</v>
      </c>
      <c r="J8" s="222">
        <v>0</v>
      </c>
      <c r="K8" s="222">
        <v>0</v>
      </c>
      <c r="L8" s="222">
        <v>0</v>
      </c>
      <c r="M8" s="222">
        <v>0</v>
      </c>
      <c r="N8" s="222">
        <v>16380</v>
      </c>
      <c r="O8" s="222">
        <v>0</v>
      </c>
      <c r="P8" s="222">
        <v>0</v>
      </c>
      <c r="Q8" s="222">
        <v>0</v>
      </c>
      <c r="R8" s="222">
        <v>0</v>
      </c>
      <c r="S8" s="183">
        <v>0</v>
      </c>
    </row>
    <row r="9" ht="23.1" customHeight="1" spans="1:19">
      <c r="A9" s="179"/>
      <c r="B9" s="179"/>
      <c r="C9" s="180"/>
      <c r="D9" s="181" t="s">
        <v>2694</v>
      </c>
      <c r="E9" s="216" t="s">
        <v>2695</v>
      </c>
      <c r="F9" s="183">
        <v>0</v>
      </c>
      <c r="G9" s="188">
        <v>0</v>
      </c>
      <c r="H9" s="222">
        <v>0</v>
      </c>
      <c r="I9" s="222">
        <v>0</v>
      </c>
      <c r="J9" s="222">
        <v>0</v>
      </c>
      <c r="K9" s="222">
        <v>0</v>
      </c>
      <c r="L9" s="222">
        <v>0</v>
      </c>
      <c r="M9" s="222">
        <v>0</v>
      </c>
      <c r="N9" s="222">
        <v>16380</v>
      </c>
      <c r="O9" s="222">
        <v>0</v>
      </c>
      <c r="P9" s="222">
        <v>0</v>
      </c>
      <c r="Q9" s="222">
        <v>0</v>
      </c>
      <c r="R9" s="222">
        <v>0</v>
      </c>
      <c r="S9" s="183">
        <v>0</v>
      </c>
    </row>
    <row r="10" ht="23.1" customHeight="1" spans="1:19">
      <c r="A10" s="179"/>
      <c r="B10" s="179"/>
      <c r="C10" s="180"/>
      <c r="D10" s="181" t="s">
        <v>2738</v>
      </c>
      <c r="E10" s="216" t="s">
        <v>1182</v>
      </c>
      <c r="F10" s="183">
        <v>300</v>
      </c>
      <c r="G10" s="188">
        <v>0</v>
      </c>
      <c r="H10" s="222">
        <v>0</v>
      </c>
      <c r="I10" s="222">
        <v>0</v>
      </c>
      <c r="J10" s="222">
        <v>0</v>
      </c>
      <c r="K10" s="222">
        <v>300</v>
      </c>
      <c r="L10" s="222">
        <v>0</v>
      </c>
      <c r="M10" s="222">
        <v>0</v>
      </c>
      <c r="N10" s="222">
        <v>0</v>
      </c>
      <c r="O10" s="222">
        <v>0</v>
      </c>
      <c r="P10" s="222">
        <v>0</v>
      </c>
      <c r="Q10" s="222">
        <v>0</v>
      </c>
      <c r="R10" s="222">
        <v>0</v>
      </c>
      <c r="S10" s="183">
        <v>60</v>
      </c>
    </row>
    <row r="11" ht="23.1" customHeight="1" spans="1:19">
      <c r="A11" s="179"/>
      <c r="B11" s="179"/>
      <c r="C11" s="180"/>
      <c r="D11" s="181" t="s">
        <v>2739</v>
      </c>
      <c r="E11" s="216" t="s">
        <v>2740</v>
      </c>
      <c r="F11" s="183">
        <v>300</v>
      </c>
      <c r="G11" s="188">
        <v>0</v>
      </c>
      <c r="H11" s="222">
        <v>0</v>
      </c>
      <c r="I11" s="222">
        <v>0</v>
      </c>
      <c r="J11" s="222">
        <v>0</v>
      </c>
      <c r="K11" s="222">
        <v>300</v>
      </c>
      <c r="L11" s="222">
        <v>0</v>
      </c>
      <c r="M11" s="222">
        <v>0</v>
      </c>
      <c r="N11" s="222">
        <v>0</v>
      </c>
      <c r="O11" s="222">
        <v>0</v>
      </c>
      <c r="P11" s="222">
        <v>0</v>
      </c>
      <c r="Q11" s="222">
        <v>0</v>
      </c>
      <c r="R11" s="222">
        <v>0</v>
      </c>
      <c r="S11" s="183">
        <v>60</v>
      </c>
    </row>
    <row r="12" ht="23.1" customHeight="1" spans="1:19">
      <c r="A12" s="179"/>
      <c r="B12" s="179"/>
      <c r="C12" s="180"/>
      <c r="D12" s="181" t="s">
        <v>2741</v>
      </c>
      <c r="E12" s="216" t="s">
        <v>2742</v>
      </c>
      <c r="F12" s="183">
        <v>11700</v>
      </c>
      <c r="G12" s="188">
        <v>5650</v>
      </c>
      <c r="H12" s="222">
        <v>5250</v>
      </c>
      <c r="I12" s="222">
        <v>0</v>
      </c>
      <c r="J12" s="222">
        <v>0</v>
      </c>
      <c r="K12" s="222">
        <v>100</v>
      </c>
      <c r="L12" s="222">
        <v>0</v>
      </c>
      <c r="M12" s="222">
        <v>700</v>
      </c>
      <c r="N12" s="222">
        <v>0</v>
      </c>
      <c r="O12" s="222">
        <v>5300</v>
      </c>
      <c r="P12" s="222">
        <v>0</v>
      </c>
      <c r="Q12" s="222">
        <v>0</v>
      </c>
      <c r="R12" s="222">
        <v>0</v>
      </c>
      <c r="S12" s="183">
        <v>0</v>
      </c>
    </row>
    <row r="13" ht="23.1" customHeight="1" spans="1:19">
      <c r="A13" s="179"/>
      <c r="B13" s="179"/>
      <c r="C13" s="180"/>
      <c r="D13" s="181" t="s">
        <v>2745</v>
      </c>
      <c r="E13" s="216" t="s">
        <v>2746</v>
      </c>
      <c r="F13" s="183">
        <v>350</v>
      </c>
      <c r="G13" s="188">
        <v>0</v>
      </c>
      <c r="H13" s="222">
        <v>350</v>
      </c>
      <c r="I13" s="222">
        <v>0</v>
      </c>
      <c r="J13" s="222">
        <v>0</v>
      </c>
      <c r="K13" s="222">
        <v>0</v>
      </c>
      <c r="L13" s="222">
        <v>0</v>
      </c>
      <c r="M13" s="222">
        <v>0</v>
      </c>
      <c r="N13" s="222">
        <v>0</v>
      </c>
      <c r="O13" s="222">
        <v>0</v>
      </c>
      <c r="P13" s="222">
        <v>0</v>
      </c>
      <c r="Q13" s="222">
        <v>0</v>
      </c>
      <c r="R13" s="222">
        <v>0</v>
      </c>
      <c r="S13" s="183">
        <v>0</v>
      </c>
    </row>
    <row r="14" ht="23.1" customHeight="1" spans="1:19">
      <c r="A14" s="179"/>
      <c r="B14" s="179"/>
      <c r="C14" s="180"/>
      <c r="D14" s="181" t="s">
        <v>2749</v>
      </c>
      <c r="E14" s="216" t="s">
        <v>2750</v>
      </c>
      <c r="F14" s="183">
        <v>700</v>
      </c>
      <c r="G14" s="188">
        <v>0</v>
      </c>
      <c r="H14" s="222">
        <v>0</v>
      </c>
      <c r="I14" s="222">
        <v>0</v>
      </c>
      <c r="J14" s="222">
        <v>0</v>
      </c>
      <c r="K14" s="222">
        <v>0</v>
      </c>
      <c r="L14" s="222">
        <v>0</v>
      </c>
      <c r="M14" s="222">
        <v>700</v>
      </c>
      <c r="N14" s="222">
        <v>0</v>
      </c>
      <c r="O14" s="222">
        <v>0</v>
      </c>
      <c r="P14" s="222">
        <v>0</v>
      </c>
      <c r="Q14" s="222">
        <v>0</v>
      </c>
      <c r="R14" s="222">
        <v>0</v>
      </c>
      <c r="S14" s="183">
        <v>0</v>
      </c>
    </row>
    <row r="15" ht="23.1" customHeight="1" spans="1:19">
      <c r="A15" s="179"/>
      <c r="B15" s="179"/>
      <c r="C15" s="180"/>
      <c r="D15" s="181" t="s">
        <v>2751</v>
      </c>
      <c r="E15" s="216" t="s">
        <v>2752</v>
      </c>
      <c r="F15" s="183">
        <v>4900</v>
      </c>
      <c r="G15" s="188">
        <v>0</v>
      </c>
      <c r="H15" s="222">
        <v>4900</v>
      </c>
      <c r="I15" s="222">
        <v>0</v>
      </c>
      <c r="J15" s="222">
        <v>0</v>
      </c>
      <c r="K15" s="222">
        <v>0</v>
      </c>
      <c r="L15" s="222">
        <v>0</v>
      </c>
      <c r="M15" s="222">
        <v>0</v>
      </c>
      <c r="N15" s="222">
        <v>0</v>
      </c>
      <c r="O15" s="222">
        <v>0</v>
      </c>
      <c r="P15" s="222">
        <v>0</v>
      </c>
      <c r="Q15" s="222">
        <v>0</v>
      </c>
      <c r="R15" s="222">
        <v>0</v>
      </c>
      <c r="S15" s="183">
        <v>0</v>
      </c>
    </row>
    <row r="16" ht="23.1" customHeight="1" spans="1:19">
      <c r="A16" s="179"/>
      <c r="B16" s="179"/>
      <c r="C16" s="180"/>
      <c r="D16" s="181" t="s">
        <v>2755</v>
      </c>
      <c r="E16" s="216" t="s">
        <v>2756</v>
      </c>
      <c r="F16" s="183">
        <v>0</v>
      </c>
      <c r="G16" s="188">
        <v>0</v>
      </c>
      <c r="H16" s="222">
        <v>0</v>
      </c>
      <c r="I16" s="222">
        <v>0</v>
      </c>
      <c r="J16" s="222">
        <v>0</v>
      </c>
      <c r="K16" s="222">
        <v>0</v>
      </c>
      <c r="L16" s="222">
        <v>0</v>
      </c>
      <c r="M16" s="222">
        <v>0</v>
      </c>
      <c r="N16" s="222">
        <v>0</v>
      </c>
      <c r="O16" s="222">
        <v>5300</v>
      </c>
      <c r="P16" s="222">
        <v>0</v>
      </c>
      <c r="Q16" s="222">
        <v>0</v>
      </c>
      <c r="R16" s="222">
        <v>0</v>
      </c>
      <c r="S16" s="183">
        <v>0</v>
      </c>
    </row>
    <row r="17" ht="23.1" customHeight="1" spans="1:19">
      <c r="A17" s="179"/>
      <c r="B17" s="179"/>
      <c r="C17" s="180"/>
      <c r="D17" s="181" t="s">
        <v>2757</v>
      </c>
      <c r="E17" s="216" t="s">
        <v>2758</v>
      </c>
      <c r="F17" s="183">
        <v>100</v>
      </c>
      <c r="G17" s="188">
        <v>0</v>
      </c>
      <c r="H17" s="222">
        <v>0</v>
      </c>
      <c r="I17" s="222">
        <v>0</v>
      </c>
      <c r="J17" s="222">
        <v>0</v>
      </c>
      <c r="K17" s="222">
        <v>100</v>
      </c>
      <c r="L17" s="222">
        <v>0</v>
      </c>
      <c r="M17" s="222">
        <v>0</v>
      </c>
      <c r="N17" s="222">
        <v>0</v>
      </c>
      <c r="O17" s="222">
        <v>0</v>
      </c>
      <c r="P17" s="222">
        <v>0</v>
      </c>
      <c r="Q17" s="222">
        <v>0</v>
      </c>
      <c r="R17" s="222">
        <v>0</v>
      </c>
      <c r="S17" s="183">
        <v>0</v>
      </c>
    </row>
    <row r="18" ht="23.1" customHeight="1" spans="1:19">
      <c r="A18" s="179"/>
      <c r="B18" s="179"/>
      <c r="C18" s="180"/>
      <c r="D18" s="181" t="s">
        <v>2761</v>
      </c>
      <c r="E18" s="216" t="s">
        <v>2762</v>
      </c>
      <c r="F18" s="183">
        <v>5650</v>
      </c>
      <c r="G18" s="188">
        <v>5650</v>
      </c>
      <c r="H18" s="222">
        <v>0</v>
      </c>
      <c r="I18" s="222">
        <v>0</v>
      </c>
      <c r="J18" s="222">
        <v>0</v>
      </c>
      <c r="K18" s="222">
        <v>0</v>
      </c>
      <c r="L18" s="222">
        <v>0</v>
      </c>
      <c r="M18" s="222">
        <v>0</v>
      </c>
      <c r="N18" s="222">
        <v>0</v>
      </c>
      <c r="O18" s="222">
        <v>0</v>
      </c>
      <c r="P18" s="222">
        <v>0</v>
      </c>
      <c r="Q18" s="222">
        <v>0</v>
      </c>
      <c r="R18" s="222">
        <v>0</v>
      </c>
      <c r="S18" s="183">
        <v>0</v>
      </c>
    </row>
    <row r="19" ht="23.1" customHeight="1" spans="1:19">
      <c r="A19" s="179"/>
      <c r="B19" s="179"/>
      <c r="C19" s="180"/>
      <c r="D19" s="181" t="s">
        <v>2763</v>
      </c>
      <c r="E19" s="216" t="s">
        <v>2764</v>
      </c>
      <c r="F19" s="183">
        <v>4500</v>
      </c>
      <c r="G19" s="188">
        <v>0</v>
      </c>
      <c r="H19" s="222">
        <v>0</v>
      </c>
      <c r="I19" s="222">
        <v>0</v>
      </c>
      <c r="J19" s="222">
        <v>0</v>
      </c>
      <c r="K19" s="222">
        <v>0</v>
      </c>
      <c r="L19" s="222">
        <v>0</v>
      </c>
      <c r="M19" s="222">
        <v>4500</v>
      </c>
      <c r="N19" s="222">
        <v>0</v>
      </c>
      <c r="O19" s="222">
        <v>0</v>
      </c>
      <c r="P19" s="222">
        <v>0</v>
      </c>
      <c r="Q19" s="222">
        <v>0</v>
      </c>
      <c r="R19" s="222">
        <v>0</v>
      </c>
      <c r="S19" s="183">
        <v>0</v>
      </c>
    </row>
    <row r="20" ht="23.1" customHeight="1" spans="1:19">
      <c r="A20" s="179"/>
      <c r="B20" s="179"/>
      <c r="C20" s="180"/>
      <c r="D20" s="181" t="s">
        <v>2769</v>
      </c>
      <c r="E20" s="216" t="s">
        <v>2770</v>
      </c>
      <c r="F20" s="183">
        <v>600</v>
      </c>
      <c r="G20" s="188">
        <v>0</v>
      </c>
      <c r="H20" s="222">
        <v>0</v>
      </c>
      <c r="I20" s="222">
        <v>0</v>
      </c>
      <c r="J20" s="222">
        <v>0</v>
      </c>
      <c r="K20" s="222">
        <v>0</v>
      </c>
      <c r="L20" s="222">
        <v>0</v>
      </c>
      <c r="M20" s="222">
        <v>600</v>
      </c>
      <c r="N20" s="222">
        <v>0</v>
      </c>
      <c r="O20" s="222">
        <v>0</v>
      </c>
      <c r="P20" s="222">
        <v>0</v>
      </c>
      <c r="Q20" s="222">
        <v>0</v>
      </c>
      <c r="R20" s="222">
        <v>0</v>
      </c>
      <c r="S20" s="183">
        <v>0</v>
      </c>
    </row>
    <row r="21" ht="23.1" customHeight="1" spans="1:19">
      <c r="A21" s="179"/>
      <c r="B21" s="179"/>
      <c r="C21" s="180"/>
      <c r="D21" s="181" t="s">
        <v>2773</v>
      </c>
      <c r="E21" s="216" t="s">
        <v>2774</v>
      </c>
      <c r="F21" s="183">
        <v>500</v>
      </c>
      <c r="G21" s="188">
        <v>0</v>
      </c>
      <c r="H21" s="222">
        <v>0</v>
      </c>
      <c r="I21" s="222">
        <v>0</v>
      </c>
      <c r="J21" s="222">
        <v>0</v>
      </c>
      <c r="K21" s="222">
        <v>0</v>
      </c>
      <c r="L21" s="222">
        <v>0</v>
      </c>
      <c r="M21" s="222">
        <v>500</v>
      </c>
      <c r="N21" s="222">
        <v>0</v>
      </c>
      <c r="O21" s="222">
        <v>0</v>
      </c>
      <c r="P21" s="222">
        <v>0</v>
      </c>
      <c r="Q21" s="222">
        <v>0</v>
      </c>
      <c r="R21" s="222">
        <v>0</v>
      </c>
      <c r="S21" s="183">
        <v>0</v>
      </c>
    </row>
    <row r="22" ht="23.1" customHeight="1" spans="1:19">
      <c r="A22" s="179"/>
      <c r="B22" s="179"/>
      <c r="C22" s="180"/>
      <c r="D22" s="181" t="s">
        <v>2775</v>
      </c>
      <c r="E22" s="216" t="s">
        <v>2776</v>
      </c>
      <c r="F22" s="183">
        <v>600</v>
      </c>
      <c r="G22" s="188">
        <v>0</v>
      </c>
      <c r="H22" s="222">
        <v>0</v>
      </c>
      <c r="I22" s="222">
        <v>0</v>
      </c>
      <c r="J22" s="222">
        <v>0</v>
      </c>
      <c r="K22" s="222">
        <v>0</v>
      </c>
      <c r="L22" s="222">
        <v>0</v>
      </c>
      <c r="M22" s="222">
        <v>600</v>
      </c>
      <c r="N22" s="222">
        <v>0</v>
      </c>
      <c r="O22" s="222">
        <v>0</v>
      </c>
      <c r="P22" s="222">
        <v>0</v>
      </c>
      <c r="Q22" s="222">
        <v>0</v>
      </c>
      <c r="R22" s="222">
        <v>0</v>
      </c>
      <c r="S22" s="183">
        <v>0</v>
      </c>
    </row>
    <row r="23" ht="23.1" customHeight="1" spans="1:19">
      <c r="A23" s="179"/>
      <c r="B23" s="179"/>
      <c r="C23" s="180"/>
      <c r="D23" s="181" t="s">
        <v>2777</v>
      </c>
      <c r="E23" s="216" t="s">
        <v>2778</v>
      </c>
      <c r="F23" s="183">
        <v>700</v>
      </c>
      <c r="G23" s="188">
        <v>0</v>
      </c>
      <c r="H23" s="222">
        <v>0</v>
      </c>
      <c r="I23" s="222">
        <v>0</v>
      </c>
      <c r="J23" s="222">
        <v>0</v>
      </c>
      <c r="K23" s="222">
        <v>0</v>
      </c>
      <c r="L23" s="222">
        <v>0</v>
      </c>
      <c r="M23" s="222">
        <v>700</v>
      </c>
      <c r="N23" s="222">
        <v>0</v>
      </c>
      <c r="O23" s="222">
        <v>0</v>
      </c>
      <c r="P23" s="222">
        <v>0</v>
      </c>
      <c r="Q23" s="222">
        <v>0</v>
      </c>
      <c r="R23" s="222">
        <v>0</v>
      </c>
      <c r="S23" s="183">
        <v>0</v>
      </c>
    </row>
    <row r="24" ht="23.1" customHeight="1" spans="1:19">
      <c r="A24" s="179"/>
      <c r="B24" s="179"/>
      <c r="C24" s="180"/>
      <c r="D24" s="181" t="s">
        <v>2779</v>
      </c>
      <c r="E24" s="216" t="s">
        <v>2780</v>
      </c>
      <c r="F24" s="183">
        <v>1000</v>
      </c>
      <c r="G24" s="188">
        <v>0</v>
      </c>
      <c r="H24" s="222">
        <v>0</v>
      </c>
      <c r="I24" s="222">
        <v>0</v>
      </c>
      <c r="J24" s="222">
        <v>0</v>
      </c>
      <c r="K24" s="222">
        <v>0</v>
      </c>
      <c r="L24" s="222">
        <v>0</v>
      </c>
      <c r="M24" s="222">
        <v>1000</v>
      </c>
      <c r="N24" s="222">
        <v>0</v>
      </c>
      <c r="O24" s="222">
        <v>0</v>
      </c>
      <c r="P24" s="222">
        <v>0</v>
      </c>
      <c r="Q24" s="222">
        <v>0</v>
      </c>
      <c r="R24" s="222">
        <v>0</v>
      </c>
      <c r="S24" s="183">
        <v>0</v>
      </c>
    </row>
    <row r="25" ht="23.1" customHeight="1" spans="1:19">
      <c r="A25" s="179"/>
      <c r="B25" s="179"/>
      <c r="C25" s="180"/>
      <c r="D25" s="181" t="s">
        <v>2781</v>
      </c>
      <c r="E25" s="216" t="s">
        <v>2782</v>
      </c>
      <c r="F25" s="183">
        <v>600</v>
      </c>
      <c r="G25" s="188">
        <v>0</v>
      </c>
      <c r="H25" s="222">
        <v>0</v>
      </c>
      <c r="I25" s="222">
        <v>0</v>
      </c>
      <c r="J25" s="222">
        <v>0</v>
      </c>
      <c r="K25" s="222">
        <v>0</v>
      </c>
      <c r="L25" s="222">
        <v>0</v>
      </c>
      <c r="M25" s="222">
        <v>600</v>
      </c>
      <c r="N25" s="222">
        <v>0</v>
      </c>
      <c r="O25" s="222">
        <v>0</v>
      </c>
      <c r="P25" s="222">
        <v>0</v>
      </c>
      <c r="Q25" s="222">
        <v>0</v>
      </c>
      <c r="R25" s="222">
        <v>0</v>
      </c>
      <c r="S25" s="183">
        <v>0</v>
      </c>
    </row>
    <row r="26" ht="23.1" customHeight="1" spans="1:19">
      <c r="A26" s="179"/>
      <c r="B26" s="179"/>
      <c r="C26" s="180"/>
      <c r="D26" s="181" t="s">
        <v>2789</v>
      </c>
      <c r="E26" s="216" t="s">
        <v>2790</v>
      </c>
      <c r="F26" s="183">
        <v>500</v>
      </c>
      <c r="G26" s="188">
        <v>0</v>
      </c>
      <c r="H26" s="222">
        <v>0</v>
      </c>
      <c r="I26" s="222">
        <v>0</v>
      </c>
      <c r="J26" s="222">
        <v>0</v>
      </c>
      <c r="K26" s="222">
        <v>0</v>
      </c>
      <c r="L26" s="222">
        <v>0</v>
      </c>
      <c r="M26" s="222">
        <v>500</v>
      </c>
      <c r="N26" s="222">
        <v>0</v>
      </c>
      <c r="O26" s="222">
        <v>0</v>
      </c>
      <c r="P26" s="222">
        <v>0</v>
      </c>
      <c r="Q26" s="222">
        <v>0</v>
      </c>
      <c r="R26" s="222">
        <v>0</v>
      </c>
      <c r="S26" s="183">
        <v>0</v>
      </c>
    </row>
    <row r="27" ht="23.25" customHeight="1" spans="1:19">
      <c r="A27" s="228"/>
      <c r="B27" s="228"/>
      <c r="C27" s="228"/>
      <c r="D27" s="228"/>
      <c r="E27" s="228"/>
      <c r="F27" s="228"/>
      <c r="G27" s="228"/>
      <c r="H27" s="228"/>
      <c r="I27" s="228"/>
      <c r="J27" s="228"/>
      <c r="K27" s="228"/>
      <c r="L27" s="228"/>
      <c r="M27" s="228"/>
      <c r="N27" s="228"/>
      <c r="O27" s="228"/>
      <c r="P27" s="228"/>
      <c r="Q27" s="228"/>
      <c r="R27" s="228"/>
      <c r="S27" s="228"/>
    </row>
    <row r="28" ht="23.25" customHeight="1" spans="1:19">
      <c r="A28" s="228"/>
      <c r="B28" s="228"/>
      <c r="C28" s="228"/>
      <c r="D28" s="228"/>
      <c r="E28" s="228"/>
      <c r="F28" s="228"/>
      <c r="G28" s="228"/>
      <c r="H28" s="228"/>
      <c r="I28" s="228"/>
      <c r="J28" s="228"/>
      <c r="K28" s="228"/>
      <c r="L28" s="228"/>
      <c r="M28" s="228"/>
      <c r="N28" s="228"/>
      <c r="O28" s="228"/>
      <c r="P28" s="228"/>
      <c r="Q28" s="228"/>
      <c r="R28" s="228"/>
      <c r="S28" s="228"/>
    </row>
    <row r="29" ht="23.25" customHeight="1" spans="1:19">
      <c r="A29" s="228"/>
      <c r="B29" s="228"/>
      <c r="C29" s="228"/>
      <c r="D29" s="228"/>
      <c r="E29" s="228"/>
      <c r="F29" s="228"/>
      <c r="G29" s="228"/>
      <c r="H29" s="228"/>
      <c r="I29" s="228"/>
      <c r="J29" s="228"/>
      <c r="K29" s="228"/>
      <c r="L29" s="228"/>
      <c r="M29" s="228"/>
      <c r="N29" s="228"/>
      <c r="O29" s="228"/>
      <c r="P29" s="228"/>
      <c r="Q29" s="228"/>
      <c r="R29" s="228"/>
      <c r="S29" s="228"/>
    </row>
    <row r="30" ht="23.25" customHeight="1" spans="1:19">
      <c r="A30" s="228"/>
      <c r="B30" s="228"/>
      <c r="C30" s="228"/>
      <c r="D30" s="228"/>
      <c r="E30" s="228"/>
      <c r="F30" s="228"/>
      <c r="G30" s="228"/>
      <c r="H30" s="228"/>
      <c r="I30" s="228"/>
      <c r="J30" s="228"/>
      <c r="K30" s="228"/>
      <c r="L30" s="228"/>
      <c r="M30" s="228"/>
      <c r="N30" s="228"/>
      <c r="O30" s="228"/>
      <c r="P30" s="228"/>
      <c r="Q30" s="228"/>
      <c r="R30" s="228"/>
      <c r="S30" s="228"/>
    </row>
    <row r="31" ht="23.1" customHeight="1"/>
    <row r="32" ht="23.1" customHeight="1"/>
    <row r="33" ht="23.1" customHeight="1"/>
    <row r="34" ht="23.1" customHeight="1"/>
    <row r="35" ht="23.1" customHeight="1"/>
    <row r="36" ht="23.1" customHeight="1"/>
    <row r="37" ht="23.1" customHeight="1"/>
    <row r="38" ht="23.1" customHeight="1"/>
    <row r="39" ht="23.1" customHeight="1"/>
    <row r="40" ht="23.1" customHeight="1"/>
    <row r="41" ht="23.1" customHeight="1"/>
    <row r="42" ht="23.1" customHeight="1"/>
    <row r="43" ht="23.1" customHeight="1"/>
    <row r="44" ht="23.1" customHeight="1"/>
    <row r="45" ht="23.1" customHeight="1"/>
    <row r="46" ht="23.25" customHeight="1"/>
    <row r="47" ht="23.25" customHeight="1"/>
    <row r="48" ht="23.25" customHeight="1"/>
    <row r="49" ht="23.25" customHeight="1"/>
  </sheetData>
  <sheetProtection formatCells="0" formatColumns="0" formatRows="0"/>
  <mergeCells count="10">
    <mergeCell ref="A1:S1"/>
    <mergeCell ref="A2:M2"/>
    <mergeCell ref="R2:S2"/>
    <mergeCell ref="D3:D4"/>
    <mergeCell ref="E3:E4"/>
    <mergeCell ref="O3:O4"/>
    <mergeCell ref="P3:P4"/>
    <mergeCell ref="Q3:Q4"/>
    <mergeCell ref="R3:R4"/>
    <mergeCell ref="S3:S4"/>
  </mergeCells>
  <printOptions horizontalCentered="1"/>
  <pageMargins left="0.393055555555556" right="0.393055555555556" top="0.786805555555556" bottom="0.786805555555556" header="0.471527777777778" footer="0.471527777777778"/>
  <pageSetup paperSize="9" scale="75" fitToHeight="0" orientation="landscape" horizontalDpi="600" verticalDpi="600"/>
  <headerFooter alignWithMargins="0" scaleWithDoc="0">
    <oddFooter>&amp;C第 &amp;P 页，共 &amp;N 页</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3"/>
  <sheetViews>
    <sheetView workbookViewId="0">
      <selection activeCell="A1" sqref="A1:F1"/>
    </sheetView>
  </sheetViews>
  <sheetFormatPr defaultColWidth="9" defaultRowHeight="23" customHeight="1" outlineLevelCol="5"/>
  <cols>
    <col min="1" max="1" width="9.625" style="265" customWidth="1"/>
    <col min="2" max="2" width="30.875" style="266" customWidth="1"/>
    <col min="3" max="5" width="13.625" style="265" customWidth="1"/>
    <col min="6" max="6" width="46" style="267" customWidth="1"/>
    <col min="7" max="16384" width="9" style="265"/>
  </cols>
  <sheetData>
    <row r="1" customHeight="1" spans="1:6">
      <c r="A1" s="248" t="s">
        <v>2945</v>
      </c>
      <c r="B1" s="248"/>
      <c r="C1" s="248"/>
      <c r="D1" s="248"/>
      <c r="E1" s="248"/>
      <c r="F1" s="268"/>
    </row>
    <row r="2" s="263" customFormat="1" customHeight="1" spans="1:6">
      <c r="A2" s="245"/>
      <c r="B2" s="269"/>
      <c r="C2" s="270"/>
      <c r="D2" s="270"/>
      <c r="E2" s="270"/>
      <c r="F2" s="271" t="s">
        <v>1</v>
      </c>
    </row>
    <row r="3" s="264" customFormat="1" customHeight="1" spans="1:6">
      <c r="A3" s="254" t="s">
        <v>2946</v>
      </c>
      <c r="B3" s="254" t="s">
        <v>2947</v>
      </c>
      <c r="C3" s="254" t="s">
        <v>184</v>
      </c>
      <c r="D3" s="254" t="s">
        <v>185</v>
      </c>
      <c r="E3" s="254" t="s">
        <v>186</v>
      </c>
      <c r="F3" s="254" t="s">
        <v>350</v>
      </c>
    </row>
    <row r="4" s="263" customFormat="1" customHeight="1" spans="1:6">
      <c r="A4" s="255" t="s">
        <v>2948</v>
      </c>
      <c r="B4" s="259" t="s">
        <v>2949</v>
      </c>
      <c r="C4" s="254">
        <v>935</v>
      </c>
      <c r="D4" s="254">
        <v>1435</v>
      </c>
      <c r="E4" s="254">
        <v>500</v>
      </c>
      <c r="F4" s="256" t="s">
        <v>2950</v>
      </c>
    </row>
    <row r="5" s="263" customFormat="1" customHeight="1" spans="1:6">
      <c r="A5" s="255"/>
      <c r="B5" s="259" t="s">
        <v>2951</v>
      </c>
      <c r="C5" s="254">
        <v>280</v>
      </c>
      <c r="D5" s="254">
        <v>280</v>
      </c>
      <c r="E5" s="254">
        <v>0</v>
      </c>
      <c r="F5" s="256"/>
    </row>
    <row r="6" s="263" customFormat="1" customHeight="1" spans="1:6">
      <c r="A6" s="255"/>
      <c r="B6" s="259" t="s">
        <v>2952</v>
      </c>
      <c r="C6" s="254">
        <v>300</v>
      </c>
      <c r="D6" s="254">
        <v>400</v>
      </c>
      <c r="E6" s="254">
        <v>100</v>
      </c>
      <c r="F6" s="256" t="s">
        <v>2953</v>
      </c>
    </row>
    <row r="7" s="263" customFormat="1" customHeight="1" spans="1:6">
      <c r="A7" s="255"/>
      <c r="B7" s="259" t="s">
        <v>2954</v>
      </c>
      <c r="C7" s="254">
        <v>127</v>
      </c>
      <c r="D7" s="254">
        <v>113</v>
      </c>
      <c r="E7" s="254">
        <v>-14</v>
      </c>
      <c r="F7" s="256"/>
    </row>
    <row r="8" s="263" customFormat="1" customHeight="1" spans="1:6">
      <c r="A8" s="255"/>
      <c r="B8" s="259" t="s">
        <v>2955</v>
      </c>
      <c r="C8" s="254">
        <v>16</v>
      </c>
      <c r="D8" s="254"/>
      <c r="E8" s="254">
        <v>-16</v>
      </c>
      <c r="F8" s="256"/>
    </row>
    <row r="9" s="263" customFormat="1" customHeight="1" spans="1:6">
      <c r="A9" s="255"/>
      <c r="B9" s="259" t="s">
        <v>2956</v>
      </c>
      <c r="C9" s="254">
        <v>209</v>
      </c>
      <c r="D9" s="254">
        <v>202</v>
      </c>
      <c r="E9" s="254">
        <v>-7</v>
      </c>
      <c r="F9" s="256"/>
    </row>
    <row r="10" s="263" customFormat="1" customHeight="1" spans="1:6">
      <c r="A10" s="255"/>
      <c r="B10" s="259" t="s">
        <v>2957</v>
      </c>
      <c r="C10" s="254">
        <v>35</v>
      </c>
      <c r="D10" s="254">
        <v>35</v>
      </c>
      <c r="E10" s="254">
        <v>0</v>
      </c>
      <c r="F10" s="256"/>
    </row>
    <row r="11" s="263" customFormat="1" customHeight="1" spans="1:6">
      <c r="A11" s="255"/>
      <c r="B11" s="259" t="s">
        <v>93</v>
      </c>
      <c r="C11" s="254">
        <v>1902</v>
      </c>
      <c r="D11" s="254">
        <v>2465</v>
      </c>
      <c r="E11" s="254">
        <v>563</v>
      </c>
      <c r="F11" s="256"/>
    </row>
    <row r="12" s="263" customFormat="1" customHeight="1" spans="1:6">
      <c r="A12" s="255" t="s">
        <v>2958</v>
      </c>
      <c r="B12" s="259" t="s">
        <v>2959</v>
      </c>
      <c r="C12" s="254">
        <v>280</v>
      </c>
      <c r="D12" s="254">
        <v>300</v>
      </c>
      <c r="E12" s="254">
        <v>20</v>
      </c>
      <c r="F12" s="256" t="s">
        <v>2960</v>
      </c>
    </row>
    <row r="13" s="263" customFormat="1" customHeight="1" spans="1:6">
      <c r="A13" s="255"/>
      <c r="B13" s="259" t="s">
        <v>2961</v>
      </c>
      <c r="C13" s="254">
        <v>300</v>
      </c>
      <c r="D13" s="254">
        <v>200</v>
      </c>
      <c r="E13" s="254">
        <v>-100</v>
      </c>
      <c r="F13" s="256"/>
    </row>
    <row r="14" s="263" customFormat="1" customHeight="1" spans="1:6">
      <c r="A14" s="255"/>
      <c r="B14" s="259" t="s">
        <v>2962</v>
      </c>
      <c r="C14" s="254">
        <v>300</v>
      </c>
      <c r="D14" s="254">
        <v>200</v>
      </c>
      <c r="E14" s="254">
        <v>-100</v>
      </c>
      <c r="F14" s="256"/>
    </row>
    <row r="15" s="263" customFormat="1" customHeight="1" spans="1:6">
      <c r="A15" s="255"/>
      <c r="B15" s="259" t="s">
        <v>2963</v>
      </c>
      <c r="C15" s="254">
        <v>350</v>
      </c>
      <c r="D15" s="254">
        <v>552</v>
      </c>
      <c r="E15" s="254">
        <v>202</v>
      </c>
      <c r="F15" s="256" t="s">
        <v>2964</v>
      </c>
    </row>
    <row r="16" s="263" customFormat="1" customHeight="1" spans="1:6">
      <c r="A16" s="255"/>
      <c r="B16" s="259" t="s">
        <v>2965</v>
      </c>
      <c r="C16" s="254">
        <v>47</v>
      </c>
      <c r="D16" s="254">
        <v>50</v>
      </c>
      <c r="E16" s="254">
        <v>3</v>
      </c>
      <c r="F16" s="256"/>
    </row>
    <row r="17" s="263" customFormat="1" customHeight="1" spans="1:6">
      <c r="A17" s="255"/>
      <c r="B17" s="259" t="s">
        <v>2966</v>
      </c>
      <c r="C17" s="254">
        <v>30</v>
      </c>
      <c r="D17" s="254">
        <v>30</v>
      </c>
      <c r="E17" s="254">
        <v>0</v>
      </c>
      <c r="F17" s="256"/>
    </row>
    <row r="18" s="263" customFormat="1" customHeight="1" spans="1:6">
      <c r="A18" s="255"/>
      <c r="B18" s="259" t="s">
        <v>2967</v>
      </c>
      <c r="C18" s="254">
        <v>56</v>
      </c>
      <c r="D18" s="254">
        <v>56</v>
      </c>
      <c r="E18" s="254">
        <v>0</v>
      </c>
      <c r="F18" s="256"/>
    </row>
    <row r="19" s="263" customFormat="1" customHeight="1" spans="1:6">
      <c r="A19" s="255"/>
      <c r="B19" s="259" t="s">
        <v>2968</v>
      </c>
      <c r="C19" s="254">
        <v>100</v>
      </c>
      <c r="D19" s="254">
        <v>100</v>
      </c>
      <c r="E19" s="254">
        <v>0</v>
      </c>
      <c r="F19" s="256"/>
    </row>
    <row r="20" s="263" customFormat="1" customHeight="1" spans="1:6">
      <c r="A20" s="255" t="s">
        <v>2958</v>
      </c>
      <c r="B20" s="259" t="s">
        <v>2969</v>
      </c>
      <c r="C20" s="254">
        <v>15</v>
      </c>
      <c r="D20" s="254">
        <v>15</v>
      </c>
      <c r="E20" s="254">
        <v>0</v>
      </c>
      <c r="F20" s="256"/>
    </row>
    <row r="21" s="263" customFormat="1" customHeight="1" spans="1:6">
      <c r="A21" s="255"/>
      <c r="B21" s="259" t="s">
        <v>2970</v>
      </c>
      <c r="C21" s="254">
        <v>150</v>
      </c>
      <c r="D21" s="254">
        <v>150</v>
      </c>
      <c r="E21" s="254">
        <v>0</v>
      </c>
      <c r="F21" s="256"/>
    </row>
    <row r="22" s="263" customFormat="1" customHeight="1" spans="1:6">
      <c r="A22" s="255"/>
      <c r="B22" s="259" t="s">
        <v>2971</v>
      </c>
      <c r="C22" s="254">
        <v>120</v>
      </c>
      <c r="D22" s="254">
        <v>120</v>
      </c>
      <c r="E22" s="254">
        <v>0</v>
      </c>
      <c r="F22" s="256"/>
    </row>
    <row r="23" s="263" customFormat="1" customHeight="1" spans="1:6">
      <c r="A23" s="255"/>
      <c r="B23" s="259" t="s">
        <v>2972</v>
      </c>
      <c r="C23" s="254">
        <v>60</v>
      </c>
      <c r="D23" s="254"/>
      <c r="E23" s="254">
        <v>-60</v>
      </c>
      <c r="F23" s="256"/>
    </row>
    <row r="24" s="263" customFormat="1" customHeight="1" spans="1:6">
      <c r="A24" s="255"/>
      <c r="B24" s="259" t="s">
        <v>2973</v>
      </c>
      <c r="C24" s="254">
        <v>214</v>
      </c>
      <c r="D24" s="254">
        <v>214</v>
      </c>
      <c r="E24" s="254">
        <v>0</v>
      </c>
      <c r="F24" s="256"/>
    </row>
    <row r="25" s="263" customFormat="1" customHeight="1" spans="1:6">
      <c r="A25" s="255"/>
      <c r="B25" s="259" t="s">
        <v>2974</v>
      </c>
      <c r="C25" s="254">
        <v>55</v>
      </c>
      <c r="D25" s="254"/>
      <c r="E25" s="254">
        <v>-55</v>
      </c>
      <c r="F25" s="256"/>
    </row>
    <row r="26" s="263" customFormat="1" customHeight="1" spans="1:6">
      <c r="A26" s="255"/>
      <c r="B26" s="259" t="s">
        <v>2975</v>
      </c>
      <c r="C26" s="254">
        <v>4</v>
      </c>
      <c r="D26" s="254">
        <v>4</v>
      </c>
      <c r="E26" s="254">
        <v>0</v>
      </c>
      <c r="F26" s="256"/>
    </row>
    <row r="27" s="263" customFormat="1" customHeight="1" spans="1:6">
      <c r="A27" s="255"/>
      <c r="B27" s="259" t="s">
        <v>2976</v>
      </c>
      <c r="C27" s="254">
        <v>1600</v>
      </c>
      <c r="D27" s="254">
        <v>2242</v>
      </c>
      <c r="E27" s="254">
        <v>642</v>
      </c>
      <c r="F27" s="256" t="s">
        <v>2977</v>
      </c>
    </row>
    <row r="28" s="263" customFormat="1" customHeight="1" spans="1:6">
      <c r="A28" s="255"/>
      <c r="B28" s="259" t="s">
        <v>2978</v>
      </c>
      <c r="C28" s="254">
        <v>245</v>
      </c>
      <c r="D28" s="254">
        <v>245</v>
      </c>
      <c r="E28" s="254">
        <v>0</v>
      </c>
      <c r="F28" s="256"/>
    </row>
    <row r="29" s="263" customFormat="1" customHeight="1" spans="1:6">
      <c r="A29" s="255"/>
      <c r="B29" s="259" t="s">
        <v>93</v>
      </c>
      <c r="C29" s="254">
        <v>3926</v>
      </c>
      <c r="D29" s="254">
        <v>4478</v>
      </c>
      <c r="E29" s="254">
        <v>552</v>
      </c>
      <c r="F29" s="256"/>
    </row>
    <row r="30" s="263" customFormat="1" customHeight="1" spans="1:6">
      <c r="A30" s="255"/>
      <c r="B30" s="259" t="s">
        <v>2979</v>
      </c>
      <c r="C30" s="254">
        <v>142</v>
      </c>
      <c r="D30" s="254">
        <v>27</v>
      </c>
      <c r="E30" s="254">
        <v>-115</v>
      </c>
      <c r="F30" s="256"/>
    </row>
    <row r="31" s="263" customFormat="1" customHeight="1" spans="1:6">
      <c r="A31" s="255"/>
      <c r="B31" s="259" t="s">
        <v>2980</v>
      </c>
      <c r="C31" s="254">
        <v>30</v>
      </c>
      <c r="D31" s="254">
        <v>30</v>
      </c>
      <c r="E31" s="254">
        <v>0</v>
      </c>
      <c r="F31" s="256"/>
    </row>
    <row r="32" s="263" customFormat="1" customHeight="1" spans="1:6">
      <c r="A32" s="254" t="s">
        <v>17</v>
      </c>
      <c r="B32" s="259"/>
      <c r="C32" s="254">
        <v>6000</v>
      </c>
      <c r="D32" s="254">
        <v>7000</v>
      </c>
      <c r="E32" s="254">
        <v>1000</v>
      </c>
      <c r="F32" s="256"/>
    </row>
    <row r="33" customHeight="1" spans="1:6">
      <c r="A33" s="272"/>
      <c r="B33" s="272"/>
      <c r="C33" s="272"/>
      <c r="D33" s="272"/>
      <c r="E33" s="272"/>
      <c r="F33" s="273"/>
    </row>
  </sheetData>
  <mergeCells count="6">
    <mergeCell ref="A1:F1"/>
    <mergeCell ref="A32:B32"/>
    <mergeCell ref="A33:F33"/>
    <mergeCell ref="A4:A11"/>
    <mergeCell ref="A12:A19"/>
    <mergeCell ref="A20:A31"/>
  </mergeCells>
  <printOptions horizontalCentered="1"/>
  <pageMargins left="0.393055555555556" right="0.393055555555556" top="0.984027777777778" bottom="0.984027777777778" header="0.471527777777778" footer="0.471527777777778"/>
  <pageSetup paperSize="9" orientation="landscape" horizontalDpi="600"/>
  <headerFooter alignWithMargins="0">
    <oddFooter>&amp;C第 &amp;P 页，共 &amp;N 页</oddFoot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U34"/>
  <sheetViews>
    <sheetView workbookViewId="0">
      <selection activeCell="A1" sqref="A1:H1"/>
    </sheetView>
  </sheetViews>
  <sheetFormatPr defaultColWidth="9" defaultRowHeight="13.5"/>
  <cols>
    <col min="1" max="1" width="6" style="245" customWidth="1"/>
    <col min="2" max="2" width="30.125" style="246" customWidth="1"/>
    <col min="3" max="7" width="9.75" style="245" customWidth="1"/>
    <col min="8" max="8" width="37.375" style="247" customWidth="1"/>
    <col min="9" max="255" width="9" style="245"/>
    <col min="256" max="16384" width="9" style="76"/>
  </cols>
  <sheetData>
    <row r="1" ht="33.75" customHeight="1" spans="1:8">
      <c r="A1" s="248" t="s">
        <v>2981</v>
      </c>
      <c r="B1" s="249"/>
      <c r="C1" s="248"/>
      <c r="D1" s="248"/>
      <c r="E1" s="248"/>
      <c r="F1" s="248"/>
      <c r="G1" s="248"/>
      <c r="H1" s="250"/>
    </row>
    <row r="2" s="76" customFormat="1" ht="21" customHeight="1" spans="1:255">
      <c r="A2" s="251"/>
      <c r="B2" s="252"/>
      <c r="C2" s="251"/>
      <c r="D2" s="251"/>
      <c r="E2" s="251"/>
      <c r="F2" s="251"/>
      <c r="G2" s="251"/>
      <c r="H2" s="253" t="s">
        <v>1</v>
      </c>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c r="AK2" s="245"/>
      <c r="AL2" s="245"/>
      <c r="AM2" s="245"/>
      <c r="AN2" s="245"/>
      <c r="AO2" s="245"/>
      <c r="AP2" s="245"/>
      <c r="AQ2" s="245"/>
      <c r="AR2" s="245"/>
      <c r="AS2" s="245"/>
      <c r="AT2" s="245"/>
      <c r="AU2" s="245"/>
      <c r="AV2" s="245"/>
      <c r="AW2" s="245"/>
      <c r="AX2" s="245"/>
      <c r="AY2" s="245"/>
      <c r="AZ2" s="245"/>
      <c r="BA2" s="245"/>
      <c r="BB2" s="245"/>
      <c r="BC2" s="245"/>
      <c r="BD2" s="245"/>
      <c r="BE2" s="245"/>
      <c r="BF2" s="245"/>
      <c r="BG2" s="245"/>
      <c r="BH2" s="245"/>
      <c r="BI2" s="245"/>
      <c r="BJ2" s="245"/>
      <c r="BK2" s="245"/>
      <c r="BL2" s="245"/>
      <c r="BM2" s="245"/>
      <c r="BN2" s="245"/>
      <c r="BO2" s="245"/>
      <c r="BP2" s="245"/>
      <c r="BQ2" s="245"/>
      <c r="BR2" s="245"/>
      <c r="BS2" s="245"/>
      <c r="BT2" s="245"/>
      <c r="BU2" s="245"/>
      <c r="BV2" s="245"/>
      <c r="BW2" s="245"/>
      <c r="BX2" s="245"/>
      <c r="BY2" s="245"/>
      <c r="BZ2" s="245"/>
      <c r="CA2" s="245"/>
      <c r="CB2" s="245"/>
      <c r="CC2" s="245"/>
      <c r="CD2" s="245"/>
      <c r="CE2" s="245"/>
      <c r="CF2" s="245"/>
      <c r="CG2" s="245"/>
      <c r="CH2" s="245"/>
      <c r="CI2" s="245"/>
      <c r="CJ2" s="245"/>
      <c r="CK2" s="245"/>
      <c r="CL2" s="245"/>
      <c r="CM2" s="245"/>
      <c r="CN2" s="245"/>
      <c r="CO2" s="245"/>
      <c r="CP2" s="245"/>
      <c r="CQ2" s="245"/>
      <c r="CR2" s="245"/>
      <c r="CS2" s="245"/>
      <c r="CT2" s="245"/>
      <c r="CU2" s="245"/>
      <c r="CV2" s="245"/>
      <c r="CW2" s="245"/>
      <c r="CX2" s="245"/>
      <c r="CY2" s="245"/>
      <c r="CZ2" s="245"/>
      <c r="DA2" s="245"/>
      <c r="DB2" s="245"/>
      <c r="DC2" s="245"/>
      <c r="DD2" s="245"/>
      <c r="DE2" s="245"/>
      <c r="DF2" s="245"/>
      <c r="DG2" s="245"/>
      <c r="DH2" s="245"/>
      <c r="DI2" s="245"/>
      <c r="DJ2" s="245"/>
      <c r="DK2" s="245"/>
      <c r="DL2" s="245"/>
      <c r="DM2" s="245"/>
      <c r="DN2" s="245"/>
      <c r="DO2" s="245"/>
      <c r="DP2" s="245"/>
      <c r="DQ2" s="245"/>
      <c r="DR2" s="245"/>
      <c r="DS2" s="245"/>
      <c r="DT2" s="245"/>
      <c r="DU2" s="245"/>
      <c r="DV2" s="245"/>
      <c r="DW2" s="245"/>
      <c r="DX2" s="245"/>
      <c r="DY2" s="245"/>
      <c r="DZ2" s="245"/>
      <c r="EA2" s="245"/>
      <c r="EB2" s="245"/>
      <c r="EC2" s="245"/>
      <c r="ED2" s="245"/>
      <c r="EE2" s="245"/>
      <c r="EF2" s="245"/>
      <c r="EG2" s="245"/>
      <c r="EH2" s="245"/>
      <c r="EI2" s="245"/>
      <c r="EJ2" s="245"/>
      <c r="EK2" s="245"/>
      <c r="EL2" s="245"/>
      <c r="EM2" s="245"/>
      <c r="EN2" s="245"/>
      <c r="EO2" s="245"/>
      <c r="EP2" s="245"/>
      <c r="EQ2" s="245"/>
      <c r="ER2" s="245"/>
      <c r="ES2" s="245"/>
      <c r="ET2" s="245"/>
      <c r="EU2" s="245"/>
      <c r="EV2" s="245"/>
      <c r="EW2" s="245"/>
      <c r="EX2" s="245"/>
      <c r="EY2" s="245"/>
      <c r="EZ2" s="245"/>
      <c r="FA2" s="245"/>
      <c r="FB2" s="245"/>
      <c r="FC2" s="245"/>
      <c r="FD2" s="245"/>
      <c r="FE2" s="245"/>
      <c r="FF2" s="245"/>
      <c r="FG2" s="245"/>
      <c r="FH2" s="245"/>
      <c r="FI2" s="245"/>
      <c r="FJ2" s="245"/>
      <c r="FK2" s="245"/>
      <c r="FL2" s="245"/>
      <c r="FM2" s="245"/>
      <c r="FN2" s="245"/>
      <c r="FO2" s="245"/>
      <c r="FP2" s="245"/>
      <c r="FQ2" s="245"/>
      <c r="FR2" s="245"/>
      <c r="FS2" s="245"/>
      <c r="FT2" s="245"/>
      <c r="FU2" s="245"/>
      <c r="FV2" s="245"/>
      <c r="FW2" s="245"/>
      <c r="FX2" s="245"/>
      <c r="FY2" s="245"/>
      <c r="FZ2" s="245"/>
      <c r="GA2" s="245"/>
      <c r="GB2" s="245"/>
      <c r="GC2" s="245"/>
      <c r="GD2" s="245"/>
      <c r="GE2" s="245"/>
      <c r="GF2" s="245"/>
      <c r="GG2" s="245"/>
      <c r="GH2" s="245"/>
      <c r="GI2" s="245"/>
      <c r="GJ2" s="245"/>
      <c r="GK2" s="245"/>
      <c r="GL2" s="245"/>
      <c r="GM2" s="245"/>
      <c r="GN2" s="245"/>
      <c r="GO2" s="245"/>
      <c r="GP2" s="245"/>
      <c r="GQ2" s="245"/>
      <c r="GR2" s="245"/>
      <c r="GS2" s="245"/>
      <c r="GT2" s="245"/>
      <c r="GU2" s="245"/>
      <c r="GV2" s="245"/>
      <c r="GW2" s="245"/>
      <c r="GX2" s="245"/>
      <c r="GY2" s="245"/>
      <c r="GZ2" s="245"/>
      <c r="HA2" s="245"/>
      <c r="HB2" s="245"/>
      <c r="HC2" s="245"/>
      <c r="HD2" s="245"/>
      <c r="HE2" s="245"/>
      <c r="HF2" s="245"/>
      <c r="HG2" s="245"/>
      <c r="HH2" s="245"/>
      <c r="HI2" s="245"/>
      <c r="HJ2" s="245"/>
      <c r="HK2" s="245"/>
      <c r="HL2" s="245"/>
      <c r="HM2" s="245"/>
      <c r="HN2" s="245"/>
      <c r="HO2" s="245"/>
      <c r="HP2" s="245"/>
      <c r="HQ2" s="245"/>
      <c r="HR2" s="245"/>
      <c r="HS2" s="245"/>
      <c r="HT2" s="245"/>
      <c r="HU2" s="245"/>
      <c r="HV2" s="245"/>
      <c r="HW2" s="245"/>
      <c r="HX2" s="245"/>
      <c r="HY2" s="245"/>
      <c r="HZ2" s="245"/>
      <c r="IA2" s="245"/>
      <c r="IB2" s="245"/>
      <c r="IC2" s="245"/>
      <c r="ID2" s="245"/>
      <c r="IE2" s="245"/>
      <c r="IF2" s="245"/>
      <c r="IG2" s="245"/>
      <c r="IH2" s="245"/>
      <c r="II2" s="245"/>
      <c r="IJ2" s="245"/>
      <c r="IK2" s="245"/>
      <c r="IL2" s="245"/>
      <c r="IM2" s="245"/>
      <c r="IN2" s="245"/>
      <c r="IO2" s="245"/>
      <c r="IP2" s="245"/>
      <c r="IQ2" s="245"/>
      <c r="IR2" s="245"/>
      <c r="IS2" s="245"/>
      <c r="IT2" s="245"/>
      <c r="IU2" s="245"/>
    </row>
    <row r="3" s="76" customFormat="1" ht="26" customHeight="1" spans="1:255">
      <c r="A3" s="254" t="s">
        <v>2946</v>
      </c>
      <c r="B3" s="254" t="s">
        <v>2947</v>
      </c>
      <c r="C3" s="254" t="s">
        <v>184</v>
      </c>
      <c r="D3" s="254"/>
      <c r="E3" s="254" t="s">
        <v>185</v>
      </c>
      <c r="F3" s="254"/>
      <c r="G3" s="254" t="s">
        <v>186</v>
      </c>
      <c r="H3" s="254" t="s">
        <v>350</v>
      </c>
      <c r="I3" s="245"/>
      <c r="J3" s="245"/>
      <c r="K3" s="245"/>
      <c r="L3" s="245"/>
      <c r="M3" s="245"/>
      <c r="N3" s="245"/>
      <c r="O3" s="245"/>
      <c r="P3" s="245"/>
      <c r="Q3" s="245"/>
      <c r="R3" s="245"/>
      <c r="S3" s="245"/>
      <c r="T3" s="245"/>
      <c r="U3" s="245"/>
      <c r="V3" s="245"/>
      <c r="W3" s="245"/>
      <c r="X3" s="245"/>
      <c r="Y3" s="245"/>
      <c r="Z3" s="245"/>
      <c r="AA3" s="245"/>
      <c r="AB3" s="245"/>
      <c r="AC3" s="245"/>
      <c r="AD3" s="245"/>
      <c r="AE3" s="245"/>
      <c r="AF3" s="245"/>
      <c r="AG3" s="245"/>
      <c r="AH3" s="245"/>
      <c r="AI3" s="245"/>
      <c r="AJ3" s="245"/>
      <c r="AK3" s="245"/>
      <c r="AL3" s="245"/>
      <c r="AM3" s="245"/>
      <c r="AN3" s="245"/>
      <c r="AO3" s="245"/>
      <c r="AP3" s="245"/>
      <c r="AQ3" s="245"/>
      <c r="AR3" s="245"/>
      <c r="AS3" s="245"/>
      <c r="AT3" s="245"/>
      <c r="AU3" s="245"/>
      <c r="AV3" s="245"/>
      <c r="AW3" s="245"/>
      <c r="AX3" s="245"/>
      <c r="AY3" s="245"/>
      <c r="AZ3" s="245"/>
      <c r="BA3" s="245"/>
      <c r="BB3" s="245"/>
      <c r="BC3" s="245"/>
      <c r="BD3" s="245"/>
      <c r="BE3" s="245"/>
      <c r="BF3" s="245"/>
      <c r="BG3" s="245"/>
      <c r="BH3" s="245"/>
      <c r="BI3" s="245"/>
      <c r="BJ3" s="245"/>
      <c r="BK3" s="245"/>
      <c r="BL3" s="245"/>
      <c r="BM3" s="245"/>
      <c r="BN3" s="245"/>
      <c r="BO3" s="245"/>
      <c r="BP3" s="245"/>
      <c r="BQ3" s="245"/>
      <c r="BR3" s="245"/>
      <c r="BS3" s="245"/>
      <c r="BT3" s="245"/>
      <c r="BU3" s="245"/>
      <c r="BV3" s="245"/>
      <c r="BW3" s="245"/>
      <c r="BX3" s="245"/>
      <c r="BY3" s="245"/>
      <c r="BZ3" s="245"/>
      <c r="CA3" s="245"/>
      <c r="CB3" s="245"/>
      <c r="CC3" s="245"/>
      <c r="CD3" s="245"/>
      <c r="CE3" s="245"/>
      <c r="CF3" s="245"/>
      <c r="CG3" s="245"/>
      <c r="CH3" s="245"/>
      <c r="CI3" s="245"/>
      <c r="CJ3" s="245"/>
      <c r="CK3" s="245"/>
      <c r="CL3" s="245"/>
      <c r="CM3" s="245"/>
      <c r="CN3" s="245"/>
      <c r="CO3" s="245"/>
      <c r="CP3" s="245"/>
      <c r="CQ3" s="245"/>
      <c r="CR3" s="245"/>
      <c r="CS3" s="245"/>
      <c r="CT3" s="245"/>
      <c r="CU3" s="245"/>
      <c r="CV3" s="245"/>
      <c r="CW3" s="245"/>
      <c r="CX3" s="245"/>
      <c r="CY3" s="245"/>
      <c r="CZ3" s="245"/>
      <c r="DA3" s="245"/>
      <c r="DB3" s="245"/>
      <c r="DC3" s="245"/>
      <c r="DD3" s="245"/>
      <c r="DE3" s="245"/>
      <c r="DF3" s="245"/>
      <c r="DG3" s="245"/>
      <c r="DH3" s="245"/>
      <c r="DI3" s="245"/>
      <c r="DJ3" s="245"/>
      <c r="DK3" s="245"/>
      <c r="DL3" s="245"/>
      <c r="DM3" s="245"/>
      <c r="DN3" s="245"/>
      <c r="DO3" s="245"/>
      <c r="DP3" s="245"/>
      <c r="DQ3" s="245"/>
      <c r="DR3" s="245"/>
      <c r="DS3" s="245"/>
      <c r="DT3" s="245"/>
      <c r="DU3" s="245"/>
      <c r="DV3" s="245"/>
      <c r="DW3" s="245"/>
      <c r="DX3" s="245"/>
      <c r="DY3" s="245"/>
      <c r="DZ3" s="245"/>
      <c r="EA3" s="245"/>
      <c r="EB3" s="245"/>
      <c r="EC3" s="245"/>
      <c r="ED3" s="245"/>
      <c r="EE3" s="245"/>
      <c r="EF3" s="245"/>
      <c r="EG3" s="245"/>
      <c r="EH3" s="245"/>
      <c r="EI3" s="245"/>
      <c r="EJ3" s="245"/>
      <c r="EK3" s="245"/>
      <c r="EL3" s="245"/>
      <c r="EM3" s="245"/>
      <c r="EN3" s="245"/>
      <c r="EO3" s="245"/>
      <c r="EP3" s="245"/>
      <c r="EQ3" s="245"/>
      <c r="ER3" s="245"/>
      <c r="ES3" s="245"/>
      <c r="ET3" s="245"/>
      <c r="EU3" s="245"/>
      <c r="EV3" s="245"/>
      <c r="EW3" s="245"/>
      <c r="EX3" s="245"/>
      <c r="EY3" s="245"/>
      <c r="EZ3" s="245"/>
      <c r="FA3" s="245"/>
      <c r="FB3" s="245"/>
      <c r="FC3" s="245"/>
      <c r="FD3" s="245"/>
      <c r="FE3" s="245"/>
      <c r="FF3" s="245"/>
      <c r="FG3" s="245"/>
      <c r="FH3" s="245"/>
      <c r="FI3" s="245"/>
      <c r="FJ3" s="245"/>
      <c r="FK3" s="245"/>
      <c r="FL3" s="245"/>
      <c r="FM3" s="245"/>
      <c r="FN3" s="245"/>
      <c r="FO3" s="245"/>
      <c r="FP3" s="245"/>
      <c r="FQ3" s="245"/>
      <c r="FR3" s="245"/>
      <c r="FS3" s="245"/>
      <c r="FT3" s="245"/>
      <c r="FU3" s="245"/>
      <c r="FV3" s="245"/>
      <c r="FW3" s="245"/>
      <c r="FX3" s="245"/>
      <c r="FY3" s="245"/>
      <c r="FZ3" s="245"/>
      <c r="GA3" s="245"/>
      <c r="GB3" s="245"/>
      <c r="GC3" s="245"/>
      <c r="GD3" s="245"/>
      <c r="GE3" s="245"/>
      <c r="GF3" s="245"/>
      <c r="GG3" s="245"/>
      <c r="GH3" s="245"/>
      <c r="GI3" s="245"/>
      <c r="GJ3" s="245"/>
      <c r="GK3" s="245"/>
      <c r="GL3" s="245"/>
      <c r="GM3" s="245"/>
      <c r="GN3" s="245"/>
      <c r="GO3" s="245"/>
      <c r="GP3" s="245"/>
      <c r="GQ3" s="245"/>
      <c r="GR3" s="245"/>
      <c r="GS3" s="245"/>
      <c r="GT3" s="245"/>
      <c r="GU3" s="245"/>
      <c r="GV3" s="245"/>
      <c r="GW3" s="245"/>
      <c r="GX3" s="245"/>
      <c r="GY3" s="245"/>
      <c r="GZ3" s="245"/>
      <c r="HA3" s="245"/>
      <c r="HB3" s="245"/>
      <c r="HC3" s="245"/>
      <c r="HD3" s="245"/>
      <c r="HE3" s="245"/>
      <c r="HF3" s="245"/>
      <c r="HG3" s="245"/>
      <c r="HH3" s="245"/>
      <c r="HI3" s="245"/>
      <c r="HJ3" s="245"/>
      <c r="HK3" s="245"/>
      <c r="HL3" s="245"/>
      <c r="HM3" s="245"/>
      <c r="HN3" s="245"/>
      <c r="HO3" s="245"/>
      <c r="HP3" s="245"/>
      <c r="HQ3" s="245"/>
      <c r="HR3" s="245"/>
      <c r="HS3" s="245"/>
      <c r="HT3" s="245"/>
      <c r="HU3" s="245"/>
      <c r="HV3" s="245"/>
      <c r="HW3" s="245"/>
      <c r="HX3" s="245"/>
      <c r="HY3" s="245"/>
      <c r="HZ3" s="245"/>
      <c r="IA3" s="245"/>
      <c r="IB3" s="245"/>
      <c r="IC3" s="245"/>
      <c r="ID3" s="245"/>
      <c r="IE3" s="245"/>
      <c r="IF3" s="245"/>
      <c r="IG3" s="245"/>
      <c r="IH3" s="245"/>
      <c r="II3" s="245"/>
      <c r="IJ3" s="245"/>
      <c r="IK3" s="245"/>
      <c r="IL3" s="245"/>
      <c r="IM3" s="245"/>
      <c r="IN3" s="245"/>
      <c r="IO3" s="245"/>
      <c r="IP3" s="245"/>
      <c r="IQ3" s="245"/>
      <c r="IR3" s="245"/>
      <c r="IS3" s="245"/>
      <c r="IT3" s="245"/>
      <c r="IU3" s="245"/>
    </row>
    <row r="4" s="76" customFormat="1" ht="26" customHeight="1" spans="1:255">
      <c r="A4" s="254"/>
      <c r="B4" s="254"/>
      <c r="C4" s="254" t="s">
        <v>2982</v>
      </c>
      <c r="D4" s="254" t="s">
        <v>2983</v>
      </c>
      <c r="E4" s="254" t="s">
        <v>2982</v>
      </c>
      <c r="F4" s="254" t="s">
        <v>2983</v>
      </c>
      <c r="G4" s="254"/>
      <c r="H4" s="254"/>
      <c r="I4" s="245"/>
      <c r="J4" s="245"/>
      <c r="K4" s="245"/>
      <c r="L4" s="245"/>
      <c r="M4" s="245"/>
      <c r="N4" s="245"/>
      <c r="O4" s="245"/>
      <c r="P4" s="245"/>
      <c r="Q4" s="245"/>
      <c r="R4" s="245"/>
      <c r="S4" s="245"/>
      <c r="T4" s="245"/>
      <c r="U4" s="245"/>
      <c r="V4" s="245"/>
      <c r="W4" s="245"/>
      <c r="X4" s="245"/>
      <c r="Y4" s="245"/>
      <c r="Z4" s="245"/>
      <c r="AA4" s="245"/>
      <c r="AB4" s="245"/>
      <c r="AC4" s="245"/>
      <c r="AD4" s="245"/>
      <c r="AE4" s="245"/>
      <c r="AF4" s="245"/>
      <c r="AG4" s="245"/>
      <c r="AH4" s="245"/>
      <c r="AI4" s="245"/>
      <c r="AJ4" s="245"/>
      <c r="AK4" s="245"/>
      <c r="AL4" s="245"/>
      <c r="AM4" s="245"/>
      <c r="AN4" s="245"/>
      <c r="AO4" s="245"/>
      <c r="AP4" s="245"/>
      <c r="AQ4" s="245"/>
      <c r="AR4" s="245"/>
      <c r="AS4" s="245"/>
      <c r="AT4" s="245"/>
      <c r="AU4" s="245"/>
      <c r="AV4" s="245"/>
      <c r="AW4" s="245"/>
      <c r="AX4" s="245"/>
      <c r="AY4" s="245"/>
      <c r="AZ4" s="245"/>
      <c r="BA4" s="245"/>
      <c r="BB4" s="245"/>
      <c r="BC4" s="245"/>
      <c r="BD4" s="245"/>
      <c r="BE4" s="245"/>
      <c r="BF4" s="245"/>
      <c r="BG4" s="245"/>
      <c r="BH4" s="245"/>
      <c r="BI4" s="245"/>
      <c r="BJ4" s="245"/>
      <c r="BK4" s="245"/>
      <c r="BL4" s="245"/>
      <c r="BM4" s="245"/>
      <c r="BN4" s="245"/>
      <c r="BO4" s="245"/>
      <c r="BP4" s="245"/>
      <c r="BQ4" s="245"/>
      <c r="BR4" s="245"/>
      <c r="BS4" s="245"/>
      <c r="BT4" s="245"/>
      <c r="BU4" s="245"/>
      <c r="BV4" s="245"/>
      <c r="BW4" s="245"/>
      <c r="BX4" s="245"/>
      <c r="BY4" s="245"/>
      <c r="BZ4" s="245"/>
      <c r="CA4" s="245"/>
      <c r="CB4" s="245"/>
      <c r="CC4" s="245"/>
      <c r="CD4" s="245"/>
      <c r="CE4" s="245"/>
      <c r="CF4" s="245"/>
      <c r="CG4" s="245"/>
      <c r="CH4" s="245"/>
      <c r="CI4" s="245"/>
      <c r="CJ4" s="245"/>
      <c r="CK4" s="245"/>
      <c r="CL4" s="245"/>
      <c r="CM4" s="245"/>
      <c r="CN4" s="245"/>
      <c r="CO4" s="245"/>
      <c r="CP4" s="245"/>
      <c r="CQ4" s="245"/>
      <c r="CR4" s="245"/>
      <c r="CS4" s="245"/>
      <c r="CT4" s="245"/>
      <c r="CU4" s="245"/>
      <c r="CV4" s="245"/>
      <c r="CW4" s="245"/>
      <c r="CX4" s="245"/>
      <c r="CY4" s="245"/>
      <c r="CZ4" s="245"/>
      <c r="DA4" s="245"/>
      <c r="DB4" s="245"/>
      <c r="DC4" s="245"/>
      <c r="DD4" s="245"/>
      <c r="DE4" s="245"/>
      <c r="DF4" s="245"/>
      <c r="DG4" s="245"/>
      <c r="DH4" s="245"/>
      <c r="DI4" s="245"/>
      <c r="DJ4" s="245"/>
      <c r="DK4" s="245"/>
      <c r="DL4" s="245"/>
      <c r="DM4" s="245"/>
      <c r="DN4" s="245"/>
      <c r="DO4" s="245"/>
      <c r="DP4" s="245"/>
      <c r="DQ4" s="245"/>
      <c r="DR4" s="245"/>
      <c r="DS4" s="245"/>
      <c r="DT4" s="245"/>
      <c r="DU4" s="245"/>
      <c r="DV4" s="245"/>
      <c r="DW4" s="245"/>
      <c r="DX4" s="245"/>
      <c r="DY4" s="245"/>
      <c r="DZ4" s="245"/>
      <c r="EA4" s="245"/>
      <c r="EB4" s="245"/>
      <c r="EC4" s="245"/>
      <c r="ED4" s="245"/>
      <c r="EE4" s="245"/>
      <c r="EF4" s="245"/>
      <c r="EG4" s="245"/>
      <c r="EH4" s="245"/>
      <c r="EI4" s="245"/>
      <c r="EJ4" s="245"/>
      <c r="EK4" s="245"/>
      <c r="EL4" s="245"/>
      <c r="EM4" s="245"/>
      <c r="EN4" s="245"/>
      <c r="EO4" s="245"/>
      <c r="EP4" s="245"/>
      <c r="EQ4" s="245"/>
      <c r="ER4" s="245"/>
      <c r="ES4" s="245"/>
      <c r="ET4" s="245"/>
      <c r="EU4" s="245"/>
      <c r="EV4" s="245"/>
      <c r="EW4" s="245"/>
      <c r="EX4" s="245"/>
      <c r="EY4" s="245"/>
      <c r="EZ4" s="245"/>
      <c r="FA4" s="245"/>
      <c r="FB4" s="245"/>
      <c r="FC4" s="245"/>
      <c r="FD4" s="245"/>
      <c r="FE4" s="245"/>
      <c r="FF4" s="245"/>
      <c r="FG4" s="245"/>
      <c r="FH4" s="245"/>
      <c r="FI4" s="245"/>
      <c r="FJ4" s="245"/>
      <c r="FK4" s="245"/>
      <c r="FL4" s="245"/>
      <c r="FM4" s="245"/>
      <c r="FN4" s="245"/>
      <c r="FO4" s="245"/>
      <c r="FP4" s="245"/>
      <c r="FQ4" s="245"/>
      <c r="FR4" s="245"/>
      <c r="FS4" s="245"/>
      <c r="FT4" s="245"/>
      <c r="FU4" s="245"/>
      <c r="FV4" s="245"/>
      <c r="FW4" s="245"/>
      <c r="FX4" s="245"/>
      <c r="FY4" s="245"/>
      <c r="FZ4" s="245"/>
      <c r="GA4" s="245"/>
      <c r="GB4" s="245"/>
      <c r="GC4" s="245"/>
      <c r="GD4" s="245"/>
      <c r="GE4" s="245"/>
      <c r="GF4" s="245"/>
      <c r="GG4" s="245"/>
      <c r="GH4" s="245"/>
      <c r="GI4" s="245"/>
      <c r="GJ4" s="245"/>
      <c r="GK4" s="245"/>
      <c r="GL4" s="245"/>
      <c r="GM4" s="245"/>
      <c r="GN4" s="245"/>
      <c r="GO4" s="245"/>
      <c r="GP4" s="245"/>
      <c r="GQ4" s="245"/>
      <c r="GR4" s="245"/>
      <c r="GS4" s="245"/>
      <c r="GT4" s="245"/>
      <c r="GU4" s="245"/>
      <c r="GV4" s="245"/>
      <c r="GW4" s="245"/>
      <c r="GX4" s="245"/>
      <c r="GY4" s="245"/>
      <c r="GZ4" s="245"/>
      <c r="HA4" s="245"/>
      <c r="HB4" s="245"/>
      <c r="HC4" s="245"/>
      <c r="HD4" s="245"/>
      <c r="HE4" s="245"/>
      <c r="HF4" s="245"/>
      <c r="HG4" s="245"/>
      <c r="HH4" s="245"/>
      <c r="HI4" s="245"/>
      <c r="HJ4" s="245"/>
      <c r="HK4" s="245"/>
      <c r="HL4" s="245"/>
      <c r="HM4" s="245"/>
      <c r="HN4" s="245"/>
      <c r="HO4" s="245"/>
      <c r="HP4" s="245"/>
      <c r="HQ4" s="245"/>
      <c r="HR4" s="245"/>
      <c r="HS4" s="245"/>
      <c r="HT4" s="245"/>
      <c r="HU4" s="245"/>
      <c r="HV4" s="245"/>
      <c r="HW4" s="245"/>
      <c r="HX4" s="245"/>
      <c r="HY4" s="245"/>
      <c r="HZ4" s="245"/>
      <c r="IA4" s="245"/>
      <c r="IB4" s="245"/>
      <c r="IC4" s="245"/>
      <c r="ID4" s="245"/>
      <c r="IE4" s="245"/>
      <c r="IF4" s="245"/>
      <c r="IG4" s="245"/>
      <c r="IH4" s="245"/>
      <c r="II4" s="245"/>
      <c r="IJ4" s="245"/>
      <c r="IK4" s="245"/>
      <c r="IL4" s="245"/>
      <c r="IM4" s="245"/>
      <c r="IN4" s="245"/>
      <c r="IO4" s="245"/>
      <c r="IP4" s="245"/>
      <c r="IQ4" s="245"/>
      <c r="IR4" s="245"/>
      <c r="IS4" s="245"/>
      <c r="IT4" s="245"/>
      <c r="IU4" s="245"/>
    </row>
    <row r="5" s="76" customFormat="1" ht="26" customHeight="1" spans="1:255">
      <c r="A5" s="255" t="s">
        <v>2984</v>
      </c>
      <c r="B5" s="132" t="s">
        <v>2985</v>
      </c>
      <c r="C5" s="254">
        <v>9</v>
      </c>
      <c r="D5" s="254"/>
      <c r="E5" s="254"/>
      <c r="F5" s="254">
        <v>10</v>
      </c>
      <c r="G5" s="254">
        <v>1</v>
      </c>
      <c r="H5" s="256" t="s">
        <v>2986</v>
      </c>
      <c r="I5" s="245"/>
      <c r="J5" s="245"/>
      <c r="K5" s="245"/>
      <c r="L5" s="245"/>
      <c r="M5" s="245"/>
      <c r="N5" s="245"/>
      <c r="O5" s="245"/>
      <c r="P5" s="245"/>
      <c r="Q5" s="245"/>
      <c r="R5" s="245"/>
      <c r="S5" s="245"/>
      <c r="T5" s="245"/>
      <c r="U5" s="245"/>
      <c r="V5" s="245"/>
      <c r="W5" s="245"/>
      <c r="X5" s="245"/>
      <c r="Y5" s="245"/>
      <c r="Z5" s="245"/>
      <c r="AA5" s="245"/>
      <c r="AB5" s="245"/>
      <c r="AC5" s="245"/>
      <c r="AD5" s="245"/>
      <c r="AE5" s="245"/>
      <c r="AF5" s="245"/>
      <c r="AG5" s="245"/>
      <c r="AH5" s="245"/>
      <c r="AI5" s="245"/>
      <c r="AJ5" s="245"/>
      <c r="AK5" s="245"/>
      <c r="AL5" s="245"/>
      <c r="AM5" s="245"/>
      <c r="AN5" s="245"/>
      <c r="AO5" s="245"/>
      <c r="AP5" s="245"/>
      <c r="AQ5" s="245"/>
      <c r="AR5" s="245"/>
      <c r="AS5" s="245"/>
      <c r="AT5" s="245"/>
      <c r="AU5" s="245"/>
      <c r="AV5" s="245"/>
      <c r="AW5" s="245"/>
      <c r="AX5" s="245"/>
      <c r="AY5" s="245"/>
      <c r="AZ5" s="245"/>
      <c r="BA5" s="245"/>
      <c r="BB5" s="245"/>
      <c r="BC5" s="245"/>
      <c r="BD5" s="245"/>
      <c r="BE5" s="245"/>
      <c r="BF5" s="245"/>
      <c r="BG5" s="245"/>
      <c r="BH5" s="245"/>
      <c r="BI5" s="245"/>
      <c r="BJ5" s="245"/>
      <c r="BK5" s="245"/>
      <c r="BL5" s="245"/>
      <c r="BM5" s="245"/>
      <c r="BN5" s="245"/>
      <c r="BO5" s="245"/>
      <c r="BP5" s="245"/>
      <c r="BQ5" s="245"/>
      <c r="BR5" s="245"/>
      <c r="BS5" s="245"/>
      <c r="BT5" s="245"/>
      <c r="BU5" s="245"/>
      <c r="BV5" s="245"/>
      <c r="BW5" s="245"/>
      <c r="BX5" s="245"/>
      <c r="BY5" s="245"/>
      <c r="BZ5" s="245"/>
      <c r="CA5" s="245"/>
      <c r="CB5" s="245"/>
      <c r="CC5" s="245"/>
      <c r="CD5" s="245"/>
      <c r="CE5" s="245"/>
      <c r="CF5" s="245"/>
      <c r="CG5" s="245"/>
      <c r="CH5" s="245"/>
      <c r="CI5" s="245"/>
      <c r="CJ5" s="245"/>
      <c r="CK5" s="245"/>
      <c r="CL5" s="245"/>
      <c r="CM5" s="245"/>
      <c r="CN5" s="245"/>
      <c r="CO5" s="245"/>
      <c r="CP5" s="245"/>
      <c r="CQ5" s="245"/>
      <c r="CR5" s="245"/>
      <c r="CS5" s="245"/>
      <c r="CT5" s="245"/>
      <c r="CU5" s="245"/>
      <c r="CV5" s="245"/>
      <c r="CW5" s="245"/>
      <c r="CX5" s="245"/>
      <c r="CY5" s="245"/>
      <c r="CZ5" s="245"/>
      <c r="DA5" s="245"/>
      <c r="DB5" s="245"/>
      <c r="DC5" s="245"/>
      <c r="DD5" s="245"/>
      <c r="DE5" s="245"/>
      <c r="DF5" s="245"/>
      <c r="DG5" s="245"/>
      <c r="DH5" s="245"/>
      <c r="DI5" s="245"/>
      <c r="DJ5" s="245"/>
      <c r="DK5" s="245"/>
      <c r="DL5" s="245"/>
      <c r="DM5" s="245"/>
      <c r="DN5" s="245"/>
      <c r="DO5" s="245"/>
      <c r="DP5" s="245"/>
      <c r="DQ5" s="245"/>
      <c r="DR5" s="245"/>
      <c r="DS5" s="245"/>
      <c r="DT5" s="245"/>
      <c r="DU5" s="245"/>
      <c r="DV5" s="245"/>
      <c r="DW5" s="245"/>
      <c r="DX5" s="245"/>
      <c r="DY5" s="245"/>
      <c r="DZ5" s="245"/>
      <c r="EA5" s="245"/>
      <c r="EB5" s="245"/>
      <c r="EC5" s="245"/>
      <c r="ED5" s="245"/>
      <c r="EE5" s="245"/>
      <c r="EF5" s="245"/>
      <c r="EG5" s="245"/>
      <c r="EH5" s="245"/>
      <c r="EI5" s="245"/>
      <c r="EJ5" s="245"/>
      <c r="EK5" s="245"/>
      <c r="EL5" s="245"/>
      <c r="EM5" s="245"/>
      <c r="EN5" s="245"/>
      <c r="EO5" s="245"/>
      <c r="EP5" s="245"/>
      <c r="EQ5" s="245"/>
      <c r="ER5" s="245"/>
      <c r="ES5" s="245"/>
      <c r="ET5" s="245"/>
      <c r="EU5" s="245"/>
      <c r="EV5" s="245"/>
      <c r="EW5" s="245"/>
      <c r="EX5" s="245"/>
      <c r="EY5" s="245"/>
      <c r="EZ5" s="245"/>
      <c r="FA5" s="245"/>
      <c r="FB5" s="245"/>
      <c r="FC5" s="245"/>
      <c r="FD5" s="245"/>
      <c r="FE5" s="245"/>
      <c r="FF5" s="245"/>
      <c r="FG5" s="245"/>
      <c r="FH5" s="245"/>
      <c r="FI5" s="245"/>
      <c r="FJ5" s="245"/>
      <c r="FK5" s="245"/>
      <c r="FL5" s="245"/>
      <c r="FM5" s="245"/>
      <c r="FN5" s="245"/>
      <c r="FO5" s="245"/>
      <c r="FP5" s="245"/>
      <c r="FQ5" s="245"/>
      <c r="FR5" s="245"/>
      <c r="FS5" s="245"/>
      <c r="FT5" s="245"/>
      <c r="FU5" s="245"/>
      <c r="FV5" s="245"/>
      <c r="FW5" s="245"/>
      <c r="FX5" s="245"/>
      <c r="FY5" s="245"/>
      <c r="FZ5" s="245"/>
      <c r="GA5" s="245"/>
      <c r="GB5" s="245"/>
      <c r="GC5" s="245"/>
      <c r="GD5" s="245"/>
      <c r="GE5" s="245"/>
      <c r="GF5" s="245"/>
      <c r="GG5" s="245"/>
      <c r="GH5" s="245"/>
      <c r="GI5" s="245"/>
      <c r="GJ5" s="245"/>
      <c r="GK5" s="245"/>
      <c r="GL5" s="245"/>
      <c r="GM5" s="245"/>
      <c r="GN5" s="245"/>
      <c r="GO5" s="245"/>
      <c r="GP5" s="245"/>
      <c r="GQ5" s="245"/>
      <c r="GR5" s="245"/>
      <c r="GS5" s="245"/>
      <c r="GT5" s="245"/>
      <c r="GU5" s="245"/>
      <c r="GV5" s="245"/>
      <c r="GW5" s="245"/>
      <c r="GX5" s="245"/>
      <c r="GY5" s="245"/>
      <c r="GZ5" s="245"/>
      <c r="HA5" s="245"/>
      <c r="HB5" s="245"/>
      <c r="HC5" s="245"/>
      <c r="HD5" s="245"/>
      <c r="HE5" s="245"/>
      <c r="HF5" s="245"/>
      <c r="HG5" s="245"/>
      <c r="HH5" s="245"/>
      <c r="HI5" s="245"/>
      <c r="HJ5" s="245"/>
      <c r="HK5" s="245"/>
      <c r="HL5" s="245"/>
      <c r="HM5" s="245"/>
      <c r="HN5" s="245"/>
      <c r="HO5" s="245"/>
      <c r="HP5" s="245"/>
      <c r="HQ5" s="245"/>
      <c r="HR5" s="245"/>
      <c r="HS5" s="245"/>
      <c r="HT5" s="245"/>
      <c r="HU5" s="245"/>
      <c r="HV5" s="245"/>
      <c r="HW5" s="245"/>
      <c r="HX5" s="245"/>
      <c r="HY5" s="245"/>
      <c r="HZ5" s="245"/>
      <c r="IA5" s="245"/>
      <c r="IB5" s="245"/>
      <c r="IC5" s="245"/>
      <c r="ID5" s="245"/>
      <c r="IE5" s="245"/>
      <c r="IF5" s="245"/>
      <c r="IG5" s="245"/>
      <c r="IH5" s="245"/>
      <c r="II5" s="245"/>
      <c r="IJ5" s="245"/>
      <c r="IK5" s="245"/>
      <c r="IL5" s="245"/>
      <c r="IM5" s="245"/>
      <c r="IN5" s="245"/>
      <c r="IO5" s="245"/>
      <c r="IP5" s="245"/>
      <c r="IQ5" s="245"/>
      <c r="IR5" s="245"/>
      <c r="IS5" s="245"/>
      <c r="IT5" s="245"/>
      <c r="IU5" s="245"/>
    </row>
    <row r="6" s="76" customFormat="1" ht="26" customHeight="1" spans="1:255">
      <c r="A6" s="255"/>
      <c r="B6" s="132" t="s">
        <v>2987</v>
      </c>
      <c r="C6" s="254">
        <v>207</v>
      </c>
      <c r="D6" s="254"/>
      <c r="E6" s="254"/>
      <c r="F6" s="254">
        <v>287</v>
      </c>
      <c r="G6" s="254">
        <v>80</v>
      </c>
      <c r="H6" s="256" t="s">
        <v>2986</v>
      </c>
      <c r="I6" s="245"/>
      <c r="J6" s="245"/>
      <c r="K6" s="245"/>
      <c r="L6" s="245"/>
      <c r="M6" s="245"/>
      <c r="N6" s="245"/>
      <c r="O6" s="245"/>
      <c r="P6" s="245"/>
      <c r="Q6" s="245"/>
      <c r="R6" s="245"/>
      <c r="S6" s="245"/>
      <c r="T6" s="245"/>
      <c r="U6" s="245"/>
      <c r="V6" s="245"/>
      <c r="W6" s="245"/>
      <c r="X6" s="245"/>
      <c r="Y6" s="245"/>
      <c r="Z6" s="245"/>
      <c r="AA6" s="245"/>
      <c r="AB6" s="245"/>
      <c r="AC6" s="245"/>
      <c r="AD6" s="245"/>
      <c r="AE6" s="245"/>
      <c r="AF6" s="245"/>
      <c r="AG6" s="245"/>
      <c r="AH6" s="245"/>
      <c r="AI6" s="245"/>
      <c r="AJ6" s="245"/>
      <c r="AK6" s="245"/>
      <c r="AL6" s="245"/>
      <c r="AM6" s="245"/>
      <c r="AN6" s="245"/>
      <c r="AO6" s="245"/>
      <c r="AP6" s="245"/>
      <c r="AQ6" s="245"/>
      <c r="AR6" s="245"/>
      <c r="AS6" s="245"/>
      <c r="AT6" s="245"/>
      <c r="AU6" s="245"/>
      <c r="AV6" s="245"/>
      <c r="AW6" s="245"/>
      <c r="AX6" s="245"/>
      <c r="AY6" s="245"/>
      <c r="AZ6" s="245"/>
      <c r="BA6" s="245"/>
      <c r="BB6" s="245"/>
      <c r="BC6" s="245"/>
      <c r="BD6" s="245"/>
      <c r="BE6" s="245"/>
      <c r="BF6" s="245"/>
      <c r="BG6" s="245"/>
      <c r="BH6" s="245"/>
      <c r="BI6" s="245"/>
      <c r="BJ6" s="245"/>
      <c r="BK6" s="245"/>
      <c r="BL6" s="245"/>
      <c r="BM6" s="245"/>
      <c r="BN6" s="245"/>
      <c r="BO6" s="245"/>
      <c r="BP6" s="245"/>
      <c r="BQ6" s="245"/>
      <c r="BR6" s="245"/>
      <c r="BS6" s="245"/>
      <c r="BT6" s="245"/>
      <c r="BU6" s="245"/>
      <c r="BV6" s="245"/>
      <c r="BW6" s="245"/>
      <c r="BX6" s="245"/>
      <c r="BY6" s="245"/>
      <c r="BZ6" s="245"/>
      <c r="CA6" s="245"/>
      <c r="CB6" s="245"/>
      <c r="CC6" s="245"/>
      <c r="CD6" s="245"/>
      <c r="CE6" s="245"/>
      <c r="CF6" s="245"/>
      <c r="CG6" s="245"/>
      <c r="CH6" s="245"/>
      <c r="CI6" s="245"/>
      <c r="CJ6" s="245"/>
      <c r="CK6" s="245"/>
      <c r="CL6" s="245"/>
      <c r="CM6" s="245"/>
      <c r="CN6" s="245"/>
      <c r="CO6" s="245"/>
      <c r="CP6" s="245"/>
      <c r="CQ6" s="245"/>
      <c r="CR6" s="245"/>
      <c r="CS6" s="245"/>
      <c r="CT6" s="245"/>
      <c r="CU6" s="245"/>
      <c r="CV6" s="245"/>
      <c r="CW6" s="245"/>
      <c r="CX6" s="245"/>
      <c r="CY6" s="245"/>
      <c r="CZ6" s="245"/>
      <c r="DA6" s="245"/>
      <c r="DB6" s="245"/>
      <c r="DC6" s="245"/>
      <c r="DD6" s="245"/>
      <c r="DE6" s="245"/>
      <c r="DF6" s="245"/>
      <c r="DG6" s="245"/>
      <c r="DH6" s="245"/>
      <c r="DI6" s="245"/>
      <c r="DJ6" s="245"/>
      <c r="DK6" s="245"/>
      <c r="DL6" s="245"/>
      <c r="DM6" s="245"/>
      <c r="DN6" s="245"/>
      <c r="DO6" s="245"/>
      <c r="DP6" s="245"/>
      <c r="DQ6" s="245"/>
      <c r="DR6" s="245"/>
      <c r="DS6" s="245"/>
      <c r="DT6" s="245"/>
      <c r="DU6" s="245"/>
      <c r="DV6" s="245"/>
      <c r="DW6" s="245"/>
      <c r="DX6" s="245"/>
      <c r="DY6" s="245"/>
      <c r="DZ6" s="245"/>
      <c r="EA6" s="245"/>
      <c r="EB6" s="245"/>
      <c r="EC6" s="245"/>
      <c r="ED6" s="245"/>
      <c r="EE6" s="245"/>
      <c r="EF6" s="245"/>
      <c r="EG6" s="245"/>
      <c r="EH6" s="245"/>
      <c r="EI6" s="245"/>
      <c r="EJ6" s="245"/>
      <c r="EK6" s="245"/>
      <c r="EL6" s="245"/>
      <c r="EM6" s="245"/>
      <c r="EN6" s="245"/>
      <c r="EO6" s="245"/>
      <c r="EP6" s="245"/>
      <c r="EQ6" s="245"/>
      <c r="ER6" s="245"/>
      <c r="ES6" s="245"/>
      <c r="ET6" s="245"/>
      <c r="EU6" s="245"/>
      <c r="EV6" s="245"/>
      <c r="EW6" s="245"/>
      <c r="EX6" s="245"/>
      <c r="EY6" s="245"/>
      <c r="EZ6" s="245"/>
      <c r="FA6" s="245"/>
      <c r="FB6" s="245"/>
      <c r="FC6" s="245"/>
      <c r="FD6" s="245"/>
      <c r="FE6" s="245"/>
      <c r="FF6" s="245"/>
      <c r="FG6" s="245"/>
      <c r="FH6" s="245"/>
      <c r="FI6" s="245"/>
      <c r="FJ6" s="245"/>
      <c r="FK6" s="245"/>
      <c r="FL6" s="245"/>
      <c r="FM6" s="245"/>
      <c r="FN6" s="245"/>
      <c r="FO6" s="245"/>
      <c r="FP6" s="245"/>
      <c r="FQ6" s="245"/>
      <c r="FR6" s="245"/>
      <c r="FS6" s="245"/>
      <c r="FT6" s="245"/>
      <c r="FU6" s="245"/>
      <c r="FV6" s="245"/>
      <c r="FW6" s="245"/>
      <c r="FX6" s="245"/>
      <c r="FY6" s="245"/>
      <c r="FZ6" s="245"/>
      <c r="GA6" s="245"/>
      <c r="GB6" s="245"/>
      <c r="GC6" s="245"/>
      <c r="GD6" s="245"/>
      <c r="GE6" s="245"/>
      <c r="GF6" s="245"/>
      <c r="GG6" s="245"/>
      <c r="GH6" s="245"/>
      <c r="GI6" s="245"/>
      <c r="GJ6" s="245"/>
      <c r="GK6" s="245"/>
      <c r="GL6" s="245"/>
      <c r="GM6" s="245"/>
      <c r="GN6" s="245"/>
      <c r="GO6" s="245"/>
      <c r="GP6" s="245"/>
      <c r="GQ6" s="245"/>
      <c r="GR6" s="245"/>
      <c r="GS6" s="245"/>
      <c r="GT6" s="245"/>
      <c r="GU6" s="245"/>
      <c r="GV6" s="245"/>
      <c r="GW6" s="245"/>
      <c r="GX6" s="245"/>
      <c r="GY6" s="245"/>
      <c r="GZ6" s="245"/>
      <c r="HA6" s="245"/>
      <c r="HB6" s="245"/>
      <c r="HC6" s="245"/>
      <c r="HD6" s="245"/>
      <c r="HE6" s="245"/>
      <c r="HF6" s="245"/>
      <c r="HG6" s="245"/>
      <c r="HH6" s="245"/>
      <c r="HI6" s="245"/>
      <c r="HJ6" s="245"/>
      <c r="HK6" s="245"/>
      <c r="HL6" s="245"/>
      <c r="HM6" s="245"/>
      <c r="HN6" s="245"/>
      <c r="HO6" s="245"/>
      <c r="HP6" s="245"/>
      <c r="HQ6" s="245"/>
      <c r="HR6" s="245"/>
      <c r="HS6" s="245"/>
      <c r="HT6" s="245"/>
      <c r="HU6" s="245"/>
      <c r="HV6" s="245"/>
      <c r="HW6" s="245"/>
      <c r="HX6" s="245"/>
      <c r="HY6" s="245"/>
      <c r="HZ6" s="245"/>
      <c r="IA6" s="245"/>
      <c r="IB6" s="245"/>
      <c r="IC6" s="245"/>
      <c r="ID6" s="245"/>
      <c r="IE6" s="245"/>
      <c r="IF6" s="245"/>
      <c r="IG6" s="245"/>
      <c r="IH6" s="245"/>
      <c r="II6" s="245"/>
      <c r="IJ6" s="245"/>
      <c r="IK6" s="245"/>
      <c r="IL6" s="245"/>
      <c r="IM6" s="245"/>
      <c r="IN6" s="245"/>
      <c r="IO6" s="245"/>
      <c r="IP6" s="245"/>
      <c r="IQ6" s="245"/>
      <c r="IR6" s="245"/>
      <c r="IS6" s="245"/>
      <c r="IT6" s="245"/>
      <c r="IU6" s="245"/>
    </row>
    <row r="7" s="76" customFormat="1" ht="26" customHeight="1" spans="1:255">
      <c r="A7" s="255"/>
      <c r="B7" s="132" t="s">
        <v>2988</v>
      </c>
      <c r="C7" s="254">
        <v>77</v>
      </c>
      <c r="D7" s="254"/>
      <c r="E7" s="254"/>
      <c r="F7" s="254">
        <v>67</v>
      </c>
      <c r="G7" s="254">
        <v>-10</v>
      </c>
      <c r="H7" s="256"/>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5"/>
      <c r="BI7" s="245"/>
      <c r="BJ7" s="245"/>
      <c r="BK7" s="245"/>
      <c r="BL7" s="245"/>
      <c r="BM7" s="245"/>
      <c r="BN7" s="245"/>
      <c r="BO7" s="245"/>
      <c r="BP7" s="245"/>
      <c r="BQ7" s="245"/>
      <c r="BR7" s="245"/>
      <c r="BS7" s="245"/>
      <c r="BT7" s="245"/>
      <c r="BU7" s="245"/>
      <c r="BV7" s="245"/>
      <c r="BW7" s="245"/>
      <c r="BX7" s="245"/>
      <c r="BY7" s="245"/>
      <c r="BZ7" s="245"/>
      <c r="CA7" s="245"/>
      <c r="CB7" s="245"/>
      <c r="CC7" s="245"/>
      <c r="CD7" s="245"/>
      <c r="CE7" s="245"/>
      <c r="CF7" s="245"/>
      <c r="CG7" s="245"/>
      <c r="CH7" s="245"/>
      <c r="CI7" s="245"/>
      <c r="CJ7" s="245"/>
      <c r="CK7" s="245"/>
      <c r="CL7" s="245"/>
      <c r="CM7" s="245"/>
      <c r="CN7" s="245"/>
      <c r="CO7" s="245"/>
      <c r="CP7" s="245"/>
      <c r="CQ7" s="245"/>
      <c r="CR7" s="245"/>
      <c r="CS7" s="245"/>
      <c r="CT7" s="245"/>
      <c r="CU7" s="245"/>
      <c r="CV7" s="245"/>
      <c r="CW7" s="245"/>
      <c r="CX7" s="245"/>
      <c r="CY7" s="245"/>
      <c r="CZ7" s="245"/>
      <c r="DA7" s="245"/>
      <c r="DB7" s="245"/>
      <c r="DC7" s="245"/>
      <c r="DD7" s="245"/>
      <c r="DE7" s="245"/>
      <c r="DF7" s="245"/>
      <c r="DG7" s="245"/>
      <c r="DH7" s="245"/>
      <c r="DI7" s="245"/>
      <c r="DJ7" s="245"/>
      <c r="DK7" s="245"/>
      <c r="DL7" s="245"/>
      <c r="DM7" s="245"/>
      <c r="DN7" s="245"/>
      <c r="DO7" s="245"/>
      <c r="DP7" s="245"/>
      <c r="DQ7" s="245"/>
      <c r="DR7" s="245"/>
      <c r="DS7" s="245"/>
      <c r="DT7" s="245"/>
      <c r="DU7" s="245"/>
      <c r="DV7" s="245"/>
      <c r="DW7" s="245"/>
      <c r="DX7" s="245"/>
      <c r="DY7" s="245"/>
      <c r="DZ7" s="245"/>
      <c r="EA7" s="245"/>
      <c r="EB7" s="245"/>
      <c r="EC7" s="245"/>
      <c r="ED7" s="245"/>
      <c r="EE7" s="245"/>
      <c r="EF7" s="245"/>
      <c r="EG7" s="245"/>
      <c r="EH7" s="245"/>
      <c r="EI7" s="245"/>
      <c r="EJ7" s="245"/>
      <c r="EK7" s="245"/>
      <c r="EL7" s="245"/>
      <c r="EM7" s="245"/>
      <c r="EN7" s="245"/>
      <c r="EO7" s="245"/>
      <c r="EP7" s="245"/>
      <c r="EQ7" s="245"/>
      <c r="ER7" s="245"/>
      <c r="ES7" s="245"/>
      <c r="ET7" s="245"/>
      <c r="EU7" s="245"/>
      <c r="EV7" s="245"/>
      <c r="EW7" s="245"/>
      <c r="EX7" s="245"/>
      <c r="EY7" s="245"/>
      <c r="EZ7" s="245"/>
      <c r="FA7" s="245"/>
      <c r="FB7" s="245"/>
      <c r="FC7" s="245"/>
      <c r="FD7" s="245"/>
      <c r="FE7" s="245"/>
      <c r="FF7" s="245"/>
      <c r="FG7" s="245"/>
      <c r="FH7" s="245"/>
      <c r="FI7" s="245"/>
      <c r="FJ7" s="245"/>
      <c r="FK7" s="245"/>
      <c r="FL7" s="245"/>
      <c r="FM7" s="245"/>
      <c r="FN7" s="245"/>
      <c r="FO7" s="245"/>
      <c r="FP7" s="245"/>
      <c r="FQ7" s="245"/>
      <c r="FR7" s="245"/>
      <c r="FS7" s="245"/>
      <c r="FT7" s="245"/>
      <c r="FU7" s="245"/>
      <c r="FV7" s="245"/>
      <c r="FW7" s="245"/>
      <c r="FX7" s="245"/>
      <c r="FY7" s="245"/>
      <c r="FZ7" s="245"/>
      <c r="GA7" s="245"/>
      <c r="GB7" s="245"/>
      <c r="GC7" s="245"/>
      <c r="GD7" s="245"/>
      <c r="GE7" s="245"/>
      <c r="GF7" s="245"/>
      <c r="GG7" s="245"/>
      <c r="GH7" s="245"/>
      <c r="GI7" s="245"/>
      <c r="GJ7" s="245"/>
      <c r="GK7" s="245"/>
      <c r="GL7" s="245"/>
      <c r="GM7" s="245"/>
      <c r="GN7" s="245"/>
      <c r="GO7" s="245"/>
      <c r="GP7" s="245"/>
      <c r="GQ7" s="245"/>
      <c r="GR7" s="245"/>
      <c r="GS7" s="245"/>
      <c r="GT7" s="245"/>
      <c r="GU7" s="245"/>
      <c r="GV7" s="245"/>
      <c r="GW7" s="245"/>
      <c r="GX7" s="245"/>
      <c r="GY7" s="245"/>
      <c r="GZ7" s="245"/>
      <c r="HA7" s="245"/>
      <c r="HB7" s="245"/>
      <c r="HC7" s="245"/>
      <c r="HD7" s="245"/>
      <c r="HE7" s="245"/>
      <c r="HF7" s="245"/>
      <c r="HG7" s="245"/>
      <c r="HH7" s="245"/>
      <c r="HI7" s="245"/>
      <c r="HJ7" s="245"/>
      <c r="HK7" s="245"/>
      <c r="HL7" s="245"/>
      <c r="HM7" s="245"/>
      <c r="HN7" s="245"/>
      <c r="HO7" s="245"/>
      <c r="HP7" s="245"/>
      <c r="HQ7" s="245"/>
      <c r="HR7" s="245"/>
      <c r="HS7" s="245"/>
      <c r="HT7" s="245"/>
      <c r="HU7" s="245"/>
      <c r="HV7" s="245"/>
      <c r="HW7" s="245"/>
      <c r="HX7" s="245"/>
      <c r="HY7" s="245"/>
      <c r="HZ7" s="245"/>
      <c r="IA7" s="245"/>
      <c r="IB7" s="245"/>
      <c r="IC7" s="245"/>
      <c r="ID7" s="245"/>
      <c r="IE7" s="245"/>
      <c r="IF7" s="245"/>
      <c r="IG7" s="245"/>
      <c r="IH7" s="245"/>
      <c r="II7" s="245"/>
      <c r="IJ7" s="245"/>
      <c r="IK7" s="245"/>
      <c r="IL7" s="245"/>
      <c r="IM7" s="245"/>
      <c r="IN7" s="245"/>
      <c r="IO7" s="245"/>
      <c r="IP7" s="245"/>
      <c r="IQ7" s="245"/>
      <c r="IR7" s="245"/>
      <c r="IS7" s="245"/>
      <c r="IT7" s="245"/>
      <c r="IU7" s="245"/>
    </row>
    <row r="8" s="76" customFormat="1" ht="26" customHeight="1" spans="1:255">
      <c r="A8" s="255"/>
      <c r="B8" s="132" t="s">
        <v>2989</v>
      </c>
      <c r="C8" s="254">
        <v>264</v>
      </c>
      <c r="D8" s="254"/>
      <c r="E8" s="254"/>
      <c r="F8" s="254">
        <v>357</v>
      </c>
      <c r="G8" s="254">
        <v>93</v>
      </c>
      <c r="H8" s="256" t="s">
        <v>2986</v>
      </c>
      <c r="I8" s="245"/>
      <c r="J8" s="245"/>
      <c r="K8" s="245"/>
      <c r="L8" s="245"/>
      <c r="M8" s="245"/>
      <c r="N8" s="245"/>
      <c r="O8" s="245"/>
      <c r="P8" s="245"/>
      <c r="Q8" s="245"/>
      <c r="R8" s="245"/>
      <c r="S8" s="245"/>
      <c r="T8" s="245"/>
      <c r="U8" s="245"/>
      <c r="V8" s="245"/>
      <c r="W8" s="245"/>
      <c r="X8" s="245"/>
      <c r="Y8" s="245"/>
      <c r="Z8" s="245"/>
      <c r="AA8" s="245"/>
      <c r="AB8" s="245"/>
      <c r="AC8" s="245"/>
      <c r="AD8" s="245"/>
      <c r="AE8" s="245"/>
      <c r="AF8" s="245"/>
      <c r="AG8" s="245"/>
      <c r="AH8" s="245"/>
      <c r="AI8" s="245"/>
      <c r="AJ8" s="245"/>
      <c r="AK8" s="245"/>
      <c r="AL8" s="245"/>
      <c r="AM8" s="245"/>
      <c r="AN8" s="245"/>
      <c r="AO8" s="245"/>
      <c r="AP8" s="245"/>
      <c r="AQ8" s="245"/>
      <c r="AR8" s="245"/>
      <c r="AS8" s="245"/>
      <c r="AT8" s="245"/>
      <c r="AU8" s="245"/>
      <c r="AV8" s="245"/>
      <c r="AW8" s="245"/>
      <c r="AX8" s="245"/>
      <c r="AY8" s="245"/>
      <c r="AZ8" s="245"/>
      <c r="BA8" s="245"/>
      <c r="BB8" s="245"/>
      <c r="BC8" s="245"/>
      <c r="BD8" s="245"/>
      <c r="BE8" s="245"/>
      <c r="BF8" s="245"/>
      <c r="BG8" s="245"/>
      <c r="BH8" s="245"/>
      <c r="BI8" s="245"/>
      <c r="BJ8" s="245"/>
      <c r="BK8" s="245"/>
      <c r="BL8" s="245"/>
      <c r="BM8" s="245"/>
      <c r="BN8" s="245"/>
      <c r="BO8" s="245"/>
      <c r="BP8" s="245"/>
      <c r="BQ8" s="245"/>
      <c r="BR8" s="245"/>
      <c r="BS8" s="245"/>
      <c r="BT8" s="245"/>
      <c r="BU8" s="245"/>
      <c r="BV8" s="245"/>
      <c r="BW8" s="245"/>
      <c r="BX8" s="245"/>
      <c r="BY8" s="245"/>
      <c r="BZ8" s="245"/>
      <c r="CA8" s="245"/>
      <c r="CB8" s="245"/>
      <c r="CC8" s="245"/>
      <c r="CD8" s="245"/>
      <c r="CE8" s="245"/>
      <c r="CF8" s="245"/>
      <c r="CG8" s="245"/>
      <c r="CH8" s="245"/>
      <c r="CI8" s="245"/>
      <c r="CJ8" s="245"/>
      <c r="CK8" s="245"/>
      <c r="CL8" s="245"/>
      <c r="CM8" s="245"/>
      <c r="CN8" s="245"/>
      <c r="CO8" s="245"/>
      <c r="CP8" s="245"/>
      <c r="CQ8" s="245"/>
      <c r="CR8" s="245"/>
      <c r="CS8" s="245"/>
      <c r="CT8" s="245"/>
      <c r="CU8" s="245"/>
      <c r="CV8" s="245"/>
      <c r="CW8" s="245"/>
      <c r="CX8" s="245"/>
      <c r="CY8" s="245"/>
      <c r="CZ8" s="245"/>
      <c r="DA8" s="245"/>
      <c r="DB8" s="245"/>
      <c r="DC8" s="245"/>
      <c r="DD8" s="245"/>
      <c r="DE8" s="245"/>
      <c r="DF8" s="245"/>
      <c r="DG8" s="245"/>
      <c r="DH8" s="245"/>
      <c r="DI8" s="245"/>
      <c r="DJ8" s="245"/>
      <c r="DK8" s="245"/>
      <c r="DL8" s="245"/>
      <c r="DM8" s="245"/>
      <c r="DN8" s="245"/>
      <c r="DO8" s="245"/>
      <c r="DP8" s="245"/>
      <c r="DQ8" s="245"/>
      <c r="DR8" s="245"/>
      <c r="DS8" s="245"/>
      <c r="DT8" s="245"/>
      <c r="DU8" s="245"/>
      <c r="DV8" s="245"/>
      <c r="DW8" s="245"/>
      <c r="DX8" s="245"/>
      <c r="DY8" s="245"/>
      <c r="DZ8" s="245"/>
      <c r="EA8" s="245"/>
      <c r="EB8" s="245"/>
      <c r="EC8" s="245"/>
      <c r="ED8" s="245"/>
      <c r="EE8" s="245"/>
      <c r="EF8" s="245"/>
      <c r="EG8" s="245"/>
      <c r="EH8" s="245"/>
      <c r="EI8" s="245"/>
      <c r="EJ8" s="245"/>
      <c r="EK8" s="245"/>
      <c r="EL8" s="245"/>
      <c r="EM8" s="245"/>
      <c r="EN8" s="245"/>
      <c r="EO8" s="245"/>
      <c r="EP8" s="245"/>
      <c r="EQ8" s="245"/>
      <c r="ER8" s="245"/>
      <c r="ES8" s="245"/>
      <c r="ET8" s="245"/>
      <c r="EU8" s="245"/>
      <c r="EV8" s="245"/>
      <c r="EW8" s="245"/>
      <c r="EX8" s="245"/>
      <c r="EY8" s="245"/>
      <c r="EZ8" s="245"/>
      <c r="FA8" s="245"/>
      <c r="FB8" s="245"/>
      <c r="FC8" s="245"/>
      <c r="FD8" s="245"/>
      <c r="FE8" s="245"/>
      <c r="FF8" s="245"/>
      <c r="FG8" s="245"/>
      <c r="FH8" s="245"/>
      <c r="FI8" s="245"/>
      <c r="FJ8" s="245"/>
      <c r="FK8" s="245"/>
      <c r="FL8" s="245"/>
      <c r="FM8" s="245"/>
      <c r="FN8" s="245"/>
      <c r="FO8" s="245"/>
      <c r="FP8" s="245"/>
      <c r="FQ8" s="245"/>
      <c r="FR8" s="245"/>
      <c r="FS8" s="245"/>
      <c r="FT8" s="245"/>
      <c r="FU8" s="245"/>
      <c r="FV8" s="245"/>
      <c r="FW8" s="245"/>
      <c r="FX8" s="245"/>
      <c r="FY8" s="245"/>
      <c r="FZ8" s="245"/>
      <c r="GA8" s="245"/>
      <c r="GB8" s="245"/>
      <c r="GC8" s="245"/>
      <c r="GD8" s="245"/>
      <c r="GE8" s="245"/>
      <c r="GF8" s="245"/>
      <c r="GG8" s="245"/>
      <c r="GH8" s="245"/>
      <c r="GI8" s="245"/>
      <c r="GJ8" s="245"/>
      <c r="GK8" s="245"/>
      <c r="GL8" s="245"/>
      <c r="GM8" s="245"/>
      <c r="GN8" s="245"/>
      <c r="GO8" s="245"/>
      <c r="GP8" s="245"/>
      <c r="GQ8" s="245"/>
      <c r="GR8" s="245"/>
      <c r="GS8" s="245"/>
      <c r="GT8" s="245"/>
      <c r="GU8" s="245"/>
      <c r="GV8" s="245"/>
      <c r="GW8" s="245"/>
      <c r="GX8" s="245"/>
      <c r="GY8" s="245"/>
      <c r="GZ8" s="245"/>
      <c r="HA8" s="245"/>
      <c r="HB8" s="245"/>
      <c r="HC8" s="245"/>
      <c r="HD8" s="245"/>
      <c r="HE8" s="245"/>
      <c r="HF8" s="245"/>
      <c r="HG8" s="245"/>
      <c r="HH8" s="245"/>
      <c r="HI8" s="245"/>
      <c r="HJ8" s="245"/>
      <c r="HK8" s="245"/>
      <c r="HL8" s="245"/>
      <c r="HM8" s="245"/>
      <c r="HN8" s="245"/>
      <c r="HO8" s="245"/>
      <c r="HP8" s="245"/>
      <c r="HQ8" s="245"/>
      <c r="HR8" s="245"/>
      <c r="HS8" s="245"/>
      <c r="HT8" s="245"/>
      <c r="HU8" s="245"/>
      <c r="HV8" s="245"/>
      <c r="HW8" s="245"/>
      <c r="HX8" s="245"/>
      <c r="HY8" s="245"/>
      <c r="HZ8" s="245"/>
      <c r="IA8" s="245"/>
      <c r="IB8" s="245"/>
      <c r="IC8" s="245"/>
      <c r="ID8" s="245"/>
      <c r="IE8" s="245"/>
      <c r="IF8" s="245"/>
      <c r="IG8" s="245"/>
      <c r="IH8" s="245"/>
      <c r="II8" s="245"/>
      <c r="IJ8" s="245"/>
      <c r="IK8" s="245"/>
      <c r="IL8" s="245"/>
      <c r="IM8" s="245"/>
      <c r="IN8" s="245"/>
      <c r="IO8" s="245"/>
      <c r="IP8" s="245"/>
      <c r="IQ8" s="245"/>
      <c r="IR8" s="245"/>
      <c r="IS8" s="245"/>
      <c r="IT8" s="245"/>
      <c r="IU8" s="245"/>
    </row>
    <row r="9" s="76" customFormat="1" ht="26" customHeight="1" spans="1:255">
      <c r="A9" s="255"/>
      <c r="B9" s="132" t="s">
        <v>2990</v>
      </c>
      <c r="C9" s="254">
        <v>12</v>
      </c>
      <c r="D9" s="254"/>
      <c r="E9" s="254"/>
      <c r="F9" s="254">
        <v>12</v>
      </c>
      <c r="G9" s="254">
        <v>0</v>
      </c>
      <c r="H9" s="256"/>
      <c r="I9" s="245"/>
      <c r="J9" s="245"/>
      <c r="K9" s="245"/>
      <c r="L9" s="245"/>
      <c r="M9" s="245"/>
      <c r="N9" s="245"/>
      <c r="O9" s="245"/>
      <c r="P9" s="245"/>
      <c r="Q9" s="245"/>
      <c r="R9" s="245"/>
      <c r="S9" s="245"/>
      <c r="T9" s="245"/>
      <c r="U9" s="245"/>
      <c r="V9" s="245"/>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45"/>
      <c r="BL9" s="245"/>
      <c r="BM9" s="245"/>
      <c r="BN9" s="245"/>
      <c r="BO9" s="245"/>
      <c r="BP9" s="245"/>
      <c r="BQ9" s="245"/>
      <c r="BR9" s="245"/>
      <c r="BS9" s="245"/>
      <c r="BT9" s="245"/>
      <c r="BU9" s="245"/>
      <c r="BV9" s="245"/>
      <c r="BW9" s="245"/>
      <c r="BX9" s="245"/>
      <c r="BY9" s="245"/>
      <c r="BZ9" s="245"/>
      <c r="CA9" s="245"/>
      <c r="CB9" s="245"/>
      <c r="CC9" s="245"/>
      <c r="CD9" s="245"/>
      <c r="CE9" s="245"/>
      <c r="CF9" s="245"/>
      <c r="CG9" s="245"/>
      <c r="CH9" s="245"/>
      <c r="CI9" s="245"/>
      <c r="CJ9" s="245"/>
      <c r="CK9" s="245"/>
      <c r="CL9" s="245"/>
      <c r="CM9" s="245"/>
      <c r="CN9" s="245"/>
      <c r="CO9" s="245"/>
      <c r="CP9" s="245"/>
      <c r="CQ9" s="245"/>
      <c r="CR9" s="245"/>
      <c r="CS9" s="245"/>
      <c r="CT9" s="245"/>
      <c r="CU9" s="245"/>
      <c r="CV9" s="245"/>
      <c r="CW9" s="245"/>
      <c r="CX9" s="245"/>
      <c r="CY9" s="245"/>
      <c r="CZ9" s="245"/>
      <c r="DA9" s="245"/>
      <c r="DB9" s="245"/>
      <c r="DC9" s="245"/>
      <c r="DD9" s="245"/>
      <c r="DE9" s="245"/>
      <c r="DF9" s="245"/>
      <c r="DG9" s="245"/>
      <c r="DH9" s="245"/>
      <c r="DI9" s="245"/>
      <c r="DJ9" s="245"/>
      <c r="DK9" s="245"/>
      <c r="DL9" s="245"/>
      <c r="DM9" s="245"/>
      <c r="DN9" s="245"/>
      <c r="DO9" s="245"/>
      <c r="DP9" s="245"/>
      <c r="DQ9" s="245"/>
      <c r="DR9" s="245"/>
      <c r="DS9" s="245"/>
      <c r="DT9" s="245"/>
      <c r="DU9" s="245"/>
      <c r="DV9" s="245"/>
      <c r="DW9" s="245"/>
      <c r="DX9" s="245"/>
      <c r="DY9" s="245"/>
      <c r="DZ9" s="245"/>
      <c r="EA9" s="245"/>
      <c r="EB9" s="245"/>
      <c r="EC9" s="245"/>
      <c r="ED9" s="245"/>
      <c r="EE9" s="245"/>
      <c r="EF9" s="245"/>
      <c r="EG9" s="245"/>
      <c r="EH9" s="245"/>
      <c r="EI9" s="245"/>
      <c r="EJ9" s="245"/>
      <c r="EK9" s="245"/>
      <c r="EL9" s="245"/>
      <c r="EM9" s="245"/>
      <c r="EN9" s="245"/>
      <c r="EO9" s="245"/>
      <c r="EP9" s="245"/>
      <c r="EQ9" s="245"/>
      <c r="ER9" s="245"/>
      <c r="ES9" s="245"/>
      <c r="ET9" s="245"/>
      <c r="EU9" s="245"/>
      <c r="EV9" s="245"/>
      <c r="EW9" s="245"/>
      <c r="EX9" s="245"/>
      <c r="EY9" s="245"/>
      <c r="EZ9" s="245"/>
      <c r="FA9" s="245"/>
      <c r="FB9" s="245"/>
      <c r="FC9" s="245"/>
      <c r="FD9" s="245"/>
      <c r="FE9" s="245"/>
      <c r="FF9" s="245"/>
      <c r="FG9" s="245"/>
      <c r="FH9" s="245"/>
      <c r="FI9" s="245"/>
      <c r="FJ9" s="245"/>
      <c r="FK9" s="245"/>
      <c r="FL9" s="245"/>
      <c r="FM9" s="245"/>
      <c r="FN9" s="245"/>
      <c r="FO9" s="245"/>
      <c r="FP9" s="245"/>
      <c r="FQ9" s="245"/>
      <c r="FR9" s="245"/>
      <c r="FS9" s="245"/>
      <c r="FT9" s="245"/>
      <c r="FU9" s="245"/>
      <c r="FV9" s="245"/>
      <c r="FW9" s="245"/>
      <c r="FX9" s="245"/>
      <c r="FY9" s="245"/>
      <c r="FZ9" s="245"/>
      <c r="GA9" s="245"/>
      <c r="GB9" s="245"/>
      <c r="GC9" s="245"/>
      <c r="GD9" s="245"/>
      <c r="GE9" s="245"/>
      <c r="GF9" s="245"/>
      <c r="GG9" s="245"/>
      <c r="GH9" s="245"/>
      <c r="GI9" s="245"/>
      <c r="GJ9" s="245"/>
      <c r="GK9" s="245"/>
      <c r="GL9" s="245"/>
      <c r="GM9" s="245"/>
      <c r="GN9" s="245"/>
      <c r="GO9" s="245"/>
      <c r="GP9" s="245"/>
      <c r="GQ9" s="245"/>
      <c r="GR9" s="245"/>
      <c r="GS9" s="245"/>
      <c r="GT9" s="245"/>
      <c r="GU9" s="245"/>
      <c r="GV9" s="245"/>
      <c r="GW9" s="245"/>
      <c r="GX9" s="245"/>
      <c r="GY9" s="245"/>
      <c r="GZ9" s="245"/>
      <c r="HA9" s="245"/>
      <c r="HB9" s="245"/>
      <c r="HC9" s="245"/>
      <c r="HD9" s="245"/>
      <c r="HE9" s="245"/>
      <c r="HF9" s="245"/>
      <c r="HG9" s="245"/>
      <c r="HH9" s="245"/>
      <c r="HI9" s="245"/>
      <c r="HJ9" s="245"/>
      <c r="HK9" s="245"/>
      <c r="HL9" s="245"/>
      <c r="HM9" s="245"/>
      <c r="HN9" s="245"/>
      <c r="HO9" s="245"/>
      <c r="HP9" s="245"/>
      <c r="HQ9" s="245"/>
      <c r="HR9" s="245"/>
      <c r="HS9" s="245"/>
      <c r="HT9" s="245"/>
      <c r="HU9" s="245"/>
      <c r="HV9" s="245"/>
      <c r="HW9" s="245"/>
      <c r="HX9" s="245"/>
      <c r="HY9" s="245"/>
      <c r="HZ9" s="245"/>
      <c r="IA9" s="245"/>
      <c r="IB9" s="245"/>
      <c r="IC9" s="245"/>
      <c r="ID9" s="245"/>
      <c r="IE9" s="245"/>
      <c r="IF9" s="245"/>
      <c r="IG9" s="245"/>
      <c r="IH9" s="245"/>
      <c r="II9" s="245"/>
      <c r="IJ9" s="245"/>
      <c r="IK9" s="245"/>
      <c r="IL9" s="245"/>
      <c r="IM9" s="245"/>
      <c r="IN9" s="245"/>
      <c r="IO9" s="245"/>
      <c r="IP9" s="245"/>
      <c r="IQ9" s="245"/>
      <c r="IR9" s="245"/>
      <c r="IS9" s="245"/>
      <c r="IT9" s="245"/>
      <c r="IU9" s="245"/>
    </row>
    <row r="10" s="76" customFormat="1" ht="26" customHeight="1" spans="1:255">
      <c r="A10" s="255"/>
      <c r="B10" s="132" t="s">
        <v>2991</v>
      </c>
      <c r="C10" s="254">
        <v>30</v>
      </c>
      <c r="D10" s="254"/>
      <c r="E10" s="254"/>
      <c r="F10" s="254">
        <v>20</v>
      </c>
      <c r="G10" s="254">
        <v>-10</v>
      </c>
      <c r="H10" s="256"/>
      <c r="I10" s="245"/>
      <c r="J10" s="245"/>
      <c r="K10" s="245"/>
      <c r="L10" s="245"/>
      <c r="M10" s="245"/>
      <c r="N10" s="245"/>
      <c r="O10" s="245"/>
      <c r="P10" s="245"/>
      <c r="Q10" s="245"/>
      <c r="R10" s="245"/>
      <c r="S10" s="245"/>
      <c r="T10" s="245"/>
      <c r="U10" s="245"/>
      <c r="V10" s="245"/>
      <c r="W10" s="245"/>
      <c r="X10" s="245"/>
      <c r="Y10" s="245"/>
      <c r="Z10" s="245"/>
      <c r="AA10" s="245"/>
      <c r="AB10" s="245"/>
      <c r="AC10" s="245"/>
      <c r="AD10" s="245"/>
      <c r="AE10" s="245"/>
      <c r="AF10" s="245"/>
      <c r="AG10" s="245"/>
      <c r="AH10" s="245"/>
      <c r="AI10" s="245"/>
      <c r="AJ10" s="245"/>
      <c r="AK10" s="245"/>
      <c r="AL10" s="245"/>
      <c r="AM10" s="245"/>
      <c r="AN10" s="245"/>
      <c r="AO10" s="245"/>
      <c r="AP10" s="245"/>
      <c r="AQ10" s="245"/>
      <c r="AR10" s="245"/>
      <c r="AS10" s="245"/>
      <c r="AT10" s="245"/>
      <c r="AU10" s="245"/>
      <c r="AV10" s="245"/>
      <c r="AW10" s="245"/>
      <c r="AX10" s="245"/>
      <c r="AY10" s="245"/>
      <c r="AZ10" s="245"/>
      <c r="BA10" s="245"/>
      <c r="BB10" s="245"/>
      <c r="BC10" s="245"/>
      <c r="BD10" s="245"/>
      <c r="BE10" s="245"/>
      <c r="BF10" s="245"/>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245"/>
      <c r="CK10" s="245"/>
      <c r="CL10" s="245"/>
      <c r="CM10" s="245"/>
      <c r="CN10" s="245"/>
      <c r="CO10" s="245"/>
      <c r="CP10" s="245"/>
      <c r="CQ10" s="245"/>
      <c r="CR10" s="245"/>
      <c r="CS10" s="245"/>
      <c r="CT10" s="245"/>
      <c r="CU10" s="245"/>
      <c r="CV10" s="245"/>
      <c r="CW10" s="245"/>
      <c r="CX10" s="245"/>
      <c r="CY10" s="245"/>
      <c r="CZ10" s="245"/>
      <c r="DA10" s="245"/>
      <c r="DB10" s="245"/>
      <c r="DC10" s="245"/>
      <c r="DD10" s="245"/>
      <c r="DE10" s="245"/>
      <c r="DF10" s="245"/>
      <c r="DG10" s="245"/>
      <c r="DH10" s="245"/>
      <c r="DI10" s="245"/>
      <c r="DJ10" s="245"/>
      <c r="DK10" s="245"/>
      <c r="DL10" s="245"/>
      <c r="DM10" s="245"/>
      <c r="DN10" s="245"/>
      <c r="DO10" s="245"/>
      <c r="DP10" s="245"/>
      <c r="DQ10" s="245"/>
      <c r="DR10" s="245"/>
      <c r="DS10" s="245"/>
      <c r="DT10" s="245"/>
      <c r="DU10" s="245"/>
      <c r="DV10" s="245"/>
      <c r="DW10" s="245"/>
      <c r="DX10" s="245"/>
      <c r="DY10" s="245"/>
      <c r="DZ10" s="245"/>
      <c r="EA10" s="245"/>
      <c r="EB10" s="245"/>
      <c r="EC10" s="245"/>
      <c r="ED10" s="245"/>
      <c r="EE10" s="245"/>
      <c r="EF10" s="245"/>
      <c r="EG10" s="245"/>
      <c r="EH10" s="245"/>
      <c r="EI10" s="245"/>
      <c r="EJ10" s="245"/>
      <c r="EK10" s="245"/>
      <c r="EL10" s="245"/>
      <c r="EM10" s="245"/>
      <c r="EN10" s="245"/>
      <c r="EO10" s="245"/>
      <c r="EP10" s="245"/>
      <c r="EQ10" s="245"/>
      <c r="ER10" s="245"/>
      <c r="ES10" s="245"/>
      <c r="ET10" s="245"/>
      <c r="EU10" s="245"/>
      <c r="EV10" s="245"/>
      <c r="EW10" s="245"/>
      <c r="EX10" s="245"/>
      <c r="EY10" s="245"/>
      <c r="EZ10" s="245"/>
      <c r="FA10" s="245"/>
      <c r="FB10" s="245"/>
      <c r="FC10" s="245"/>
      <c r="FD10" s="245"/>
      <c r="FE10" s="245"/>
      <c r="FF10" s="245"/>
      <c r="FG10" s="245"/>
      <c r="FH10" s="245"/>
      <c r="FI10" s="245"/>
      <c r="FJ10" s="245"/>
      <c r="FK10" s="245"/>
      <c r="FL10" s="245"/>
      <c r="FM10" s="245"/>
      <c r="FN10" s="245"/>
      <c r="FO10" s="245"/>
      <c r="FP10" s="245"/>
      <c r="FQ10" s="245"/>
      <c r="FR10" s="245"/>
      <c r="FS10" s="245"/>
      <c r="FT10" s="245"/>
      <c r="FU10" s="245"/>
      <c r="FV10" s="245"/>
      <c r="FW10" s="245"/>
      <c r="FX10" s="245"/>
      <c r="FY10" s="245"/>
      <c r="FZ10" s="245"/>
      <c r="GA10" s="245"/>
      <c r="GB10" s="245"/>
      <c r="GC10" s="245"/>
      <c r="GD10" s="245"/>
      <c r="GE10" s="245"/>
      <c r="GF10" s="245"/>
      <c r="GG10" s="245"/>
      <c r="GH10" s="245"/>
      <c r="GI10" s="245"/>
      <c r="GJ10" s="245"/>
      <c r="GK10" s="245"/>
      <c r="GL10" s="245"/>
      <c r="GM10" s="245"/>
      <c r="GN10" s="245"/>
      <c r="GO10" s="245"/>
      <c r="GP10" s="245"/>
      <c r="GQ10" s="245"/>
      <c r="GR10" s="245"/>
      <c r="GS10" s="245"/>
      <c r="GT10" s="245"/>
      <c r="GU10" s="245"/>
      <c r="GV10" s="245"/>
      <c r="GW10" s="245"/>
      <c r="GX10" s="245"/>
      <c r="GY10" s="245"/>
      <c r="GZ10" s="245"/>
      <c r="HA10" s="245"/>
      <c r="HB10" s="245"/>
      <c r="HC10" s="245"/>
      <c r="HD10" s="245"/>
      <c r="HE10" s="245"/>
      <c r="HF10" s="245"/>
      <c r="HG10" s="245"/>
      <c r="HH10" s="245"/>
      <c r="HI10" s="245"/>
      <c r="HJ10" s="245"/>
      <c r="HK10" s="245"/>
      <c r="HL10" s="245"/>
      <c r="HM10" s="245"/>
      <c r="HN10" s="245"/>
      <c r="HO10" s="245"/>
      <c r="HP10" s="245"/>
      <c r="HQ10" s="245"/>
      <c r="HR10" s="245"/>
      <c r="HS10" s="245"/>
      <c r="HT10" s="245"/>
      <c r="HU10" s="245"/>
      <c r="HV10" s="245"/>
      <c r="HW10" s="245"/>
      <c r="HX10" s="245"/>
      <c r="HY10" s="245"/>
      <c r="HZ10" s="245"/>
      <c r="IA10" s="245"/>
      <c r="IB10" s="245"/>
      <c r="IC10" s="245"/>
      <c r="ID10" s="245"/>
      <c r="IE10" s="245"/>
      <c r="IF10" s="245"/>
      <c r="IG10" s="245"/>
      <c r="IH10" s="245"/>
      <c r="II10" s="245"/>
      <c r="IJ10" s="245"/>
      <c r="IK10" s="245"/>
      <c r="IL10" s="245"/>
      <c r="IM10" s="245"/>
      <c r="IN10" s="245"/>
      <c r="IO10" s="245"/>
      <c r="IP10" s="245"/>
      <c r="IQ10" s="245"/>
      <c r="IR10" s="245"/>
      <c r="IS10" s="245"/>
      <c r="IT10" s="245"/>
      <c r="IU10" s="245"/>
    </row>
    <row r="11" s="76" customFormat="1" ht="26" customHeight="1" spans="1:255">
      <c r="A11" s="255"/>
      <c r="B11" s="132" t="s">
        <v>2992</v>
      </c>
      <c r="C11" s="254">
        <v>37</v>
      </c>
      <c r="D11" s="254"/>
      <c r="E11" s="254"/>
      <c r="F11" s="254">
        <v>36</v>
      </c>
      <c r="G11" s="254">
        <v>-1</v>
      </c>
      <c r="H11" s="256"/>
      <c r="I11" s="245"/>
      <c r="J11" s="245"/>
      <c r="K11" s="245"/>
      <c r="L11" s="245"/>
      <c r="M11" s="245"/>
      <c r="N11" s="245"/>
      <c r="O11" s="245"/>
      <c r="P11" s="245"/>
      <c r="Q11" s="245"/>
      <c r="R11" s="245"/>
      <c r="S11" s="245"/>
      <c r="T11" s="245"/>
      <c r="U11" s="245"/>
      <c r="V11" s="245"/>
      <c r="W11" s="245"/>
      <c r="X11" s="245"/>
      <c r="Y11" s="245"/>
      <c r="Z11" s="245"/>
      <c r="AA11" s="245"/>
      <c r="AB11" s="245"/>
      <c r="AC11" s="245"/>
      <c r="AD11" s="245"/>
      <c r="AE11" s="245"/>
      <c r="AF11" s="245"/>
      <c r="AG11" s="245"/>
      <c r="AH11" s="245"/>
      <c r="AI11" s="245"/>
      <c r="AJ11" s="245"/>
      <c r="AK11" s="245"/>
      <c r="AL11" s="245"/>
      <c r="AM11" s="245"/>
      <c r="AN11" s="245"/>
      <c r="AO11" s="245"/>
      <c r="AP11" s="245"/>
      <c r="AQ11" s="245"/>
      <c r="AR11" s="245"/>
      <c r="AS11" s="245"/>
      <c r="AT11" s="245"/>
      <c r="AU11" s="245"/>
      <c r="AV11" s="245"/>
      <c r="AW11" s="245"/>
      <c r="AX11" s="245"/>
      <c r="AY11" s="245"/>
      <c r="AZ11" s="245"/>
      <c r="BA11" s="245"/>
      <c r="BB11" s="245"/>
      <c r="BC11" s="245"/>
      <c r="BD11" s="245"/>
      <c r="BE11" s="245"/>
      <c r="BF11" s="245"/>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c r="CZ11" s="245"/>
      <c r="DA11" s="245"/>
      <c r="DB11" s="245"/>
      <c r="DC11" s="245"/>
      <c r="DD11" s="245"/>
      <c r="DE11" s="245"/>
      <c r="DF11" s="245"/>
      <c r="DG11" s="245"/>
      <c r="DH11" s="245"/>
      <c r="DI11" s="245"/>
      <c r="DJ11" s="245"/>
      <c r="DK11" s="245"/>
      <c r="DL11" s="245"/>
      <c r="DM11" s="245"/>
      <c r="DN11" s="245"/>
      <c r="DO11" s="245"/>
      <c r="DP11" s="245"/>
      <c r="DQ11" s="245"/>
      <c r="DR11" s="245"/>
      <c r="DS11" s="245"/>
      <c r="DT11" s="245"/>
      <c r="DU11" s="245"/>
      <c r="DV11" s="245"/>
      <c r="DW11" s="245"/>
      <c r="DX11" s="245"/>
      <c r="DY11" s="245"/>
      <c r="DZ11" s="245"/>
      <c r="EA11" s="245"/>
      <c r="EB11" s="245"/>
      <c r="EC11" s="245"/>
      <c r="ED11" s="245"/>
      <c r="EE11" s="245"/>
      <c r="EF11" s="245"/>
      <c r="EG11" s="245"/>
      <c r="EH11" s="245"/>
      <c r="EI11" s="245"/>
      <c r="EJ11" s="245"/>
      <c r="EK11" s="245"/>
      <c r="EL11" s="245"/>
      <c r="EM11" s="245"/>
      <c r="EN11" s="245"/>
      <c r="EO11" s="245"/>
      <c r="EP11" s="245"/>
      <c r="EQ11" s="245"/>
      <c r="ER11" s="245"/>
      <c r="ES11" s="245"/>
      <c r="ET11" s="245"/>
      <c r="EU11" s="245"/>
      <c r="EV11" s="245"/>
      <c r="EW11" s="245"/>
      <c r="EX11" s="245"/>
      <c r="EY11" s="245"/>
      <c r="EZ11" s="245"/>
      <c r="FA11" s="245"/>
      <c r="FB11" s="245"/>
      <c r="FC11" s="245"/>
      <c r="FD11" s="245"/>
      <c r="FE11" s="245"/>
      <c r="FF11" s="245"/>
      <c r="FG11" s="245"/>
      <c r="FH11" s="245"/>
      <c r="FI11" s="245"/>
      <c r="FJ11" s="245"/>
      <c r="FK11" s="245"/>
      <c r="FL11" s="245"/>
      <c r="FM11" s="245"/>
      <c r="FN11" s="245"/>
      <c r="FO11" s="245"/>
      <c r="FP11" s="245"/>
      <c r="FQ11" s="245"/>
      <c r="FR11" s="245"/>
      <c r="FS11" s="245"/>
      <c r="FT11" s="245"/>
      <c r="FU11" s="245"/>
      <c r="FV11" s="245"/>
      <c r="FW11" s="245"/>
      <c r="FX11" s="245"/>
      <c r="FY11" s="245"/>
      <c r="FZ11" s="245"/>
      <c r="GA11" s="245"/>
      <c r="GB11" s="245"/>
      <c r="GC11" s="245"/>
      <c r="GD11" s="245"/>
      <c r="GE11" s="245"/>
      <c r="GF11" s="245"/>
      <c r="GG11" s="245"/>
      <c r="GH11" s="245"/>
      <c r="GI11" s="245"/>
      <c r="GJ11" s="245"/>
      <c r="GK11" s="245"/>
      <c r="GL11" s="245"/>
      <c r="GM11" s="245"/>
      <c r="GN11" s="245"/>
      <c r="GO11" s="245"/>
      <c r="GP11" s="245"/>
      <c r="GQ11" s="245"/>
      <c r="GR11" s="245"/>
      <c r="GS11" s="245"/>
      <c r="GT11" s="245"/>
      <c r="GU11" s="245"/>
      <c r="GV11" s="245"/>
      <c r="GW11" s="245"/>
      <c r="GX11" s="245"/>
      <c r="GY11" s="245"/>
      <c r="GZ11" s="245"/>
      <c r="HA11" s="245"/>
      <c r="HB11" s="245"/>
      <c r="HC11" s="245"/>
      <c r="HD11" s="245"/>
      <c r="HE11" s="245"/>
      <c r="HF11" s="245"/>
      <c r="HG11" s="245"/>
      <c r="HH11" s="245"/>
      <c r="HI11" s="245"/>
      <c r="HJ11" s="245"/>
      <c r="HK11" s="245"/>
      <c r="HL11" s="245"/>
      <c r="HM11" s="245"/>
      <c r="HN11" s="245"/>
      <c r="HO11" s="245"/>
      <c r="HP11" s="245"/>
      <c r="HQ11" s="245"/>
      <c r="HR11" s="245"/>
      <c r="HS11" s="245"/>
      <c r="HT11" s="245"/>
      <c r="HU11" s="245"/>
      <c r="HV11" s="245"/>
      <c r="HW11" s="245"/>
      <c r="HX11" s="245"/>
      <c r="HY11" s="245"/>
      <c r="HZ11" s="245"/>
      <c r="IA11" s="245"/>
      <c r="IB11" s="245"/>
      <c r="IC11" s="245"/>
      <c r="ID11" s="245"/>
      <c r="IE11" s="245"/>
      <c r="IF11" s="245"/>
      <c r="IG11" s="245"/>
      <c r="IH11" s="245"/>
      <c r="II11" s="245"/>
      <c r="IJ11" s="245"/>
      <c r="IK11" s="245"/>
      <c r="IL11" s="245"/>
      <c r="IM11" s="245"/>
      <c r="IN11" s="245"/>
      <c r="IO11" s="245"/>
      <c r="IP11" s="245"/>
      <c r="IQ11" s="245"/>
      <c r="IR11" s="245"/>
      <c r="IS11" s="245"/>
      <c r="IT11" s="245"/>
      <c r="IU11" s="245"/>
    </row>
    <row r="12" s="76" customFormat="1" ht="26" customHeight="1" spans="1:255">
      <c r="A12" s="255"/>
      <c r="B12" s="132" t="s">
        <v>2993</v>
      </c>
      <c r="C12" s="254">
        <v>25</v>
      </c>
      <c r="D12" s="254"/>
      <c r="E12" s="254"/>
      <c r="F12" s="254">
        <v>25</v>
      </c>
      <c r="G12" s="254">
        <v>0</v>
      </c>
      <c r="H12" s="256"/>
      <c r="I12" s="245"/>
      <c r="J12" s="245"/>
      <c r="K12" s="245"/>
      <c r="L12" s="245"/>
      <c r="M12" s="245"/>
      <c r="N12" s="245"/>
      <c r="O12" s="245"/>
      <c r="P12" s="245"/>
      <c r="Q12" s="245"/>
      <c r="R12" s="245"/>
      <c r="S12" s="245"/>
      <c r="T12" s="245"/>
      <c r="U12" s="245"/>
      <c r="V12" s="245"/>
      <c r="W12" s="245"/>
      <c r="X12" s="245"/>
      <c r="Y12" s="245"/>
      <c r="Z12" s="245"/>
      <c r="AA12" s="245"/>
      <c r="AB12" s="245"/>
      <c r="AC12" s="245"/>
      <c r="AD12" s="245"/>
      <c r="AE12" s="245"/>
      <c r="AF12" s="245"/>
      <c r="AG12" s="245"/>
      <c r="AH12" s="245"/>
      <c r="AI12" s="245"/>
      <c r="AJ12" s="245"/>
      <c r="AK12" s="245"/>
      <c r="AL12" s="245"/>
      <c r="AM12" s="245"/>
      <c r="AN12" s="245"/>
      <c r="AO12" s="245"/>
      <c r="AP12" s="245"/>
      <c r="AQ12" s="245"/>
      <c r="AR12" s="245"/>
      <c r="AS12" s="245"/>
      <c r="AT12" s="245"/>
      <c r="AU12" s="245"/>
      <c r="AV12" s="245"/>
      <c r="AW12" s="245"/>
      <c r="AX12" s="245"/>
      <c r="AY12" s="245"/>
      <c r="AZ12" s="245"/>
      <c r="BA12" s="245"/>
      <c r="BB12" s="245"/>
      <c r="BC12" s="245"/>
      <c r="BD12" s="245"/>
      <c r="BE12" s="245"/>
      <c r="BF12" s="245"/>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c r="CI12" s="245"/>
      <c r="CJ12" s="245"/>
      <c r="CK12" s="245"/>
      <c r="CL12" s="245"/>
      <c r="CM12" s="245"/>
      <c r="CN12" s="245"/>
      <c r="CO12" s="245"/>
      <c r="CP12" s="245"/>
      <c r="CQ12" s="245"/>
      <c r="CR12" s="245"/>
      <c r="CS12" s="245"/>
      <c r="CT12" s="245"/>
      <c r="CU12" s="245"/>
      <c r="CV12" s="245"/>
      <c r="CW12" s="245"/>
      <c r="CX12" s="245"/>
      <c r="CY12" s="245"/>
      <c r="CZ12" s="245"/>
      <c r="DA12" s="245"/>
      <c r="DB12" s="245"/>
      <c r="DC12" s="245"/>
      <c r="DD12" s="245"/>
      <c r="DE12" s="245"/>
      <c r="DF12" s="245"/>
      <c r="DG12" s="245"/>
      <c r="DH12" s="245"/>
      <c r="DI12" s="245"/>
      <c r="DJ12" s="245"/>
      <c r="DK12" s="245"/>
      <c r="DL12" s="245"/>
      <c r="DM12" s="245"/>
      <c r="DN12" s="245"/>
      <c r="DO12" s="245"/>
      <c r="DP12" s="245"/>
      <c r="DQ12" s="245"/>
      <c r="DR12" s="245"/>
      <c r="DS12" s="245"/>
      <c r="DT12" s="245"/>
      <c r="DU12" s="245"/>
      <c r="DV12" s="245"/>
      <c r="DW12" s="245"/>
      <c r="DX12" s="245"/>
      <c r="DY12" s="245"/>
      <c r="DZ12" s="245"/>
      <c r="EA12" s="245"/>
      <c r="EB12" s="245"/>
      <c r="EC12" s="245"/>
      <c r="ED12" s="245"/>
      <c r="EE12" s="245"/>
      <c r="EF12" s="245"/>
      <c r="EG12" s="245"/>
      <c r="EH12" s="245"/>
      <c r="EI12" s="245"/>
      <c r="EJ12" s="245"/>
      <c r="EK12" s="245"/>
      <c r="EL12" s="245"/>
      <c r="EM12" s="245"/>
      <c r="EN12" s="245"/>
      <c r="EO12" s="245"/>
      <c r="EP12" s="245"/>
      <c r="EQ12" s="245"/>
      <c r="ER12" s="245"/>
      <c r="ES12" s="245"/>
      <c r="ET12" s="245"/>
      <c r="EU12" s="245"/>
      <c r="EV12" s="245"/>
      <c r="EW12" s="245"/>
      <c r="EX12" s="245"/>
      <c r="EY12" s="245"/>
      <c r="EZ12" s="245"/>
      <c r="FA12" s="245"/>
      <c r="FB12" s="245"/>
      <c r="FC12" s="245"/>
      <c r="FD12" s="245"/>
      <c r="FE12" s="245"/>
      <c r="FF12" s="245"/>
      <c r="FG12" s="245"/>
      <c r="FH12" s="245"/>
      <c r="FI12" s="245"/>
      <c r="FJ12" s="245"/>
      <c r="FK12" s="245"/>
      <c r="FL12" s="245"/>
      <c r="FM12" s="245"/>
      <c r="FN12" s="245"/>
      <c r="FO12" s="245"/>
      <c r="FP12" s="245"/>
      <c r="FQ12" s="245"/>
      <c r="FR12" s="245"/>
      <c r="FS12" s="245"/>
      <c r="FT12" s="245"/>
      <c r="FU12" s="245"/>
      <c r="FV12" s="245"/>
      <c r="FW12" s="245"/>
      <c r="FX12" s="245"/>
      <c r="FY12" s="245"/>
      <c r="FZ12" s="245"/>
      <c r="GA12" s="245"/>
      <c r="GB12" s="245"/>
      <c r="GC12" s="245"/>
      <c r="GD12" s="245"/>
      <c r="GE12" s="245"/>
      <c r="GF12" s="245"/>
      <c r="GG12" s="245"/>
      <c r="GH12" s="245"/>
      <c r="GI12" s="245"/>
      <c r="GJ12" s="245"/>
      <c r="GK12" s="245"/>
      <c r="GL12" s="245"/>
      <c r="GM12" s="245"/>
      <c r="GN12" s="245"/>
      <c r="GO12" s="245"/>
      <c r="GP12" s="245"/>
      <c r="GQ12" s="245"/>
      <c r="GR12" s="245"/>
      <c r="GS12" s="245"/>
      <c r="GT12" s="245"/>
      <c r="GU12" s="245"/>
      <c r="GV12" s="245"/>
      <c r="GW12" s="245"/>
      <c r="GX12" s="245"/>
      <c r="GY12" s="245"/>
      <c r="GZ12" s="245"/>
      <c r="HA12" s="245"/>
      <c r="HB12" s="245"/>
      <c r="HC12" s="245"/>
      <c r="HD12" s="245"/>
      <c r="HE12" s="245"/>
      <c r="HF12" s="245"/>
      <c r="HG12" s="245"/>
      <c r="HH12" s="245"/>
      <c r="HI12" s="245"/>
      <c r="HJ12" s="245"/>
      <c r="HK12" s="245"/>
      <c r="HL12" s="245"/>
      <c r="HM12" s="245"/>
      <c r="HN12" s="245"/>
      <c r="HO12" s="245"/>
      <c r="HP12" s="245"/>
      <c r="HQ12" s="245"/>
      <c r="HR12" s="245"/>
      <c r="HS12" s="245"/>
      <c r="HT12" s="245"/>
      <c r="HU12" s="245"/>
      <c r="HV12" s="245"/>
      <c r="HW12" s="245"/>
      <c r="HX12" s="245"/>
      <c r="HY12" s="245"/>
      <c r="HZ12" s="245"/>
      <c r="IA12" s="245"/>
      <c r="IB12" s="245"/>
      <c r="IC12" s="245"/>
      <c r="ID12" s="245"/>
      <c r="IE12" s="245"/>
      <c r="IF12" s="245"/>
      <c r="IG12" s="245"/>
      <c r="IH12" s="245"/>
      <c r="II12" s="245"/>
      <c r="IJ12" s="245"/>
      <c r="IK12" s="245"/>
      <c r="IL12" s="245"/>
      <c r="IM12" s="245"/>
      <c r="IN12" s="245"/>
      <c r="IO12" s="245"/>
      <c r="IP12" s="245"/>
      <c r="IQ12" s="245"/>
      <c r="IR12" s="245"/>
      <c r="IS12" s="245"/>
      <c r="IT12" s="245"/>
      <c r="IU12" s="245"/>
    </row>
    <row r="13" s="76" customFormat="1" ht="26" customHeight="1" spans="1:255">
      <c r="A13" s="255"/>
      <c r="B13" s="132" t="s">
        <v>2994</v>
      </c>
      <c r="C13" s="254">
        <v>25</v>
      </c>
      <c r="D13" s="254"/>
      <c r="E13" s="254"/>
      <c r="F13" s="254">
        <v>25</v>
      </c>
      <c r="G13" s="254">
        <v>0</v>
      </c>
      <c r="H13" s="256"/>
      <c r="I13" s="245"/>
      <c r="J13" s="245"/>
      <c r="K13" s="245"/>
      <c r="L13" s="245"/>
      <c r="M13" s="245"/>
      <c r="N13" s="245"/>
      <c r="O13" s="245"/>
      <c r="P13" s="245"/>
      <c r="Q13" s="245"/>
      <c r="R13" s="245"/>
      <c r="S13" s="245"/>
      <c r="T13" s="245"/>
      <c r="U13" s="245"/>
      <c r="V13" s="245"/>
      <c r="W13" s="245"/>
      <c r="X13" s="245"/>
      <c r="Y13" s="245"/>
      <c r="Z13" s="245"/>
      <c r="AA13" s="245"/>
      <c r="AB13" s="245"/>
      <c r="AC13" s="245"/>
      <c r="AD13" s="245"/>
      <c r="AE13" s="245"/>
      <c r="AF13" s="245"/>
      <c r="AG13" s="245"/>
      <c r="AH13" s="245"/>
      <c r="AI13" s="245"/>
      <c r="AJ13" s="245"/>
      <c r="AK13" s="245"/>
      <c r="AL13" s="245"/>
      <c r="AM13" s="245"/>
      <c r="AN13" s="245"/>
      <c r="AO13" s="245"/>
      <c r="AP13" s="245"/>
      <c r="AQ13" s="245"/>
      <c r="AR13" s="245"/>
      <c r="AS13" s="245"/>
      <c r="AT13" s="245"/>
      <c r="AU13" s="245"/>
      <c r="AV13" s="245"/>
      <c r="AW13" s="245"/>
      <c r="AX13" s="245"/>
      <c r="AY13" s="245"/>
      <c r="AZ13" s="245"/>
      <c r="BA13" s="245"/>
      <c r="BB13" s="245"/>
      <c r="BC13" s="245"/>
      <c r="BD13" s="245"/>
      <c r="BE13" s="245"/>
      <c r="BF13" s="245"/>
      <c r="BG13" s="245"/>
      <c r="BH13" s="245"/>
      <c r="BI13" s="245"/>
      <c r="BJ13" s="245"/>
      <c r="BK13" s="245"/>
      <c r="BL13" s="245"/>
      <c r="BM13" s="245"/>
      <c r="BN13" s="245"/>
      <c r="BO13" s="245"/>
      <c r="BP13" s="245"/>
      <c r="BQ13" s="245"/>
      <c r="BR13" s="245"/>
      <c r="BS13" s="245"/>
      <c r="BT13" s="245"/>
      <c r="BU13" s="245"/>
      <c r="BV13" s="245"/>
      <c r="BW13" s="245"/>
      <c r="BX13" s="245"/>
      <c r="BY13" s="245"/>
      <c r="BZ13" s="245"/>
      <c r="CA13" s="245"/>
      <c r="CB13" s="245"/>
      <c r="CC13" s="245"/>
      <c r="CD13" s="245"/>
      <c r="CE13" s="245"/>
      <c r="CF13" s="245"/>
      <c r="CG13" s="245"/>
      <c r="CH13" s="245"/>
      <c r="CI13" s="245"/>
      <c r="CJ13" s="245"/>
      <c r="CK13" s="245"/>
      <c r="CL13" s="245"/>
      <c r="CM13" s="245"/>
      <c r="CN13" s="245"/>
      <c r="CO13" s="245"/>
      <c r="CP13" s="245"/>
      <c r="CQ13" s="245"/>
      <c r="CR13" s="245"/>
      <c r="CS13" s="245"/>
      <c r="CT13" s="245"/>
      <c r="CU13" s="245"/>
      <c r="CV13" s="245"/>
      <c r="CW13" s="245"/>
      <c r="CX13" s="245"/>
      <c r="CY13" s="245"/>
      <c r="CZ13" s="245"/>
      <c r="DA13" s="245"/>
      <c r="DB13" s="245"/>
      <c r="DC13" s="245"/>
      <c r="DD13" s="245"/>
      <c r="DE13" s="245"/>
      <c r="DF13" s="245"/>
      <c r="DG13" s="245"/>
      <c r="DH13" s="245"/>
      <c r="DI13" s="245"/>
      <c r="DJ13" s="245"/>
      <c r="DK13" s="245"/>
      <c r="DL13" s="245"/>
      <c r="DM13" s="245"/>
      <c r="DN13" s="245"/>
      <c r="DO13" s="245"/>
      <c r="DP13" s="245"/>
      <c r="DQ13" s="245"/>
      <c r="DR13" s="245"/>
      <c r="DS13" s="245"/>
      <c r="DT13" s="245"/>
      <c r="DU13" s="245"/>
      <c r="DV13" s="245"/>
      <c r="DW13" s="245"/>
      <c r="DX13" s="245"/>
      <c r="DY13" s="245"/>
      <c r="DZ13" s="245"/>
      <c r="EA13" s="245"/>
      <c r="EB13" s="245"/>
      <c r="EC13" s="245"/>
      <c r="ED13" s="245"/>
      <c r="EE13" s="245"/>
      <c r="EF13" s="245"/>
      <c r="EG13" s="245"/>
      <c r="EH13" s="245"/>
      <c r="EI13" s="245"/>
      <c r="EJ13" s="245"/>
      <c r="EK13" s="245"/>
      <c r="EL13" s="245"/>
      <c r="EM13" s="245"/>
      <c r="EN13" s="245"/>
      <c r="EO13" s="245"/>
      <c r="EP13" s="245"/>
      <c r="EQ13" s="245"/>
      <c r="ER13" s="245"/>
      <c r="ES13" s="245"/>
      <c r="ET13" s="245"/>
      <c r="EU13" s="245"/>
      <c r="EV13" s="245"/>
      <c r="EW13" s="245"/>
      <c r="EX13" s="245"/>
      <c r="EY13" s="245"/>
      <c r="EZ13" s="245"/>
      <c r="FA13" s="245"/>
      <c r="FB13" s="245"/>
      <c r="FC13" s="245"/>
      <c r="FD13" s="245"/>
      <c r="FE13" s="245"/>
      <c r="FF13" s="245"/>
      <c r="FG13" s="245"/>
      <c r="FH13" s="245"/>
      <c r="FI13" s="245"/>
      <c r="FJ13" s="245"/>
      <c r="FK13" s="245"/>
      <c r="FL13" s="245"/>
      <c r="FM13" s="245"/>
      <c r="FN13" s="245"/>
      <c r="FO13" s="245"/>
      <c r="FP13" s="245"/>
      <c r="FQ13" s="245"/>
      <c r="FR13" s="245"/>
      <c r="FS13" s="245"/>
      <c r="FT13" s="245"/>
      <c r="FU13" s="245"/>
      <c r="FV13" s="245"/>
      <c r="FW13" s="245"/>
      <c r="FX13" s="245"/>
      <c r="FY13" s="245"/>
      <c r="FZ13" s="245"/>
      <c r="GA13" s="245"/>
      <c r="GB13" s="245"/>
      <c r="GC13" s="245"/>
      <c r="GD13" s="245"/>
      <c r="GE13" s="245"/>
      <c r="GF13" s="245"/>
      <c r="GG13" s="245"/>
      <c r="GH13" s="245"/>
      <c r="GI13" s="245"/>
      <c r="GJ13" s="245"/>
      <c r="GK13" s="245"/>
      <c r="GL13" s="245"/>
      <c r="GM13" s="245"/>
      <c r="GN13" s="245"/>
      <c r="GO13" s="245"/>
      <c r="GP13" s="245"/>
      <c r="GQ13" s="245"/>
      <c r="GR13" s="245"/>
      <c r="GS13" s="245"/>
      <c r="GT13" s="245"/>
      <c r="GU13" s="245"/>
      <c r="GV13" s="245"/>
      <c r="GW13" s="245"/>
      <c r="GX13" s="245"/>
      <c r="GY13" s="245"/>
      <c r="GZ13" s="245"/>
      <c r="HA13" s="245"/>
      <c r="HB13" s="245"/>
      <c r="HC13" s="245"/>
      <c r="HD13" s="245"/>
      <c r="HE13" s="245"/>
      <c r="HF13" s="245"/>
      <c r="HG13" s="245"/>
      <c r="HH13" s="245"/>
      <c r="HI13" s="245"/>
      <c r="HJ13" s="245"/>
      <c r="HK13" s="245"/>
      <c r="HL13" s="245"/>
      <c r="HM13" s="245"/>
      <c r="HN13" s="245"/>
      <c r="HO13" s="245"/>
      <c r="HP13" s="245"/>
      <c r="HQ13" s="245"/>
      <c r="HR13" s="245"/>
      <c r="HS13" s="245"/>
      <c r="HT13" s="245"/>
      <c r="HU13" s="245"/>
      <c r="HV13" s="245"/>
      <c r="HW13" s="245"/>
      <c r="HX13" s="245"/>
      <c r="HY13" s="245"/>
      <c r="HZ13" s="245"/>
      <c r="IA13" s="245"/>
      <c r="IB13" s="245"/>
      <c r="IC13" s="245"/>
      <c r="ID13" s="245"/>
      <c r="IE13" s="245"/>
      <c r="IF13" s="245"/>
      <c r="IG13" s="245"/>
      <c r="IH13" s="245"/>
      <c r="II13" s="245"/>
      <c r="IJ13" s="245"/>
      <c r="IK13" s="245"/>
      <c r="IL13" s="245"/>
      <c r="IM13" s="245"/>
      <c r="IN13" s="245"/>
      <c r="IO13" s="245"/>
      <c r="IP13" s="245"/>
      <c r="IQ13" s="245"/>
      <c r="IR13" s="245"/>
      <c r="IS13" s="245"/>
      <c r="IT13" s="245"/>
      <c r="IU13" s="245"/>
    </row>
    <row r="14" s="76" customFormat="1" ht="26" customHeight="1" spans="1:255">
      <c r="A14" s="255"/>
      <c r="B14" s="132" t="s">
        <v>2995</v>
      </c>
      <c r="C14" s="254">
        <v>40</v>
      </c>
      <c r="D14" s="254"/>
      <c r="E14" s="254"/>
      <c r="F14" s="254">
        <v>20</v>
      </c>
      <c r="G14" s="254">
        <v>-20</v>
      </c>
      <c r="H14" s="256"/>
      <c r="I14" s="245"/>
      <c r="J14" s="245"/>
      <c r="K14" s="245"/>
      <c r="L14" s="245"/>
      <c r="M14" s="245"/>
      <c r="N14" s="245"/>
      <c r="O14" s="245"/>
      <c r="P14" s="245"/>
      <c r="Q14" s="245"/>
      <c r="R14" s="245"/>
      <c r="S14" s="245"/>
      <c r="T14" s="245"/>
      <c r="U14" s="245"/>
      <c r="V14" s="245"/>
      <c r="W14" s="245"/>
      <c r="X14" s="245"/>
      <c r="Y14" s="245"/>
      <c r="Z14" s="245"/>
      <c r="AA14" s="245"/>
      <c r="AB14" s="245"/>
      <c r="AC14" s="245"/>
      <c r="AD14" s="245"/>
      <c r="AE14" s="245"/>
      <c r="AF14" s="245"/>
      <c r="AG14" s="245"/>
      <c r="AH14" s="245"/>
      <c r="AI14" s="245"/>
      <c r="AJ14" s="245"/>
      <c r="AK14" s="245"/>
      <c r="AL14" s="245"/>
      <c r="AM14" s="245"/>
      <c r="AN14" s="245"/>
      <c r="AO14" s="245"/>
      <c r="AP14" s="245"/>
      <c r="AQ14" s="245"/>
      <c r="AR14" s="245"/>
      <c r="AS14" s="245"/>
      <c r="AT14" s="245"/>
      <c r="AU14" s="245"/>
      <c r="AV14" s="245"/>
      <c r="AW14" s="245"/>
      <c r="AX14" s="245"/>
      <c r="AY14" s="245"/>
      <c r="AZ14" s="245"/>
      <c r="BA14" s="245"/>
      <c r="BB14" s="245"/>
      <c r="BC14" s="245"/>
      <c r="BD14" s="245"/>
      <c r="BE14" s="245"/>
      <c r="BF14" s="245"/>
      <c r="BG14" s="245"/>
      <c r="BH14" s="245"/>
      <c r="BI14" s="245"/>
      <c r="BJ14" s="245"/>
      <c r="BK14" s="245"/>
      <c r="BL14" s="245"/>
      <c r="BM14" s="245"/>
      <c r="BN14" s="245"/>
      <c r="BO14" s="245"/>
      <c r="BP14" s="245"/>
      <c r="BQ14" s="245"/>
      <c r="BR14" s="245"/>
      <c r="BS14" s="245"/>
      <c r="BT14" s="245"/>
      <c r="BU14" s="245"/>
      <c r="BV14" s="245"/>
      <c r="BW14" s="245"/>
      <c r="BX14" s="245"/>
      <c r="BY14" s="245"/>
      <c r="BZ14" s="245"/>
      <c r="CA14" s="245"/>
      <c r="CB14" s="245"/>
      <c r="CC14" s="245"/>
      <c r="CD14" s="245"/>
      <c r="CE14" s="245"/>
      <c r="CF14" s="245"/>
      <c r="CG14" s="245"/>
      <c r="CH14" s="245"/>
      <c r="CI14" s="245"/>
      <c r="CJ14" s="245"/>
      <c r="CK14" s="245"/>
      <c r="CL14" s="245"/>
      <c r="CM14" s="245"/>
      <c r="CN14" s="245"/>
      <c r="CO14" s="245"/>
      <c r="CP14" s="245"/>
      <c r="CQ14" s="245"/>
      <c r="CR14" s="245"/>
      <c r="CS14" s="245"/>
      <c r="CT14" s="245"/>
      <c r="CU14" s="245"/>
      <c r="CV14" s="245"/>
      <c r="CW14" s="245"/>
      <c r="CX14" s="245"/>
      <c r="CY14" s="245"/>
      <c r="CZ14" s="245"/>
      <c r="DA14" s="245"/>
      <c r="DB14" s="245"/>
      <c r="DC14" s="245"/>
      <c r="DD14" s="245"/>
      <c r="DE14" s="245"/>
      <c r="DF14" s="245"/>
      <c r="DG14" s="245"/>
      <c r="DH14" s="245"/>
      <c r="DI14" s="245"/>
      <c r="DJ14" s="245"/>
      <c r="DK14" s="245"/>
      <c r="DL14" s="245"/>
      <c r="DM14" s="245"/>
      <c r="DN14" s="245"/>
      <c r="DO14" s="245"/>
      <c r="DP14" s="245"/>
      <c r="DQ14" s="245"/>
      <c r="DR14" s="245"/>
      <c r="DS14" s="245"/>
      <c r="DT14" s="245"/>
      <c r="DU14" s="245"/>
      <c r="DV14" s="245"/>
      <c r="DW14" s="245"/>
      <c r="DX14" s="245"/>
      <c r="DY14" s="245"/>
      <c r="DZ14" s="245"/>
      <c r="EA14" s="245"/>
      <c r="EB14" s="245"/>
      <c r="EC14" s="245"/>
      <c r="ED14" s="245"/>
      <c r="EE14" s="245"/>
      <c r="EF14" s="245"/>
      <c r="EG14" s="245"/>
      <c r="EH14" s="245"/>
      <c r="EI14" s="245"/>
      <c r="EJ14" s="245"/>
      <c r="EK14" s="245"/>
      <c r="EL14" s="245"/>
      <c r="EM14" s="245"/>
      <c r="EN14" s="245"/>
      <c r="EO14" s="245"/>
      <c r="EP14" s="245"/>
      <c r="EQ14" s="245"/>
      <c r="ER14" s="245"/>
      <c r="ES14" s="245"/>
      <c r="ET14" s="245"/>
      <c r="EU14" s="245"/>
      <c r="EV14" s="245"/>
      <c r="EW14" s="245"/>
      <c r="EX14" s="245"/>
      <c r="EY14" s="245"/>
      <c r="EZ14" s="245"/>
      <c r="FA14" s="245"/>
      <c r="FB14" s="245"/>
      <c r="FC14" s="245"/>
      <c r="FD14" s="245"/>
      <c r="FE14" s="245"/>
      <c r="FF14" s="245"/>
      <c r="FG14" s="245"/>
      <c r="FH14" s="245"/>
      <c r="FI14" s="245"/>
      <c r="FJ14" s="245"/>
      <c r="FK14" s="245"/>
      <c r="FL14" s="245"/>
      <c r="FM14" s="245"/>
      <c r="FN14" s="245"/>
      <c r="FO14" s="245"/>
      <c r="FP14" s="245"/>
      <c r="FQ14" s="245"/>
      <c r="FR14" s="245"/>
      <c r="FS14" s="245"/>
      <c r="FT14" s="245"/>
      <c r="FU14" s="245"/>
      <c r="FV14" s="245"/>
      <c r="FW14" s="245"/>
      <c r="FX14" s="245"/>
      <c r="FY14" s="245"/>
      <c r="FZ14" s="245"/>
      <c r="GA14" s="245"/>
      <c r="GB14" s="245"/>
      <c r="GC14" s="245"/>
      <c r="GD14" s="245"/>
      <c r="GE14" s="245"/>
      <c r="GF14" s="245"/>
      <c r="GG14" s="245"/>
      <c r="GH14" s="245"/>
      <c r="GI14" s="245"/>
      <c r="GJ14" s="245"/>
      <c r="GK14" s="245"/>
      <c r="GL14" s="245"/>
      <c r="GM14" s="245"/>
      <c r="GN14" s="245"/>
      <c r="GO14" s="245"/>
      <c r="GP14" s="245"/>
      <c r="GQ14" s="245"/>
      <c r="GR14" s="245"/>
      <c r="GS14" s="245"/>
      <c r="GT14" s="245"/>
      <c r="GU14" s="245"/>
      <c r="GV14" s="245"/>
      <c r="GW14" s="245"/>
      <c r="GX14" s="245"/>
      <c r="GY14" s="245"/>
      <c r="GZ14" s="245"/>
      <c r="HA14" s="245"/>
      <c r="HB14" s="245"/>
      <c r="HC14" s="245"/>
      <c r="HD14" s="245"/>
      <c r="HE14" s="245"/>
      <c r="HF14" s="245"/>
      <c r="HG14" s="245"/>
      <c r="HH14" s="245"/>
      <c r="HI14" s="245"/>
      <c r="HJ14" s="245"/>
      <c r="HK14" s="245"/>
      <c r="HL14" s="245"/>
      <c r="HM14" s="245"/>
      <c r="HN14" s="245"/>
      <c r="HO14" s="245"/>
      <c r="HP14" s="245"/>
      <c r="HQ14" s="245"/>
      <c r="HR14" s="245"/>
      <c r="HS14" s="245"/>
      <c r="HT14" s="245"/>
      <c r="HU14" s="245"/>
      <c r="HV14" s="245"/>
      <c r="HW14" s="245"/>
      <c r="HX14" s="245"/>
      <c r="HY14" s="245"/>
      <c r="HZ14" s="245"/>
      <c r="IA14" s="245"/>
      <c r="IB14" s="245"/>
      <c r="IC14" s="245"/>
      <c r="ID14" s="245"/>
      <c r="IE14" s="245"/>
      <c r="IF14" s="245"/>
      <c r="IG14" s="245"/>
      <c r="IH14" s="245"/>
      <c r="II14" s="245"/>
      <c r="IJ14" s="245"/>
      <c r="IK14" s="245"/>
      <c r="IL14" s="245"/>
      <c r="IM14" s="245"/>
      <c r="IN14" s="245"/>
      <c r="IO14" s="245"/>
      <c r="IP14" s="245"/>
      <c r="IQ14" s="245"/>
      <c r="IR14" s="245"/>
      <c r="IS14" s="245"/>
      <c r="IT14" s="245"/>
      <c r="IU14" s="245"/>
    </row>
    <row r="15" s="76" customFormat="1" ht="26" customHeight="1" spans="1:255">
      <c r="A15" s="255"/>
      <c r="B15" s="132" t="s">
        <v>2996</v>
      </c>
      <c r="C15" s="254">
        <v>17</v>
      </c>
      <c r="D15" s="254"/>
      <c r="E15" s="254"/>
      <c r="F15" s="254">
        <v>21</v>
      </c>
      <c r="G15" s="254">
        <v>4</v>
      </c>
      <c r="H15" s="256" t="s">
        <v>2997</v>
      </c>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c r="BB15" s="245"/>
      <c r="BC15" s="245"/>
      <c r="BD15" s="245"/>
      <c r="BE15" s="245"/>
      <c r="BF15" s="245"/>
      <c r="BG15" s="245"/>
      <c r="BH15" s="245"/>
      <c r="BI15" s="245"/>
      <c r="BJ15" s="245"/>
      <c r="BK15" s="245"/>
      <c r="BL15" s="245"/>
      <c r="BM15" s="245"/>
      <c r="BN15" s="245"/>
      <c r="BO15" s="245"/>
      <c r="BP15" s="245"/>
      <c r="BQ15" s="245"/>
      <c r="BR15" s="245"/>
      <c r="BS15" s="245"/>
      <c r="BT15" s="245"/>
      <c r="BU15" s="245"/>
      <c r="BV15" s="245"/>
      <c r="BW15" s="245"/>
      <c r="BX15" s="245"/>
      <c r="BY15" s="245"/>
      <c r="BZ15" s="245"/>
      <c r="CA15" s="245"/>
      <c r="CB15" s="245"/>
      <c r="CC15" s="245"/>
      <c r="CD15" s="245"/>
      <c r="CE15" s="245"/>
      <c r="CF15" s="245"/>
      <c r="CG15" s="245"/>
      <c r="CH15" s="245"/>
      <c r="CI15" s="245"/>
      <c r="CJ15" s="245"/>
      <c r="CK15" s="245"/>
      <c r="CL15" s="245"/>
      <c r="CM15" s="245"/>
      <c r="CN15" s="245"/>
      <c r="CO15" s="245"/>
      <c r="CP15" s="245"/>
      <c r="CQ15" s="245"/>
      <c r="CR15" s="245"/>
      <c r="CS15" s="245"/>
      <c r="CT15" s="245"/>
      <c r="CU15" s="245"/>
      <c r="CV15" s="245"/>
      <c r="CW15" s="245"/>
      <c r="CX15" s="245"/>
      <c r="CY15" s="245"/>
      <c r="CZ15" s="245"/>
      <c r="DA15" s="245"/>
      <c r="DB15" s="245"/>
      <c r="DC15" s="245"/>
      <c r="DD15" s="245"/>
      <c r="DE15" s="245"/>
      <c r="DF15" s="245"/>
      <c r="DG15" s="245"/>
      <c r="DH15" s="245"/>
      <c r="DI15" s="245"/>
      <c r="DJ15" s="245"/>
      <c r="DK15" s="245"/>
      <c r="DL15" s="245"/>
      <c r="DM15" s="245"/>
      <c r="DN15" s="245"/>
      <c r="DO15" s="245"/>
      <c r="DP15" s="245"/>
      <c r="DQ15" s="245"/>
      <c r="DR15" s="245"/>
      <c r="DS15" s="245"/>
      <c r="DT15" s="245"/>
      <c r="DU15" s="245"/>
      <c r="DV15" s="245"/>
      <c r="DW15" s="245"/>
      <c r="DX15" s="245"/>
      <c r="DY15" s="245"/>
      <c r="DZ15" s="245"/>
      <c r="EA15" s="245"/>
      <c r="EB15" s="245"/>
      <c r="EC15" s="245"/>
      <c r="ED15" s="245"/>
      <c r="EE15" s="245"/>
      <c r="EF15" s="245"/>
      <c r="EG15" s="245"/>
      <c r="EH15" s="245"/>
      <c r="EI15" s="245"/>
      <c r="EJ15" s="245"/>
      <c r="EK15" s="245"/>
      <c r="EL15" s="245"/>
      <c r="EM15" s="245"/>
      <c r="EN15" s="245"/>
      <c r="EO15" s="245"/>
      <c r="EP15" s="245"/>
      <c r="EQ15" s="245"/>
      <c r="ER15" s="245"/>
      <c r="ES15" s="245"/>
      <c r="ET15" s="245"/>
      <c r="EU15" s="245"/>
      <c r="EV15" s="245"/>
      <c r="EW15" s="245"/>
      <c r="EX15" s="245"/>
      <c r="EY15" s="245"/>
      <c r="EZ15" s="245"/>
      <c r="FA15" s="245"/>
      <c r="FB15" s="245"/>
      <c r="FC15" s="245"/>
      <c r="FD15" s="245"/>
      <c r="FE15" s="245"/>
      <c r="FF15" s="245"/>
      <c r="FG15" s="245"/>
      <c r="FH15" s="245"/>
      <c r="FI15" s="245"/>
      <c r="FJ15" s="245"/>
      <c r="FK15" s="245"/>
      <c r="FL15" s="245"/>
      <c r="FM15" s="245"/>
      <c r="FN15" s="245"/>
      <c r="FO15" s="245"/>
      <c r="FP15" s="245"/>
      <c r="FQ15" s="245"/>
      <c r="FR15" s="245"/>
      <c r="FS15" s="245"/>
      <c r="FT15" s="245"/>
      <c r="FU15" s="245"/>
      <c r="FV15" s="245"/>
      <c r="FW15" s="245"/>
      <c r="FX15" s="245"/>
      <c r="FY15" s="245"/>
      <c r="FZ15" s="245"/>
      <c r="GA15" s="245"/>
      <c r="GB15" s="245"/>
      <c r="GC15" s="245"/>
      <c r="GD15" s="245"/>
      <c r="GE15" s="245"/>
      <c r="GF15" s="245"/>
      <c r="GG15" s="245"/>
      <c r="GH15" s="245"/>
      <c r="GI15" s="245"/>
      <c r="GJ15" s="245"/>
      <c r="GK15" s="245"/>
      <c r="GL15" s="245"/>
      <c r="GM15" s="245"/>
      <c r="GN15" s="245"/>
      <c r="GO15" s="245"/>
      <c r="GP15" s="245"/>
      <c r="GQ15" s="245"/>
      <c r="GR15" s="245"/>
      <c r="GS15" s="245"/>
      <c r="GT15" s="245"/>
      <c r="GU15" s="245"/>
      <c r="GV15" s="245"/>
      <c r="GW15" s="245"/>
      <c r="GX15" s="245"/>
      <c r="GY15" s="245"/>
      <c r="GZ15" s="245"/>
      <c r="HA15" s="245"/>
      <c r="HB15" s="245"/>
      <c r="HC15" s="245"/>
      <c r="HD15" s="245"/>
      <c r="HE15" s="245"/>
      <c r="HF15" s="245"/>
      <c r="HG15" s="245"/>
      <c r="HH15" s="245"/>
      <c r="HI15" s="245"/>
      <c r="HJ15" s="245"/>
      <c r="HK15" s="245"/>
      <c r="HL15" s="245"/>
      <c r="HM15" s="245"/>
      <c r="HN15" s="245"/>
      <c r="HO15" s="245"/>
      <c r="HP15" s="245"/>
      <c r="HQ15" s="245"/>
      <c r="HR15" s="245"/>
      <c r="HS15" s="245"/>
      <c r="HT15" s="245"/>
      <c r="HU15" s="245"/>
      <c r="HV15" s="245"/>
      <c r="HW15" s="245"/>
      <c r="HX15" s="245"/>
      <c r="HY15" s="245"/>
      <c r="HZ15" s="245"/>
      <c r="IA15" s="245"/>
      <c r="IB15" s="245"/>
      <c r="IC15" s="245"/>
      <c r="ID15" s="245"/>
      <c r="IE15" s="245"/>
      <c r="IF15" s="245"/>
      <c r="IG15" s="245"/>
      <c r="IH15" s="245"/>
      <c r="II15" s="245"/>
      <c r="IJ15" s="245"/>
      <c r="IK15" s="245"/>
      <c r="IL15" s="245"/>
      <c r="IM15" s="245"/>
      <c r="IN15" s="245"/>
      <c r="IO15" s="245"/>
      <c r="IP15" s="245"/>
      <c r="IQ15" s="245"/>
      <c r="IR15" s="245"/>
      <c r="IS15" s="245"/>
      <c r="IT15" s="245"/>
      <c r="IU15" s="245"/>
    </row>
    <row r="16" s="76" customFormat="1" ht="36" spans="1:255">
      <c r="A16" s="255"/>
      <c r="B16" s="132" t="s">
        <v>2998</v>
      </c>
      <c r="C16" s="254"/>
      <c r="D16" s="254">
        <v>1000</v>
      </c>
      <c r="E16" s="254"/>
      <c r="F16" s="254">
        <v>620</v>
      </c>
      <c r="G16" s="254">
        <v>-380</v>
      </c>
      <c r="H16" s="256" t="s">
        <v>2999</v>
      </c>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c r="BB16" s="245"/>
      <c r="BC16" s="245"/>
      <c r="BD16" s="245"/>
      <c r="BE16" s="245"/>
      <c r="BF16" s="245"/>
      <c r="BG16" s="245"/>
      <c r="BH16" s="245"/>
      <c r="BI16" s="245"/>
      <c r="BJ16" s="245"/>
      <c r="BK16" s="245"/>
      <c r="BL16" s="245"/>
      <c r="BM16" s="245"/>
      <c r="BN16" s="245"/>
      <c r="BO16" s="245"/>
      <c r="BP16" s="245"/>
      <c r="BQ16" s="245"/>
      <c r="BR16" s="245"/>
      <c r="BS16" s="245"/>
      <c r="BT16" s="245"/>
      <c r="BU16" s="245"/>
      <c r="BV16" s="245"/>
      <c r="BW16" s="245"/>
      <c r="BX16" s="245"/>
      <c r="BY16" s="245"/>
      <c r="BZ16" s="245"/>
      <c r="CA16" s="245"/>
      <c r="CB16" s="245"/>
      <c r="CC16" s="245"/>
      <c r="CD16" s="245"/>
      <c r="CE16" s="245"/>
      <c r="CF16" s="245"/>
      <c r="CG16" s="245"/>
      <c r="CH16" s="245"/>
      <c r="CI16" s="245"/>
      <c r="CJ16" s="245"/>
      <c r="CK16" s="245"/>
      <c r="CL16" s="245"/>
      <c r="CM16" s="245"/>
      <c r="CN16" s="245"/>
      <c r="CO16" s="245"/>
      <c r="CP16" s="245"/>
      <c r="CQ16" s="245"/>
      <c r="CR16" s="245"/>
      <c r="CS16" s="245"/>
      <c r="CT16" s="245"/>
      <c r="CU16" s="245"/>
      <c r="CV16" s="245"/>
      <c r="CW16" s="245"/>
      <c r="CX16" s="245"/>
      <c r="CY16" s="245"/>
      <c r="CZ16" s="245"/>
      <c r="DA16" s="245"/>
      <c r="DB16" s="245"/>
      <c r="DC16" s="245"/>
      <c r="DD16" s="245"/>
      <c r="DE16" s="245"/>
      <c r="DF16" s="245"/>
      <c r="DG16" s="245"/>
      <c r="DH16" s="245"/>
      <c r="DI16" s="245"/>
      <c r="DJ16" s="245"/>
      <c r="DK16" s="245"/>
      <c r="DL16" s="245"/>
      <c r="DM16" s="245"/>
      <c r="DN16" s="245"/>
      <c r="DO16" s="245"/>
      <c r="DP16" s="245"/>
      <c r="DQ16" s="245"/>
      <c r="DR16" s="245"/>
      <c r="DS16" s="245"/>
      <c r="DT16" s="245"/>
      <c r="DU16" s="245"/>
      <c r="DV16" s="245"/>
      <c r="DW16" s="245"/>
      <c r="DX16" s="245"/>
      <c r="DY16" s="245"/>
      <c r="DZ16" s="245"/>
      <c r="EA16" s="245"/>
      <c r="EB16" s="245"/>
      <c r="EC16" s="245"/>
      <c r="ED16" s="245"/>
      <c r="EE16" s="245"/>
      <c r="EF16" s="245"/>
      <c r="EG16" s="245"/>
      <c r="EH16" s="245"/>
      <c r="EI16" s="245"/>
      <c r="EJ16" s="245"/>
      <c r="EK16" s="245"/>
      <c r="EL16" s="245"/>
      <c r="EM16" s="245"/>
      <c r="EN16" s="245"/>
      <c r="EO16" s="245"/>
      <c r="EP16" s="245"/>
      <c r="EQ16" s="245"/>
      <c r="ER16" s="245"/>
      <c r="ES16" s="245"/>
      <c r="ET16" s="245"/>
      <c r="EU16" s="245"/>
      <c r="EV16" s="245"/>
      <c r="EW16" s="245"/>
      <c r="EX16" s="245"/>
      <c r="EY16" s="245"/>
      <c r="EZ16" s="245"/>
      <c r="FA16" s="245"/>
      <c r="FB16" s="245"/>
      <c r="FC16" s="245"/>
      <c r="FD16" s="245"/>
      <c r="FE16" s="245"/>
      <c r="FF16" s="245"/>
      <c r="FG16" s="245"/>
      <c r="FH16" s="245"/>
      <c r="FI16" s="245"/>
      <c r="FJ16" s="245"/>
      <c r="FK16" s="245"/>
      <c r="FL16" s="245"/>
      <c r="FM16" s="245"/>
      <c r="FN16" s="245"/>
      <c r="FO16" s="245"/>
      <c r="FP16" s="245"/>
      <c r="FQ16" s="245"/>
      <c r="FR16" s="245"/>
      <c r="FS16" s="245"/>
      <c r="FT16" s="245"/>
      <c r="FU16" s="245"/>
      <c r="FV16" s="245"/>
      <c r="FW16" s="245"/>
      <c r="FX16" s="245"/>
      <c r="FY16" s="245"/>
      <c r="FZ16" s="245"/>
      <c r="GA16" s="245"/>
      <c r="GB16" s="245"/>
      <c r="GC16" s="245"/>
      <c r="GD16" s="245"/>
      <c r="GE16" s="245"/>
      <c r="GF16" s="245"/>
      <c r="GG16" s="245"/>
      <c r="GH16" s="245"/>
      <c r="GI16" s="245"/>
      <c r="GJ16" s="245"/>
      <c r="GK16" s="245"/>
      <c r="GL16" s="245"/>
      <c r="GM16" s="245"/>
      <c r="GN16" s="245"/>
      <c r="GO16" s="245"/>
      <c r="GP16" s="245"/>
      <c r="GQ16" s="245"/>
      <c r="GR16" s="245"/>
      <c r="GS16" s="245"/>
      <c r="GT16" s="245"/>
      <c r="GU16" s="245"/>
      <c r="GV16" s="245"/>
      <c r="GW16" s="245"/>
      <c r="GX16" s="245"/>
      <c r="GY16" s="245"/>
      <c r="GZ16" s="245"/>
      <c r="HA16" s="245"/>
      <c r="HB16" s="245"/>
      <c r="HC16" s="245"/>
      <c r="HD16" s="245"/>
      <c r="HE16" s="245"/>
      <c r="HF16" s="245"/>
      <c r="HG16" s="245"/>
      <c r="HH16" s="245"/>
      <c r="HI16" s="245"/>
      <c r="HJ16" s="245"/>
      <c r="HK16" s="245"/>
      <c r="HL16" s="245"/>
      <c r="HM16" s="245"/>
      <c r="HN16" s="245"/>
      <c r="HO16" s="245"/>
      <c r="HP16" s="245"/>
      <c r="HQ16" s="245"/>
      <c r="HR16" s="245"/>
      <c r="HS16" s="245"/>
      <c r="HT16" s="245"/>
      <c r="HU16" s="245"/>
      <c r="HV16" s="245"/>
      <c r="HW16" s="245"/>
      <c r="HX16" s="245"/>
      <c r="HY16" s="245"/>
      <c r="HZ16" s="245"/>
      <c r="IA16" s="245"/>
      <c r="IB16" s="245"/>
      <c r="IC16" s="245"/>
      <c r="ID16" s="245"/>
      <c r="IE16" s="245"/>
      <c r="IF16" s="245"/>
      <c r="IG16" s="245"/>
      <c r="IH16" s="245"/>
      <c r="II16" s="245"/>
      <c r="IJ16" s="245"/>
      <c r="IK16" s="245"/>
      <c r="IL16" s="245"/>
      <c r="IM16" s="245"/>
      <c r="IN16" s="245"/>
      <c r="IO16" s="245"/>
      <c r="IP16" s="245"/>
      <c r="IQ16" s="245"/>
      <c r="IR16" s="245"/>
      <c r="IS16" s="245"/>
      <c r="IT16" s="245"/>
      <c r="IU16" s="245"/>
    </row>
    <row r="17" s="76" customFormat="1" ht="26" customHeight="1" spans="1:255">
      <c r="A17" s="257" t="s">
        <v>3000</v>
      </c>
      <c r="B17" s="132" t="s">
        <v>3001</v>
      </c>
      <c r="C17" s="254">
        <v>40</v>
      </c>
      <c r="D17" s="254"/>
      <c r="E17" s="254"/>
      <c r="F17" s="254">
        <v>40</v>
      </c>
      <c r="G17" s="254">
        <v>0</v>
      </c>
      <c r="H17" s="256"/>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c r="BB17" s="245"/>
      <c r="BC17" s="245"/>
      <c r="BD17" s="245"/>
      <c r="BE17" s="245"/>
      <c r="BF17" s="245"/>
      <c r="BG17" s="245"/>
      <c r="BH17" s="245"/>
      <c r="BI17" s="245"/>
      <c r="BJ17" s="245"/>
      <c r="BK17" s="245"/>
      <c r="BL17" s="245"/>
      <c r="BM17" s="245"/>
      <c r="BN17" s="245"/>
      <c r="BO17" s="245"/>
      <c r="BP17" s="245"/>
      <c r="BQ17" s="245"/>
      <c r="BR17" s="245"/>
      <c r="BS17" s="245"/>
      <c r="BT17" s="245"/>
      <c r="BU17" s="245"/>
      <c r="BV17" s="245"/>
      <c r="BW17" s="245"/>
      <c r="BX17" s="245"/>
      <c r="BY17" s="245"/>
      <c r="BZ17" s="245"/>
      <c r="CA17" s="245"/>
      <c r="CB17" s="245"/>
      <c r="CC17" s="245"/>
      <c r="CD17" s="245"/>
      <c r="CE17" s="245"/>
      <c r="CF17" s="245"/>
      <c r="CG17" s="245"/>
      <c r="CH17" s="245"/>
      <c r="CI17" s="245"/>
      <c r="CJ17" s="245"/>
      <c r="CK17" s="245"/>
      <c r="CL17" s="245"/>
      <c r="CM17" s="245"/>
      <c r="CN17" s="245"/>
      <c r="CO17" s="245"/>
      <c r="CP17" s="245"/>
      <c r="CQ17" s="245"/>
      <c r="CR17" s="245"/>
      <c r="CS17" s="245"/>
      <c r="CT17" s="245"/>
      <c r="CU17" s="245"/>
      <c r="CV17" s="245"/>
      <c r="CW17" s="245"/>
      <c r="CX17" s="245"/>
      <c r="CY17" s="245"/>
      <c r="CZ17" s="245"/>
      <c r="DA17" s="245"/>
      <c r="DB17" s="245"/>
      <c r="DC17" s="245"/>
      <c r="DD17" s="245"/>
      <c r="DE17" s="245"/>
      <c r="DF17" s="245"/>
      <c r="DG17" s="245"/>
      <c r="DH17" s="245"/>
      <c r="DI17" s="245"/>
      <c r="DJ17" s="245"/>
      <c r="DK17" s="245"/>
      <c r="DL17" s="245"/>
      <c r="DM17" s="245"/>
      <c r="DN17" s="245"/>
      <c r="DO17" s="245"/>
      <c r="DP17" s="245"/>
      <c r="DQ17" s="245"/>
      <c r="DR17" s="245"/>
      <c r="DS17" s="245"/>
      <c r="DT17" s="245"/>
      <c r="DU17" s="245"/>
      <c r="DV17" s="245"/>
      <c r="DW17" s="245"/>
      <c r="DX17" s="245"/>
      <c r="DY17" s="245"/>
      <c r="DZ17" s="245"/>
      <c r="EA17" s="245"/>
      <c r="EB17" s="245"/>
      <c r="EC17" s="245"/>
      <c r="ED17" s="245"/>
      <c r="EE17" s="245"/>
      <c r="EF17" s="245"/>
      <c r="EG17" s="245"/>
      <c r="EH17" s="245"/>
      <c r="EI17" s="245"/>
      <c r="EJ17" s="245"/>
      <c r="EK17" s="245"/>
      <c r="EL17" s="245"/>
      <c r="EM17" s="245"/>
      <c r="EN17" s="245"/>
      <c r="EO17" s="245"/>
      <c r="EP17" s="245"/>
      <c r="EQ17" s="245"/>
      <c r="ER17" s="245"/>
      <c r="ES17" s="245"/>
      <c r="ET17" s="245"/>
      <c r="EU17" s="245"/>
      <c r="EV17" s="245"/>
      <c r="EW17" s="245"/>
      <c r="EX17" s="245"/>
      <c r="EY17" s="245"/>
      <c r="EZ17" s="245"/>
      <c r="FA17" s="245"/>
      <c r="FB17" s="245"/>
      <c r="FC17" s="245"/>
      <c r="FD17" s="245"/>
      <c r="FE17" s="245"/>
      <c r="FF17" s="245"/>
      <c r="FG17" s="245"/>
      <c r="FH17" s="245"/>
      <c r="FI17" s="245"/>
      <c r="FJ17" s="245"/>
      <c r="FK17" s="245"/>
      <c r="FL17" s="245"/>
      <c r="FM17" s="245"/>
      <c r="FN17" s="245"/>
      <c r="FO17" s="245"/>
      <c r="FP17" s="245"/>
      <c r="FQ17" s="245"/>
      <c r="FR17" s="245"/>
      <c r="FS17" s="245"/>
      <c r="FT17" s="245"/>
      <c r="FU17" s="245"/>
      <c r="FV17" s="245"/>
      <c r="FW17" s="245"/>
      <c r="FX17" s="245"/>
      <c r="FY17" s="245"/>
      <c r="FZ17" s="245"/>
      <c r="GA17" s="245"/>
      <c r="GB17" s="245"/>
      <c r="GC17" s="245"/>
      <c r="GD17" s="245"/>
      <c r="GE17" s="245"/>
      <c r="GF17" s="245"/>
      <c r="GG17" s="245"/>
      <c r="GH17" s="245"/>
      <c r="GI17" s="245"/>
      <c r="GJ17" s="245"/>
      <c r="GK17" s="245"/>
      <c r="GL17" s="245"/>
      <c r="GM17" s="245"/>
      <c r="GN17" s="245"/>
      <c r="GO17" s="245"/>
      <c r="GP17" s="245"/>
      <c r="GQ17" s="245"/>
      <c r="GR17" s="245"/>
      <c r="GS17" s="245"/>
      <c r="GT17" s="245"/>
      <c r="GU17" s="245"/>
      <c r="GV17" s="245"/>
      <c r="GW17" s="245"/>
      <c r="GX17" s="245"/>
      <c r="GY17" s="245"/>
      <c r="GZ17" s="245"/>
      <c r="HA17" s="245"/>
      <c r="HB17" s="245"/>
      <c r="HC17" s="245"/>
      <c r="HD17" s="245"/>
      <c r="HE17" s="245"/>
      <c r="HF17" s="245"/>
      <c r="HG17" s="245"/>
      <c r="HH17" s="245"/>
      <c r="HI17" s="245"/>
      <c r="HJ17" s="245"/>
      <c r="HK17" s="245"/>
      <c r="HL17" s="245"/>
      <c r="HM17" s="245"/>
      <c r="HN17" s="245"/>
      <c r="HO17" s="245"/>
      <c r="HP17" s="245"/>
      <c r="HQ17" s="245"/>
      <c r="HR17" s="245"/>
      <c r="HS17" s="245"/>
      <c r="HT17" s="245"/>
      <c r="HU17" s="245"/>
      <c r="HV17" s="245"/>
      <c r="HW17" s="245"/>
      <c r="HX17" s="245"/>
      <c r="HY17" s="245"/>
      <c r="HZ17" s="245"/>
      <c r="IA17" s="245"/>
      <c r="IB17" s="245"/>
      <c r="IC17" s="245"/>
      <c r="ID17" s="245"/>
      <c r="IE17" s="245"/>
      <c r="IF17" s="245"/>
      <c r="IG17" s="245"/>
      <c r="IH17" s="245"/>
      <c r="II17" s="245"/>
      <c r="IJ17" s="245"/>
      <c r="IK17" s="245"/>
      <c r="IL17" s="245"/>
      <c r="IM17" s="245"/>
      <c r="IN17" s="245"/>
      <c r="IO17" s="245"/>
      <c r="IP17" s="245"/>
      <c r="IQ17" s="245"/>
      <c r="IR17" s="245"/>
      <c r="IS17" s="245"/>
      <c r="IT17" s="245"/>
      <c r="IU17" s="245"/>
    </row>
    <row r="18" s="76" customFormat="1" ht="26" customHeight="1" spans="1:255">
      <c r="A18" s="258"/>
      <c r="B18" s="132" t="s">
        <v>3002</v>
      </c>
      <c r="C18" s="254">
        <v>20</v>
      </c>
      <c r="D18" s="254"/>
      <c r="E18" s="254"/>
      <c r="F18" s="254">
        <v>20</v>
      </c>
      <c r="G18" s="254">
        <v>0</v>
      </c>
      <c r="H18" s="256"/>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c r="BB18" s="245"/>
      <c r="BC18" s="245"/>
      <c r="BD18" s="245"/>
      <c r="BE18" s="245"/>
      <c r="BF18" s="245"/>
      <c r="BG18" s="245"/>
      <c r="BH18" s="245"/>
      <c r="BI18" s="245"/>
      <c r="BJ18" s="245"/>
      <c r="BK18" s="245"/>
      <c r="BL18" s="245"/>
      <c r="BM18" s="245"/>
      <c r="BN18" s="245"/>
      <c r="BO18" s="245"/>
      <c r="BP18" s="245"/>
      <c r="BQ18" s="245"/>
      <c r="BR18" s="245"/>
      <c r="BS18" s="245"/>
      <c r="BT18" s="245"/>
      <c r="BU18" s="245"/>
      <c r="BV18" s="245"/>
      <c r="BW18" s="245"/>
      <c r="BX18" s="245"/>
      <c r="BY18" s="245"/>
      <c r="BZ18" s="245"/>
      <c r="CA18" s="245"/>
      <c r="CB18" s="245"/>
      <c r="CC18" s="245"/>
      <c r="CD18" s="245"/>
      <c r="CE18" s="245"/>
      <c r="CF18" s="245"/>
      <c r="CG18" s="245"/>
      <c r="CH18" s="245"/>
      <c r="CI18" s="245"/>
      <c r="CJ18" s="245"/>
      <c r="CK18" s="245"/>
      <c r="CL18" s="245"/>
      <c r="CM18" s="245"/>
      <c r="CN18" s="245"/>
      <c r="CO18" s="245"/>
      <c r="CP18" s="245"/>
      <c r="CQ18" s="245"/>
      <c r="CR18" s="245"/>
      <c r="CS18" s="245"/>
      <c r="CT18" s="245"/>
      <c r="CU18" s="245"/>
      <c r="CV18" s="245"/>
      <c r="CW18" s="245"/>
      <c r="CX18" s="245"/>
      <c r="CY18" s="245"/>
      <c r="CZ18" s="245"/>
      <c r="DA18" s="245"/>
      <c r="DB18" s="245"/>
      <c r="DC18" s="245"/>
      <c r="DD18" s="245"/>
      <c r="DE18" s="245"/>
      <c r="DF18" s="245"/>
      <c r="DG18" s="245"/>
      <c r="DH18" s="245"/>
      <c r="DI18" s="245"/>
      <c r="DJ18" s="245"/>
      <c r="DK18" s="245"/>
      <c r="DL18" s="245"/>
      <c r="DM18" s="245"/>
      <c r="DN18" s="245"/>
      <c r="DO18" s="245"/>
      <c r="DP18" s="245"/>
      <c r="DQ18" s="245"/>
      <c r="DR18" s="245"/>
      <c r="DS18" s="245"/>
      <c r="DT18" s="245"/>
      <c r="DU18" s="245"/>
      <c r="DV18" s="245"/>
      <c r="DW18" s="245"/>
      <c r="DX18" s="245"/>
      <c r="DY18" s="245"/>
      <c r="DZ18" s="245"/>
      <c r="EA18" s="245"/>
      <c r="EB18" s="245"/>
      <c r="EC18" s="245"/>
      <c r="ED18" s="245"/>
      <c r="EE18" s="245"/>
      <c r="EF18" s="245"/>
      <c r="EG18" s="245"/>
      <c r="EH18" s="245"/>
      <c r="EI18" s="245"/>
      <c r="EJ18" s="245"/>
      <c r="EK18" s="245"/>
      <c r="EL18" s="245"/>
      <c r="EM18" s="245"/>
      <c r="EN18" s="245"/>
      <c r="EO18" s="245"/>
      <c r="EP18" s="245"/>
      <c r="EQ18" s="245"/>
      <c r="ER18" s="245"/>
      <c r="ES18" s="245"/>
      <c r="ET18" s="245"/>
      <c r="EU18" s="245"/>
      <c r="EV18" s="245"/>
      <c r="EW18" s="245"/>
      <c r="EX18" s="245"/>
      <c r="EY18" s="245"/>
      <c r="EZ18" s="245"/>
      <c r="FA18" s="245"/>
      <c r="FB18" s="245"/>
      <c r="FC18" s="245"/>
      <c r="FD18" s="245"/>
      <c r="FE18" s="245"/>
      <c r="FF18" s="245"/>
      <c r="FG18" s="245"/>
      <c r="FH18" s="245"/>
      <c r="FI18" s="245"/>
      <c r="FJ18" s="245"/>
      <c r="FK18" s="245"/>
      <c r="FL18" s="245"/>
      <c r="FM18" s="245"/>
      <c r="FN18" s="245"/>
      <c r="FO18" s="245"/>
      <c r="FP18" s="245"/>
      <c r="FQ18" s="245"/>
      <c r="FR18" s="245"/>
      <c r="FS18" s="245"/>
      <c r="FT18" s="245"/>
      <c r="FU18" s="245"/>
      <c r="FV18" s="245"/>
      <c r="FW18" s="245"/>
      <c r="FX18" s="245"/>
      <c r="FY18" s="245"/>
      <c r="FZ18" s="245"/>
      <c r="GA18" s="245"/>
      <c r="GB18" s="245"/>
      <c r="GC18" s="245"/>
      <c r="GD18" s="245"/>
      <c r="GE18" s="245"/>
      <c r="GF18" s="245"/>
      <c r="GG18" s="245"/>
      <c r="GH18" s="245"/>
      <c r="GI18" s="245"/>
      <c r="GJ18" s="245"/>
      <c r="GK18" s="245"/>
      <c r="GL18" s="245"/>
      <c r="GM18" s="245"/>
      <c r="GN18" s="245"/>
      <c r="GO18" s="245"/>
      <c r="GP18" s="245"/>
      <c r="GQ18" s="245"/>
      <c r="GR18" s="245"/>
      <c r="GS18" s="245"/>
      <c r="GT18" s="245"/>
      <c r="GU18" s="245"/>
      <c r="GV18" s="245"/>
      <c r="GW18" s="245"/>
      <c r="GX18" s="245"/>
      <c r="GY18" s="245"/>
      <c r="GZ18" s="245"/>
      <c r="HA18" s="245"/>
      <c r="HB18" s="245"/>
      <c r="HC18" s="245"/>
      <c r="HD18" s="245"/>
      <c r="HE18" s="245"/>
      <c r="HF18" s="245"/>
      <c r="HG18" s="245"/>
      <c r="HH18" s="245"/>
      <c r="HI18" s="245"/>
      <c r="HJ18" s="245"/>
      <c r="HK18" s="245"/>
      <c r="HL18" s="245"/>
      <c r="HM18" s="245"/>
      <c r="HN18" s="245"/>
      <c r="HO18" s="245"/>
      <c r="HP18" s="245"/>
      <c r="HQ18" s="245"/>
      <c r="HR18" s="245"/>
      <c r="HS18" s="245"/>
      <c r="HT18" s="245"/>
      <c r="HU18" s="245"/>
      <c r="HV18" s="245"/>
      <c r="HW18" s="245"/>
      <c r="HX18" s="245"/>
      <c r="HY18" s="245"/>
      <c r="HZ18" s="245"/>
      <c r="IA18" s="245"/>
      <c r="IB18" s="245"/>
      <c r="IC18" s="245"/>
      <c r="ID18" s="245"/>
      <c r="IE18" s="245"/>
      <c r="IF18" s="245"/>
      <c r="IG18" s="245"/>
      <c r="IH18" s="245"/>
      <c r="II18" s="245"/>
      <c r="IJ18" s="245"/>
      <c r="IK18" s="245"/>
      <c r="IL18" s="245"/>
      <c r="IM18" s="245"/>
      <c r="IN18" s="245"/>
      <c r="IO18" s="245"/>
      <c r="IP18" s="245"/>
      <c r="IQ18" s="245"/>
      <c r="IR18" s="245"/>
      <c r="IS18" s="245"/>
      <c r="IT18" s="245"/>
      <c r="IU18" s="245"/>
    </row>
    <row r="19" s="76" customFormat="1" ht="26" customHeight="1" spans="1:255">
      <c r="A19" s="258"/>
      <c r="B19" s="132" t="s">
        <v>3003</v>
      </c>
      <c r="C19" s="254">
        <v>16</v>
      </c>
      <c r="D19" s="254"/>
      <c r="E19" s="254"/>
      <c r="F19" s="254">
        <v>14</v>
      </c>
      <c r="G19" s="254">
        <v>-2</v>
      </c>
      <c r="H19" s="256"/>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c r="BB19" s="245"/>
      <c r="BC19" s="245"/>
      <c r="BD19" s="245"/>
      <c r="BE19" s="245"/>
      <c r="BF19" s="245"/>
      <c r="BG19" s="245"/>
      <c r="BH19" s="245"/>
      <c r="BI19" s="245"/>
      <c r="BJ19" s="245"/>
      <c r="BK19" s="245"/>
      <c r="BL19" s="245"/>
      <c r="BM19" s="245"/>
      <c r="BN19" s="245"/>
      <c r="BO19" s="245"/>
      <c r="BP19" s="245"/>
      <c r="BQ19" s="245"/>
      <c r="BR19" s="245"/>
      <c r="BS19" s="245"/>
      <c r="BT19" s="245"/>
      <c r="BU19" s="245"/>
      <c r="BV19" s="245"/>
      <c r="BW19" s="245"/>
      <c r="BX19" s="245"/>
      <c r="BY19" s="245"/>
      <c r="BZ19" s="245"/>
      <c r="CA19" s="245"/>
      <c r="CB19" s="245"/>
      <c r="CC19" s="245"/>
      <c r="CD19" s="245"/>
      <c r="CE19" s="245"/>
      <c r="CF19" s="245"/>
      <c r="CG19" s="245"/>
      <c r="CH19" s="245"/>
      <c r="CI19" s="245"/>
      <c r="CJ19" s="245"/>
      <c r="CK19" s="245"/>
      <c r="CL19" s="245"/>
      <c r="CM19" s="245"/>
      <c r="CN19" s="245"/>
      <c r="CO19" s="245"/>
      <c r="CP19" s="245"/>
      <c r="CQ19" s="245"/>
      <c r="CR19" s="245"/>
      <c r="CS19" s="245"/>
      <c r="CT19" s="245"/>
      <c r="CU19" s="245"/>
      <c r="CV19" s="245"/>
      <c r="CW19" s="245"/>
      <c r="CX19" s="245"/>
      <c r="CY19" s="245"/>
      <c r="CZ19" s="245"/>
      <c r="DA19" s="245"/>
      <c r="DB19" s="245"/>
      <c r="DC19" s="245"/>
      <c r="DD19" s="245"/>
      <c r="DE19" s="245"/>
      <c r="DF19" s="245"/>
      <c r="DG19" s="245"/>
      <c r="DH19" s="245"/>
      <c r="DI19" s="245"/>
      <c r="DJ19" s="245"/>
      <c r="DK19" s="245"/>
      <c r="DL19" s="245"/>
      <c r="DM19" s="245"/>
      <c r="DN19" s="245"/>
      <c r="DO19" s="245"/>
      <c r="DP19" s="245"/>
      <c r="DQ19" s="245"/>
      <c r="DR19" s="245"/>
      <c r="DS19" s="245"/>
      <c r="DT19" s="245"/>
      <c r="DU19" s="245"/>
      <c r="DV19" s="245"/>
      <c r="DW19" s="245"/>
      <c r="DX19" s="245"/>
      <c r="DY19" s="245"/>
      <c r="DZ19" s="245"/>
      <c r="EA19" s="245"/>
      <c r="EB19" s="245"/>
      <c r="EC19" s="245"/>
      <c r="ED19" s="245"/>
      <c r="EE19" s="245"/>
      <c r="EF19" s="245"/>
      <c r="EG19" s="245"/>
      <c r="EH19" s="245"/>
      <c r="EI19" s="245"/>
      <c r="EJ19" s="245"/>
      <c r="EK19" s="245"/>
      <c r="EL19" s="245"/>
      <c r="EM19" s="245"/>
      <c r="EN19" s="245"/>
      <c r="EO19" s="245"/>
      <c r="EP19" s="245"/>
      <c r="EQ19" s="245"/>
      <c r="ER19" s="245"/>
      <c r="ES19" s="245"/>
      <c r="ET19" s="245"/>
      <c r="EU19" s="245"/>
      <c r="EV19" s="245"/>
      <c r="EW19" s="245"/>
      <c r="EX19" s="245"/>
      <c r="EY19" s="245"/>
      <c r="EZ19" s="245"/>
      <c r="FA19" s="245"/>
      <c r="FB19" s="245"/>
      <c r="FC19" s="245"/>
      <c r="FD19" s="245"/>
      <c r="FE19" s="245"/>
      <c r="FF19" s="245"/>
      <c r="FG19" s="245"/>
      <c r="FH19" s="245"/>
      <c r="FI19" s="245"/>
      <c r="FJ19" s="245"/>
      <c r="FK19" s="245"/>
      <c r="FL19" s="245"/>
      <c r="FM19" s="245"/>
      <c r="FN19" s="245"/>
      <c r="FO19" s="245"/>
      <c r="FP19" s="245"/>
      <c r="FQ19" s="245"/>
      <c r="FR19" s="245"/>
      <c r="FS19" s="245"/>
      <c r="FT19" s="245"/>
      <c r="FU19" s="245"/>
      <c r="FV19" s="245"/>
      <c r="FW19" s="245"/>
      <c r="FX19" s="245"/>
      <c r="FY19" s="245"/>
      <c r="FZ19" s="245"/>
      <c r="GA19" s="245"/>
      <c r="GB19" s="245"/>
      <c r="GC19" s="245"/>
      <c r="GD19" s="245"/>
      <c r="GE19" s="245"/>
      <c r="GF19" s="245"/>
      <c r="GG19" s="245"/>
      <c r="GH19" s="245"/>
      <c r="GI19" s="245"/>
      <c r="GJ19" s="245"/>
      <c r="GK19" s="245"/>
      <c r="GL19" s="245"/>
      <c r="GM19" s="245"/>
      <c r="GN19" s="245"/>
      <c r="GO19" s="245"/>
      <c r="GP19" s="245"/>
      <c r="GQ19" s="245"/>
      <c r="GR19" s="245"/>
      <c r="GS19" s="245"/>
      <c r="GT19" s="245"/>
      <c r="GU19" s="245"/>
      <c r="GV19" s="245"/>
      <c r="GW19" s="245"/>
      <c r="GX19" s="245"/>
      <c r="GY19" s="245"/>
      <c r="GZ19" s="245"/>
      <c r="HA19" s="245"/>
      <c r="HB19" s="245"/>
      <c r="HC19" s="245"/>
      <c r="HD19" s="245"/>
      <c r="HE19" s="245"/>
      <c r="HF19" s="245"/>
      <c r="HG19" s="245"/>
      <c r="HH19" s="245"/>
      <c r="HI19" s="245"/>
      <c r="HJ19" s="245"/>
      <c r="HK19" s="245"/>
      <c r="HL19" s="245"/>
      <c r="HM19" s="245"/>
      <c r="HN19" s="245"/>
      <c r="HO19" s="245"/>
      <c r="HP19" s="245"/>
      <c r="HQ19" s="245"/>
      <c r="HR19" s="245"/>
      <c r="HS19" s="245"/>
      <c r="HT19" s="245"/>
      <c r="HU19" s="245"/>
      <c r="HV19" s="245"/>
      <c r="HW19" s="245"/>
      <c r="HX19" s="245"/>
      <c r="HY19" s="245"/>
      <c r="HZ19" s="245"/>
      <c r="IA19" s="245"/>
      <c r="IB19" s="245"/>
      <c r="IC19" s="245"/>
      <c r="ID19" s="245"/>
      <c r="IE19" s="245"/>
      <c r="IF19" s="245"/>
      <c r="IG19" s="245"/>
      <c r="IH19" s="245"/>
      <c r="II19" s="245"/>
      <c r="IJ19" s="245"/>
      <c r="IK19" s="245"/>
      <c r="IL19" s="245"/>
      <c r="IM19" s="245"/>
      <c r="IN19" s="245"/>
      <c r="IO19" s="245"/>
      <c r="IP19" s="245"/>
      <c r="IQ19" s="245"/>
      <c r="IR19" s="245"/>
      <c r="IS19" s="245"/>
      <c r="IT19" s="245"/>
      <c r="IU19" s="245"/>
    </row>
    <row r="20" s="76" customFormat="1" ht="26" customHeight="1" spans="1:255">
      <c r="A20" s="258"/>
      <c r="B20" s="132" t="s">
        <v>3004</v>
      </c>
      <c r="C20" s="254">
        <v>20</v>
      </c>
      <c r="D20" s="254"/>
      <c r="E20" s="254"/>
      <c r="F20" s="254">
        <v>20</v>
      </c>
      <c r="G20" s="254">
        <v>0</v>
      </c>
      <c r="H20" s="256"/>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c r="BB20" s="245"/>
      <c r="BC20" s="245"/>
      <c r="BD20" s="245"/>
      <c r="BE20" s="245"/>
      <c r="BF20" s="245"/>
      <c r="BG20" s="245"/>
      <c r="BH20" s="245"/>
      <c r="BI20" s="245"/>
      <c r="BJ20" s="245"/>
      <c r="BK20" s="245"/>
      <c r="BL20" s="245"/>
      <c r="BM20" s="245"/>
      <c r="BN20" s="245"/>
      <c r="BO20" s="245"/>
      <c r="BP20" s="245"/>
      <c r="BQ20" s="245"/>
      <c r="BR20" s="245"/>
      <c r="BS20" s="245"/>
      <c r="BT20" s="245"/>
      <c r="BU20" s="245"/>
      <c r="BV20" s="245"/>
      <c r="BW20" s="245"/>
      <c r="BX20" s="245"/>
      <c r="BY20" s="245"/>
      <c r="BZ20" s="245"/>
      <c r="CA20" s="245"/>
      <c r="CB20" s="245"/>
      <c r="CC20" s="245"/>
      <c r="CD20" s="245"/>
      <c r="CE20" s="245"/>
      <c r="CF20" s="245"/>
      <c r="CG20" s="245"/>
      <c r="CH20" s="245"/>
      <c r="CI20" s="245"/>
      <c r="CJ20" s="245"/>
      <c r="CK20" s="245"/>
      <c r="CL20" s="245"/>
      <c r="CM20" s="245"/>
      <c r="CN20" s="245"/>
      <c r="CO20" s="245"/>
      <c r="CP20" s="245"/>
      <c r="CQ20" s="245"/>
      <c r="CR20" s="245"/>
      <c r="CS20" s="245"/>
      <c r="CT20" s="245"/>
      <c r="CU20" s="245"/>
      <c r="CV20" s="245"/>
      <c r="CW20" s="245"/>
      <c r="CX20" s="245"/>
      <c r="CY20" s="245"/>
      <c r="CZ20" s="245"/>
      <c r="DA20" s="245"/>
      <c r="DB20" s="245"/>
      <c r="DC20" s="245"/>
      <c r="DD20" s="245"/>
      <c r="DE20" s="245"/>
      <c r="DF20" s="245"/>
      <c r="DG20" s="245"/>
      <c r="DH20" s="245"/>
      <c r="DI20" s="245"/>
      <c r="DJ20" s="245"/>
      <c r="DK20" s="245"/>
      <c r="DL20" s="245"/>
      <c r="DM20" s="245"/>
      <c r="DN20" s="245"/>
      <c r="DO20" s="245"/>
      <c r="DP20" s="245"/>
      <c r="DQ20" s="245"/>
      <c r="DR20" s="245"/>
      <c r="DS20" s="245"/>
      <c r="DT20" s="245"/>
      <c r="DU20" s="245"/>
      <c r="DV20" s="245"/>
      <c r="DW20" s="245"/>
      <c r="DX20" s="245"/>
      <c r="DY20" s="245"/>
      <c r="DZ20" s="245"/>
      <c r="EA20" s="245"/>
      <c r="EB20" s="245"/>
      <c r="EC20" s="245"/>
      <c r="ED20" s="245"/>
      <c r="EE20" s="245"/>
      <c r="EF20" s="245"/>
      <c r="EG20" s="245"/>
      <c r="EH20" s="245"/>
      <c r="EI20" s="245"/>
      <c r="EJ20" s="245"/>
      <c r="EK20" s="245"/>
      <c r="EL20" s="245"/>
      <c r="EM20" s="245"/>
      <c r="EN20" s="245"/>
      <c r="EO20" s="245"/>
      <c r="EP20" s="245"/>
      <c r="EQ20" s="245"/>
      <c r="ER20" s="245"/>
      <c r="ES20" s="245"/>
      <c r="ET20" s="245"/>
      <c r="EU20" s="245"/>
      <c r="EV20" s="245"/>
      <c r="EW20" s="245"/>
      <c r="EX20" s="245"/>
      <c r="EY20" s="245"/>
      <c r="EZ20" s="245"/>
      <c r="FA20" s="245"/>
      <c r="FB20" s="245"/>
      <c r="FC20" s="245"/>
      <c r="FD20" s="245"/>
      <c r="FE20" s="245"/>
      <c r="FF20" s="245"/>
      <c r="FG20" s="245"/>
      <c r="FH20" s="245"/>
      <c r="FI20" s="245"/>
      <c r="FJ20" s="245"/>
      <c r="FK20" s="245"/>
      <c r="FL20" s="245"/>
      <c r="FM20" s="245"/>
      <c r="FN20" s="245"/>
      <c r="FO20" s="245"/>
      <c r="FP20" s="245"/>
      <c r="FQ20" s="245"/>
      <c r="FR20" s="245"/>
      <c r="FS20" s="245"/>
      <c r="FT20" s="245"/>
      <c r="FU20" s="245"/>
      <c r="FV20" s="245"/>
      <c r="FW20" s="245"/>
      <c r="FX20" s="245"/>
      <c r="FY20" s="245"/>
      <c r="FZ20" s="245"/>
      <c r="GA20" s="245"/>
      <c r="GB20" s="245"/>
      <c r="GC20" s="245"/>
      <c r="GD20" s="245"/>
      <c r="GE20" s="245"/>
      <c r="GF20" s="245"/>
      <c r="GG20" s="245"/>
      <c r="GH20" s="245"/>
      <c r="GI20" s="245"/>
      <c r="GJ20" s="245"/>
      <c r="GK20" s="245"/>
      <c r="GL20" s="245"/>
      <c r="GM20" s="245"/>
      <c r="GN20" s="245"/>
      <c r="GO20" s="245"/>
      <c r="GP20" s="245"/>
      <c r="GQ20" s="245"/>
      <c r="GR20" s="245"/>
      <c r="GS20" s="245"/>
      <c r="GT20" s="245"/>
      <c r="GU20" s="245"/>
      <c r="GV20" s="245"/>
      <c r="GW20" s="245"/>
      <c r="GX20" s="245"/>
      <c r="GY20" s="245"/>
      <c r="GZ20" s="245"/>
      <c r="HA20" s="245"/>
      <c r="HB20" s="245"/>
      <c r="HC20" s="245"/>
      <c r="HD20" s="245"/>
      <c r="HE20" s="245"/>
      <c r="HF20" s="245"/>
      <c r="HG20" s="245"/>
      <c r="HH20" s="245"/>
      <c r="HI20" s="245"/>
      <c r="HJ20" s="245"/>
      <c r="HK20" s="245"/>
      <c r="HL20" s="245"/>
      <c r="HM20" s="245"/>
      <c r="HN20" s="245"/>
      <c r="HO20" s="245"/>
      <c r="HP20" s="245"/>
      <c r="HQ20" s="245"/>
      <c r="HR20" s="245"/>
      <c r="HS20" s="245"/>
      <c r="HT20" s="245"/>
      <c r="HU20" s="245"/>
      <c r="HV20" s="245"/>
      <c r="HW20" s="245"/>
      <c r="HX20" s="245"/>
      <c r="HY20" s="245"/>
      <c r="HZ20" s="245"/>
      <c r="IA20" s="245"/>
      <c r="IB20" s="245"/>
      <c r="IC20" s="245"/>
      <c r="ID20" s="245"/>
      <c r="IE20" s="245"/>
      <c r="IF20" s="245"/>
      <c r="IG20" s="245"/>
      <c r="IH20" s="245"/>
      <c r="II20" s="245"/>
      <c r="IJ20" s="245"/>
      <c r="IK20" s="245"/>
      <c r="IL20" s="245"/>
      <c r="IM20" s="245"/>
      <c r="IN20" s="245"/>
      <c r="IO20" s="245"/>
      <c r="IP20" s="245"/>
      <c r="IQ20" s="245"/>
      <c r="IR20" s="245"/>
      <c r="IS20" s="245"/>
      <c r="IT20" s="245"/>
      <c r="IU20" s="245"/>
    </row>
    <row r="21" s="76" customFormat="1" ht="26" customHeight="1" spans="1:255">
      <c r="A21" s="258"/>
      <c r="B21" s="259" t="s">
        <v>3005</v>
      </c>
      <c r="C21" s="254">
        <v>5</v>
      </c>
      <c r="D21" s="254"/>
      <c r="E21" s="254"/>
      <c r="F21" s="254">
        <v>5</v>
      </c>
      <c r="G21" s="254">
        <v>0</v>
      </c>
      <c r="H21" s="256"/>
      <c r="I21" s="245"/>
      <c r="J21" s="245"/>
      <c r="K21" s="245"/>
      <c r="L21" s="245"/>
      <c r="M21" s="245"/>
      <c r="N21" s="245"/>
      <c r="O21" s="245"/>
      <c r="P21" s="245"/>
      <c r="Q21" s="245"/>
      <c r="R21" s="245"/>
      <c r="S21" s="245"/>
      <c r="T21" s="245"/>
      <c r="U21" s="245"/>
      <c r="V21" s="245"/>
      <c r="W21" s="245"/>
      <c r="X21" s="245"/>
      <c r="Y21" s="245"/>
      <c r="Z21" s="245"/>
      <c r="AA21" s="245"/>
      <c r="AB21" s="245"/>
      <c r="AC21" s="245"/>
      <c r="AD21" s="245"/>
      <c r="AE21" s="245"/>
      <c r="AF21" s="245"/>
      <c r="AG21" s="245"/>
      <c r="AH21" s="245"/>
      <c r="AI21" s="245"/>
      <c r="AJ21" s="245"/>
      <c r="AK21" s="245"/>
      <c r="AL21" s="245"/>
      <c r="AM21" s="245"/>
      <c r="AN21" s="245"/>
      <c r="AO21" s="245"/>
      <c r="AP21" s="245"/>
      <c r="AQ21" s="245"/>
      <c r="AR21" s="245"/>
      <c r="AS21" s="245"/>
      <c r="AT21" s="245"/>
      <c r="AU21" s="245"/>
      <c r="AV21" s="245"/>
      <c r="AW21" s="245"/>
      <c r="AX21" s="245"/>
      <c r="AY21" s="245"/>
      <c r="AZ21" s="245"/>
      <c r="BA21" s="245"/>
      <c r="BB21" s="245"/>
      <c r="BC21" s="245"/>
      <c r="BD21" s="245"/>
      <c r="BE21" s="245"/>
      <c r="BF21" s="245"/>
      <c r="BG21" s="245"/>
      <c r="BH21" s="245"/>
      <c r="BI21" s="245"/>
      <c r="BJ21" s="245"/>
      <c r="BK21" s="245"/>
      <c r="BL21" s="245"/>
      <c r="BM21" s="245"/>
      <c r="BN21" s="245"/>
      <c r="BO21" s="245"/>
      <c r="BP21" s="245"/>
      <c r="BQ21" s="245"/>
      <c r="BR21" s="245"/>
      <c r="BS21" s="245"/>
      <c r="BT21" s="245"/>
      <c r="BU21" s="245"/>
      <c r="BV21" s="245"/>
      <c r="BW21" s="245"/>
      <c r="BX21" s="245"/>
      <c r="BY21" s="245"/>
      <c r="BZ21" s="245"/>
      <c r="CA21" s="245"/>
      <c r="CB21" s="245"/>
      <c r="CC21" s="245"/>
      <c r="CD21" s="245"/>
      <c r="CE21" s="245"/>
      <c r="CF21" s="245"/>
      <c r="CG21" s="245"/>
      <c r="CH21" s="245"/>
      <c r="CI21" s="245"/>
      <c r="CJ21" s="245"/>
      <c r="CK21" s="245"/>
      <c r="CL21" s="245"/>
      <c r="CM21" s="245"/>
      <c r="CN21" s="245"/>
      <c r="CO21" s="245"/>
      <c r="CP21" s="245"/>
      <c r="CQ21" s="245"/>
      <c r="CR21" s="245"/>
      <c r="CS21" s="245"/>
      <c r="CT21" s="245"/>
      <c r="CU21" s="245"/>
      <c r="CV21" s="245"/>
      <c r="CW21" s="245"/>
      <c r="CX21" s="245"/>
      <c r="CY21" s="245"/>
      <c r="CZ21" s="245"/>
      <c r="DA21" s="245"/>
      <c r="DB21" s="245"/>
      <c r="DC21" s="245"/>
      <c r="DD21" s="245"/>
      <c r="DE21" s="245"/>
      <c r="DF21" s="245"/>
      <c r="DG21" s="245"/>
      <c r="DH21" s="245"/>
      <c r="DI21" s="245"/>
      <c r="DJ21" s="245"/>
      <c r="DK21" s="245"/>
      <c r="DL21" s="245"/>
      <c r="DM21" s="245"/>
      <c r="DN21" s="245"/>
      <c r="DO21" s="245"/>
      <c r="DP21" s="245"/>
      <c r="DQ21" s="245"/>
      <c r="DR21" s="245"/>
      <c r="DS21" s="245"/>
      <c r="DT21" s="245"/>
      <c r="DU21" s="245"/>
      <c r="DV21" s="245"/>
      <c r="DW21" s="245"/>
      <c r="DX21" s="245"/>
      <c r="DY21" s="245"/>
      <c r="DZ21" s="245"/>
      <c r="EA21" s="245"/>
      <c r="EB21" s="245"/>
      <c r="EC21" s="245"/>
      <c r="ED21" s="245"/>
      <c r="EE21" s="245"/>
      <c r="EF21" s="245"/>
      <c r="EG21" s="245"/>
      <c r="EH21" s="245"/>
      <c r="EI21" s="245"/>
      <c r="EJ21" s="245"/>
      <c r="EK21" s="245"/>
      <c r="EL21" s="245"/>
      <c r="EM21" s="245"/>
      <c r="EN21" s="245"/>
      <c r="EO21" s="245"/>
      <c r="EP21" s="245"/>
      <c r="EQ21" s="245"/>
      <c r="ER21" s="245"/>
      <c r="ES21" s="245"/>
      <c r="ET21" s="245"/>
      <c r="EU21" s="245"/>
      <c r="EV21" s="245"/>
      <c r="EW21" s="245"/>
      <c r="EX21" s="245"/>
      <c r="EY21" s="245"/>
      <c r="EZ21" s="245"/>
      <c r="FA21" s="245"/>
      <c r="FB21" s="245"/>
      <c r="FC21" s="245"/>
      <c r="FD21" s="245"/>
      <c r="FE21" s="245"/>
      <c r="FF21" s="245"/>
      <c r="FG21" s="245"/>
      <c r="FH21" s="245"/>
      <c r="FI21" s="245"/>
      <c r="FJ21" s="245"/>
      <c r="FK21" s="245"/>
      <c r="FL21" s="245"/>
      <c r="FM21" s="245"/>
      <c r="FN21" s="245"/>
      <c r="FO21" s="245"/>
      <c r="FP21" s="245"/>
      <c r="FQ21" s="245"/>
      <c r="FR21" s="245"/>
      <c r="FS21" s="245"/>
      <c r="FT21" s="245"/>
      <c r="FU21" s="245"/>
      <c r="FV21" s="245"/>
      <c r="FW21" s="245"/>
      <c r="FX21" s="245"/>
      <c r="FY21" s="245"/>
      <c r="FZ21" s="245"/>
      <c r="GA21" s="245"/>
      <c r="GB21" s="245"/>
      <c r="GC21" s="245"/>
      <c r="GD21" s="245"/>
      <c r="GE21" s="245"/>
      <c r="GF21" s="245"/>
      <c r="GG21" s="245"/>
      <c r="GH21" s="245"/>
      <c r="GI21" s="245"/>
      <c r="GJ21" s="245"/>
      <c r="GK21" s="245"/>
      <c r="GL21" s="245"/>
      <c r="GM21" s="245"/>
      <c r="GN21" s="245"/>
      <c r="GO21" s="245"/>
      <c r="GP21" s="245"/>
      <c r="GQ21" s="245"/>
      <c r="GR21" s="245"/>
      <c r="GS21" s="245"/>
      <c r="GT21" s="245"/>
      <c r="GU21" s="245"/>
      <c r="GV21" s="245"/>
      <c r="GW21" s="245"/>
      <c r="GX21" s="245"/>
      <c r="GY21" s="245"/>
      <c r="GZ21" s="245"/>
      <c r="HA21" s="245"/>
      <c r="HB21" s="245"/>
      <c r="HC21" s="245"/>
      <c r="HD21" s="245"/>
      <c r="HE21" s="245"/>
      <c r="HF21" s="245"/>
      <c r="HG21" s="245"/>
      <c r="HH21" s="245"/>
      <c r="HI21" s="245"/>
      <c r="HJ21" s="245"/>
      <c r="HK21" s="245"/>
      <c r="HL21" s="245"/>
      <c r="HM21" s="245"/>
      <c r="HN21" s="245"/>
      <c r="HO21" s="245"/>
      <c r="HP21" s="245"/>
      <c r="HQ21" s="245"/>
      <c r="HR21" s="245"/>
      <c r="HS21" s="245"/>
      <c r="HT21" s="245"/>
      <c r="HU21" s="245"/>
      <c r="HV21" s="245"/>
      <c r="HW21" s="245"/>
      <c r="HX21" s="245"/>
      <c r="HY21" s="245"/>
      <c r="HZ21" s="245"/>
      <c r="IA21" s="245"/>
      <c r="IB21" s="245"/>
      <c r="IC21" s="245"/>
      <c r="ID21" s="245"/>
      <c r="IE21" s="245"/>
      <c r="IF21" s="245"/>
      <c r="IG21" s="245"/>
      <c r="IH21" s="245"/>
      <c r="II21" s="245"/>
      <c r="IJ21" s="245"/>
      <c r="IK21" s="245"/>
      <c r="IL21" s="245"/>
      <c r="IM21" s="245"/>
      <c r="IN21" s="245"/>
      <c r="IO21" s="245"/>
      <c r="IP21" s="245"/>
      <c r="IQ21" s="245"/>
      <c r="IR21" s="245"/>
      <c r="IS21" s="245"/>
      <c r="IT21" s="245"/>
      <c r="IU21" s="245"/>
    </row>
    <row r="22" s="76" customFormat="1" ht="26" customHeight="1" spans="1:255">
      <c r="A22" s="258"/>
      <c r="B22" s="132" t="s">
        <v>3006</v>
      </c>
      <c r="C22" s="254">
        <v>15</v>
      </c>
      <c r="D22" s="254"/>
      <c r="E22" s="254"/>
      <c r="F22" s="254">
        <v>15</v>
      </c>
      <c r="G22" s="254">
        <v>0</v>
      </c>
      <c r="H22" s="256"/>
      <c r="I22" s="245"/>
      <c r="J22" s="245"/>
      <c r="K22" s="245"/>
      <c r="L22" s="245"/>
      <c r="M22" s="245"/>
      <c r="N22" s="245"/>
      <c r="O22" s="245"/>
      <c r="P22" s="245"/>
      <c r="Q22" s="245"/>
      <c r="R22" s="245"/>
      <c r="S22" s="245"/>
      <c r="T22" s="245"/>
      <c r="U22" s="245"/>
      <c r="V22" s="245"/>
      <c r="W22" s="245"/>
      <c r="X22" s="245"/>
      <c r="Y22" s="245"/>
      <c r="Z22" s="245"/>
      <c r="AA22" s="245"/>
      <c r="AB22" s="245"/>
      <c r="AC22" s="245"/>
      <c r="AD22" s="245"/>
      <c r="AE22" s="245"/>
      <c r="AF22" s="245"/>
      <c r="AG22" s="245"/>
      <c r="AH22" s="245"/>
      <c r="AI22" s="245"/>
      <c r="AJ22" s="245"/>
      <c r="AK22" s="245"/>
      <c r="AL22" s="245"/>
      <c r="AM22" s="245"/>
      <c r="AN22" s="245"/>
      <c r="AO22" s="245"/>
      <c r="AP22" s="245"/>
      <c r="AQ22" s="245"/>
      <c r="AR22" s="245"/>
      <c r="AS22" s="245"/>
      <c r="AT22" s="245"/>
      <c r="AU22" s="245"/>
      <c r="AV22" s="245"/>
      <c r="AW22" s="245"/>
      <c r="AX22" s="245"/>
      <c r="AY22" s="245"/>
      <c r="AZ22" s="245"/>
      <c r="BA22" s="245"/>
      <c r="BB22" s="245"/>
      <c r="BC22" s="245"/>
      <c r="BD22" s="245"/>
      <c r="BE22" s="245"/>
      <c r="BF22" s="245"/>
      <c r="BG22" s="245"/>
      <c r="BH22" s="245"/>
      <c r="BI22" s="245"/>
      <c r="BJ22" s="245"/>
      <c r="BK22" s="245"/>
      <c r="BL22" s="245"/>
      <c r="BM22" s="245"/>
      <c r="BN22" s="245"/>
      <c r="BO22" s="245"/>
      <c r="BP22" s="245"/>
      <c r="BQ22" s="245"/>
      <c r="BR22" s="245"/>
      <c r="BS22" s="245"/>
      <c r="BT22" s="245"/>
      <c r="BU22" s="245"/>
      <c r="BV22" s="245"/>
      <c r="BW22" s="245"/>
      <c r="BX22" s="245"/>
      <c r="BY22" s="245"/>
      <c r="BZ22" s="245"/>
      <c r="CA22" s="245"/>
      <c r="CB22" s="245"/>
      <c r="CC22" s="245"/>
      <c r="CD22" s="245"/>
      <c r="CE22" s="245"/>
      <c r="CF22" s="245"/>
      <c r="CG22" s="245"/>
      <c r="CH22" s="245"/>
      <c r="CI22" s="245"/>
      <c r="CJ22" s="245"/>
      <c r="CK22" s="245"/>
      <c r="CL22" s="245"/>
      <c r="CM22" s="245"/>
      <c r="CN22" s="245"/>
      <c r="CO22" s="245"/>
      <c r="CP22" s="245"/>
      <c r="CQ22" s="245"/>
      <c r="CR22" s="245"/>
      <c r="CS22" s="245"/>
      <c r="CT22" s="245"/>
      <c r="CU22" s="245"/>
      <c r="CV22" s="245"/>
      <c r="CW22" s="245"/>
      <c r="CX22" s="245"/>
      <c r="CY22" s="245"/>
      <c r="CZ22" s="245"/>
      <c r="DA22" s="245"/>
      <c r="DB22" s="245"/>
      <c r="DC22" s="245"/>
      <c r="DD22" s="245"/>
      <c r="DE22" s="245"/>
      <c r="DF22" s="245"/>
      <c r="DG22" s="245"/>
      <c r="DH22" s="245"/>
      <c r="DI22" s="245"/>
      <c r="DJ22" s="245"/>
      <c r="DK22" s="245"/>
      <c r="DL22" s="245"/>
      <c r="DM22" s="245"/>
      <c r="DN22" s="245"/>
      <c r="DO22" s="245"/>
      <c r="DP22" s="245"/>
      <c r="DQ22" s="245"/>
      <c r="DR22" s="245"/>
      <c r="DS22" s="245"/>
      <c r="DT22" s="245"/>
      <c r="DU22" s="245"/>
      <c r="DV22" s="245"/>
      <c r="DW22" s="245"/>
      <c r="DX22" s="245"/>
      <c r="DY22" s="245"/>
      <c r="DZ22" s="245"/>
      <c r="EA22" s="245"/>
      <c r="EB22" s="245"/>
      <c r="EC22" s="245"/>
      <c r="ED22" s="245"/>
      <c r="EE22" s="245"/>
      <c r="EF22" s="245"/>
      <c r="EG22" s="245"/>
      <c r="EH22" s="245"/>
      <c r="EI22" s="245"/>
      <c r="EJ22" s="245"/>
      <c r="EK22" s="245"/>
      <c r="EL22" s="245"/>
      <c r="EM22" s="245"/>
      <c r="EN22" s="245"/>
      <c r="EO22" s="245"/>
      <c r="EP22" s="245"/>
      <c r="EQ22" s="245"/>
      <c r="ER22" s="245"/>
      <c r="ES22" s="245"/>
      <c r="ET22" s="245"/>
      <c r="EU22" s="245"/>
      <c r="EV22" s="245"/>
      <c r="EW22" s="245"/>
      <c r="EX22" s="245"/>
      <c r="EY22" s="245"/>
      <c r="EZ22" s="245"/>
      <c r="FA22" s="245"/>
      <c r="FB22" s="245"/>
      <c r="FC22" s="245"/>
      <c r="FD22" s="245"/>
      <c r="FE22" s="245"/>
      <c r="FF22" s="245"/>
      <c r="FG22" s="245"/>
      <c r="FH22" s="245"/>
      <c r="FI22" s="245"/>
      <c r="FJ22" s="245"/>
      <c r="FK22" s="245"/>
      <c r="FL22" s="245"/>
      <c r="FM22" s="245"/>
      <c r="FN22" s="245"/>
      <c r="FO22" s="245"/>
      <c r="FP22" s="245"/>
      <c r="FQ22" s="245"/>
      <c r="FR22" s="245"/>
      <c r="FS22" s="245"/>
      <c r="FT22" s="245"/>
      <c r="FU22" s="245"/>
      <c r="FV22" s="245"/>
      <c r="FW22" s="245"/>
      <c r="FX22" s="245"/>
      <c r="FY22" s="245"/>
      <c r="FZ22" s="245"/>
      <c r="GA22" s="245"/>
      <c r="GB22" s="245"/>
      <c r="GC22" s="245"/>
      <c r="GD22" s="245"/>
      <c r="GE22" s="245"/>
      <c r="GF22" s="245"/>
      <c r="GG22" s="245"/>
      <c r="GH22" s="245"/>
      <c r="GI22" s="245"/>
      <c r="GJ22" s="245"/>
      <c r="GK22" s="245"/>
      <c r="GL22" s="245"/>
      <c r="GM22" s="245"/>
      <c r="GN22" s="245"/>
      <c r="GO22" s="245"/>
      <c r="GP22" s="245"/>
      <c r="GQ22" s="245"/>
      <c r="GR22" s="245"/>
      <c r="GS22" s="245"/>
      <c r="GT22" s="245"/>
      <c r="GU22" s="245"/>
      <c r="GV22" s="245"/>
      <c r="GW22" s="245"/>
      <c r="GX22" s="245"/>
      <c r="GY22" s="245"/>
      <c r="GZ22" s="245"/>
      <c r="HA22" s="245"/>
      <c r="HB22" s="245"/>
      <c r="HC22" s="245"/>
      <c r="HD22" s="245"/>
      <c r="HE22" s="245"/>
      <c r="HF22" s="245"/>
      <c r="HG22" s="245"/>
      <c r="HH22" s="245"/>
      <c r="HI22" s="245"/>
      <c r="HJ22" s="245"/>
      <c r="HK22" s="245"/>
      <c r="HL22" s="245"/>
      <c r="HM22" s="245"/>
      <c r="HN22" s="245"/>
      <c r="HO22" s="245"/>
      <c r="HP22" s="245"/>
      <c r="HQ22" s="245"/>
      <c r="HR22" s="245"/>
      <c r="HS22" s="245"/>
      <c r="HT22" s="245"/>
      <c r="HU22" s="245"/>
      <c r="HV22" s="245"/>
      <c r="HW22" s="245"/>
      <c r="HX22" s="245"/>
      <c r="HY22" s="245"/>
      <c r="HZ22" s="245"/>
      <c r="IA22" s="245"/>
      <c r="IB22" s="245"/>
      <c r="IC22" s="245"/>
      <c r="ID22" s="245"/>
      <c r="IE22" s="245"/>
      <c r="IF22" s="245"/>
      <c r="IG22" s="245"/>
      <c r="IH22" s="245"/>
      <c r="II22" s="245"/>
      <c r="IJ22" s="245"/>
      <c r="IK22" s="245"/>
      <c r="IL22" s="245"/>
      <c r="IM22" s="245"/>
      <c r="IN22" s="245"/>
      <c r="IO22" s="245"/>
      <c r="IP22" s="245"/>
      <c r="IQ22" s="245"/>
      <c r="IR22" s="245"/>
      <c r="IS22" s="245"/>
      <c r="IT22" s="245"/>
      <c r="IU22" s="245"/>
    </row>
    <row r="23" s="76" customFormat="1" ht="26" customHeight="1" spans="1:255">
      <c r="A23" s="258"/>
      <c r="B23" s="132" t="s">
        <v>3007</v>
      </c>
      <c r="C23" s="254">
        <v>45</v>
      </c>
      <c r="D23" s="254"/>
      <c r="E23" s="254"/>
      <c r="F23" s="254">
        <v>40</v>
      </c>
      <c r="G23" s="254">
        <v>-5</v>
      </c>
      <c r="H23" s="256" t="s">
        <v>3008</v>
      </c>
      <c r="I23" s="245"/>
      <c r="J23" s="245"/>
      <c r="K23" s="245"/>
      <c r="L23" s="245"/>
      <c r="M23" s="245"/>
      <c r="N23" s="245"/>
      <c r="O23" s="245"/>
      <c r="P23" s="245"/>
      <c r="Q23" s="245"/>
      <c r="R23" s="245"/>
      <c r="S23" s="245"/>
      <c r="T23" s="245"/>
      <c r="U23" s="245"/>
      <c r="V23" s="245"/>
      <c r="W23" s="245"/>
      <c r="X23" s="245"/>
      <c r="Y23" s="245"/>
      <c r="Z23" s="245"/>
      <c r="AA23" s="245"/>
      <c r="AB23" s="245"/>
      <c r="AC23" s="245"/>
      <c r="AD23" s="245"/>
      <c r="AE23" s="245"/>
      <c r="AF23" s="245"/>
      <c r="AG23" s="245"/>
      <c r="AH23" s="245"/>
      <c r="AI23" s="245"/>
      <c r="AJ23" s="245"/>
      <c r="AK23" s="245"/>
      <c r="AL23" s="245"/>
      <c r="AM23" s="245"/>
      <c r="AN23" s="245"/>
      <c r="AO23" s="245"/>
      <c r="AP23" s="245"/>
      <c r="AQ23" s="245"/>
      <c r="AR23" s="245"/>
      <c r="AS23" s="245"/>
      <c r="AT23" s="245"/>
      <c r="AU23" s="245"/>
      <c r="AV23" s="245"/>
      <c r="AW23" s="245"/>
      <c r="AX23" s="245"/>
      <c r="AY23" s="245"/>
      <c r="AZ23" s="245"/>
      <c r="BA23" s="245"/>
      <c r="BB23" s="245"/>
      <c r="BC23" s="245"/>
      <c r="BD23" s="245"/>
      <c r="BE23" s="245"/>
      <c r="BF23" s="245"/>
      <c r="BG23" s="245"/>
      <c r="BH23" s="245"/>
      <c r="BI23" s="245"/>
      <c r="BJ23" s="245"/>
      <c r="BK23" s="245"/>
      <c r="BL23" s="245"/>
      <c r="BM23" s="245"/>
      <c r="BN23" s="245"/>
      <c r="BO23" s="245"/>
      <c r="BP23" s="245"/>
      <c r="BQ23" s="245"/>
      <c r="BR23" s="245"/>
      <c r="BS23" s="245"/>
      <c r="BT23" s="245"/>
      <c r="BU23" s="245"/>
      <c r="BV23" s="245"/>
      <c r="BW23" s="245"/>
      <c r="BX23" s="245"/>
      <c r="BY23" s="245"/>
      <c r="BZ23" s="245"/>
      <c r="CA23" s="245"/>
      <c r="CB23" s="245"/>
      <c r="CC23" s="245"/>
      <c r="CD23" s="245"/>
      <c r="CE23" s="245"/>
      <c r="CF23" s="245"/>
      <c r="CG23" s="245"/>
      <c r="CH23" s="245"/>
      <c r="CI23" s="245"/>
      <c r="CJ23" s="245"/>
      <c r="CK23" s="245"/>
      <c r="CL23" s="245"/>
      <c r="CM23" s="245"/>
      <c r="CN23" s="245"/>
      <c r="CO23" s="245"/>
      <c r="CP23" s="245"/>
      <c r="CQ23" s="245"/>
      <c r="CR23" s="245"/>
      <c r="CS23" s="245"/>
      <c r="CT23" s="245"/>
      <c r="CU23" s="245"/>
      <c r="CV23" s="245"/>
      <c r="CW23" s="245"/>
      <c r="CX23" s="245"/>
      <c r="CY23" s="245"/>
      <c r="CZ23" s="245"/>
      <c r="DA23" s="245"/>
      <c r="DB23" s="245"/>
      <c r="DC23" s="245"/>
      <c r="DD23" s="245"/>
      <c r="DE23" s="245"/>
      <c r="DF23" s="245"/>
      <c r="DG23" s="245"/>
      <c r="DH23" s="245"/>
      <c r="DI23" s="245"/>
      <c r="DJ23" s="245"/>
      <c r="DK23" s="245"/>
      <c r="DL23" s="245"/>
      <c r="DM23" s="245"/>
      <c r="DN23" s="245"/>
      <c r="DO23" s="245"/>
      <c r="DP23" s="245"/>
      <c r="DQ23" s="245"/>
      <c r="DR23" s="245"/>
      <c r="DS23" s="245"/>
      <c r="DT23" s="245"/>
      <c r="DU23" s="245"/>
      <c r="DV23" s="245"/>
      <c r="DW23" s="245"/>
      <c r="DX23" s="245"/>
      <c r="DY23" s="245"/>
      <c r="DZ23" s="245"/>
      <c r="EA23" s="245"/>
      <c r="EB23" s="245"/>
      <c r="EC23" s="245"/>
      <c r="ED23" s="245"/>
      <c r="EE23" s="245"/>
      <c r="EF23" s="245"/>
      <c r="EG23" s="245"/>
      <c r="EH23" s="245"/>
      <c r="EI23" s="245"/>
      <c r="EJ23" s="245"/>
      <c r="EK23" s="245"/>
      <c r="EL23" s="245"/>
      <c r="EM23" s="245"/>
      <c r="EN23" s="245"/>
      <c r="EO23" s="245"/>
      <c r="EP23" s="245"/>
      <c r="EQ23" s="245"/>
      <c r="ER23" s="245"/>
      <c r="ES23" s="245"/>
      <c r="ET23" s="245"/>
      <c r="EU23" s="245"/>
      <c r="EV23" s="245"/>
      <c r="EW23" s="245"/>
      <c r="EX23" s="245"/>
      <c r="EY23" s="245"/>
      <c r="EZ23" s="245"/>
      <c r="FA23" s="245"/>
      <c r="FB23" s="245"/>
      <c r="FC23" s="245"/>
      <c r="FD23" s="245"/>
      <c r="FE23" s="245"/>
      <c r="FF23" s="245"/>
      <c r="FG23" s="245"/>
      <c r="FH23" s="245"/>
      <c r="FI23" s="245"/>
      <c r="FJ23" s="245"/>
      <c r="FK23" s="245"/>
      <c r="FL23" s="245"/>
      <c r="FM23" s="245"/>
      <c r="FN23" s="245"/>
      <c r="FO23" s="245"/>
      <c r="FP23" s="245"/>
      <c r="FQ23" s="245"/>
      <c r="FR23" s="245"/>
      <c r="FS23" s="245"/>
      <c r="FT23" s="245"/>
      <c r="FU23" s="245"/>
      <c r="FV23" s="245"/>
      <c r="FW23" s="245"/>
      <c r="FX23" s="245"/>
      <c r="FY23" s="245"/>
      <c r="FZ23" s="245"/>
      <c r="GA23" s="245"/>
      <c r="GB23" s="245"/>
      <c r="GC23" s="245"/>
      <c r="GD23" s="245"/>
      <c r="GE23" s="245"/>
      <c r="GF23" s="245"/>
      <c r="GG23" s="245"/>
      <c r="GH23" s="245"/>
      <c r="GI23" s="245"/>
      <c r="GJ23" s="245"/>
      <c r="GK23" s="245"/>
      <c r="GL23" s="245"/>
      <c r="GM23" s="245"/>
      <c r="GN23" s="245"/>
      <c r="GO23" s="245"/>
      <c r="GP23" s="245"/>
      <c r="GQ23" s="245"/>
      <c r="GR23" s="245"/>
      <c r="GS23" s="245"/>
      <c r="GT23" s="245"/>
      <c r="GU23" s="245"/>
      <c r="GV23" s="245"/>
      <c r="GW23" s="245"/>
      <c r="GX23" s="245"/>
      <c r="GY23" s="245"/>
      <c r="GZ23" s="245"/>
      <c r="HA23" s="245"/>
      <c r="HB23" s="245"/>
      <c r="HC23" s="245"/>
      <c r="HD23" s="245"/>
      <c r="HE23" s="245"/>
      <c r="HF23" s="245"/>
      <c r="HG23" s="245"/>
      <c r="HH23" s="245"/>
      <c r="HI23" s="245"/>
      <c r="HJ23" s="245"/>
      <c r="HK23" s="245"/>
      <c r="HL23" s="245"/>
      <c r="HM23" s="245"/>
      <c r="HN23" s="245"/>
      <c r="HO23" s="245"/>
      <c r="HP23" s="245"/>
      <c r="HQ23" s="245"/>
      <c r="HR23" s="245"/>
      <c r="HS23" s="245"/>
      <c r="HT23" s="245"/>
      <c r="HU23" s="245"/>
      <c r="HV23" s="245"/>
      <c r="HW23" s="245"/>
      <c r="HX23" s="245"/>
      <c r="HY23" s="245"/>
      <c r="HZ23" s="245"/>
      <c r="IA23" s="245"/>
      <c r="IB23" s="245"/>
      <c r="IC23" s="245"/>
      <c r="ID23" s="245"/>
      <c r="IE23" s="245"/>
      <c r="IF23" s="245"/>
      <c r="IG23" s="245"/>
      <c r="IH23" s="245"/>
      <c r="II23" s="245"/>
      <c r="IJ23" s="245"/>
      <c r="IK23" s="245"/>
      <c r="IL23" s="245"/>
      <c r="IM23" s="245"/>
      <c r="IN23" s="245"/>
      <c r="IO23" s="245"/>
      <c r="IP23" s="245"/>
      <c r="IQ23" s="245"/>
      <c r="IR23" s="245"/>
      <c r="IS23" s="245"/>
      <c r="IT23" s="245"/>
      <c r="IU23" s="245"/>
    </row>
    <row r="24" s="76" customFormat="1" ht="26" customHeight="1" spans="1:255">
      <c r="A24" s="258"/>
      <c r="B24" s="132" t="s">
        <v>3009</v>
      </c>
      <c r="C24" s="254">
        <v>20</v>
      </c>
      <c r="D24" s="254"/>
      <c r="E24" s="254"/>
      <c r="F24" s="254">
        <v>20</v>
      </c>
      <c r="G24" s="254">
        <v>0</v>
      </c>
      <c r="H24" s="256"/>
      <c r="I24" s="245"/>
      <c r="J24" s="245"/>
      <c r="K24" s="245"/>
      <c r="L24" s="245"/>
      <c r="M24" s="245"/>
      <c r="N24" s="245"/>
      <c r="O24" s="245"/>
      <c r="P24" s="245"/>
      <c r="Q24" s="245"/>
      <c r="R24" s="245"/>
      <c r="S24" s="245"/>
      <c r="T24" s="245"/>
      <c r="U24" s="245"/>
      <c r="V24" s="245"/>
      <c r="W24" s="245"/>
      <c r="X24" s="245"/>
      <c r="Y24" s="245"/>
      <c r="Z24" s="245"/>
      <c r="AA24" s="245"/>
      <c r="AB24" s="245"/>
      <c r="AC24" s="245"/>
      <c r="AD24" s="245"/>
      <c r="AE24" s="245"/>
      <c r="AF24" s="245"/>
      <c r="AG24" s="245"/>
      <c r="AH24" s="245"/>
      <c r="AI24" s="245"/>
      <c r="AJ24" s="245"/>
      <c r="AK24" s="245"/>
      <c r="AL24" s="245"/>
      <c r="AM24" s="245"/>
      <c r="AN24" s="245"/>
      <c r="AO24" s="245"/>
      <c r="AP24" s="245"/>
      <c r="AQ24" s="245"/>
      <c r="AR24" s="245"/>
      <c r="AS24" s="245"/>
      <c r="AT24" s="245"/>
      <c r="AU24" s="245"/>
      <c r="AV24" s="245"/>
      <c r="AW24" s="245"/>
      <c r="AX24" s="245"/>
      <c r="AY24" s="245"/>
      <c r="AZ24" s="245"/>
      <c r="BA24" s="245"/>
      <c r="BB24" s="245"/>
      <c r="BC24" s="245"/>
      <c r="BD24" s="245"/>
      <c r="BE24" s="245"/>
      <c r="BF24" s="245"/>
      <c r="BG24" s="245"/>
      <c r="BH24" s="245"/>
      <c r="BI24" s="245"/>
      <c r="BJ24" s="245"/>
      <c r="BK24" s="245"/>
      <c r="BL24" s="245"/>
      <c r="BM24" s="245"/>
      <c r="BN24" s="245"/>
      <c r="BO24" s="245"/>
      <c r="BP24" s="245"/>
      <c r="BQ24" s="245"/>
      <c r="BR24" s="245"/>
      <c r="BS24" s="245"/>
      <c r="BT24" s="245"/>
      <c r="BU24" s="245"/>
      <c r="BV24" s="245"/>
      <c r="BW24" s="245"/>
      <c r="BX24" s="245"/>
      <c r="BY24" s="245"/>
      <c r="BZ24" s="245"/>
      <c r="CA24" s="245"/>
      <c r="CB24" s="245"/>
      <c r="CC24" s="245"/>
      <c r="CD24" s="245"/>
      <c r="CE24" s="245"/>
      <c r="CF24" s="245"/>
      <c r="CG24" s="245"/>
      <c r="CH24" s="245"/>
      <c r="CI24" s="245"/>
      <c r="CJ24" s="245"/>
      <c r="CK24" s="245"/>
      <c r="CL24" s="245"/>
      <c r="CM24" s="245"/>
      <c r="CN24" s="245"/>
      <c r="CO24" s="245"/>
      <c r="CP24" s="245"/>
      <c r="CQ24" s="245"/>
      <c r="CR24" s="245"/>
      <c r="CS24" s="245"/>
      <c r="CT24" s="245"/>
      <c r="CU24" s="245"/>
      <c r="CV24" s="245"/>
      <c r="CW24" s="245"/>
      <c r="CX24" s="245"/>
      <c r="CY24" s="245"/>
      <c r="CZ24" s="245"/>
      <c r="DA24" s="245"/>
      <c r="DB24" s="245"/>
      <c r="DC24" s="245"/>
      <c r="DD24" s="245"/>
      <c r="DE24" s="245"/>
      <c r="DF24" s="245"/>
      <c r="DG24" s="245"/>
      <c r="DH24" s="245"/>
      <c r="DI24" s="245"/>
      <c r="DJ24" s="245"/>
      <c r="DK24" s="245"/>
      <c r="DL24" s="245"/>
      <c r="DM24" s="245"/>
      <c r="DN24" s="245"/>
      <c r="DO24" s="245"/>
      <c r="DP24" s="245"/>
      <c r="DQ24" s="245"/>
      <c r="DR24" s="245"/>
      <c r="DS24" s="245"/>
      <c r="DT24" s="245"/>
      <c r="DU24" s="245"/>
      <c r="DV24" s="245"/>
      <c r="DW24" s="245"/>
      <c r="DX24" s="245"/>
      <c r="DY24" s="245"/>
      <c r="DZ24" s="245"/>
      <c r="EA24" s="245"/>
      <c r="EB24" s="245"/>
      <c r="EC24" s="245"/>
      <c r="ED24" s="245"/>
      <c r="EE24" s="245"/>
      <c r="EF24" s="245"/>
      <c r="EG24" s="245"/>
      <c r="EH24" s="245"/>
      <c r="EI24" s="245"/>
      <c r="EJ24" s="245"/>
      <c r="EK24" s="245"/>
      <c r="EL24" s="245"/>
      <c r="EM24" s="245"/>
      <c r="EN24" s="245"/>
      <c r="EO24" s="245"/>
      <c r="EP24" s="245"/>
      <c r="EQ24" s="245"/>
      <c r="ER24" s="245"/>
      <c r="ES24" s="245"/>
      <c r="ET24" s="245"/>
      <c r="EU24" s="245"/>
      <c r="EV24" s="245"/>
      <c r="EW24" s="245"/>
      <c r="EX24" s="245"/>
      <c r="EY24" s="245"/>
      <c r="EZ24" s="245"/>
      <c r="FA24" s="245"/>
      <c r="FB24" s="245"/>
      <c r="FC24" s="245"/>
      <c r="FD24" s="245"/>
      <c r="FE24" s="245"/>
      <c r="FF24" s="245"/>
      <c r="FG24" s="245"/>
      <c r="FH24" s="245"/>
      <c r="FI24" s="245"/>
      <c r="FJ24" s="245"/>
      <c r="FK24" s="245"/>
      <c r="FL24" s="245"/>
      <c r="FM24" s="245"/>
      <c r="FN24" s="245"/>
      <c r="FO24" s="245"/>
      <c r="FP24" s="245"/>
      <c r="FQ24" s="245"/>
      <c r="FR24" s="245"/>
      <c r="FS24" s="245"/>
      <c r="FT24" s="245"/>
      <c r="FU24" s="245"/>
      <c r="FV24" s="245"/>
      <c r="FW24" s="245"/>
      <c r="FX24" s="245"/>
      <c r="FY24" s="245"/>
      <c r="FZ24" s="245"/>
      <c r="GA24" s="245"/>
      <c r="GB24" s="245"/>
      <c r="GC24" s="245"/>
      <c r="GD24" s="245"/>
      <c r="GE24" s="245"/>
      <c r="GF24" s="245"/>
      <c r="GG24" s="245"/>
      <c r="GH24" s="245"/>
      <c r="GI24" s="245"/>
      <c r="GJ24" s="245"/>
      <c r="GK24" s="245"/>
      <c r="GL24" s="245"/>
      <c r="GM24" s="245"/>
      <c r="GN24" s="245"/>
      <c r="GO24" s="245"/>
      <c r="GP24" s="245"/>
      <c r="GQ24" s="245"/>
      <c r="GR24" s="245"/>
      <c r="GS24" s="245"/>
      <c r="GT24" s="245"/>
      <c r="GU24" s="245"/>
      <c r="GV24" s="245"/>
      <c r="GW24" s="245"/>
      <c r="GX24" s="245"/>
      <c r="GY24" s="245"/>
      <c r="GZ24" s="245"/>
      <c r="HA24" s="245"/>
      <c r="HB24" s="245"/>
      <c r="HC24" s="245"/>
      <c r="HD24" s="245"/>
      <c r="HE24" s="245"/>
      <c r="HF24" s="245"/>
      <c r="HG24" s="245"/>
      <c r="HH24" s="245"/>
      <c r="HI24" s="245"/>
      <c r="HJ24" s="245"/>
      <c r="HK24" s="245"/>
      <c r="HL24" s="245"/>
      <c r="HM24" s="245"/>
      <c r="HN24" s="245"/>
      <c r="HO24" s="245"/>
      <c r="HP24" s="245"/>
      <c r="HQ24" s="245"/>
      <c r="HR24" s="245"/>
      <c r="HS24" s="245"/>
      <c r="HT24" s="245"/>
      <c r="HU24" s="245"/>
      <c r="HV24" s="245"/>
      <c r="HW24" s="245"/>
      <c r="HX24" s="245"/>
      <c r="HY24" s="245"/>
      <c r="HZ24" s="245"/>
      <c r="IA24" s="245"/>
      <c r="IB24" s="245"/>
      <c r="IC24" s="245"/>
      <c r="ID24" s="245"/>
      <c r="IE24" s="245"/>
      <c r="IF24" s="245"/>
      <c r="IG24" s="245"/>
      <c r="IH24" s="245"/>
      <c r="II24" s="245"/>
      <c r="IJ24" s="245"/>
      <c r="IK24" s="245"/>
      <c r="IL24" s="245"/>
      <c r="IM24" s="245"/>
      <c r="IN24" s="245"/>
      <c r="IO24" s="245"/>
      <c r="IP24" s="245"/>
      <c r="IQ24" s="245"/>
      <c r="IR24" s="245"/>
      <c r="IS24" s="245"/>
      <c r="IT24" s="245"/>
      <c r="IU24" s="245"/>
    </row>
    <row r="25" s="76" customFormat="1" ht="26" customHeight="1" spans="1:255">
      <c r="A25" s="258"/>
      <c r="B25" s="132" t="s">
        <v>3010</v>
      </c>
      <c r="C25" s="254"/>
      <c r="D25" s="254"/>
      <c r="E25" s="254"/>
      <c r="F25" s="254">
        <v>53</v>
      </c>
      <c r="G25" s="254">
        <v>53</v>
      </c>
      <c r="H25" s="256" t="s">
        <v>3011</v>
      </c>
      <c r="I25" s="245"/>
      <c r="J25" s="245"/>
      <c r="K25" s="245"/>
      <c r="L25" s="245"/>
      <c r="M25" s="245"/>
      <c r="N25" s="245"/>
      <c r="O25" s="245"/>
      <c r="P25" s="245"/>
      <c r="Q25" s="245"/>
      <c r="R25" s="245"/>
      <c r="S25" s="245"/>
      <c r="T25" s="245"/>
      <c r="U25" s="245"/>
      <c r="V25" s="245"/>
      <c r="W25" s="245"/>
      <c r="X25" s="245"/>
      <c r="Y25" s="245"/>
      <c r="Z25" s="245"/>
      <c r="AA25" s="245"/>
      <c r="AB25" s="245"/>
      <c r="AC25" s="245"/>
      <c r="AD25" s="245"/>
      <c r="AE25" s="245"/>
      <c r="AF25" s="245"/>
      <c r="AG25" s="245"/>
      <c r="AH25" s="245"/>
      <c r="AI25" s="245"/>
      <c r="AJ25" s="245"/>
      <c r="AK25" s="245"/>
      <c r="AL25" s="245"/>
      <c r="AM25" s="245"/>
      <c r="AN25" s="245"/>
      <c r="AO25" s="245"/>
      <c r="AP25" s="245"/>
      <c r="AQ25" s="245"/>
      <c r="AR25" s="245"/>
      <c r="AS25" s="245"/>
      <c r="AT25" s="245"/>
      <c r="AU25" s="245"/>
      <c r="AV25" s="245"/>
      <c r="AW25" s="245"/>
      <c r="AX25" s="245"/>
      <c r="AY25" s="245"/>
      <c r="AZ25" s="245"/>
      <c r="BA25" s="245"/>
      <c r="BB25" s="245"/>
      <c r="BC25" s="245"/>
      <c r="BD25" s="245"/>
      <c r="BE25" s="245"/>
      <c r="BF25" s="245"/>
      <c r="BG25" s="245"/>
      <c r="BH25" s="245"/>
      <c r="BI25" s="245"/>
      <c r="BJ25" s="245"/>
      <c r="BK25" s="245"/>
      <c r="BL25" s="245"/>
      <c r="BM25" s="245"/>
      <c r="BN25" s="245"/>
      <c r="BO25" s="245"/>
      <c r="BP25" s="245"/>
      <c r="BQ25" s="245"/>
      <c r="BR25" s="245"/>
      <c r="BS25" s="245"/>
      <c r="BT25" s="245"/>
      <c r="BU25" s="245"/>
      <c r="BV25" s="245"/>
      <c r="BW25" s="245"/>
      <c r="BX25" s="245"/>
      <c r="BY25" s="245"/>
      <c r="BZ25" s="245"/>
      <c r="CA25" s="245"/>
      <c r="CB25" s="245"/>
      <c r="CC25" s="245"/>
      <c r="CD25" s="245"/>
      <c r="CE25" s="245"/>
      <c r="CF25" s="245"/>
      <c r="CG25" s="245"/>
      <c r="CH25" s="245"/>
      <c r="CI25" s="245"/>
      <c r="CJ25" s="245"/>
      <c r="CK25" s="245"/>
      <c r="CL25" s="245"/>
      <c r="CM25" s="245"/>
      <c r="CN25" s="245"/>
      <c r="CO25" s="245"/>
      <c r="CP25" s="245"/>
      <c r="CQ25" s="245"/>
      <c r="CR25" s="245"/>
      <c r="CS25" s="245"/>
      <c r="CT25" s="245"/>
      <c r="CU25" s="245"/>
      <c r="CV25" s="245"/>
      <c r="CW25" s="245"/>
      <c r="CX25" s="245"/>
      <c r="CY25" s="245"/>
      <c r="CZ25" s="245"/>
      <c r="DA25" s="245"/>
      <c r="DB25" s="245"/>
      <c r="DC25" s="245"/>
      <c r="DD25" s="245"/>
      <c r="DE25" s="245"/>
      <c r="DF25" s="245"/>
      <c r="DG25" s="245"/>
      <c r="DH25" s="245"/>
      <c r="DI25" s="245"/>
      <c r="DJ25" s="245"/>
      <c r="DK25" s="245"/>
      <c r="DL25" s="245"/>
      <c r="DM25" s="245"/>
      <c r="DN25" s="245"/>
      <c r="DO25" s="245"/>
      <c r="DP25" s="245"/>
      <c r="DQ25" s="245"/>
      <c r="DR25" s="245"/>
      <c r="DS25" s="245"/>
      <c r="DT25" s="245"/>
      <c r="DU25" s="245"/>
      <c r="DV25" s="245"/>
      <c r="DW25" s="245"/>
      <c r="DX25" s="245"/>
      <c r="DY25" s="245"/>
      <c r="DZ25" s="245"/>
      <c r="EA25" s="245"/>
      <c r="EB25" s="245"/>
      <c r="EC25" s="245"/>
      <c r="ED25" s="245"/>
      <c r="EE25" s="245"/>
      <c r="EF25" s="245"/>
      <c r="EG25" s="245"/>
      <c r="EH25" s="245"/>
      <c r="EI25" s="245"/>
      <c r="EJ25" s="245"/>
      <c r="EK25" s="245"/>
      <c r="EL25" s="245"/>
      <c r="EM25" s="245"/>
      <c r="EN25" s="245"/>
      <c r="EO25" s="245"/>
      <c r="EP25" s="245"/>
      <c r="EQ25" s="245"/>
      <c r="ER25" s="245"/>
      <c r="ES25" s="245"/>
      <c r="ET25" s="245"/>
      <c r="EU25" s="245"/>
      <c r="EV25" s="245"/>
      <c r="EW25" s="245"/>
      <c r="EX25" s="245"/>
      <c r="EY25" s="245"/>
      <c r="EZ25" s="245"/>
      <c r="FA25" s="245"/>
      <c r="FB25" s="245"/>
      <c r="FC25" s="245"/>
      <c r="FD25" s="245"/>
      <c r="FE25" s="245"/>
      <c r="FF25" s="245"/>
      <c r="FG25" s="245"/>
      <c r="FH25" s="245"/>
      <c r="FI25" s="245"/>
      <c r="FJ25" s="245"/>
      <c r="FK25" s="245"/>
      <c r="FL25" s="245"/>
      <c r="FM25" s="245"/>
      <c r="FN25" s="245"/>
      <c r="FO25" s="245"/>
      <c r="FP25" s="245"/>
      <c r="FQ25" s="245"/>
      <c r="FR25" s="245"/>
      <c r="FS25" s="245"/>
      <c r="FT25" s="245"/>
      <c r="FU25" s="245"/>
      <c r="FV25" s="245"/>
      <c r="FW25" s="245"/>
      <c r="FX25" s="245"/>
      <c r="FY25" s="245"/>
      <c r="FZ25" s="245"/>
      <c r="GA25" s="245"/>
      <c r="GB25" s="245"/>
      <c r="GC25" s="245"/>
      <c r="GD25" s="245"/>
      <c r="GE25" s="245"/>
      <c r="GF25" s="245"/>
      <c r="GG25" s="245"/>
      <c r="GH25" s="245"/>
      <c r="GI25" s="245"/>
      <c r="GJ25" s="245"/>
      <c r="GK25" s="245"/>
      <c r="GL25" s="245"/>
      <c r="GM25" s="245"/>
      <c r="GN25" s="245"/>
      <c r="GO25" s="245"/>
      <c r="GP25" s="245"/>
      <c r="GQ25" s="245"/>
      <c r="GR25" s="245"/>
      <c r="GS25" s="245"/>
      <c r="GT25" s="245"/>
      <c r="GU25" s="245"/>
      <c r="GV25" s="245"/>
      <c r="GW25" s="245"/>
      <c r="GX25" s="245"/>
      <c r="GY25" s="245"/>
      <c r="GZ25" s="245"/>
      <c r="HA25" s="245"/>
      <c r="HB25" s="245"/>
      <c r="HC25" s="245"/>
      <c r="HD25" s="245"/>
      <c r="HE25" s="245"/>
      <c r="HF25" s="245"/>
      <c r="HG25" s="245"/>
      <c r="HH25" s="245"/>
      <c r="HI25" s="245"/>
      <c r="HJ25" s="245"/>
      <c r="HK25" s="245"/>
      <c r="HL25" s="245"/>
      <c r="HM25" s="245"/>
      <c r="HN25" s="245"/>
      <c r="HO25" s="245"/>
      <c r="HP25" s="245"/>
      <c r="HQ25" s="245"/>
      <c r="HR25" s="245"/>
      <c r="HS25" s="245"/>
      <c r="HT25" s="245"/>
      <c r="HU25" s="245"/>
      <c r="HV25" s="245"/>
      <c r="HW25" s="245"/>
      <c r="HX25" s="245"/>
      <c r="HY25" s="245"/>
      <c r="HZ25" s="245"/>
      <c r="IA25" s="245"/>
      <c r="IB25" s="245"/>
      <c r="IC25" s="245"/>
      <c r="ID25" s="245"/>
      <c r="IE25" s="245"/>
      <c r="IF25" s="245"/>
      <c r="IG25" s="245"/>
      <c r="IH25" s="245"/>
      <c r="II25" s="245"/>
      <c r="IJ25" s="245"/>
      <c r="IK25" s="245"/>
      <c r="IL25" s="245"/>
      <c r="IM25" s="245"/>
      <c r="IN25" s="245"/>
      <c r="IO25" s="245"/>
      <c r="IP25" s="245"/>
      <c r="IQ25" s="245"/>
      <c r="IR25" s="245"/>
      <c r="IS25" s="245"/>
      <c r="IT25" s="245"/>
      <c r="IU25" s="245"/>
    </row>
    <row r="26" s="76" customFormat="1" ht="26" customHeight="1" spans="1:255">
      <c r="A26" s="258"/>
      <c r="B26" s="132" t="s">
        <v>3012</v>
      </c>
      <c r="C26" s="254"/>
      <c r="D26" s="254"/>
      <c r="E26" s="254"/>
      <c r="F26" s="254">
        <v>2</v>
      </c>
      <c r="G26" s="254">
        <v>2</v>
      </c>
      <c r="H26" s="256" t="s">
        <v>3011</v>
      </c>
      <c r="I26" s="245"/>
      <c r="J26" s="245"/>
      <c r="K26" s="245"/>
      <c r="L26" s="245"/>
      <c r="M26" s="245"/>
      <c r="N26" s="245"/>
      <c r="O26" s="245"/>
      <c r="P26" s="245"/>
      <c r="Q26" s="245"/>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245"/>
      <c r="AS26" s="245"/>
      <c r="AT26" s="245"/>
      <c r="AU26" s="245"/>
      <c r="AV26" s="245"/>
      <c r="AW26" s="245"/>
      <c r="AX26" s="245"/>
      <c r="AY26" s="245"/>
      <c r="AZ26" s="245"/>
      <c r="BA26" s="245"/>
      <c r="BB26" s="245"/>
      <c r="BC26" s="245"/>
      <c r="BD26" s="245"/>
      <c r="BE26" s="245"/>
      <c r="BF26" s="245"/>
      <c r="BG26" s="245"/>
      <c r="BH26" s="245"/>
      <c r="BI26" s="245"/>
      <c r="BJ26" s="245"/>
      <c r="BK26" s="245"/>
      <c r="BL26" s="245"/>
      <c r="BM26" s="245"/>
      <c r="BN26" s="245"/>
      <c r="BO26" s="245"/>
      <c r="BP26" s="245"/>
      <c r="BQ26" s="245"/>
      <c r="BR26" s="245"/>
      <c r="BS26" s="245"/>
      <c r="BT26" s="245"/>
      <c r="BU26" s="245"/>
      <c r="BV26" s="245"/>
      <c r="BW26" s="245"/>
      <c r="BX26" s="245"/>
      <c r="BY26" s="245"/>
      <c r="BZ26" s="245"/>
      <c r="CA26" s="245"/>
      <c r="CB26" s="245"/>
      <c r="CC26" s="245"/>
      <c r="CD26" s="245"/>
      <c r="CE26" s="245"/>
      <c r="CF26" s="245"/>
      <c r="CG26" s="245"/>
      <c r="CH26" s="245"/>
      <c r="CI26" s="245"/>
      <c r="CJ26" s="245"/>
      <c r="CK26" s="245"/>
      <c r="CL26" s="245"/>
      <c r="CM26" s="245"/>
      <c r="CN26" s="245"/>
      <c r="CO26" s="245"/>
      <c r="CP26" s="245"/>
      <c r="CQ26" s="245"/>
      <c r="CR26" s="245"/>
      <c r="CS26" s="245"/>
      <c r="CT26" s="245"/>
      <c r="CU26" s="245"/>
      <c r="CV26" s="245"/>
      <c r="CW26" s="245"/>
      <c r="CX26" s="245"/>
      <c r="CY26" s="245"/>
      <c r="CZ26" s="245"/>
      <c r="DA26" s="245"/>
      <c r="DB26" s="245"/>
      <c r="DC26" s="245"/>
      <c r="DD26" s="245"/>
      <c r="DE26" s="245"/>
      <c r="DF26" s="245"/>
      <c r="DG26" s="245"/>
      <c r="DH26" s="245"/>
      <c r="DI26" s="245"/>
      <c r="DJ26" s="245"/>
      <c r="DK26" s="245"/>
      <c r="DL26" s="245"/>
      <c r="DM26" s="245"/>
      <c r="DN26" s="245"/>
      <c r="DO26" s="245"/>
      <c r="DP26" s="245"/>
      <c r="DQ26" s="245"/>
      <c r="DR26" s="245"/>
      <c r="DS26" s="245"/>
      <c r="DT26" s="245"/>
      <c r="DU26" s="245"/>
      <c r="DV26" s="245"/>
      <c r="DW26" s="245"/>
      <c r="DX26" s="245"/>
      <c r="DY26" s="245"/>
      <c r="DZ26" s="245"/>
      <c r="EA26" s="245"/>
      <c r="EB26" s="245"/>
      <c r="EC26" s="245"/>
      <c r="ED26" s="245"/>
      <c r="EE26" s="245"/>
      <c r="EF26" s="245"/>
      <c r="EG26" s="245"/>
      <c r="EH26" s="245"/>
      <c r="EI26" s="245"/>
      <c r="EJ26" s="245"/>
      <c r="EK26" s="245"/>
      <c r="EL26" s="245"/>
      <c r="EM26" s="245"/>
      <c r="EN26" s="245"/>
      <c r="EO26" s="245"/>
      <c r="EP26" s="245"/>
      <c r="EQ26" s="245"/>
      <c r="ER26" s="245"/>
      <c r="ES26" s="245"/>
      <c r="ET26" s="245"/>
      <c r="EU26" s="245"/>
      <c r="EV26" s="245"/>
      <c r="EW26" s="245"/>
      <c r="EX26" s="245"/>
      <c r="EY26" s="245"/>
      <c r="EZ26" s="245"/>
      <c r="FA26" s="245"/>
      <c r="FB26" s="245"/>
      <c r="FC26" s="245"/>
      <c r="FD26" s="245"/>
      <c r="FE26" s="245"/>
      <c r="FF26" s="245"/>
      <c r="FG26" s="245"/>
      <c r="FH26" s="245"/>
      <c r="FI26" s="245"/>
      <c r="FJ26" s="245"/>
      <c r="FK26" s="245"/>
      <c r="FL26" s="245"/>
      <c r="FM26" s="245"/>
      <c r="FN26" s="245"/>
      <c r="FO26" s="245"/>
      <c r="FP26" s="245"/>
      <c r="FQ26" s="245"/>
      <c r="FR26" s="245"/>
      <c r="FS26" s="245"/>
      <c r="FT26" s="245"/>
      <c r="FU26" s="245"/>
      <c r="FV26" s="245"/>
      <c r="FW26" s="245"/>
      <c r="FX26" s="245"/>
      <c r="FY26" s="245"/>
      <c r="FZ26" s="245"/>
      <c r="GA26" s="245"/>
      <c r="GB26" s="245"/>
      <c r="GC26" s="245"/>
      <c r="GD26" s="245"/>
      <c r="GE26" s="245"/>
      <c r="GF26" s="245"/>
      <c r="GG26" s="245"/>
      <c r="GH26" s="245"/>
      <c r="GI26" s="245"/>
      <c r="GJ26" s="245"/>
      <c r="GK26" s="245"/>
      <c r="GL26" s="245"/>
      <c r="GM26" s="245"/>
      <c r="GN26" s="245"/>
      <c r="GO26" s="245"/>
      <c r="GP26" s="245"/>
      <c r="GQ26" s="245"/>
      <c r="GR26" s="245"/>
      <c r="GS26" s="245"/>
      <c r="GT26" s="245"/>
      <c r="GU26" s="245"/>
      <c r="GV26" s="245"/>
      <c r="GW26" s="245"/>
      <c r="GX26" s="245"/>
      <c r="GY26" s="245"/>
      <c r="GZ26" s="245"/>
      <c r="HA26" s="245"/>
      <c r="HB26" s="245"/>
      <c r="HC26" s="245"/>
      <c r="HD26" s="245"/>
      <c r="HE26" s="245"/>
      <c r="HF26" s="245"/>
      <c r="HG26" s="245"/>
      <c r="HH26" s="245"/>
      <c r="HI26" s="245"/>
      <c r="HJ26" s="245"/>
      <c r="HK26" s="245"/>
      <c r="HL26" s="245"/>
      <c r="HM26" s="245"/>
      <c r="HN26" s="245"/>
      <c r="HO26" s="245"/>
      <c r="HP26" s="245"/>
      <c r="HQ26" s="245"/>
      <c r="HR26" s="245"/>
      <c r="HS26" s="245"/>
      <c r="HT26" s="245"/>
      <c r="HU26" s="245"/>
      <c r="HV26" s="245"/>
      <c r="HW26" s="245"/>
      <c r="HX26" s="245"/>
      <c r="HY26" s="245"/>
      <c r="HZ26" s="245"/>
      <c r="IA26" s="245"/>
      <c r="IB26" s="245"/>
      <c r="IC26" s="245"/>
      <c r="ID26" s="245"/>
      <c r="IE26" s="245"/>
      <c r="IF26" s="245"/>
      <c r="IG26" s="245"/>
      <c r="IH26" s="245"/>
      <c r="II26" s="245"/>
      <c r="IJ26" s="245"/>
      <c r="IK26" s="245"/>
      <c r="IL26" s="245"/>
      <c r="IM26" s="245"/>
      <c r="IN26" s="245"/>
      <c r="IO26" s="245"/>
      <c r="IP26" s="245"/>
      <c r="IQ26" s="245"/>
      <c r="IR26" s="245"/>
      <c r="IS26" s="245"/>
      <c r="IT26" s="245"/>
      <c r="IU26" s="245"/>
    </row>
    <row r="27" s="76" customFormat="1" ht="48" spans="1:255">
      <c r="A27" s="260"/>
      <c r="B27" s="132" t="s">
        <v>3013</v>
      </c>
      <c r="C27" s="254"/>
      <c r="D27" s="254"/>
      <c r="E27" s="254"/>
      <c r="F27" s="254">
        <v>35</v>
      </c>
      <c r="G27" s="254">
        <v>35</v>
      </c>
      <c r="H27" s="256" t="s">
        <v>3014</v>
      </c>
      <c r="I27" s="245"/>
      <c r="J27" s="245"/>
      <c r="K27" s="245"/>
      <c r="L27" s="245"/>
      <c r="M27" s="245"/>
      <c r="N27" s="245"/>
      <c r="O27" s="245"/>
      <c r="P27" s="245"/>
      <c r="Q27" s="245"/>
      <c r="R27" s="245"/>
      <c r="S27" s="245"/>
      <c r="T27" s="245"/>
      <c r="U27" s="245"/>
      <c r="V27" s="245"/>
      <c r="W27" s="245"/>
      <c r="X27" s="245"/>
      <c r="Y27" s="245"/>
      <c r="Z27" s="245"/>
      <c r="AA27" s="245"/>
      <c r="AB27" s="245"/>
      <c r="AC27" s="245"/>
      <c r="AD27" s="245"/>
      <c r="AE27" s="245"/>
      <c r="AF27" s="245"/>
      <c r="AG27" s="245"/>
      <c r="AH27" s="245"/>
      <c r="AI27" s="245"/>
      <c r="AJ27" s="245"/>
      <c r="AK27" s="245"/>
      <c r="AL27" s="245"/>
      <c r="AM27" s="245"/>
      <c r="AN27" s="245"/>
      <c r="AO27" s="245"/>
      <c r="AP27" s="245"/>
      <c r="AQ27" s="245"/>
      <c r="AR27" s="245"/>
      <c r="AS27" s="245"/>
      <c r="AT27" s="245"/>
      <c r="AU27" s="245"/>
      <c r="AV27" s="245"/>
      <c r="AW27" s="245"/>
      <c r="AX27" s="245"/>
      <c r="AY27" s="245"/>
      <c r="AZ27" s="245"/>
      <c r="BA27" s="245"/>
      <c r="BB27" s="245"/>
      <c r="BC27" s="245"/>
      <c r="BD27" s="245"/>
      <c r="BE27" s="245"/>
      <c r="BF27" s="245"/>
      <c r="BG27" s="245"/>
      <c r="BH27" s="245"/>
      <c r="BI27" s="245"/>
      <c r="BJ27" s="245"/>
      <c r="BK27" s="245"/>
      <c r="BL27" s="245"/>
      <c r="BM27" s="245"/>
      <c r="BN27" s="245"/>
      <c r="BO27" s="245"/>
      <c r="BP27" s="245"/>
      <c r="BQ27" s="245"/>
      <c r="BR27" s="245"/>
      <c r="BS27" s="245"/>
      <c r="BT27" s="245"/>
      <c r="BU27" s="245"/>
      <c r="BV27" s="245"/>
      <c r="BW27" s="245"/>
      <c r="BX27" s="245"/>
      <c r="BY27" s="245"/>
      <c r="BZ27" s="245"/>
      <c r="CA27" s="245"/>
      <c r="CB27" s="245"/>
      <c r="CC27" s="245"/>
      <c r="CD27" s="245"/>
      <c r="CE27" s="245"/>
      <c r="CF27" s="245"/>
      <c r="CG27" s="245"/>
      <c r="CH27" s="245"/>
      <c r="CI27" s="245"/>
      <c r="CJ27" s="245"/>
      <c r="CK27" s="245"/>
      <c r="CL27" s="245"/>
      <c r="CM27" s="245"/>
      <c r="CN27" s="245"/>
      <c r="CO27" s="245"/>
      <c r="CP27" s="245"/>
      <c r="CQ27" s="245"/>
      <c r="CR27" s="245"/>
      <c r="CS27" s="245"/>
      <c r="CT27" s="245"/>
      <c r="CU27" s="245"/>
      <c r="CV27" s="245"/>
      <c r="CW27" s="245"/>
      <c r="CX27" s="245"/>
      <c r="CY27" s="245"/>
      <c r="CZ27" s="245"/>
      <c r="DA27" s="245"/>
      <c r="DB27" s="245"/>
      <c r="DC27" s="245"/>
      <c r="DD27" s="245"/>
      <c r="DE27" s="245"/>
      <c r="DF27" s="245"/>
      <c r="DG27" s="245"/>
      <c r="DH27" s="245"/>
      <c r="DI27" s="245"/>
      <c r="DJ27" s="245"/>
      <c r="DK27" s="245"/>
      <c r="DL27" s="245"/>
      <c r="DM27" s="245"/>
      <c r="DN27" s="245"/>
      <c r="DO27" s="245"/>
      <c r="DP27" s="245"/>
      <c r="DQ27" s="245"/>
      <c r="DR27" s="245"/>
      <c r="DS27" s="245"/>
      <c r="DT27" s="245"/>
      <c r="DU27" s="245"/>
      <c r="DV27" s="245"/>
      <c r="DW27" s="245"/>
      <c r="DX27" s="245"/>
      <c r="DY27" s="245"/>
      <c r="DZ27" s="245"/>
      <c r="EA27" s="245"/>
      <c r="EB27" s="245"/>
      <c r="EC27" s="245"/>
      <c r="ED27" s="245"/>
      <c r="EE27" s="245"/>
      <c r="EF27" s="245"/>
      <c r="EG27" s="245"/>
      <c r="EH27" s="245"/>
      <c r="EI27" s="245"/>
      <c r="EJ27" s="245"/>
      <c r="EK27" s="245"/>
      <c r="EL27" s="245"/>
      <c r="EM27" s="245"/>
      <c r="EN27" s="245"/>
      <c r="EO27" s="245"/>
      <c r="EP27" s="245"/>
      <c r="EQ27" s="245"/>
      <c r="ER27" s="245"/>
      <c r="ES27" s="245"/>
      <c r="ET27" s="245"/>
      <c r="EU27" s="245"/>
      <c r="EV27" s="245"/>
      <c r="EW27" s="245"/>
      <c r="EX27" s="245"/>
      <c r="EY27" s="245"/>
      <c r="EZ27" s="245"/>
      <c r="FA27" s="245"/>
      <c r="FB27" s="245"/>
      <c r="FC27" s="245"/>
      <c r="FD27" s="245"/>
      <c r="FE27" s="245"/>
      <c r="FF27" s="245"/>
      <c r="FG27" s="245"/>
      <c r="FH27" s="245"/>
      <c r="FI27" s="245"/>
      <c r="FJ27" s="245"/>
      <c r="FK27" s="245"/>
      <c r="FL27" s="245"/>
      <c r="FM27" s="245"/>
      <c r="FN27" s="245"/>
      <c r="FO27" s="245"/>
      <c r="FP27" s="245"/>
      <c r="FQ27" s="245"/>
      <c r="FR27" s="245"/>
      <c r="FS27" s="245"/>
      <c r="FT27" s="245"/>
      <c r="FU27" s="245"/>
      <c r="FV27" s="245"/>
      <c r="FW27" s="245"/>
      <c r="FX27" s="245"/>
      <c r="FY27" s="245"/>
      <c r="FZ27" s="245"/>
      <c r="GA27" s="245"/>
      <c r="GB27" s="245"/>
      <c r="GC27" s="245"/>
      <c r="GD27" s="245"/>
      <c r="GE27" s="245"/>
      <c r="GF27" s="245"/>
      <c r="GG27" s="245"/>
      <c r="GH27" s="245"/>
      <c r="GI27" s="245"/>
      <c r="GJ27" s="245"/>
      <c r="GK27" s="245"/>
      <c r="GL27" s="245"/>
      <c r="GM27" s="245"/>
      <c r="GN27" s="245"/>
      <c r="GO27" s="245"/>
      <c r="GP27" s="245"/>
      <c r="GQ27" s="245"/>
      <c r="GR27" s="245"/>
      <c r="GS27" s="245"/>
      <c r="GT27" s="245"/>
      <c r="GU27" s="245"/>
      <c r="GV27" s="245"/>
      <c r="GW27" s="245"/>
      <c r="GX27" s="245"/>
      <c r="GY27" s="245"/>
      <c r="GZ27" s="245"/>
      <c r="HA27" s="245"/>
      <c r="HB27" s="245"/>
      <c r="HC27" s="245"/>
      <c r="HD27" s="245"/>
      <c r="HE27" s="245"/>
      <c r="HF27" s="245"/>
      <c r="HG27" s="245"/>
      <c r="HH27" s="245"/>
      <c r="HI27" s="245"/>
      <c r="HJ27" s="245"/>
      <c r="HK27" s="245"/>
      <c r="HL27" s="245"/>
      <c r="HM27" s="245"/>
      <c r="HN27" s="245"/>
      <c r="HO27" s="245"/>
      <c r="HP27" s="245"/>
      <c r="HQ27" s="245"/>
      <c r="HR27" s="245"/>
      <c r="HS27" s="245"/>
      <c r="HT27" s="245"/>
      <c r="HU27" s="245"/>
      <c r="HV27" s="245"/>
      <c r="HW27" s="245"/>
      <c r="HX27" s="245"/>
      <c r="HY27" s="245"/>
      <c r="HZ27" s="245"/>
      <c r="IA27" s="245"/>
      <c r="IB27" s="245"/>
      <c r="IC27" s="245"/>
      <c r="ID27" s="245"/>
      <c r="IE27" s="245"/>
      <c r="IF27" s="245"/>
      <c r="IG27" s="245"/>
      <c r="IH27" s="245"/>
      <c r="II27" s="245"/>
      <c r="IJ27" s="245"/>
      <c r="IK27" s="245"/>
      <c r="IL27" s="245"/>
      <c r="IM27" s="245"/>
      <c r="IN27" s="245"/>
      <c r="IO27" s="245"/>
      <c r="IP27" s="245"/>
      <c r="IQ27" s="245"/>
      <c r="IR27" s="245"/>
      <c r="IS27" s="245"/>
      <c r="IT27" s="245"/>
      <c r="IU27" s="245"/>
    </row>
    <row r="28" s="76" customFormat="1" ht="84" spans="1:255">
      <c r="A28" s="257" t="s">
        <v>3000</v>
      </c>
      <c r="B28" s="132" t="s">
        <v>3015</v>
      </c>
      <c r="C28" s="254">
        <v>5</v>
      </c>
      <c r="D28" s="254"/>
      <c r="E28" s="254"/>
      <c r="F28" s="254">
        <v>30</v>
      </c>
      <c r="G28" s="254">
        <v>25</v>
      </c>
      <c r="H28" s="256" t="s">
        <v>3016</v>
      </c>
      <c r="I28" s="245"/>
      <c r="J28" s="245"/>
      <c r="K28" s="245"/>
      <c r="L28" s="245"/>
      <c r="M28" s="245"/>
      <c r="N28" s="245"/>
      <c r="O28" s="245"/>
      <c r="P28" s="245"/>
      <c r="Q28" s="245"/>
      <c r="R28" s="245"/>
      <c r="S28" s="245"/>
      <c r="T28" s="245"/>
      <c r="U28" s="245"/>
      <c r="V28" s="245"/>
      <c r="W28" s="245"/>
      <c r="X28" s="245"/>
      <c r="Y28" s="245"/>
      <c r="Z28" s="245"/>
      <c r="AA28" s="245"/>
      <c r="AB28" s="245"/>
      <c r="AC28" s="245"/>
      <c r="AD28" s="245"/>
      <c r="AE28" s="245"/>
      <c r="AF28" s="245"/>
      <c r="AG28" s="245"/>
      <c r="AH28" s="245"/>
      <c r="AI28" s="245"/>
      <c r="AJ28" s="245"/>
      <c r="AK28" s="245"/>
      <c r="AL28" s="245"/>
      <c r="AM28" s="245"/>
      <c r="AN28" s="245"/>
      <c r="AO28" s="245"/>
      <c r="AP28" s="245"/>
      <c r="AQ28" s="245"/>
      <c r="AR28" s="245"/>
      <c r="AS28" s="245"/>
      <c r="AT28" s="245"/>
      <c r="AU28" s="245"/>
      <c r="AV28" s="245"/>
      <c r="AW28" s="245"/>
      <c r="AX28" s="245"/>
      <c r="AY28" s="245"/>
      <c r="AZ28" s="245"/>
      <c r="BA28" s="245"/>
      <c r="BB28" s="245"/>
      <c r="BC28" s="245"/>
      <c r="BD28" s="245"/>
      <c r="BE28" s="245"/>
      <c r="BF28" s="245"/>
      <c r="BG28" s="245"/>
      <c r="BH28" s="245"/>
      <c r="BI28" s="245"/>
      <c r="BJ28" s="245"/>
      <c r="BK28" s="245"/>
      <c r="BL28" s="245"/>
      <c r="BM28" s="245"/>
      <c r="BN28" s="245"/>
      <c r="BO28" s="245"/>
      <c r="BP28" s="245"/>
      <c r="BQ28" s="245"/>
      <c r="BR28" s="245"/>
      <c r="BS28" s="245"/>
      <c r="BT28" s="245"/>
      <c r="BU28" s="245"/>
      <c r="BV28" s="245"/>
      <c r="BW28" s="245"/>
      <c r="BX28" s="245"/>
      <c r="BY28" s="245"/>
      <c r="BZ28" s="245"/>
      <c r="CA28" s="245"/>
      <c r="CB28" s="245"/>
      <c r="CC28" s="245"/>
      <c r="CD28" s="245"/>
      <c r="CE28" s="245"/>
      <c r="CF28" s="245"/>
      <c r="CG28" s="245"/>
      <c r="CH28" s="245"/>
      <c r="CI28" s="245"/>
      <c r="CJ28" s="245"/>
      <c r="CK28" s="245"/>
      <c r="CL28" s="245"/>
      <c r="CM28" s="245"/>
      <c r="CN28" s="245"/>
      <c r="CO28" s="245"/>
      <c r="CP28" s="245"/>
      <c r="CQ28" s="245"/>
      <c r="CR28" s="245"/>
      <c r="CS28" s="245"/>
      <c r="CT28" s="245"/>
      <c r="CU28" s="245"/>
      <c r="CV28" s="245"/>
      <c r="CW28" s="245"/>
      <c r="CX28" s="245"/>
      <c r="CY28" s="245"/>
      <c r="CZ28" s="245"/>
      <c r="DA28" s="245"/>
      <c r="DB28" s="245"/>
      <c r="DC28" s="245"/>
      <c r="DD28" s="245"/>
      <c r="DE28" s="245"/>
      <c r="DF28" s="245"/>
      <c r="DG28" s="245"/>
      <c r="DH28" s="245"/>
      <c r="DI28" s="245"/>
      <c r="DJ28" s="245"/>
      <c r="DK28" s="245"/>
      <c r="DL28" s="245"/>
      <c r="DM28" s="245"/>
      <c r="DN28" s="245"/>
      <c r="DO28" s="245"/>
      <c r="DP28" s="245"/>
      <c r="DQ28" s="245"/>
      <c r="DR28" s="245"/>
      <c r="DS28" s="245"/>
      <c r="DT28" s="245"/>
      <c r="DU28" s="245"/>
      <c r="DV28" s="245"/>
      <c r="DW28" s="245"/>
      <c r="DX28" s="245"/>
      <c r="DY28" s="245"/>
      <c r="DZ28" s="245"/>
      <c r="EA28" s="245"/>
      <c r="EB28" s="245"/>
      <c r="EC28" s="245"/>
      <c r="ED28" s="245"/>
      <c r="EE28" s="245"/>
      <c r="EF28" s="245"/>
      <c r="EG28" s="245"/>
      <c r="EH28" s="245"/>
      <c r="EI28" s="245"/>
      <c r="EJ28" s="245"/>
      <c r="EK28" s="245"/>
      <c r="EL28" s="245"/>
      <c r="EM28" s="245"/>
      <c r="EN28" s="245"/>
      <c r="EO28" s="245"/>
      <c r="EP28" s="245"/>
      <c r="EQ28" s="245"/>
      <c r="ER28" s="245"/>
      <c r="ES28" s="245"/>
      <c r="ET28" s="245"/>
      <c r="EU28" s="245"/>
      <c r="EV28" s="245"/>
      <c r="EW28" s="245"/>
      <c r="EX28" s="245"/>
      <c r="EY28" s="245"/>
      <c r="EZ28" s="245"/>
      <c r="FA28" s="245"/>
      <c r="FB28" s="245"/>
      <c r="FC28" s="245"/>
      <c r="FD28" s="245"/>
      <c r="FE28" s="245"/>
      <c r="FF28" s="245"/>
      <c r="FG28" s="245"/>
      <c r="FH28" s="245"/>
      <c r="FI28" s="245"/>
      <c r="FJ28" s="245"/>
      <c r="FK28" s="245"/>
      <c r="FL28" s="245"/>
      <c r="FM28" s="245"/>
      <c r="FN28" s="245"/>
      <c r="FO28" s="245"/>
      <c r="FP28" s="245"/>
      <c r="FQ28" s="245"/>
      <c r="FR28" s="245"/>
      <c r="FS28" s="245"/>
      <c r="FT28" s="245"/>
      <c r="FU28" s="245"/>
      <c r="FV28" s="245"/>
      <c r="FW28" s="245"/>
      <c r="FX28" s="245"/>
      <c r="FY28" s="245"/>
      <c r="FZ28" s="245"/>
      <c r="GA28" s="245"/>
      <c r="GB28" s="245"/>
      <c r="GC28" s="245"/>
      <c r="GD28" s="245"/>
      <c r="GE28" s="245"/>
      <c r="GF28" s="245"/>
      <c r="GG28" s="245"/>
      <c r="GH28" s="245"/>
      <c r="GI28" s="245"/>
      <c r="GJ28" s="245"/>
      <c r="GK28" s="245"/>
      <c r="GL28" s="245"/>
      <c r="GM28" s="245"/>
      <c r="GN28" s="245"/>
      <c r="GO28" s="245"/>
      <c r="GP28" s="245"/>
      <c r="GQ28" s="245"/>
      <c r="GR28" s="245"/>
      <c r="GS28" s="245"/>
      <c r="GT28" s="245"/>
      <c r="GU28" s="245"/>
      <c r="GV28" s="245"/>
      <c r="GW28" s="245"/>
      <c r="GX28" s="245"/>
      <c r="GY28" s="245"/>
      <c r="GZ28" s="245"/>
      <c r="HA28" s="245"/>
      <c r="HB28" s="245"/>
      <c r="HC28" s="245"/>
      <c r="HD28" s="245"/>
      <c r="HE28" s="245"/>
      <c r="HF28" s="245"/>
      <c r="HG28" s="245"/>
      <c r="HH28" s="245"/>
      <c r="HI28" s="245"/>
      <c r="HJ28" s="245"/>
      <c r="HK28" s="245"/>
      <c r="HL28" s="245"/>
      <c r="HM28" s="245"/>
      <c r="HN28" s="245"/>
      <c r="HO28" s="245"/>
      <c r="HP28" s="245"/>
      <c r="HQ28" s="245"/>
      <c r="HR28" s="245"/>
      <c r="HS28" s="245"/>
      <c r="HT28" s="245"/>
      <c r="HU28" s="245"/>
      <c r="HV28" s="245"/>
      <c r="HW28" s="245"/>
      <c r="HX28" s="245"/>
      <c r="HY28" s="245"/>
      <c r="HZ28" s="245"/>
      <c r="IA28" s="245"/>
      <c r="IB28" s="245"/>
      <c r="IC28" s="245"/>
      <c r="ID28" s="245"/>
      <c r="IE28" s="245"/>
      <c r="IF28" s="245"/>
      <c r="IG28" s="245"/>
      <c r="IH28" s="245"/>
      <c r="II28" s="245"/>
      <c r="IJ28" s="245"/>
      <c r="IK28" s="245"/>
      <c r="IL28" s="245"/>
      <c r="IM28" s="245"/>
      <c r="IN28" s="245"/>
      <c r="IO28" s="245"/>
      <c r="IP28" s="245"/>
      <c r="IQ28" s="245"/>
      <c r="IR28" s="245"/>
      <c r="IS28" s="245"/>
      <c r="IT28" s="245"/>
      <c r="IU28" s="245"/>
    </row>
    <row r="29" s="76" customFormat="1" ht="48" spans="1:255">
      <c r="A29" s="258"/>
      <c r="B29" s="132" t="s">
        <v>3017</v>
      </c>
      <c r="C29" s="254"/>
      <c r="D29" s="254"/>
      <c r="E29" s="254"/>
      <c r="F29" s="254">
        <v>56</v>
      </c>
      <c r="G29" s="254">
        <v>56</v>
      </c>
      <c r="H29" s="256" t="s">
        <v>3018</v>
      </c>
      <c r="I29" s="245"/>
      <c r="J29" s="245"/>
      <c r="K29" s="245"/>
      <c r="L29" s="245"/>
      <c r="M29" s="245"/>
      <c r="N29" s="245"/>
      <c r="O29" s="245"/>
      <c r="P29" s="245"/>
      <c r="Q29" s="245"/>
      <c r="R29" s="245"/>
      <c r="S29" s="245"/>
      <c r="T29" s="245"/>
      <c r="U29" s="245"/>
      <c r="V29" s="245"/>
      <c r="W29" s="245"/>
      <c r="X29" s="245"/>
      <c r="Y29" s="245"/>
      <c r="Z29" s="245"/>
      <c r="AA29" s="245"/>
      <c r="AB29" s="245"/>
      <c r="AC29" s="245"/>
      <c r="AD29" s="245"/>
      <c r="AE29" s="245"/>
      <c r="AF29" s="245"/>
      <c r="AG29" s="245"/>
      <c r="AH29" s="245"/>
      <c r="AI29" s="245"/>
      <c r="AJ29" s="245"/>
      <c r="AK29" s="245"/>
      <c r="AL29" s="245"/>
      <c r="AM29" s="245"/>
      <c r="AN29" s="245"/>
      <c r="AO29" s="245"/>
      <c r="AP29" s="245"/>
      <c r="AQ29" s="245"/>
      <c r="AR29" s="245"/>
      <c r="AS29" s="245"/>
      <c r="AT29" s="245"/>
      <c r="AU29" s="245"/>
      <c r="AV29" s="245"/>
      <c r="AW29" s="245"/>
      <c r="AX29" s="245"/>
      <c r="AY29" s="245"/>
      <c r="AZ29" s="245"/>
      <c r="BA29" s="245"/>
      <c r="BB29" s="245"/>
      <c r="BC29" s="245"/>
      <c r="BD29" s="245"/>
      <c r="BE29" s="245"/>
      <c r="BF29" s="245"/>
      <c r="BG29" s="245"/>
      <c r="BH29" s="245"/>
      <c r="BI29" s="245"/>
      <c r="BJ29" s="245"/>
      <c r="BK29" s="245"/>
      <c r="BL29" s="245"/>
      <c r="BM29" s="245"/>
      <c r="BN29" s="245"/>
      <c r="BO29" s="245"/>
      <c r="BP29" s="245"/>
      <c r="BQ29" s="245"/>
      <c r="BR29" s="245"/>
      <c r="BS29" s="245"/>
      <c r="BT29" s="245"/>
      <c r="BU29" s="245"/>
      <c r="BV29" s="245"/>
      <c r="BW29" s="245"/>
      <c r="BX29" s="245"/>
      <c r="BY29" s="245"/>
      <c r="BZ29" s="245"/>
      <c r="CA29" s="245"/>
      <c r="CB29" s="245"/>
      <c r="CC29" s="245"/>
      <c r="CD29" s="245"/>
      <c r="CE29" s="245"/>
      <c r="CF29" s="245"/>
      <c r="CG29" s="245"/>
      <c r="CH29" s="245"/>
      <c r="CI29" s="245"/>
      <c r="CJ29" s="245"/>
      <c r="CK29" s="245"/>
      <c r="CL29" s="245"/>
      <c r="CM29" s="245"/>
      <c r="CN29" s="245"/>
      <c r="CO29" s="245"/>
      <c r="CP29" s="245"/>
      <c r="CQ29" s="245"/>
      <c r="CR29" s="245"/>
      <c r="CS29" s="245"/>
      <c r="CT29" s="245"/>
      <c r="CU29" s="245"/>
      <c r="CV29" s="245"/>
      <c r="CW29" s="245"/>
      <c r="CX29" s="245"/>
      <c r="CY29" s="245"/>
      <c r="CZ29" s="245"/>
      <c r="DA29" s="245"/>
      <c r="DB29" s="245"/>
      <c r="DC29" s="245"/>
      <c r="DD29" s="245"/>
      <c r="DE29" s="245"/>
      <c r="DF29" s="245"/>
      <c r="DG29" s="245"/>
      <c r="DH29" s="245"/>
      <c r="DI29" s="245"/>
      <c r="DJ29" s="245"/>
      <c r="DK29" s="245"/>
      <c r="DL29" s="245"/>
      <c r="DM29" s="245"/>
      <c r="DN29" s="245"/>
      <c r="DO29" s="245"/>
      <c r="DP29" s="245"/>
      <c r="DQ29" s="245"/>
      <c r="DR29" s="245"/>
      <c r="DS29" s="245"/>
      <c r="DT29" s="245"/>
      <c r="DU29" s="245"/>
      <c r="DV29" s="245"/>
      <c r="DW29" s="245"/>
      <c r="DX29" s="245"/>
      <c r="DY29" s="245"/>
      <c r="DZ29" s="245"/>
      <c r="EA29" s="245"/>
      <c r="EB29" s="245"/>
      <c r="EC29" s="245"/>
      <c r="ED29" s="245"/>
      <c r="EE29" s="245"/>
      <c r="EF29" s="245"/>
      <c r="EG29" s="245"/>
      <c r="EH29" s="245"/>
      <c r="EI29" s="245"/>
      <c r="EJ29" s="245"/>
      <c r="EK29" s="245"/>
      <c r="EL29" s="245"/>
      <c r="EM29" s="245"/>
      <c r="EN29" s="245"/>
      <c r="EO29" s="245"/>
      <c r="EP29" s="245"/>
      <c r="EQ29" s="245"/>
      <c r="ER29" s="245"/>
      <c r="ES29" s="245"/>
      <c r="ET29" s="245"/>
      <c r="EU29" s="245"/>
      <c r="EV29" s="245"/>
      <c r="EW29" s="245"/>
      <c r="EX29" s="245"/>
      <c r="EY29" s="245"/>
      <c r="EZ29" s="245"/>
      <c r="FA29" s="245"/>
      <c r="FB29" s="245"/>
      <c r="FC29" s="245"/>
      <c r="FD29" s="245"/>
      <c r="FE29" s="245"/>
      <c r="FF29" s="245"/>
      <c r="FG29" s="245"/>
      <c r="FH29" s="245"/>
      <c r="FI29" s="245"/>
      <c r="FJ29" s="245"/>
      <c r="FK29" s="245"/>
      <c r="FL29" s="245"/>
      <c r="FM29" s="245"/>
      <c r="FN29" s="245"/>
      <c r="FO29" s="245"/>
      <c r="FP29" s="245"/>
      <c r="FQ29" s="245"/>
      <c r="FR29" s="245"/>
      <c r="FS29" s="245"/>
      <c r="FT29" s="245"/>
      <c r="FU29" s="245"/>
      <c r="FV29" s="245"/>
      <c r="FW29" s="245"/>
      <c r="FX29" s="245"/>
      <c r="FY29" s="245"/>
      <c r="FZ29" s="245"/>
      <c r="GA29" s="245"/>
      <c r="GB29" s="245"/>
      <c r="GC29" s="245"/>
      <c r="GD29" s="245"/>
      <c r="GE29" s="245"/>
      <c r="GF29" s="245"/>
      <c r="GG29" s="245"/>
      <c r="GH29" s="245"/>
      <c r="GI29" s="245"/>
      <c r="GJ29" s="245"/>
      <c r="GK29" s="245"/>
      <c r="GL29" s="245"/>
      <c r="GM29" s="245"/>
      <c r="GN29" s="245"/>
      <c r="GO29" s="245"/>
      <c r="GP29" s="245"/>
      <c r="GQ29" s="245"/>
      <c r="GR29" s="245"/>
      <c r="GS29" s="245"/>
      <c r="GT29" s="245"/>
      <c r="GU29" s="245"/>
      <c r="GV29" s="245"/>
      <c r="GW29" s="245"/>
      <c r="GX29" s="245"/>
      <c r="GY29" s="245"/>
      <c r="GZ29" s="245"/>
      <c r="HA29" s="245"/>
      <c r="HB29" s="245"/>
      <c r="HC29" s="245"/>
      <c r="HD29" s="245"/>
      <c r="HE29" s="245"/>
      <c r="HF29" s="245"/>
      <c r="HG29" s="245"/>
      <c r="HH29" s="245"/>
      <c r="HI29" s="245"/>
      <c r="HJ29" s="245"/>
      <c r="HK29" s="245"/>
      <c r="HL29" s="245"/>
      <c r="HM29" s="245"/>
      <c r="HN29" s="245"/>
      <c r="HO29" s="245"/>
      <c r="HP29" s="245"/>
      <c r="HQ29" s="245"/>
      <c r="HR29" s="245"/>
      <c r="HS29" s="245"/>
      <c r="HT29" s="245"/>
      <c r="HU29" s="245"/>
      <c r="HV29" s="245"/>
      <c r="HW29" s="245"/>
      <c r="HX29" s="245"/>
      <c r="HY29" s="245"/>
      <c r="HZ29" s="245"/>
      <c r="IA29" s="245"/>
      <c r="IB29" s="245"/>
      <c r="IC29" s="245"/>
      <c r="ID29" s="245"/>
      <c r="IE29" s="245"/>
      <c r="IF29" s="245"/>
      <c r="IG29" s="245"/>
      <c r="IH29" s="245"/>
      <c r="II29" s="245"/>
      <c r="IJ29" s="245"/>
      <c r="IK29" s="245"/>
      <c r="IL29" s="245"/>
      <c r="IM29" s="245"/>
      <c r="IN29" s="245"/>
      <c r="IO29" s="245"/>
      <c r="IP29" s="245"/>
      <c r="IQ29" s="245"/>
      <c r="IR29" s="245"/>
      <c r="IS29" s="245"/>
      <c r="IT29" s="245"/>
      <c r="IU29" s="245"/>
    </row>
    <row r="30" s="76" customFormat="1" ht="48" spans="1:255">
      <c r="A30" s="258"/>
      <c r="B30" s="132" t="s">
        <v>3019</v>
      </c>
      <c r="C30" s="254"/>
      <c r="D30" s="254"/>
      <c r="E30" s="254"/>
      <c r="F30" s="254">
        <v>80</v>
      </c>
      <c r="G30" s="254">
        <v>80</v>
      </c>
      <c r="H30" s="256" t="s">
        <v>3020</v>
      </c>
      <c r="I30" s="245"/>
      <c r="J30" s="245"/>
      <c r="K30" s="245"/>
      <c r="L30" s="245"/>
      <c r="M30" s="245"/>
      <c r="N30" s="245"/>
      <c r="O30" s="245"/>
      <c r="P30" s="245"/>
      <c r="Q30" s="245"/>
      <c r="R30" s="245"/>
      <c r="S30" s="245"/>
      <c r="T30" s="245"/>
      <c r="U30" s="245"/>
      <c r="V30" s="245"/>
      <c r="W30" s="245"/>
      <c r="X30" s="245"/>
      <c r="Y30" s="245"/>
      <c r="Z30" s="245"/>
      <c r="AA30" s="245"/>
      <c r="AB30" s="245"/>
      <c r="AC30" s="245"/>
      <c r="AD30" s="245"/>
      <c r="AE30" s="245"/>
      <c r="AF30" s="245"/>
      <c r="AG30" s="245"/>
      <c r="AH30" s="245"/>
      <c r="AI30" s="245"/>
      <c r="AJ30" s="245"/>
      <c r="AK30" s="245"/>
      <c r="AL30" s="245"/>
      <c r="AM30" s="245"/>
      <c r="AN30" s="245"/>
      <c r="AO30" s="245"/>
      <c r="AP30" s="245"/>
      <c r="AQ30" s="245"/>
      <c r="AR30" s="245"/>
      <c r="AS30" s="245"/>
      <c r="AT30" s="245"/>
      <c r="AU30" s="245"/>
      <c r="AV30" s="245"/>
      <c r="AW30" s="245"/>
      <c r="AX30" s="245"/>
      <c r="AY30" s="245"/>
      <c r="AZ30" s="245"/>
      <c r="BA30" s="245"/>
      <c r="BB30" s="245"/>
      <c r="BC30" s="245"/>
      <c r="BD30" s="245"/>
      <c r="BE30" s="245"/>
      <c r="BF30" s="245"/>
      <c r="BG30" s="245"/>
      <c r="BH30" s="245"/>
      <c r="BI30" s="245"/>
      <c r="BJ30" s="245"/>
      <c r="BK30" s="245"/>
      <c r="BL30" s="245"/>
      <c r="BM30" s="245"/>
      <c r="BN30" s="245"/>
      <c r="BO30" s="245"/>
      <c r="BP30" s="245"/>
      <c r="BQ30" s="245"/>
      <c r="BR30" s="245"/>
      <c r="BS30" s="245"/>
      <c r="BT30" s="245"/>
      <c r="BU30" s="245"/>
      <c r="BV30" s="245"/>
      <c r="BW30" s="245"/>
      <c r="BX30" s="245"/>
      <c r="BY30" s="245"/>
      <c r="BZ30" s="245"/>
      <c r="CA30" s="245"/>
      <c r="CB30" s="245"/>
      <c r="CC30" s="245"/>
      <c r="CD30" s="245"/>
      <c r="CE30" s="245"/>
      <c r="CF30" s="245"/>
      <c r="CG30" s="245"/>
      <c r="CH30" s="245"/>
      <c r="CI30" s="245"/>
      <c r="CJ30" s="245"/>
      <c r="CK30" s="245"/>
      <c r="CL30" s="245"/>
      <c r="CM30" s="245"/>
      <c r="CN30" s="245"/>
      <c r="CO30" s="245"/>
      <c r="CP30" s="245"/>
      <c r="CQ30" s="245"/>
      <c r="CR30" s="245"/>
      <c r="CS30" s="245"/>
      <c r="CT30" s="245"/>
      <c r="CU30" s="245"/>
      <c r="CV30" s="245"/>
      <c r="CW30" s="245"/>
      <c r="CX30" s="245"/>
      <c r="CY30" s="245"/>
      <c r="CZ30" s="245"/>
      <c r="DA30" s="245"/>
      <c r="DB30" s="245"/>
      <c r="DC30" s="245"/>
      <c r="DD30" s="245"/>
      <c r="DE30" s="245"/>
      <c r="DF30" s="245"/>
      <c r="DG30" s="245"/>
      <c r="DH30" s="245"/>
      <c r="DI30" s="245"/>
      <c r="DJ30" s="245"/>
      <c r="DK30" s="245"/>
      <c r="DL30" s="245"/>
      <c r="DM30" s="245"/>
      <c r="DN30" s="245"/>
      <c r="DO30" s="245"/>
      <c r="DP30" s="245"/>
      <c r="DQ30" s="245"/>
      <c r="DR30" s="245"/>
      <c r="DS30" s="245"/>
      <c r="DT30" s="245"/>
      <c r="DU30" s="245"/>
      <c r="DV30" s="245"/>
      <c r="DW30" s="245"/>
      <c r="DX30" s="245"/>
      <c r="DY30" s="245"/>
      <c r="DZ30" s="245"/>
      <c r="EA30" s="245"/>
      <c r="EB30" s="245"/>
      <c r="EC30" s="245"/>
      <c r="ED30" s="245"/>
      <c r="EE30" s="245"/>
      <c r="EF30" s="245"/>
      <c r="EG30" s="245"/>
      <c r="EH30" s="245"/>
      <c r="EI30" s="245"/>
      <c r="EJ30" s="245"/>
      <c r="EK30" s="245"/>
      <c r="EL30" s="245"/>
      <c r="EM30" s="245"/>
      <c r="EN30" s="245"/>
      <c r="EO30" s="245"/>
      <c r="EP30" s="245"/>
      <c r="EQ30" s="245"/>
      <c r="ER30" s="245"/>
      <c r="ES30" s="245"/>
      <c r="ET30" s="245"/>
      <c r="EU30" s="245"/>
      <c r="EV30" s="245"/>
      <c r="EW30" s="245"/>
      <c r="EX30" s="245"/>
      <c r="EY30" s="245"/>
      <c r="EZ30" s="245"/>
      <c r="FA30" s="245"/>
      <c r="FB30" s="245"/>
      <c r="FC30" s="245"/>
      <c r="FD30" s="245"/>
      <c r="FE30" s="245"/>
      <c r="FF30" s="245"/>
      <c r="FG30" s="245"/>
      <c r="FH30" s="245"/>
      <c r="FI30" s="245"/>
      <c r="FJ30" s="245"/>
      <c r="FK30" s="245"/>
      <c r="FL30" s="245"/>
      <c r="FM30" s="245"/>
      <c r="FN30" s="245"/>
      <c r="FO30" s="245"/>
      <c r="FP30" s="245"/>
      <c r="FQ30" s="245"/>
      <c r="FR30" s="245"/>
      <c r="FS30" s="245"/>
      <c r="FT30" s="245"/>
      <c r="FU30" s="245"/>
      <c r="FV30" s="245"/>
      <c r="FW30" s="245"/>
      <c r="FX30" s="245"/>
      <c r="FY30" s="245"/>
      <c r="FZ30" s="245"/>
      <c r="GA30" s="245"/>
      <c r="GB30" s="245"/>
      <c r="GC30" s="245"/>
      <c r="GD30" s="245"/>
      <c r="GE30" s="245"/>
      <c r="GF30" s="245"/>
      <c r="GG30" s="245"/>
      <c r="GH30" s="245"/>
      <c r="GI30" s="245"/>
      <c r="GJ30" s="245"/>
      <c r="GK30" s="245"/>
      <c r="GL30" s="245"/>
      <c r="GM30" s="245"/>
      <c r="GN30" s="245"/>
      <c r="GO30" s="245"/>
      <c r="GP30" s="245"/>
      <c r="GQ30" s="245"/>
      <c r="GR30" s="245"/>
      <c r="GS30" s="245"/>
      <c r="GT30" s="245"/>
      <c r="GU30" s="245"/>
      <c r="GV30" s="245"/>
      <c r="GW30" s="245"/>
      <c r="GX30" s="245"/>
      <c r="GY30" s="245"/>
      <c r="GZ30" s="245"/>
      <c r="HA30" s="245"/>
      <c r="HB30" s="245"/>
      <c r="HC30" s="245"/>
      <c r="HD30" s="245"/>
      <c r="HE30" s="245"/>
      <c r="HF30" s="245"/>
      <c r="HG30" s="245"/>
      <c r="HH30" s="245"/>
      <c r="HI30" s="245"/>
      <c r="HJ30" s="245"/>
      <c r="HK30" s="245"/>
      <c r="HL30" s="245"/>
      <c r="HM30" s="245"/>
      <c r="HN30" s="245"/>
      <c r="HO30" s="245"/>
      <c r="HP30" s="245"/>
      <c r="HQ30" s="245"/>
      <c r="HR30" s="245"/>
      <c r="HS30" s="245"/>
      <c r="HT30" s="245"/>
      <c r="HU30" s="245"/>
      <c r="HV30" s="245"/>
      <c r="HW30" s="245"/>
      <c r="HX30" s="245"/>
      <c r="HY30" s="245"/>
      <c r="HZ30" s="245"/>
      <c r="IA30" s="245"/>
      <c r="IB30" s="245"/>
      <c r="IC30" s="245"/>
      <c r="ID30" s="245"/>
      <c r="IE30" s="245"/>
      <c r="IF30" s="245"/>
      <c r="IG30" s="245"/>
      <c r="IH30" s="245"/>
      <c r="II30" s="245"/>
      <c r="IJ30" s="245"/>
      <c r="IK30" s="245"/>
      <c r="IL30" s="245"/>
      <c r="IM30" s="245"/>
      <c r="IN30" s="245"/>
      <c r="IO30" s="245"/>
      <c r="IP30" s="245"/>
      <c r="IQ30" s="245"/>
      <c r="IR30" s="245"/>
      <c r="IS30" s="245"/>
      <c r="IT30" s="245"/>
      <c r="IU30" s="245"/>
    </row>
    <row r="31" s="76" customFormat="1" ht="36" spans="1:255">
      <c r="A31" s="258"/>
      <c r="B31" s="132" t="s">
        <v>3021</v>
      </c>
      <c r="C31" s="254"/>
      <c r="D31" s="254"/>
      <c r="E31" s="254"/>
      <c r="F31" s="254">
        <v>20</v>
      </c>
      <c r="G31" s="254">
        <v>20</v>
      </c>
      <c r="H31" s="256" t="s">
        <v>3022</v>
      </c>
      <c r="I31" s="245"/>
      <c r="J31" s="245"/>
      <c r="K31" s="245"/>
      <c r="L31" s="245"/>
      <c r="M31" s="245"/>
      <c r="N31" s="245"/>
      <c r="O31" s="245"/>
      <c r="P31" s="245"/>
      <c r="Q31" s="245"/>
      <c r="R31" s="245"/>
      <c r="S31" s="245"/>
      <c r="T31" s="245"/>
      <c r="U31" s="245"/>
      <c r="V31" s="245"/>
      <c r="W31" s="245"/>
      <c r="X31" s="245"/>
      <c r="Y31" s="245"/>
      <c r="Z31" s="245"/>
      <c r="AA31" s="245"/>
      <c r="AB31" s="245"/>
      <c r="AC31" s="245"/>
      <c r="AD31" s="245"/>
      <c r="AE31" s="245"/>
      <c r="AF31" s="245"/>
      <c r="AG31" s="245"/>
      <c r="AH31" s="245"/>
      <c r="AI31" s="245"/>
      <c r="AJ31" s="245"/>
      <c r="AK31" s="245"/>
      <c r="AL31" s="245"/>
      <c r="AM31" s="245"/>
      <c r="AN31" s="245"/>
      <c r="AO31" s="245"/>
      <c r="AP31" s="245"/>
      <c r="AQ31" s="245"/>
      <c r="AR31" s="245"/>
      <c r="AS31" s="245"/>
      <c r="AT31" s="245"/>
      <c r="AU31" s="245"/>
      <c r="AV31" s="245"/>
      <c r="AW31" s="245"/>
      <c r="AX31" s="245"/>
      <c r="AY31" s="245"/>
      <c r="AZ31" s="245"/>
      <c r="BA31" s="245"/>
      <c r="BB31" s="245"/>
      <c r="BC31" s="245"/>
      <c r="BD31" s="245"/>
      <c r="BE31" s="245"/>
      <c r="BF31" s="245"/>
      <c r="BG31" s="245"/>
      <c r="BH31" s="245"/>
      <c r="BI31" s="245"/>
      <c r="BJ31" s="245"/>
      <c r="BK31" s="245"/>
      <c r="BL31" s="245"/>
      <c r="BM31" s="245"/>
      <c r="BN31" s="245"/>
      <c r="BO31" s="245"/>
      <c r="BP31" s="245"/>
      <c r="BQ31" s="245"/>
      <c r="BR31" s="245"/>
      <c r="BS31" s="245"/>
      <c r="BT31" s="245"/>
      <c r="BU31" s="245"/>
      <c r="BV31" s="245"/>
      <c r="BW31" s="245"/>
      <c r="BX31" s="245"/>
      <c r="BY31" s="245"/>
      <c r="BZ31" s="245"/>
      <c r="CA31" s="245"/>
      <c r="CB31" s="245"/>
      <c r="CC31" s="245"/>
      <c r="CD31" s="245"/>
      <c r="CE31" s="245"/>
      <c r="CF31" s="245"/>
      <c r="CG31" s="245"/>
      <c r="CH31" s="245"/>
      <c r="CI31" s="245"/>
      <c r="CJ31" s="245"/>
      <c r="CK31" s="245"/>
      <c r="CL31" s="245"/>
      <c r="CM31" s="245"/>
      <c r="CN31" s="245"/>
      <c r="CO31" s="245"/>
      <c r="CP31" s="245"/>
      <c r="CQ31" s="245"/>
      <c r="CR31" s="245"/>
      <c r="CS31" s="245"/>
      <c r="CT31" s="245"/>
      <c r="CU31" s="245"/>
      <c r="CV31" s="245"/>
      <c r="CW31" s="245"/>
      <c r="CX31" s="245"/>
      <c r="CY31" s="245"/>
      <c r="CZ31" s="245"/>
      <c r="DA31" s="245"/>
      <c r="DB31" s="245"/>
      <c r="DC31" s="245"/>
      <c r="DD31" s="245"/>
      <c r="DE31" s="245"/>
      <c r="DF31" s="245"/>
      <c r="DG31" s="245"/>
      <c r="DH31" s="245"/>
      <c r="DI31" s="245"/>
      <c r="DJ31" s="245"/>
      <c r="DK31" s="245"/>
      <c r="DL31" s="245"/>
      <c r="DM31" s="245"/>
      <c r="DN31" s="245"/>
      <c r="DO31" s="245"/>
      <c r="DP31" s="245"/>
      <c r="DQ31" s="245"/>
      <c r="DR31" s="245"/>
      <c r="DS31" s="245"/>
      <c r="DT31" s="245"/>
      <c r="DU31" s="245"/>
      <c r="DV31" s="245"/>
      <c r="DW31" s="245"/>
      <c r="DX31" s="245"/>
      <c r="DY31" s="245"/>
      <c r="DZ31" s="245"/>
      <c r="EA31" s="245"/>
      <c r="EB31" s="245"/>
      <c r="EC31" s="245"/>
      <c r="ED31" s="245"/>
      <c r="EE31" s="245"/>
      <c r="EF31" s="245"/>
      <c r="EG31" s="245"/>
      <c r="EH31" s="245"/>
      <c r="EI31" s="245"/>
      <c r="EJ31" s="245"/>
      <c r="EK31" s="245"/>
      <c r="EL31" s="245"/>
      <c r="EM31" s="245"/>
      <c r="EN31" s="245"/>
      <c r="EO31" s="245"/>
      <c r="EP31" s="245"/>
      <c r="EQ31" s="245"/>
      <c r="ER31" s="245"/>
      <c r="ES31" s="245"/>
      <c r="ET31" s="245"/>
      <c r="EU31" s="245"/>
      <c r="EV31" s="245"/>
      <c r="EW31" s="245"/>
      <c r="EX31" s="245"/>
      <c r="EY31" s="245"/>
      <c r="EZ31" s="245"/>
      <c r="FA31" s="245"/>
      <c r="FB31" s="245"/>
      <c r="FC31" s="245"/>
      <c r="FD31" s="245"/>
      <c r="FE31" s="245"/>
      <c r="FF31" s="245"/>
      <c r="FG31" s="245"/>
      <c r="FH31" s="245"/>
      <c r="FI31" s="245"/>
      <c r="FJ31" s="245"/>
      <c r="FK31" s="245"/>
      <c r="FL31" s="245"/>
      <c r="FM31" s="245"/>
      <c r="FN31" s="245"/>
      <c r="FO31" s="245"/>
      <c r="FP31" s="245"/>
      <c r="FQ31" s="245"/>
      <c r="FR31" s="245"/>
      <c r="FS31" s="245"/>
      <c r="FT31" s="245"/>
      <c r="FU31" s="245"/>
      <c r="FV31" s="245"/>
      <c r="FW31" s="245"/>
      <c r="FX31" s="245"/>
      <c r="FY31" s="245"/>
      <c r="FZ31" s="245"/>
      <c r="GA31" s="245"/>
      <c r="GB31" s="245"/>
      <c r="GC31" s="245"/>
      <c r="GD31" s="245"/>
      <c r="GE31" s="245"/>
      <c r="GF31" s="245"/>
      <c r="GG31" s="245"/>
      <c r="GH31" s="245"/>
      <c r="GI31" s="245"/>
      <c r="GJ31" s="245"/>
      <c r="GK31" s="245"/>
      <c r="GL31" s="245"/>
      <c r="GM31" s="245"/>
      <c r="GN31" s="245"/>
      <c r="GO31" s="245"/>
      <c r="GP31" s="245"/>
      <c r="GQ31" s="245"/>
      <c r="GR31" s="245"/>
      <c r="GS31" s="245"/>
      <c r="GT31" s="245"/>
      <c r="GU31" s="245"/>
      <c r="GV31" s="245"/>
      <c r="GW31" s="245"/>
      <c r="GX31" s="245"/>
      <c r="GY31" s="245"/>
      <c r="GZ31" s="245"/>
      <c r="HA31" s="245"/>
      <c r="HB31" s="245"/>
      <c r="HC31" s="245"/>
      <c r="HD31" s="245"/>
      <c r="HE31" s="245"/>
      <c r="HF31" s="245"/>
      <c r="HG31" s="245"/>
      <c r="HH31" s="245"/>
      <c r="HI31" s="245"/>
      <c r="HJ31" s="245"/>
      <c r="HK31" s="245"/>
      <c r="HL31" s="245"/>
      <c r="HM31" s="245"/>
      <c r="HN31" s="245"/>
      <c r="HO31" s="245"/>
      <c r="HP31" s="245"/>
      <c r="HQ31" s="245"/>
      <c r="HR31" s="245"/>
      <c r="HS31" s="245"/>
      <c r="HT31" s="245"/>
      <c r="HU31" s="245"/>
      <c r="HV31" s="245"/>
      <c r="HW31" s="245"/>
      <c r="HX31" s="245"/>
      <c r="HY31" s="245"/>
      <c r="HZ31" s="245"/>
      <c r="IA31" s="245"/>
      <c r="IB31" s="245"/>
      <c r="IC31" s="245"/>
      <c r="ID31" s="245"/>
      <c r="IE31" s="245"/>
      <c r="IF31" s="245"/>
      <c r="IG31" s="245"/>
      <c r="IH31" s="245"/>
      <c r="II31" s="245"/>
      <c r="IJ31" s="245"/>
      <c r="IK31" s="245"/>
      <c r="IL31" s="245"/>
      <c r="IM31" s="245"/>
      <c r="IN31" s="245"/>
      <c r="IO31" s="245"/>
      <c r="IP31" s="245"/>
      <c r="IQ31" s="245"/>
      <c r="IR31" s="245"/>
      <c r="IS31" s="245"/>
      <c r="IT31" s="245"/>
      <c r="IU31" s="245"/>
    </row>
    <row r="32" s="76" customFormat="1" ht="48" spans="1:255">
      <c r="A32" s="260"/>
      <c r="B32" s="259" t="s">
        <v>3023</v>
      </c>
      <c r="C32" s="254">
        <v>12</v>
      </c>
      <c r="D32" s="254"/>
      <c r="E32" s="254"/>
      <c r="F32" s="254">
        <v>50</v>
      </c>
      <c r="G32" s="254">
        <v>38</v>
      </c>
      <c r="H32" s="256" t="s">
        <v>3024</v>
      </c>
      <c r="I32" s="245"/>
      <c r="J32" s="245"/>
      <c r="K32" s="245"/>
      <c r="L32" s="245"/>
      <c r="M32" s="245"/>
      <c r="N32" s="245"/>
      <c r="O32" s="245"/>
      <c r="P32" s="245"/>
      <c r="Q32" s="245"/>
      <c r="R32" s="245"/>
      <c r="S32" s="245"/>
      <c r="T32" s="245"/>
      <c r="U32" s="245"/>
      <c r="V32" s="245"/>
      <c r="W32" s="245"/>
      <c r="X32" s="245"/>
      <c r="Y32" s="245"/>
      <c r="Z32" s="245"/>
      <c r="AA32" s="245"/>
      <c r="AB32" s="245"/>
      <c r="AC32" s="245"/>
      <c r="AD32" s="245"/>
      <c r="AE32" s="245"/>
      <c r="AF32" s="245"/>
      <c r="AG32" s="245"/>
      <c r="AH32" s="245"/>
      <c r="AI32" s="245"/>
      <c r="AJ32" s="245"/>
      <c r="AK32" s="245"/>
      <c r="AL32" s="245"/>
      <c r="AM32" s="245"/>
      <c r="AN32" s="245"/>
      <c r="AO32" s="245"/>
      <c r="AP32" s="245"/>
      <c r="AQ32" s="245"/>
      <c r="AR32" s="245"/>
      <c r="AS32" s="245"/>
      <c r="AT32" s="245"/>
      <c r="AU32" s="245"/>
      <c r="AV32" s="245"/>
      <c r="AW32" s="245"/>
      <c r="AX32" s="245"/>
      <c r="AY32" s="245"/>
      <c r="AZ32" s="245"/>
      <c r="BA32" s="245"/>
      <c r="BB32" s="245"/>
      <c r="BC32" s="245"/>
      <c r="BD32" s="245"/>
      <c r="BE32" s="245"/>
      <c r="BF32" s="245"/>
      <c r="BG32" s="245"/>
      <c r="BH32" s="245"/>
      <c r="BI32" s="245"/>
      <c r="BJ32" s="245"/>
      <c r="BK32" s="245"/>
      <c r="BL32" s="245"/>
      <c r="BM32" s="245"/>
      <c r="BN32" s="245"/>
      <c r="BO32" s="245"/>
      <c r="BP32" s="245"/>
      <c r="BQ32" s="245"/>
      <c r="BR32" s="245"/>
      <c r="BS32" s="245"/>
      <c r="BT32" s="245"/>
      <c r="BU32" s="245"/>
      <c r="BV32" s="245"/>
      <c r="BW32" s="245"/>
      <c r="BX32" s="245"/>
      <c r="BY32" s="245"/>
      <c r="BZ32" s="245"/>
      <c r="CA32" s="245"/>
      <c r="CB32" s="245"/>
      <c r="CC32" s="245"/>
      <c r="CD32" s="245"/>
      <c r="CE32" s="245"/>
      <c r="CF32" s="245"/>
      <c r="CG32" s="245"/>
      <c r="CH32" s="245"/>
      <c r="CI32" s="245"/>
      <c r="CJ32" s="245"/>
      <c r="CK32" s="245"/>
      <c r="CL32" s="245"/>
      <c r="CM32" s="245"/>
      <c r="CN32" s="245"/>
      <c r="CO32" s="245"/>
      <c r="CP32" s="245"/>
      <c r="CQ32" s="245"/>
      <c r="CR32" s="245"/>
      <c r="CS32" s="245"/>
      <c r="CT32" s="245"/>
      <c r="CU32" s="245"/>
      <c r="CV32" s="245"/>
      <c r="CW32" s="245"/>
      <c r="CX32" s="245"/>
      <c r="CY32" s="245"/>
      <c r="CZ32" s="245"/>
      <c r="DA32" s="245"/>
      <c r="DB32" s="245"/>
      <c r="DC32" s="245"/>
      <c r="DD32" s="245"/>
      <c r="DE32" s="245"/>
      <c r="DF32" s="245"/>
      <c r="DG32" s="245"/>
      <c r="DH32" s="245"/>
      <c r="DI32" s="245"/>
      <c r="DJ32" s="245"/>
      <c r="DK32" s="245"/>
      <c r="DL32" s="245"/>
      <c r="DM32" s="245"/>
      <c r="DN32" s="245"/>
      <c r="DO32" s="245"/>
      <c r="DP32" s="245"/>
      <c r="DQ32" s="245"/>
      <c r="DR32" s="245"/>
      <c r="DS32" s="245"/>
      <c r="DT32" s="245"/>
      <c r="DU32" s="245"/>
      <c r="DV32" s="245"/>
      <c r="DW32" s="245"/>
      <c r="DX32" s="245"/>
      <c r="DY32" s="245"/>
      <c r="DZ32" s="245"/>
      <c r="EA32" s="245"/>
      <c r="EB32" s="245"/>
      <c r="EC32" s="245"/>
      <c r="ED32" s="245"/>
      <c r="EE32" s="245"/>
      <c r="EF32" s="245"/>
      <c r="EG32" s="245"/>
      <c r="EH32" s="245"/>
      <c r="EI32" s="245"/>
      <c r="EJ32" s="245"/>
      <c r="EK32" s="245"/>
      <c r="EL32" s="245"/>
      <c r="EM32" s="245"/>
      <c r="EN32" s="245"/>
      <c r="EO32" s="245"/>
      <c r="EP32" s="245"/>
      <c r="EQ32" s="245"/>
      <c r="ER32" s="245"/>
      <c r="ES32" s="245"/>
      <c r="ET32" s="245"/>
      <c r="EU32" s="245"/>
      <c r="EV32" s="245"/>
      <c r="EW32" s="245"/>
      <c r="EX32" s="245"/>
      <c r="EY32" s="245"/>
      <c r="EZ32" s="245"/>
      <c r="FA32" s="245"/>
      <c r="FB32" s="245"/>
      <c r="FC32" s="245"/>
      <c r="FD32" s="245"/>
      <c r="FE32" s="245"/>
      <c r="FF32" s="245"/>
      <c r="FG32" s="245"/>
      <c r="FH32" s="245"/>
      <c r="FI32" s="245"/>
      <c r="FJ32" s="245"/>
      <c r="FK32" s="245"/>
      <c r="FL32" s="245"/>
      <c r="FM32" s="245"/>
      <c r="FN32" s="245"/>
      <c r="FO32" s="245"/>
      <c r="FP32" s="245"/>
      <c r="FQ32" s="245"/>
      <c r="FR32" s="245"/>
      <c r="FS32" s="245"/>
      <c r="FT32" s="245"/>
      <c r="FU32" s="245"/>
      <c r="FV32" s="245"/>
      <c r="FW32" s="245"/>
      <c r="FX32" s="245"/>
      <c r="FY32" s="245"/>
      <c r="FZ32" s="245"/>
      <c r="GA32" s="245"/>
      <c r="GB32" s="245"/>
      <c r="GC32" s="245"/>
      <c r="GD32" s="245"/>
      <c r="GE32" s="245"/>
      <c r="GF32" s="245"/>
      <c r="GG32" s="245"/>
      <c r="GH32" s="245"/>
      <c r="GI32" s="245"/>
      <c r="GJ32" s="245"/>
      <c r="GK32" s="245"/>
      <c r="GL32" s="245"/>
      <c r="GM32" s="245"/>
      <c r="GN32" s="245"/>
      <c r="GO32" s="245"/>
      <c r="GP32" s="245"/>
      <c r="GQ32" s="245"/>
      <c r="GR32" s="245"/>
      <c r="GS32" s="245"/>
      <c r="GT32" s="245"/>
      <c r="GU32" s="245"/>
      <c r="GV32" s="245"/>
      <c r="GW32" s="245"/>
      <c r="GX32" s="245"/>
      <c r="GY32" s="245"/>
      <c r="GZ32" s="245"/>
      <c r="HA32" s="245"/>
      <c r="HB32" s="245"/>
      <c r="HC32" s="245"/>
      <c r="HD32" s="245"/>
      <c r="HE32" s="245"/>
      <c r="HF32" s="245"/>
      <c r="HG32" s="245"/>
      <c r="HH32" s="245"/>
      <c r="HI32" s="245"/>
      <c r="HJ32" s="245"/>
      <c r="HK32" s="245"/>
      <c r="HL32" s="245"/>
      <c r="HM32" s="245"/>
      <c r="HN32" s="245"/>
      <c r="HO32" s="245"/>
      <c r="HP32" s="245"/>
      <c r="HQ32" s="245"/>
      <c r="HR32" s="245"/>
      <c r="HS32" s="245"/>
      <c r="HT32" s="245"/>
      <c r="HU32" s="245"/>
      <c r="HV32" s="245"/>
      <c r="HW32" s="245"/>
      <c r="HX32" s="245"/>
      <c r="HY32" s="245"/>
      <c r="HZ32" s="245"/>
      <c r="IA32" s="245"/>
      <c r="IB32" s="245"/>
      <c r="IC32" s="245"/>
      <c r="ID32" s="245"/>
      <c r="IE32" s="245"/>
      <c r="IF32" s="245"/>
      <c r="IG32" s="245"/>
      <c r="IH32" s="245"/>
      <c r="II32" s="245"/>
      <c r="IJ32" s="245"/>
      <c r="IK32" s="245"/>
      <c r="IL32" s="245"/>
      <c r="IM32" s="245"/>
      <c r="IN32" s="245"/>
      <c r="IO32" s="245"/>
      <c r="IP32" s="245"/>
      <c r="IQ32" s="245"/>
      <c r="IR32" s="245"/>
      <c r="IS32" s="245"/>
      <c r="IT32" s="245"/>
      <c r="IU32" s="245"/>
    </row>
    <row r="33" s="76" customFormat="1" ht="26" customHeight="1" spans="1:255">
      <c r="A33" s="261" t="s">
        <v>17</v>
      </c>
      <c r="B33" s="132"/>
      <c r="C33" s="254">
        <v>941</v>
      </c>
      <c r="D33" s="254">
        <v>1000</v>
      </c>
      <c r="E33" s="254"/>
      <c r="F33" s="254">
        <v>2000</v>
      </c>
      <c r="G33" s="254"/>
      <c r="H33" s="256"/>
      <c r="I33" s="245"/>
      <c r="J33" s="245"/>
      <c r="K33" s="245"/>
      <c r="L33" s="245"/>
      <c r="M33" s="245"/>
      <c r="N33" s="245"/>
      <c r="O33" s="245"/>
      <c r="P33" s="245"/>
      <c r="Q33" s="245"/>
      <c r="R33" s="245"/>
      <c r="S33" s="245"/>
      <c r="T33" s="245"/>
      <c r="U33" s="245"/>
      <c r="V33" s="245"/>
      <c r="W33" s="245"/>
      <c r="X33" s="245"/>
      <c r="Y33" s="245"/>
      <c r="Z33" s="245"/>
      <c r="AA33" s="245"/>
      <c r="AB33" s="245"/>
      <c r="AC33" s="245"/>
      <c r="AD33" s="245"/>
      <c r="AE33" s="245"/>
      <c r="AF33" s="245"/>
      <c r="AG33" s="245"/>
      <c r="AH33" s="245"/>
      <c r="AI33" s="245"/>
      <c r="AJ33" s="245"/>
      <c r="AK33" s="245"/>
      <c r="AL33" s="245"/>
      <c r="AM33" s="245"/>
      <c r="AN33" s="245"/>
      <c r="AO33" s="245"/>
      <c r="AP33" s="245"/>
      <c r="AQ33" s="245"/>
      <c r="AR33" s="245"/>
      <c r="AS33" s="245"/>
      <c r="AT33" s="245"/>
      <c r="AU33" s="245"/>
      <c r="AV33" s="245"/>
      <c r="AW33" s="245"/>
      <c r="AX33" s="245"/>
      <c r="AY33" s="245"/>
      <c r="AZ33" s="245"/>
      <c r="BA33" s="245"/>
      <c r="BB33" s="245"/>
      <c r="BC33" s="245"/>
      <c r="BD33" s="245"/>
      <c r="BE33" s="245"/>
      <c r="BF33" s="245"/>
      <c r="BG33" s="245"/>
      <c r="BH33" s="245"/>
      <c r="BI33" s="245"/>
      <c r="BJ33" s="245"/>
      <c r="BK33" s="245"/>
      <c r="BL33" s="245"/>
      <c r="BM33" s="245"/>
      <c r="BN33" s="245"/>
      <c r="BO33" s="245"/>
      <c r="BP33" s="245"/>
      <c r="BQ33" s="245"/>
      <c r="BR33" s="245"/>
      <c r="BS33" s="245"/>
      <c r="BT33" s="245"/>
      <c r="BU33" s="245"/>
      <c r="BV33" s="245"/>
      <c r="BW33" s="245"/>
      <c r="BX33" s="245"/>
      <c r="BY33" s="245"/>
      <c r="BZ33" s="245"/>
      <c r="CA33" s="245"/>
      <c r="CB33" s="245"/>
      <c r="CC33" s="245"/>
      <c r="CD33" s="245"/>
      <c r="CE33" s="245"/>
      <c r="CF33" s="245"/>
      <c r="CG33" s="245"/>
      <c r="CH33" s="245"/>
      <c r="CI33" s="245"/>
      <c r="CJ33" s="245"/>
      <c r="CK33" s="245"/>
      <c r="CL33" s="245"/>
      <c r="CM33" s="245"/>
      <c r="CN33" s="245"/>
      <c r="CO33" s="245"/>
      <c r="CP33" s="245"/>
      <c r="CQ33" s="245"/>
      <c r="CR33" s="245"/>
      <c r="CS33" s="245"/>
      <c r="CT33" s="245"/>
      <c r="CU33" s="245"/>
      <c r="CV33" s="245"/>
      <c r="CW33" s="245"/>
      <c r="CX33" s="245"/>
      <c r="CY33" s="245"/>
      <c r="CZ33" s="245"/>
      <c r="DA33" s="245"/>
      <c r="DB33" s="245"/>
      <c r="DC33" s="245"/>
      <c r="DD33" s="245"/>
      <c r="DE33" s="245"/>
      <c r="DF33" s="245"/>
      <c r="DG33" s="245"/>
      <c r="DH33" s="245"/>
      <c r="DI33" s="245"/>
      <c r="DJ33" s="245"/>
      <c r="DK33" s="245"/>
      <c r="DL33" s="245"/>
      <c r="DM33" s="245"/>
      <c r="DN33" s="245"/>
      <c r="DO33" s="245"/>
      <c r="DP33" s="245"/>
      <c r="DQ33" s="245"/>
      <c r="DR33" s="245"/>
      <c r="DS33" s="245"/>
      <c r="DT33" s="245"/>
      <c r="DU33" s="245"/>
      <c r="DV33" s="245"/>
      <c r="DW33" s="245"/>
      <c r="DX33" s="245"/>
      <c r="DY33" s="245"/>
      <c r="DZ33" s="245"/>
      <c r="EA33" s="245"/>
      <c r="EB33" s="245"/>
      <c r="EC33" s="245"/>
      <c r="ED33" s="245"/>
      <c r="EE33" s="245"/>
      <c r="EF33" s="245"/>
      <c r="EG33" s="245"/>
      <c r="EH33" s="245"/>
      <c r="EI33" s="245"/>
      <c r="EJ33" s="245"/>
      <c r="EK33" s="245"/>
      <c r="EL33" s="245"/>
      <c r="EM33" s="245"/>
      <c r="EN33" s="245"/>
      <c r="EO33" s="245"/>
      <c r="EP33" s="245"/>
      <c r="EQ33" s="245"/>
      <c r="ER33" s="245"/>
      <c r="ES33" s="245"/>
      <c r="ET33" s="245"/>
      <c r="EU33" s="245"/>
      <c r="EV33" s="245"/>
      <c r="EW33" s="245"/>
      <c r="EX33" s="245"/>
      <c r="EY33" s="245"/>
      <c r="EZ33" s="245"/>
      <c r="FA33" s="245"/>
      <c r="FB33" s="245"/>
      <c r="FC33" s="245"/>
      <c r="FD33" s="245"/>
      <c r="FE33" s="245"/>
      <c r="FF33" s="245"/>
      <c r="FG33" s="245"/>
      <c r="FH33" s="245"/>
      <c r="FI33" s="245"/>
      <c r="FJ33" s="245"/>
      <c r="FK33" s="245"/>
      <c r="FL33" s="245"/>
      <c r="FM33" s="245"/>
      <c r="FN33" s="245"/>
      <c r="FO33" s="245"/>
      <c r="FP33" s="245"/>
      <c r="FQ33" s="245"/>
      <c r="FR33" s="245"/>
      <c r="FS33" s="245"/>
      <c r="FT33" s="245"/>
      <c r="FU33" s="245"/>
      <c r="FV33" s="245"/>
      <c r="FW33" s="245"/>
      <c r="FX33" s="245"/>
      <c r="FY33" s="245"/>
      <c r="FZ33" s="245"/>
      <c r="GA33" s="245"/>
      <c r="GB33" s="245"/>
      <c r="GC33" s="245"/>
      <c r="GD33" s="245"/>
      <c r="GE33" s="245"/>
      <c r="GF33" s="245"/>
      <c r="GG33" s="245"/>
      <c r="GH33" s="245"/>
      <c r="GI33" s="245"/>
      <c r="GJ33" s="245"/>
      <c r="GK33" s="245"/>
      <c r="GL33" s="245"/>
      <c r="GM33" s="245"/>
      <c r="GN33" s="245"/>
      <c r="GO33" s="245"/>
      <c r="GP33" s="245"/>
      <c r="GQ33" s="245"/>
      <c r="GR33" s="245"/>
      <c r="GS33" s="245"/>
      <c r="GT33" s="245"/>
      <c r="GU33" s="245"/>
      <c r="GV33" s="245"/>
      <c r="GW33" s="245"/>
      <c r="GX33" s="245"/>
      <c r="GY33" s="245"/>
      <c r="GZ33" s="245"/>
      <c r="HA33" s="245"/>
      <c r="HB33" s="245"/>
      <c r="HC33" s="245"/>
      <c r="HD33" s="245"/>
      <c r="HE33" s="245"/>
      <c r="HF33" s="245"/>
      <c r="HG33" s="245"/>
      <c r="HH33" s="245"/>
      <c r="HI33" s="245"/>
      <c r="HJ33" s="245"/>
      <c r="HK33" s="245"/>
      <c r="HL33" s="245"/>
      <c r="HM33" s="245"/>
      <c r="HN33" s="245"/>
      <c r="HO33" s="245"/>
      <c r="HP33" s="245"/>
      <c r="HQ33" s="245"/>
      <c r="HR33" s="245"/>
      <c r="HS33" s="245"/>
      <c r="HT33" s="245"/>
      <c r="HU33" s="245"/>
      <c r="HV33" s="245"/>
      <c r="HW33" s="245"/>
      <c r="HX33" s="245"/>
      <c r="HY33" s="245"/>
      <c r="HZ33" s="245"/>
      <c r="IA33" s="245"/>
      <c r="IB33" s="245"/>
      <c r="IC33" s="245"/>
      <c r="ID33" s="245"/>
      <c r="IE33" s="245"/>
      <c r="IF33" s="245"/>
      <c r="IG33" s="245"/>
      <c r="IH33" s="245"/>
      <c r="II33" s="245"/>
      <c r="IJ33" s="245"/>
      <c r="IK33" s="245"/>
      <c r="IL33" s="245"/>
      <c r="IM33" s="245"/>
      <c r="IN33" s="245"/>
      <c r="IO33" s="245"/>
      <c r="IP33" s="245"/>
      <c r="IQ33" s="245"/>
      <c r="IR33" s="245"/>
      <c r="IS33" s="245"/>
      <c r="IT33" s="245"/>
      <c r="IU33" s="245"/>
    </row>
    <row r="34" ht="52.5" customHeight="1" spans="1:7">
      <c r="A34" s="262"/>
      <c r="B34" s="262"/>
      <c r="C34" s="262"/>
      <c r="D34" s="262"/>
      <c r="E34" s="262"/>
      <c r="F34" s="262"/>
      <c r="G34" s="262"/>
    </row>
  </sheetData>
  <mergeCells count="12">
    <mergeCell ref="A1:H1"/>
    <mergeCell ref="C3:D3"/>
    <mergeCell ref="E3:F3"/>
    <mergeCell ref="A33:B33"/>
    <mergeCell ref="A34:G34"/>
    <mergeCell ref="A3:A4"/>
    <mergeCell ref="A5:A16"/>
    <mergeCell ref="A17:A27"/>
    <mergeCell ref="A28:A32"/>
    <mergeCell ref="B3:B4"/>
    <mergeCell ref="G3:G4"/>
    <mergeCell ref="H3:H4"/>
  </mergeCells>
  <printOptions horizontalCentered="1"/>
  <pageMargins left="0.393055555555556" right="0.393055555555556" top="0.984027777777778" bottom="0.984027777777778" header="0.471527777777778" footer="0.471527777777778"/>
  <pageSetup paperSize="9" orientation="landscape" horizontalDpi="600"/>
  <headerFooter alignWithMargins="0">
    <oddFooter>&amp;C第 &amp;P 页，共 &amp;N 页</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4"/>
  <sheetViews>
    <sheetView showZeros="0" workbookViewId="0">
      <pane xSplit="9" ySplit="4" topLeftCell="J5" activePane="bottomRight" state="frozen"/>
      <selection/>
      <selection pane="topRight"/>
      <selection pane="bottomLeft"/>
      <selection pane="bottomRight" activeCell="A1" sqref="A1:M1"/>
    </sheetView>
  </sheetViews>
  <sheetFormatPr defaultColWidth="9" defaultRowHeight="14.25"/>
  <cols>
    <col min="1" max="2" width="9.625" style="63" customWidth="1"/>
    <col min="3" max="4" width="10.75" style="63" customWidth="1"/>
    <col min="5" max="6" width="9.75" style="133" customWidth="1"/>
    <col min="7" max="7" width="20" style="238" customWidth="1"/>
    <col min="8" max="9" width="10.625" style="133" customWidth="1"/>
    <col min="10" max="13" width="10.625" style="63" customWidth="1"/>
    <col min="14" max="180" width="9.875" style="63" customWidth="1"/>
    <col min="181" max="181" width="9.875" style="63"/>
    <col min="182" max="16384" width="9" style="63"/>
  </cols>
  <sheetData>
    <row r="1" ht="25.5" spans="1:13">
      <c r="A1" s="64" t="s">
        <v>3025</v>
      </c>
      <c r="B1" s="64"/>
      <c r="C1" s="64"/>
      <c r="D1" s="64"/>
      <c r="E1" s="64"/>
      <c r="F1" s="64"/>
      <c r="G1" s="64"/>
      <c r="H1" s="64"/>
      <c r="I1" s="64"/>
      <c r="J1" s="64"/>
      <c r="K1" s="64"/>
      <c r="L1" s="64"/>
      <c r="M1" s="64"/>
    </row>
    <row r="2" s="76" customFormat="1" ht="13.5" spans="1:13">
      <c r="A2" s="239">
        <v>43089</v>
      </c>
      <c r="B2" s="239"/>
      <c r="C2" s="240"/>
      <c r="D2" s="240"/>
      <c r="E2" s="240"/>
      <c r="F2" s="240"/>
      <c r="G2" s="241"/>
      <c r="H2" s="240"/>
      <c r="I2" s="240"/>
      <c r="M2" s="150" t="s">
        <v>1</v>
      </c>
    </row>
    <row r="3" s="76" customFormat="1" ht="13.5" spans="1:13">
      <c r="A3" s="66" t="s">
        <v>3026</v>
      </c>
      <c r="B3" s="66" t="s">
        <v>56</v>
      </c>
      <c r="C3" s="66" t="s">
        <v>3027</v>
      </c>
      <c r="D3" s="66"/>
      <c r="E3" s="66"/>
      <c r="F3" s="107" t="s">
        <v>3028</v>
      </c>
      <c r="G3" s="242" t="s">
        <v>3029</v>
      </c>
      <c r="H3" s="107" t="s">
        <v>3030</v>
      </c>
      <c r="I3" s="107"/>
      <c r="J3" s="66" t="s">
        <v>3031</v>
      </c>
      <c r="K3" s="66"/>
      <c r="L3" s="66"/>
      <c r="M3" s="66"/>
    </row>
    <row r="4" s="76" customFormat="1" ht="13.5" spans="1:13">
      <c r="A4" s="66"/>
      <c r="B4" s="66"/>
      <c r="C4" s="66" t="s">
        <v>17</v>
      </c>
      <c r="D4" s="107" t="s">
        <v>3032</v>
      </c>
      <c r="E4" s="107"/>
      <c r="F4" s="66"/>
      <c r="G4" s="242"/>
      <c r="H4" s="66" t="s">
        <v>3027</v>
      </c>
      <c r="I4" s="66" t="s">
        <v>3033</v>
      </c>
      <c r="J4" s="66" t="s">
        <v>17</v>
      </c>
      <c r="K4" s="66" t="s">
        <v>3027</v>
      </c>
      <c r="L4" s="66" t="s">
        <v>3033</v>
      </c>
      <c r="M4" s="66" t="s">
        <v>3034</v>
      </c>
    </row>
    <row r="5" s="76" customFormat="1" ht="13.5" spans="1:13">
      <c r="A5" s="66" t="s">
        <v>3035</v>
      </c>
      <c r="B5" s="243">
        <v>2500</v>
      </c>
      <c r="C5" s="243">
        <v>2500</v>
      </c>
      <c r="D5" s="243">
        <v>1250</v>
      </c>
      <c r="E5" s="66">
        <v>3</v>
      </c>
      <c r="F5" s="66">
        <v>3.92</v>
      </c>
      <c r="G5" s="244" t="s">
        <v>3036</v>
      </c>
      <c r="H5" s="243">
        <v>1250</v>
      </c>
      <c r="I5" s="243">
        <v>147</v>
      </c>
      <c r="J5" s="243">
        <v>0</v>
      </c>
      <c r="K5" s="243"/>
      <c r="L5" s="243">
        <v>0</v>
      </c>
      <c r="M5" s="243">
        <v>0</v>
      </c>
    </row>
    <row r="6" s="76" customFormat="1" ht="13.5" spans="1:13">
      <c r="A6" s="66"/>
      <c r="B6" s="243"/>
      <c r="C6" s="243"/>
      <c r="D6" s="243">
        <v>1250</v>
      </c>
      <c r="E6" s="66">
        <v>5</v>
      </c>
      <c r="F6" s="66">
        <v>3.87</v>
      </c>
      <c r="G6" s="244" t="s">
        <v>3036</v>
      </c>
      <c r="H6" s="243">
        <v>1250</v>
      </c>
      <c r="I6" s="243">
        <v>241.875</v>
      </c>
      <c r="J6" s="243">
        <v>1298.375</v>
      </c>
      <c r="K6" s="243">
        <v>1250</v>
      </c>
      <c r="L6" s="243">
        <v>48.375</v>
      </c>
      <c r="M6" s="243">
        <v>0</v>
      </c>
    </row>
    <row r="7" s="76" customFormat="1" ht="13.5" spans="1:13">
      <c r="A7" s="66" t="s">
        <v>3037</v>
      </c>
      <c r="B7" s="243">
        <v>2600</v>
      </c>
      <c r="C7" s="243">
        <v>2600</v>
      </c>
      <c r="D7" s="243">
        <v>1040</v>
      </c>
      <c r="E7" s="66">
        <v>3</v>
      </c>
      <c r="F7" s="66">
        <v>4.15</v>
      </c>
      <c r="G7" s="244" t="s">
        <v>3038</v>
      </c>
      <c r="H7" s="243">
        <v>1040</v>
      </c>
      <c r="I7" s="243">
        <v>129.48</v>
      </c>
      <c r="J7" s="243">
        <v>0</v>
      </c>
      <c r="K7" s="243"/>
      <c r="L7" s="243">
        <v>0</v>
      </c>
      <c r="M7" s="243">
        <v>0</v>
      </c>
    </row>
    <row r="8" s="76" customFormat="1" ht="13.5" spans="1:13">
      <c r="A8" s="66"/>
      <c r="B8" s="243"/>
      <c r="C8" s="243"/>
      <c r="D8" s="243">
        <v>1040</v>
      </c>
      <c r="E8" s="66">
        <v>5</v>
      </c>
      <c r="F8" s="66">
        <v>4.28</v>
      </c>
      <c r="G8" s="244" t="s">
        <v>3038</v>
      </c>
      <c r="H8" s="243">
        <v>1040</v>
      </c>
      <c r="I8" s="243">
        <v>222.56</v>
      </c>
      <c r="J8" s="243">
        <v>44.512</v>
      </c>
      <c r="K8" s="243"/>
      <c r="L8" s="243">
        <v>44.512</v>
      </c>
      <c r="M8" s="243">
        <v>1040</v>
      </c>
    </row>
    <row r="9" s="76" customFormat="1" ht="13.5" spans="1:13">
      <c r="A9" s="66"/>
      <c r="B9" s="243"/>
      <c r="C9" s="243"/>
      <c r="D9" s="243">
        <v>520</v>
      </c>
      <c r="E9" s="66">
        <v>7</v>
      </c>
      <c r="F9" s="66">
        <v>4.12</v>
      </c>
      <c r="G9" s="244" t="s">
        <v>3038</v>
      </c>
      <c r="H9" s="243">
        <v>520</v>
      </c>
      <c r="I9" s="243">
        <v>149.968</v>
      </c>
      <c r="J9" s="243">
        <v>21.424</v>
      </c>
      <c r="K9" s="243"/>
      <c r="L9" s="243">
        <v>21.424</v>
      </c>
      <c r="M9" s="243">
        <v>520</v>
      </c>
    </row>
    <row r="10" s="76" customFormat="1" ht="13.5" spans="1:13">
      <c r="A10" s="66" t="s">
        <v>3039</v>
      </c>
      <c r="B10" s="243">
        <v>27944</v>
      </c>
      <c r="C10" s="243">
        <v>5801</v>
      </c>
      <c r="D10" s="243">
        <v>605</v>
      </c>
      <c r="E10" s="66">
        <v>3</v>
      </c>
      <c r="F10" s="66">
        <v>2.83</v>
      </c>
      <c r="G10" s="244" t="s">
        <v>3040</v>
      </c>
      <c r="H10" s="243">
        <v>605</v>
      </c>
      <c r="I10" s="243">
        <v>51.3645</v>
      </c>
      <c r="J10" s="243">
        <v>622.1215</v>
      </c>
      <c r="K10" s="243">
        <v>605</v>
      </c>
      <c r="L10" s="243">
        <v>17.1215</v>
      </c>
      <c r="M10" s="243">
        <v>0</v>
      </c>
    </row>
    <row r="11" s="76" customFormat="1" ht="13.5" spans="1:13">
      <c r="A11" s="66"/>
      <c r="B11" s="243"/>
      <c r="C11" s="243"/>
      <c r="D11" s="243">
        <v>1732</v>
      </c>
      <c r="E11" s="66">
        <v>5</v>
      </c>
      <c r="F11" s="66">
        <v>3.14</v>
      </c>
      <c r="G11" s="244" t="s">
        <v>3041</v>
      </c>
      <c r="H11" s="243">
        <v>1732</v>
      </c>
      <c r="I11" s="243">
        <v>271.924</v>
      </c>
      <c r="J11" s="243">
        <v>54.3848</v>
      </c>
      <c r="K11" s="243"/>
      <c r="L11" s="243">
        <v>54.3848</v>
      </c>
      <c r="M11" s="243">
        <v>1732</v>
      </c>
    </row>
    <row r="12" s="76" customFormat="1" ht="13.5" spans="1:13">
      <c r="A12" s="66"/>
      <c r="B12" s="243"/>
      <c r="C12" s="243"/>
      <c r="D12" s="243">
        <v>1732</v>
      </c>
      <c r="E12" s="66">
        <v>7</v>
      </c>
      <c r="F12" s="66">
        <v>3.48</v>
      </c>
      <c r="G12" s="242"/>
      <c r="H12" s="243">
        <v>1732</v>
      </c>
      <c r="I12" s="243">
        <v>421.9152</v>
      </c>
      <c r="J12" s="243">
        <v>60.2736</v>
      </c>
      <c r="K12" s="243"/>
      <c r="L12" s="243">
        <v>60.2736</v>
      </c>
      <c r="M12" s="243">
        <v>1732</v>
      </c>
    </row>
    <row r="13" s="76" customFormat="1" ht="13.5" spans="1:13">
      <c r="A13" s="66"/>
      <c r="B13" s="243"/>
      <c r="C13" s="243"/>
      <c r="D13" s="243">
        <v>1732</v>
      </c>
      <c r="E13" s="66">
        <v>10</v>
      </c>
      <c r="F13" s="66">
        <v>3.5</v>
      </c>
      <c r="G13" s="242"/>
      <c r="H13" s="243">
        <v>1732</v>
      </c>
      <c r="I13" s="243">
        <v>606.2</v>
      </c>
      <c r="J13" s="243">
        <v>60.62</v>
      </c>
      <c r="K13" s="243"/>
      <c r="L13" s="243">
        <v>60.62</v>
      </c>
      <c r="M13" s="243">
        <v>1732</v>
      </c>
    </row>
    <row r="14" s="76" customFormat="1" ht="13.5" spans="1:13">
      <c r="A14" s="66"/>
      <c r="B14" s="243"/>
      <c r="C14" s="243">
        <v>99</v>
      </c>
      <c r="D14" s="243">
        <v>12</v>
      </c>
      <c r="E14" s="66">
        <v>3</v>
      </c>
      <c r="F14" s="66">
        <v>3.37</v>
      </c>
      <c r="G14" s="242"/>
      <c r="H14" s="243">
        <v>12</v>
      </c>
      <c r="I14" s="243">
        <v>1.2132</v>
      </c>
      <c r="J14" s="243">
        <v>12.4044</v>
      </c>
      <c r="K14" s="243">
        <v>12</v>
      </c>
      <c r="L14" s="243">
        <v>0.4044</v>
      </c>
      <c r="M14" s="243">
        <v>0</v>
      </c>
    </row>
    <row r="15" s="76" customFormat="1" ht="13.5" spans="1:13">
      <c r="A15" s="66"/>
      <c r="B15" s="243"/>
      <c r="C15" s="243"/>
      <c r="D15" s="243">
        <v>29</v>
      </c>
      <c r="E15" s="66">
        <v>5</v>
      </c>
      <c r="F15" s="66">
        <v>3.69</v>
      </c>
      <c r="G15" s="242"/>
      <c r="H15" s="243">
        <v>29</v>
      </c>
      <c r="I15" s="243">
        <v>5.3505</v>
      </c>
      <c r="J15" s="243">
        <v>1.0701</v>
      </c>
      <c r="K15" s="243"/>
      <c r="L15" s="243">
        <v>1.0701</v>
      </c>
      <c r="M15" s="243">
        <v>29</v>
      </c>
    </row>
    <row r="16" s="76" customFormat="1" ht="13.5" spans="1:13">
      <c r="A16" s="66"/>
      <c r="B16" s="243"/>
      <c r="C16" s="243"/>
      <c r="D16" s="243">
        <v>29</v>
      </c>
      <c r="E16" s="66">
        <v>7</v>
      </c>
      <c r="F16" s="66">
        <v>3.99</v>
      </c>
      <c r="G16" s="242"/>
      <c r="H16" s="243">
        <v>29</v>
      </c>
      <c r="I16" s="243">
        <v>8.0997</v>
      </c>
      <c r="J16" s="243">
        <v>1.1571</v>
      </c>
      <c r="K16" s="243"/>
      <c r="L16" s="243">
        <v>1.1571</v>
      </c>
      <c r="M16" s="243">
        <v>29</v>
      </c>
    </row>
    <row r="17" s="76" customFormat="1" ht="13.5" spans="1:13">
      <c r="A17" s="66"/>
      <c r="B17" s="243"/>
      <c r="C17" s="243"/>
      <c r="D17" s="243">
        <v>29</v>
      </c>
      <c r="E17" s="66">
        <v>10</v>
      </c>
      <c r="F17" s="66">
        <v>3.97</v>
      </c>
      <c r="G17" s="242"/>
      <c r="H17" s="243">
        <v>29</v>
      </c>
      <c r="I17" s="243">
        <v>11.513</v>
      </c>
      <c r="J17" s="243">
        <v>1.1513</v>
      </c>
      <c r="K17" s="243"/>
      <c r="L17" s="243">
        <v>1.1513</v>
      </c>
      <c r="M17" s="243">
        <v>29</v>
      </c>
    </row>
    <row r="18" s="76" customFormat="1" ht="13.5" spans="1:13">
      <c r="A18" s="66"/>
      <c r="B18" s="243"/>
      <c r="C18" s="243">
        <v>15920</v>
      </c>
      <c r="D18" s="243">
        <v>1568</v>
      </c>
      <c r="E18" s="66">
        <v>3</v>
      </c>
      <c r="F18" s="66">
        <v>3.24</v>
      </c>
      <c r="G18" s="242"/>
      <c r="H18" s="243">
        <v>1568</v>
      </c>
      <c r="I18" s="243">
        <v>152.4096</v>
      </c>
      <c r="J18" s="243">
        <v>1618.8032</v>
      </c>
      <c r="K18" s="243">
        <v>1568</v>
      </c>
      <c r="L18" s="243">
        <v>50.8032</v>
      </c>
      <c r="M18" s="243">
        <v>0</v>
      </c>
    </row>
    <row r="19" s="76" customFormat="1" ht="13.5" spans="1:13">
      <c r="A19" s="66"/>
      <c r="B19" s="243"/>
      <c r="C19" s="243"/>
      <c r="D19" s="243">
        <v>4784</v>
      </c>
      <c r="E19" s="66">
        <v>5</v>
      </c>
      <c r="F19" s="66">
        <v>3.36</v>
      </c>
      <c r="G19" s="242"/>
      <c r="H19" s="243">
        <v>4784</v>
      </c>
      <c r="I19" s="243">
        <v>803.712</v>
      </c>
      <c r="J19" s="243">
        <v>160.7424</v>
      </c>
      <c r="K19" s="243"/>
      <c r="L19" s="243">
        <v>160.7424</v>
      </c>
      <c r="M19" s="243">
        <v>4784</v>
      </c>
    </row>
    <row r="20" s="76" customFormat="1" ht="13.5" spans="1:13">
      <c r="A20" s="66"/>
      <c r="B20" s="243"/>
      <c r="C20" s="243"/>
      <c r="D20" s="243">
        <v>4784</v>
      </c>
      <c r="E20" s="66">
        <v>7</v>
      </c>
      <c r="F20" s="66">
        <v>3.59</v>
      </c>
      <c r="G20" s="242"/>
      <c r="H20" s="243">
        <v>4784</v>
      </c>
      <c r="I20" s="243">
        <v>1202.2192</v>
      </c>
      <c r="J20" s="243">
        <v>171.7456</v>
      </c>
      <c r="K20" s="243"/>
      <c r="L20" s="243">
        <v>171.7456</v>
      </c>
      <c r="M20" s="243">
        <v>4784</v>
      </c>
    </row>
    <row r="21" s="76" customFormat="1" ht="13.5" spans="1:13">
      <c r="A21" s="66"/>
      <c r="B21" s="243"/>
      <c r="C21" s="243"/>
      <c r="D21" s="243">
        <v>4784</v>
      </c>
      <c r="E21" s="66">
        <v>10</v>
      </c>
      <c r="F21" s="66">
        <v>3.57</v>
      </c>
      <c r="G21" s="242"/>
      <c r="H21" s="243">
        <v>4784</v>
      </c>
      <c r="I21" s="243">
        <v>1707.888</v>
      </c>
      <c r="J21" s="243">
        <v>170.7888</v>
      </c>
      <c r="K21" s="243"/>
      <c r="L21" s="243">
        <v>170.7888</v>
      </c>
      <c r="M21" s="243">
        <v>4784</v>
      </c>
    </row>
    <row r="22" s="76" customFormat="1" ht="13.5" spans="1:13">
      <c r="A22" s="66"/>
      <c r="B22" s="243"/>
      <c r="C22" s="243">
        <v>6124</v>
      </c>
      <c r="D22" s="243">
        <v>643</v>
      </c>
      <c r="E22" s="66">
        <v>3</v>
      </c>
      <c r="F22" s="66">
        <v>3.04</v>
      </c>
      <c r="G22" s="242"/>
      <c r="H22" s="243">
        <v>643</v>
      </c>
      <c r="I22" s="243">
        <v>58.6416</v>
      </c>
      <c r="J22" s="243">
        <v>662.5472</v>
      </c>
      <c r="K22" s="243">
        <v>643</v>
      </c>
      <c r="L22" s="243">
        <v>19.5472</v>
      </c>
      <c r="M22" s="243">
        <v>0</v>
      </c>
    </row>
    <row r="23" s="76" customFormat="1" ht="13.5" spans="1:13">
      <c r="A23" s="66"/>
      <c r="B23" s="243"/>
      <c r="C23" s="243"/>
      <c r="D23" s="243">
        <v>1827</v>
      </c>
      <c r="E23" s="66">
        <v>5</v>
      </c>
      <c r="F23" s="66">
        <v>3.19</v>
      </c>
      <c r="G23" s="242"/>
      <c r="H23" s="243">
        <v>1827</v>
      </c>
      <c r="I23" s="243">
        <v>291.4065</v>
      </c>
      <c r="J23" s="243">
        <v>58.2813</v>
      </c>
      <c r="K23" s="243"/>
      <c r="L23" s="243">
        <v>58.2813</v>
      </c>
      <c r="M23" s="243">
        <v>1827</v>
      </c>
    </row>
    <row r="24" s="76" customFormat="1" ht="13.5" spans="1:13">
      <c r="A24" s="66"/>
      <c r="B24" s="243"/>
      <c r="C24" s="243"/>
      <c r="D24" s="243">
        <v>1827</v>
      </c>
      <c r="E24" s="66">
        <v>7</v>
      </c>
      <c r="F24" s="66">
        <v>3.35</v>
      </c>
      <c r="G24" s="242"/>
      <c r="H24" s="243">
        <v>1827</v>
      </c>
      <c r="I24" s="243">
        <v>428.4315</v>
      </c>
      <c r="J24" s="243">
        <v>61.2045</v>
      </c>
      <c r="K24" s="243"/>
      <c r="L24" s="243">
        <v>61.2045</v>
      </c>
      <c r="M24" s="243">
        <v>1827</v>
      </c>
    </row>
    <row r="25" s="76" customFormat="1" ht="13.5" spans="1:13">
      <c r="A25" s="66"/>
      <c r="B25" s="243"/>
      <c r="C25" s="243"/>
      <c r="D25" s="243">
        <v>1827</v>
      </c>
      <c r="E25" s="66">
        <v>10</v>
      </c>
      <c r="F25" s="66">
        <v>3.33</v>
      </c>
      <c r="G25" s="242"/>
      <c r="H25" s="243">
        <v>1827</v>
      </c>
      <c r="I25" s="243">
        <v>608.391</v>
      </c>
      <c r="J25" s="243">
        <v>60.8391</v>
      </c>
      <c r="K25" s="243"/>
      <c r="L25" s="243">
        <v>60.8391</v>
      </c>
      <c r="M25" s="243">
        <v>1827</v>
      </c>
    </row>
    <row r="26" s="76" customFormat="1" ht="13.5" spans="1:13">
      <c r="A26" s="66" t="s">
        <v>3042</v>
      </c>
      <c r="B26" s="243">
        <v>72000</v>
      </c>
      <c r="C26" s="243">
        <v>9600</v>
      </c>
      <c r="D26" s="243">
        <v>9600</v>
      </c>
      <c r="E26" s="66">
        <v>5</v>
      </c>
      <c r="F26" s="66">
        <v>2.91</v>
      </c>
      <c r="G26" s="244" t="s">
        <v>3043</v>
      </c>
      <c r="H26" s="243">
        <v>9600</v>
      </c>
      <c r="I26" s="243">
        <v>1396.8</v>
      </c>
      <c r="J26" s="243">
        <v>279.36</v>
      </c>
      <c r="K26" s="243"/>
      <c r="L26" s="243">
        <v>279.36</v>
      </c>
      <c r="M26" s="243">
        <v>9600</v>
      </c>
    </row>
    <row r="27" s="76" customFormat="1" ht="13.5" spans="1:13">
      <c r="A27" s="66"/>
      <c r="B27" s="243"/>
      <c r="C27" s="243">
        <v>45318.6</v>
      </c>
      <c r="D27" s="243">
        <v>45318.6</v>
      </c>
      <c r="E27" s="66">
        <v>7</v>
      </c>
      <c r="F27" s="66">
        <v>3.15</v>
      </c>
      <c r="G27" s="244" t="s">
        <v>3044</v>
      </c>
      <c r="H27" s="243">
        <v>45318.6</v>
      </c>
      <c r="I27" s="243">
        <v>9992.7513</v>
      </c>
      <c r="J27" s="243">
        <v>1427.5359</v>
      </c>
      <c r="K27" s="243"/>
      <c r="L27" s="243">
        <v>1427.5359</v>
      </c>
      <c r="M27" s="243">
        <v>45318.6</v>
      </c>
    </row>
    <row r="28" s="76" customFormat="1" ht="13.5" spans="1:13">
      <c r="A28" s="66"/>
      <c r="B28" s="243"/>
      <c r="C28" s="243">
        <v>5600</v>
      </c>
      <c r="D28" s="243">
        <v>5600</v>
      </c>
      <c r="E28" s="66">
        <v>3</v>
      </c>
      <c r="F28" s="66">
        <v>2.4</v>
      </c>
      <c r="G28" s="244" t="s">
        <v>3045</v>
      </c>
      <c r="H28" s="243">
        <v>5600</v>
      </c>
      <c r="I28" s="243">
        <v>403.2</v>
      </c>
      <c r="J28" s="243">
        <v>134.4</v>
      </c>
      <c r="K28" s="243"/>
      <c r="L28" s="243">
        <v>134.4</v>
      </c>
      <c r="M28" s="243">
        <v>5600</v>
      </c>
    </row>
    <row r="29" s="76" customFormat="1" ht="13.5" spans="1:13">
      <c r="A29" s="66"/>
      <c r="B29" s="243"/>
      <c r="C29" s="243">
        <v>11355.7</v>
      </c>
      <c r="D29" s="243">
        <v>11355.7</v>
      </c>
      <c r="E29" s="66">
        <v>7</v>
      </c>
      <c r="F29" s="66">
        <v>2.78</v>
      </c>
      <c r="G29" s="244" t="s">
        <v>3046</v>
      </c>
      <c r="H29" s="243">
        <v>11355.7</v>
      </c>
      <c r="I29" s="243">
        <v>2209.81922</v>
      </c>
      <c r="J29" s="243">
        <v>315.68846</v>
      </c>
      <c r="K29" s="243"/>
      <c r="L29" s="243">
        <v>315.68846</v>
      </c>
      <c r="M29" s="243">
        <v>11355.7</v>
      </c>
    </row>
    <row r="30" s="76" customFormat="1" ht="13.5" spans="1:13">
      <c r="A30" s="66"/>
      <c r="B30" s="243"/>
      <c r="C30" s="243">
        <v>125.7</v>
      </c>
      <c r="D30" s="243">
        <v>125.7</v>
      </c>
      <c r="E30" s="66">
        <v>7</v>
      </c>
      <c r="F30" s="66">
        <v>2.97</v>
      </c>
      <c r="G30" s="244" t="s">
        <v>3047</v>
      </c>
      <c r="H30" s="243">
        <v>125.7</v>
      </c>
      <c r="I30" s="243">
        <v>26.13303</v>
      </c>
      <c r="J30" s="243">
        <v>3.73329</v>
      </c>
      <c r="K30" s="243"/>
      <c r="L30" s="243">
        <v>3.73329</v>
      </c>
      <c r="M30" s="243">
        <v>125.7</v>
      </c>
    </row>
    <row r="31" s="76" customFormat="1" ht="13.5" spans="1:13">
      <c r="A31" s="66" t="s">
        <v>184</v>
      </c>
      <c r="B31" s="243">
        <v>52301</v>
      </c>
      <c r="C31" s="243">
        <v>13500</v>
      </c>
      <c r="D31" s="243">
        <v>13500</v>
      </c>
      <c r="E31" s="66">
        <v>7</v>
      </c>
      <c r="F31" s="66">
        <v>3.98</v>
      </c>
      <c r="G31" s="242" t="s">
        <v>3048</v>
      </c>
      <c r="H31" s="243">
        <v>13500</v>
      </c>
      <c r="I31" s="243">
        <v>3761.1</v>
      </c>
      <c r="J31" s="243">
        <v>537.3</v>
      </c>
      <c r="K31" s="243"/>
      <c r="L31" s="243">
        <v>537.3</v>
      </c>
      <c r="M31" s="243">
        <v>13500</v>
      </c>
    </row>
    <row r="32" s="76" customFormat="1" ht="13.5" spans="1:13">
      <c r="A32" s="66"/>
      <c r="B32" s="243"/>
      <c r="C32" s="243">
        <v>33611</v>
      </c>
      <c r="D32" s="243">
        <v>33611</v>
      </c>
      <c r="E32" s="66">
        <v>5</v>
      </c>
      <c r="F32" s="66">
        <v>3.92</v>
      </c>
      <c r="G32" s="242"/>
      <c r="H32" s="243">
        <v>33611</v>
      </c>
      <c r="I32" s="243">
        <v>6587.756</v>
      </c>
      <c r="J32" s="243">
        <v>1317.5512</v>
      </c>
      <c r="K32" s="243"/>
      <c r="L32" s="243">
        <v>1317.5512</v>
      </c>
      <c r="M32" s="243">
        <v>33611</v>
      </c>
    </row>
    <row r="33" s="76" customFormat="1" ht="13.5" spans="1:13">
      <c r="A33" s="66"/>
      <c r="B33" s="243"/>
      <c r="C33" s="243">
        <v>5190</v>
      </c>
      <c r="D33" s="243">
        <v>5190</v>
      </c>
      <c r="E33" s="66">
        <v>5</v>
      </c>
      <c r="F33" s="66">
        <v>3.98</v>
      </c>
      <c r="G33" s="242" t="s">
        <v>3049</v>
      </c>
      <c r="H33" s="243">
        <v>0</v>
      </c>
      <c r="I33" s="243">
        <v>2272.182</v>
      </c>
      <c r="J33" s="243">
        <v>206.562</v>
      </c>
      <c r="K33" s="243"/>
      <c r="L33" s="243">
        <v>206.562</v>
      </c>
      <c r="M33" s="243">
        <v>5190</v>
      </c>
    </row>
    <row r="34" s="76" customFormat="1" ht="13.5" spans="1:13">
      <c r="A34" s="66" t="s">
        <v>17</v>
      </c>
      <c r="B34" s="243">
        <v>165245</v>
      </c>
      <c r="C34" s="243">
        <v>165245</v>
      </c>
      <c r="D34" s="243">
        <v>165245</v>
      </c>
      <c r="E34" s="66">
        <v>196</v>
      </c>
      <c r="F34" s="66" t="s">
        <v>3050</v>
      </c>
      <c r="G34" s="66" t="s">
        <v>3050</v>
      </c>
      <c r="H34" s="243">
        <v>160055</v>
      </c>
      <c r="I34" s="243">
        <v>35064.40005</v>
      </c>
      <c r="J34" s="243">
        <v>9364.57675</v>
      </c>
      <c r="K34" s="243">
        <v>4078</v>
      </c>
      <c r="L34" s="243">
        <v>5286.57675</v>
      </c>
      <c r="M34" s="243">
        <v>150977</v>
      </c>
    </row>
  </sheetData>
  <mergeCells count="26">
    <mergeCell ref="A1:M1"/>
    <mergeCell ref="A2:B2"/>
    <mergeCell ref="C3:E3"/>
    <mergeCell ref="H3:I3"/>
    <mergeCell ref="J3:M3"/>
    <mergeCell ref="D4:E4"/>
    <mergeCell ref="A3:A4"/>
    <mergeCell ref="A5:A6"/>
    <mergeCell ref="A7:A9"/>
    <mergeCell ref="A10:A25"/>
    <mergeCell ref="A26:A30"/>
    <mergeCell ref="A31:A33"/>
    <mergeCell ref="B3:B4"/>
    <mergeCell ref="B5:B6"/>
    <mergeCell ref="B7:B9"/>
    <mergeCell ref="B10:B25"/>
    <mergeCell ref="B26:B30"/>
    <mergeCell ref="B31:B33"/>
    <mergeCell ref="C5:C6"/>
    <mergeCell ref="C7:C9"/>
    <mergeCell ref="C10:C13"/>
    <mergeCell ref="C14:C17"/>
    <mergeCell ref="C18:C21"/>
    <mergeCell ref="C22:C25"/>
    <mergeCell ref="F3:F4"/>
    <mergeCell ref="G3:G4"/>
  </mergeCells>
  <printOptions horizontalCentered="1"/>
  <pageMargins left="0.393055555555556" right="0.393055555555556" top="0.984027777777778" bottom="0.984027777777778" header="0.471527777777778" footer="0.471527777777778"/>
  <pageSetup paperSize="9" scale="90" orientation="landscape" horizontalDpi="600"/>
  <headerFooter alignWithMargins="0" scaleWithDoc="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49"/>
  <sheetViews>
    <sheetView showGridLines="0" showZeros="0" workbookViewId="0">
      <selection activeCell="A1" sqref="A1:Z1"/>
    </sheetView>
  </sheetViews>
  <sheetFormatPr defaultColWidth="6.875" defaultRowHeight="11.25"/>
  <cols>
    <col min="1" max="1" width="7.75" style="166" customWidth="1"/>
    <col min="2" max="2" width="19.75" style="166" customWidth="1"/>
    <col min="3" max="4" width="6.25" style="166" customWidth="1"/>
    <col min="5" max="6" width="5.25" style="166" customWidth="1"/>
    <col min="7" max="8" width="6.125" style="166" customWidth="1"/>
    <col min="9" max="14" width="5.25" style="166" customWidth="1"/>
    <col min="15" max="15" width="6.5" style="166" customWidth="1"/>
    <col min="16" max="20" width="5.25" style="166" customWidth="1"/>
    <col min="21" max="23" width="6" style="166" customWidth="1"/>
    <col min="24" max="26" width="5.25" style="166" customWidth="1"/>
    <col min="27" max="256" width="6.875" style="166" customWidth="1"/>
    <col min="257" max="16384" width="6.875" style="166"/>
  </cols>
  <sheetData>
    <row r="1" ht="29.25" customHeight="1" spans="1:26">
      <c r="A1" s="167" t="s">
        <v>73</v>
      </c>
      <c r="B1" s="167"/>
      <c r="C1" s="167"/>
      <c r="D1" s="167"/>
      <c r="E1" s="167"/>
      <c r="F1" s="167"/>
      <c r="G1" s="167"/>
      <c r="H1" s="167"/>
      <c r="I1" s="167"/>
      <c r="J1" s="167"/>
      <c r="K1" s="167"/>
      <c r="L1" s="167"/>
      <c r="M1" s="167"/>
      <c r="N1" s="167"/>
      <c r="O1" s="167"/>
      <c r="P1" s="167"/>
      <c r="Q1" s="167"/>
      <c r="R1" s="167"/>
      <c r="S1" s="167"/>
      <c r="T1" s="167"/>
      <c r="U1" s="167"/>
      <c r="V1" s="167"/>
      <c r="W1" s="167"/>
      <c r="X1" s="167"/>
      <c r="Y1" s="167"/>
      <c r="Z1" s="167"/>
    </row>
    <row r="2" ht="16.5" customHeight="1" spans="1:26">
      <c r="A2" s="168"/>
      <c r="B2" s="168"/>
      <c r="C2" s="168"/>
      <c r="D2" s="168"/>
      <c r="E2" s="283"/>
      <c r="F2" s="283"/>
      <c r="G2" s="283"/>
      <c r="H2" s="283"/>
      <c r="I2" s="283"/>
      <c r="M2" s="283"/>
      <c r="N2" s="160"/>
      <c r="O2" s="160"/>
      <c r="P2" s="160"/>
      <c r="Q2" s="430"/>
      <c r="R2" s="430"/>
      <c r="Y2" s="284" t="s">
        <v>1</v>
      </c>
      <c r="Z2" s="284"/>
    </row>
    <row r="3" ht="18.75" customHeight="1" spans="1:26">
      <c r="A3" s="175" t="s">
        <v>74</v>
      </c>
      <c r="B3" s="175" t="s">
        <v>75</v>
      </c>
      <c r="C3" s="174" t="s">
        <v>76</v>
      </c>
      <c r="D3" s="174"/>
      <c r="E3" s="174"/>
      <c r="F3" s="174"/>
      <c r="G3" s="174"/>
      <c r="H3" s="174"/>
      <c r="I3" s="174"/>
      <c r="J3" s="174"/>
      <c r="K3" s="174"/>
      <c r="L3" s="174"/>
      <c r="M3" s="174"/>
      <c r="N3" s="227"/>
      <c r="O3" s="428" t="s">
        <v>77</v>
      </c>
      <c r="P3" s="428"/>
      <c r="Q3" s="428"/>
      <c r="R3" s="428"/>
      <c r="S3" s="428"/>
      <c r="T3" s="428"/>
      <c r="U3" s="428"/>
      <c r="V3" s="428"/>
      <c r="W3" s="428"/>
      <c r="X3" s="428"/>
      <c r="Y3" s="433" t="s">
        <v>78</v>
      </c>
      <c r="Z3" s="428" t="s">
        <v>79</v>
      </c>
    </row>
    <row r="4" ht="18.75" customHeight="1" spans="1:26">
      <c r="A4" s="175"/>
      <c r="B4" s="175"/>
      <c r="C4" s="174" t="s">
        <v>17</v>
      </c>
      <c r="D4" s="174" t="s">
        <v>80</v>
      </c>
      <c r="E4" s="174"/>
      <c r="F4" s="174"/>
      <c r="G4" s="174"/>
      <c r="H4" s="174"/>
      <c r="I4" s="174"/>
      <c r="J4" s="174"/>
      <c r="K4" s="174"/>
      <c r="L4" s="174"/>
      <c r="M4" s="175" t="s">
        <v>81</v>
      </c>
      <c r="N4" s="175" t="s">
        <v>82</v>
      </c>
      <c r="O4" s="429" t="s">
        <v>83</v>
      </c>
      <c r="P4" s="429" t="s">
        <v>84</v>
      </c>
      <c r="Q4" s="429" t="s">
        <v>85</v>
      </c>
      <c r="R4" s="429" t="s">
        <v>86</v>
      </c>
      <c r="S4" s="429" t="s">
        <v>87</v>
      </c>
      <c r="T4" s="429" t="s">
        <v>88</v>
      </c>
      <c r="U4" s="429" t="s">
        <v>89</v>
      </c>
      <c r="V4" s="429" t="s">
        <v>90</v>
      </c>
      <c r="W4" s="429" t="s">
        <v>91</v>
      </c>
      <c r="X4" s="429" t="s">
        <v>92</v>
      </c>
      <c r="Y4" s="428"/>
      <c r="Z4" s="428"/>
    </row>
    <row r="5" ht="51" customHeight="1" spans="1:26">
      <c r="A5" s="175"/>
      <c r="B5" s="175"/>
      <c r="C5" s="174"/>
      <c r="D5" s="174" t="s">
        <v>93</v>
      </c>
      <c r="E5" s="174" t="s">
        <v>94</v>
      </c>
      <c r="F5" s="175" t="s">
        <v>95</v>
      </c>
      <c r="G5" s="175" t="s">
        <v>96</v>
      </c>
      <c r="H5" s="175" t="s">
        <v>97</v>
      </c>
      <c r="I5" s="175" t="s">
        <v>98</v>
      </c>
      <c r="J5" s="174" t="s">
        <v>99</v>
      </c>
      <c r="K5" s="174" t="s">
        <v>100</v>
      </c>
      <c r="L5" s="174" t="s">
        <v>101</v>
      </c>
      <c r="M5" s="175"/>
      <c r="N5" s="175"/>
      <c r="O5" s="428"/>
      <c r="P5" s="428"/>
      <c r="Q5" s="428"/>
      <c r="R5" s="428"/>
      <c r="S5" s="428"/>
      <c r="T5" s="428"/>
      <c r="U5" s="428"/>
      <c r="V5" s="428"/>
      <c r="W5" s="428"/>
      <c r="X5" s="428"/>
      <c r="Y5" s="428"/>
      <c r="Z5" s="428"/>
    </row>
    <row r="6" s="165" customFormat="1" ht="23.1" customHeight="1" spans="1:26">
      <c r="A6" s="180"/>
      <c r="B6" s="199" t="s">
        <v>17</v>
      </c>
      <c r="C6" s="427">
        <v>48500</v>
      </c>
      <c r="D6" s="427">
        <v>48500</v>
      </c>
      <c r="E6" s="427">
        <v>534</v>
      </c>
      <c r="F6" s="427">
        <v>2053</v>
      </c>
      <c r="G6" s="427">
        <v>0</v>
      </c>
      <c r="H6" s="427">
        <v>18006</v>
      </c>
      <c r="I6" s="427">
        <v>0</v>
      </c>
      <c r="J6" s="427">
        <v>0</v>
      </c>
      <c r="K6" s="427">
        <v>1134</v>
      </c>
      <c r="L6" s="427">
        <v>26773</v>
      </c>
      <c r="M6" s="427">
        <v>0</v>
      </c>
      <c r="N6" s="427">
        <v>0</v>
      </c>
      <c r="O6" s="427">
        <v>43237</v>
      </c>
      <c r="P6" s="427">
        <v>135</v>
      </c>
      <c r="Q6" s="427">
        <v>116</v>
      </c>
      <c r="R6" s="427">
        <v>1398</v>
      </c>
      <c r="S6" s="427">
        <v>112</v>
      </c>
      <c r="T6" s="431">
        <v>251</v>
      </c>
      <c r="U6" s="431">
        <v>17200</v>
      </c>
      <c r="V6" s="431">
        <v>50</v>
      </c>
      <c r="W6" s="427">
        <v>14480</v>
      </c>
      <c r="X6" s="432">
        <v>9495</v>
      </c>
      <c r="Y6" s="434">
        <v>0.89</v>
      </c>
      <c r="Z6" s="427">
        <v>5263</v>
      </c>
    </row>
    <row r="7" ht="23.1" customHeight="1" spans="1:26">
      <c r="A7" s="180" t="s">
        <v>102</v>
      </c>
      <c r="B7" s="199" t="s">
        <v>103</v>
      </c>
      <c r="C7" s="427">
        <v>500</v>
      </c>
      <c r="D7" s="427">
        <v>500</v>
      </c>
      <c r="E7" s="427">
        <v>0</v>
      </c>
      <c r="F7" s="427">
        <v>0</v>
      </c>
      <c r="G7" s="427">
        <v>0</v>
      </c>
      <c r="H7" s="427">
        <v>0</v>
      </c>
      <c r="I7" s="427">
        <v>0</v>
      </c>
      <c r="J7" s="427">
        <v>0</v>
      </c>
      <c r="K7" s="427">
        <v>0</v>
      </c>
      <c r="L7" s="427">
        <v>500</v>
      </c>
      <c r="M7" s="427">
        <v>0</v>
      </c>
      <c r="N7" s="427">
        <v>0</v>
      </c>
      <c r="O7" s="427">
        <v>500</v>
      </c>
      <c r="P7" s="427">
        <v>0</v>
      </c>
      <c r="Q7" s="427">
        <v>0</v>
      </c>
      <c r="R7" s="427">
        <v>0</v>
      </c>
      <c r="S7" s="427">
        <v>0</v>
      </c>
      <c r="T7" s="431">
        <v>0</v>
      </c>
      <c r="U7" s="431">
        <v>0</v>
      </c>
      <c r="V7" s="431">
        <v>0</v>
      </c>
      <c r="W7" s="427">
        <v>0</v>
      </c>
      <c r="X7" s="432">
        <v>500</v>
      </c>
      <c r="Y7" s="434">
        <v>1</v>
      </c>
      <c r="Z7" s="427">
        <v>0</v>
      </c>
    </row>
    <row r="8" ht="23.1" customHeight="1" spans="1:26">
      <c r="A8" s="180" t="s">
        <v>104</v>
      </c>
      <c r="B8" s="199" t="s">
        <v>105</v>
      </c>
      <c r="C8" s="427">
        <v>18000</v>
      </c>
      <c r="D8" s="427">
        <v>18000</v>
      </c>
      <c r="E8" s="427">
        <v>0</v>
      </c>
      <c r="F8" s="427">
        <v>0</v>
      </c>
      <c r="G8" s="427">
        <v>0</v>
      </c>
      <c r="H8" s="427">
        <v>18000</v>
      </c>
      <c r="I8" s="427">
        <v>0</v>
      </c>
      <c r="J8" s="427">
        <v>0</v>
      </c>
      <c r="K8" s="427">
        <v>0</v>
      </c>
      <c r="L8" s="427">
        <v>0</v>
      </c>
      <c r="M8" s="427">
        <v>0</v>
      </c>
      <c r="N8" s="427">
        <v>0</v>
      </c>
      <c r="O8" s="427">
        <v>15200</v>
      </c>
      <c r="P8" s="427">
        <v>0</v>
      </c>
      <c r="Q8" s="427">
        <v>0</v>
      </c>
      <c r="R8" s="427">
        <v>0</v>
      </c>
      <c r="S8" s="427">
        <v>0</v>
      </c>
      <c r="T8" s="431">
        <v>0</v>
      </c>
      <c r="U8" s="431">
        <v>7200</v>
      </c>
      <c r="V8" s="431">
        <v>0</v>
      </c>
      <c r="W8" s="427">
        <v>8000</v>
      </c>
      <c r="X8" s="432">
        <v>0</v>
      </c>
      <c r="Y8" s="434">
        <v>0.844444444444444</v>
      </c>
      <c r="Z8" s="427">
        <v>2800</v>
      </c>
    </row>
    <row r="9" ht="23.1" customHeight="1" spans="1:26">
      <c r="A9" s="180" t="s">
        <v>106</v>
      </c>
      <c r="B9" s="199" t="s">
        <v>107</v>
      </c>
      <c r="C9" s="427">
        <v>120</v>
      </c>
      <c r="D9" s="427">
        <v>120</v>
      </c>
      <c r="E9" s="427">
        <v>0</v>
      </c>
      <c r="F9" s="427">
        <v>0</v>
      </c>
      <c r="G9" s="427">
        <v>0</v>
      </c>
      <c r="H9" s="427">
        <v>0</v>
      </c>
      <c r="I9" s="427">
        <v>0</v>
      </c>
      <c r="J9" s="427">
        <v>0</v>
      </c>
      <c r="K9" s="427">
        <v>120</v>
      </c>
      <c r="L9" s="427">
        <v>0</v>
      </c>
      <c r="M9" s="427">
        <v>0</v>
      </c>
      <c r="N9" s="427">
        <v>0</v>
      </c>
      <c r="O9" s="427">
        <v>66</v>
      </c>
      <c r="P9" s="427">
        <v>0</v>
      </c>
      <c r="Q9" s="427">
        <v>10</v>
      </c>
      <c r="R9" s="427">
        <v>0</v>
      </c>
      <c r="S9" s="427">
        <v>6</v>
      </c>
      <c r="T9" s="431">
        <v>40</v>
      </c>
      <c r="U9" s="431">
        <v>0</v>
      </c>
      <c r="V9" s="431">
        <v>0</v>
      </c>
      <c r="W9" s="427">
        <v>0</v>
      </c>
      <c r="X9" s="432">
        <v>10</v>
      </c>
      <c r="Y9" s="434">
        <v>0.55</v>
      </c>
      <c r="Z9" s="427">
        <v>54</v>
      </c>
    </row>
    <row r="10" ht="23.1" customHeight="1" spans="1:26">
      <c r="A10" s="180" t="s">
        <v>108</v>
      </c>
      <c r="B10" s="199" t="s">
        <v>109</v>
      </c>
      <c r="C10" s="427">
        <v>450</v>
      </c>
      <c r="D10" s="427">
        <v>450</v>
      </c>
      <c r="E10" s="427">
        <v>0</v>
      </c>
      <c r="F10" s="427">
        <v>0</v>
      </c>
      <c r="G10" s="427">
        <v>0</v>
      </c>
      <c r="H10" s="427">
        <v>0</v>
      </c>
      <c r="I10" s="427">
        <v>0</v>
      </c>
      <c r="J10" s="427">
        <v>0</v>
      </c>
      <c r="K10" s="427">
        <v>450</v>
      </c>
      <c r="L10" s="427">
        <v>0</v>
      </c>
      <c r="M10" s="427">
        <v>0</v>
      </c>
      <c r="N10" s="427">
        <v>0</v>
      </c>
      <c r="O10" s="427">
        <v>100</v>
      </c>
      <c r="P10" s="427">
        <v>0</v>
      </c>
      <c r="Q10" s="427">
        <v>0</v>
      </c>
      <c r="R10" s="427">
        <v>0</v>
      </c>
      <c r="S10" s="427">
        <v>0</v>
      </c>
      <c r="T10" s="431">
        <v>100</v>
      </c>
      <c r="U10" s="431">
        <v>0</v>
      </c>
      <c r="V10" s="431">
        <v>0</v>
      </c>
      <c r="W10" s="427">
        <v>0</v>
      </c>
      <c r="X10" s="432">
        <v>0</v>
      </c>
      <c r="Y10" s="434">
        <v>0.222222222222222</v>
      </c>
      <c r="Z10" s="427">
        <v>350</v>
      </c>
    </row>
    <row r="11" ht="23.1" customHeight="1" spans="1:26">
      <c r="A11" s="180" t="s">
        <v>110</v>
      </c>
      <c r="B11" s="199" t="s">
        <v>111</v>
      </c>
      <c r="C11" s="427">
        <v>2097</v>
      </c>
      <c r="D11" s="427">
        <v>2097</v>
      </c>
      <c r="E11" s="427">
        <v>0</v>
      </c>
      <c r="F11" s="427">
        <v>1897</v>
      </c>
      <c r="G11" s="427">
        <v>0</v>
      </c>
      <c r="H11" s="427">
        <v>0</v>
      </c>
      <c r="I11" s="427">
        <v>0</v>
      </c>
      <c r="J11" s="427">
        <v>0</v>
      </c>
      <c r="K11" s="427">
        <v>200</v>
      </c>
      <c r="L11" s="427">
        <v>0</v>
      </c>
      <c r="M11" s="427">
        <v>0</v>
      </c>
      <c r="N11" s="427">
        <v>0</v>
      </c>
      <c r="O11" s="427">
        <v>1197</v>
      </c>
      <c r="P11" s="427">
        <v>130</v>
      </c>
      <c r="Q11" s="427">
        <v>0</v>
      </c>
      <c r="R11" s="427">
        <v>0</v>
      </c>
      <c r="S11" s="427">
        <v>0</v>
      </c>
      <c r="T11" s="431">
        <v>0</v>
      </c>
      <c r="U11" s="431">
        <v>0</v>
      </c>
      <c r="V11" s="431">
        <v>0</v>
      </c>
      <c r="W11" s="427">
        <v>0</v>
      </c>
      <c r="X11" s="432">
        <v>1067</v>
      </c>
      <c r="Y11" s="434">
        <v>0.570815450643776</v>
      </c>
      <c r="Z11" s="427">
        <v>900</v>
      </c>
    </row>
    <row r="12" ht="23.1" customHeight="1" spans="1:26">
      <c r="A12" s="180" t="s">
        <v>112</v>
      </c>
      <c r="B12" s="199" t="s">
        <v>113</v>
      </c>
      <c r="C12" s="427">
        <v>17</v>
      </c>
      <c r="D12" s="427">
        <v>17</v>
      </c>
      <c r="E12" s="427">
        <v>0</v>
      </c>
      <c r="F12" s="427">
        <v>17</v>
      </c>
      <c r="G12" s="427">
        <v>0</v>
      </c>
      <c r="H12" s="427">
        <v>0</v>
      </c>
      <c r="I12" s="427">
        <v>0</v>
      </c>
      <c r="J12" s="427">
        <v>0</v>
      </c>
      <c r="K12" s="427">
        <v>0</v>
      </c>
      <c r="L12" s="427">
        <v>0</v>
      </c>
      <c r="M12" s="427">
        <v>0</v>
      </c>
      <c r="N12" s="427">
        <v>0</v>
      </c>
      <c r="O12" s="427">
        <v>17</v>
      </c>
      <c r="P12" s="427">
        <v>4</v>
      </c>
      <c r="Q12" s="427">
        <v>0</v>
      </c>
      <c r="R12" s="427">
        <v>0</v>
      </c>
      <c r="S12" s="427">
        <v>3</v>
      </c>
      <c r="T12" s="431">
        <v>0</v>
      </c>
      <c r="U12" s="431">
        <v>0</v>
      </c>
      <c r="V12" s="431">
        <v>0</v>
      </c>
      <c r="W12" s="427">
        <v>0</v>
      </c>
      <c r="X12" s="432">
        <v>10</v>
      </c>
      <c r="Y12" s="434">
        <v>1</v>
      </c>
      <c r="Z12" s="427">
        <v>0</v>
      </c>
    </row>
    <row r="13" ht="23.1" customHeight="1" spans="1:26">
      <c r="A13" s="180" t="s">
        <v>114</v>
      </c>
      <c r="B13" s="199" t="s">
        <v>115</v>
      </c>
      <c r="C13" s="427">
        <v>500</v>
      </c>
      <c r="D13" s="427">
        <v>500</v>
      </c>
      <c r="E13" s="427">
        <v>0</v>
      </c>
      <c r="F13" s="427">
        <v>0</v>
      </c>
      <c r="G13" s="427">
        <v>0</v>
      </c>
      <c r="H13" s="427">
        <v>0</v>
      </c>
      <c r="I13" s="427">
        <v>0</v>
      </c>
      <c r="J13" s="427">
        <v>0</v>
      </c>
      <c r="K13" s="427">
        <v>0</v>
      </c>
      <c r="L13" s="427">
        <v>500</v>
      </c>
      <c r="M13" s="427">
        <v>0</v>
      </c>
      <c r="N13" s="427">
        <v>0</v>
      </c>
      <c r="O13" s="427">
        <v>500</v>
      </c>
      <c r="P13" s="427">
        <v>0</v>
      </c>
      <c r="Q13" s="427">
        <v>0</v>
      </c>
      <c r="R13" s="427">
        <v>0</v>
      </c>
      <c r="S13" s="427">
        <v>50</v>
      </c>
      <c r="T13" s="431">
        <v>0</v>
      </c>
      <c r="U13" s="431">
        <v>0</v>
      </c>
      <c r="V13" s="431">
        <v>50</v>
      </c>
      <c r="W13" s="427">
        <v>100</v>
      </c>
      <c r="X13" s="432">
        <v>300</v>
      </c>
      <c r="Y13" s="434">
        <v>1</v>
      </c>
      <c r="Z13" s="427">
        <v>0</v>
      </c>
    </row>
    <row r="14" ht="23.1" customHeight="1" spans="1:26">
      <c r="A14" s="180" t="s">
        <v>116</v>
      </c>
      <c r="B14" s="199" t="s">
        <v>117</v>
      </c>
      <c r="C14" s="427">
        <v>30</v>
      </c>
      <c r="D14" s="427">
        <v>30</v>
      </c>
      <c r="E14" s="427">
        <v>0</v>
      </c>
      <c r="F14" s="427">
        <v>0</v>
      </c>
      <c r="G14" s="427">
        <v>0</v>
      </c>
      <c r="H14" s="427">
        <v>0</v>
      </c>
      <c r="I14" s="427">
        <v>0</v>
      </c>
      <c r="J14" s="427">
        <v>0</v>
      </c>
      <c r="K14" s="427">
        <v>30</v>
      </c>
      <c r="L14" s="427">
        <v>0</v>
      </c>
      <c r="M14" s="427">
        <v>0</v>
      </c>
      <c r="N14" s="427">
        <v>0</v>
      </c>
      <c r="O14" s="427">
        <v>21</v>
      </c>
      <c r="P14" s="427">
        <v>0</v>
      </c>
      <c r="Q14" s="427">
        <v>5</v>
      </c>
      <c r="R14" s="427">
        <v>0</v>
      </c>
      <c r="S14" s="427">
        <v>3</v>
      </c>
      <c r="T14" s="431">
        <v>13</v>
      </c>
      <c r="U14" s="431">
        <v>0</v>
      </c>
      <c r="V14" s="431">
        <v>0</v>
      </c>
      <c r="W14" s="427">
        <v>0</v>
      </c>
      <c r="X14" s="432">
        <v>0</v>
      </c>
      <c r="Y14" s="434">
        <v>0.7</v>
      </c>
      <c r="Z14" s="427">
        <v>9</v>
      </c>
    </row>
    <row r="15" ht="23.1" customHeight="1" spans="1:26">
      <c r="A15" s="180" t="s">
        <v>118</v>
      </c>
      <c r="B15" s="199" t="s">
        <v>119</v>
      </c>
      <c r="C15" s="427">
        <v>106</v>
      </c>
      <c r="D15" s="427">
        <v>106</v>
      </c>
      <c r="E15" s="427">
        <v>70</v>
      </c>
      <c r="F15" s="427">
        <v>16</v>
      </c>
      <c r="G15" s="427">
        <v>0</v>
      </c>
      <c r="H15" s="427">
        <v>0</v>
      </c>
      <c r="I15" s="427">
        <v>0</v>
      </c>
      <c r="J15" s="427">
        <v>0</v>
      </c>
      <c r="K15" s="427">
        <v>20</v>
      </c>
      <c r="L15" s="427">
        <v>0</v>
      </c>
      <c r="M15" s="427">
        <v>0</v>
      </c>
      <c r="N15" s="427">
        <v>0</v>
      </c>
      <c r="O15" s="427">
        <v>21</v>
      </c>
      <c r="P15" s="427">
        <v>1</v>
      </c>
      <c r="Q15" s="427">
        <v>6</v>
      </c>
      <c r="R15" s="427">
        <v>1</v>
      </c>
      <c r="S15" s="427">
        <v>4</v>
      </c>
      <c r="T15" s="431">
        <v>6</v>
      </c>
      <c r="U15" s="431">
        <v>0</v>
      </c>
      <c r="V15" s="431">
        <v>0</v>
      </c>
      <c r="W15" s="427">
        <v>0</v>
      </c>
      <c r="X15" s="432">
        <v>3</v>
      </c>
      <c r="Y15" s="434">
        <v>0.198113207547169</v>
      </c>
      <c r="Z15" s="427">
        <v>85</v>
      </c>
    </row>
    <row r="16" ht="23.1" customHeight="1" spans="1:26">
      <c r="A16" s="180" t="s">
        <v>120</v>
      </c>
      <c r="B16" s="199" t="s">
        <v>121</v>
      </c>
      <c r="C16" s="427">
        <v>16</v>
      </c>
      <c r="D16" s="427">
        <v>16</v>
      </c>
      <c r="E16" s="427">
        <v>0</v>
      </c>
      <c r="F16" s="427">
        <v>0</v>
      </c>
      <c r="G16" s="427">
        <v>0</v>
      </c>
      <c r="H16" s="427">
        <v>0</v>
      </c>
      <c r="I16" s="427">
        <v>0</v>
      </c>
      <c r="J16" s="427">
        <v>0</v>
      </c>
      <c r="K16" s="427">
        <v>16</v>
      </c>
      <c r="L16" s="427">
        <v>0</v>
      </c>
      <c r="M16" s="427">
        <v>0</v>
      </c>
      <c r="N16" s="427">
        <v>0</v>
      </c>
      <c r="O16" s="427">
        <v>11</v>
      </c>
      <c r="P16" s="427">
        <v>0</v>
      </c>
      <c r="Q16" s="427">
        <v>2</v>
      </c>
      <c r="R16" s="427">
        <v>2</v>
      </c>
      <c r="S16" s="427">
        <v>2</v>
      </c>
      <c r="T16" s="431">
        <v>5</v>
      </c>
      <c r="U16" s="431">
        <v>0</v>
      </c>
      <c r="V16" s="431">
        <v>0</v>
      </c>
      <c r="W16" s="427">
        <v>0</v>
      </c>
      <c r="X16" s="432">
        <v>0</v>
      </c>
      <c r="Y16" s="434">
        <v>0.6875</v>
      </c>
      <c r="Z16" s="427">
        <v>5</v>
      </c>
    </row>
    <row r="17" ht="23.1" customHeight="1" spans="1:26">
      <c r="A17" s="180" t="s">
        <v>122</v>
      </c>
      <c r="B17" s="199" t="s">
        <v>123</v>
      </c>
      <c r="C17" s="427">
        <v>464</v>
      </c>
      <c r="D17" s="427">
        <v>464</v>
      </c>
      <c r="E17" s="427">
        <v>464</v>
      </c>
      <c r="F17" s="427">
        <v>0</v>
      </c>
      <c r="G17" s="427">
        <v>0</v>
      </c>
      <c r="H17" s="427">
        <v>0</v>
      </c>
      <c r="I17" s="427">
        <v>0</v>
      </c>
      <c r="J17" s="427">
        <v>0</v>
      </c>
      <c r="K17" s="427">
        <v>0</v>
      </c>
      <c r="L17" s="427">
        <v>0</v>
      </c>
      <c r="M17" s="427">
        <v>0</v>
      </c>
      <c r="N17" s="427">
        <v>0</v>
      </c>
      <c r="O17" s="427">
        <v>464</v>
      </c>
      <c r="P17" s="427">
        <v>0</v>
      </c>
      <c r="Q17" s="427">
        <v>0</v>
      </c>
      <c r="R17" s="427">
        <v>0</v>
      </c>
      <c r="S17" s="427">
        <v>0</v>
      </c>
      <c r="T17" s="431">
        <v>0</v>
      </c>
      <c r="U17" s="431">
        <v>0</v>
      </c>
      <c r="V17" s="431">
        <v>0</v>
      </c>
      <c r="W17" s="427">
        <v>0</v>
      </c>
      <c r="X17" s="432">
        <v>464</v>
      </c>
      <c r="Y17" s="434">
        <v>1</v>
      </c>
      <c r="Z17" s="427">
        <v>0</v>
      </c>
    </row>
    <row r="18" ht="23.1" customHeight="1" spans="1:26">
      <c r="A18" s="180" t="s">
        <v>124</v>
      </c>
      <c r="B18" s="199" t="s">
        <v>125</v>
      </c>
      <c r="C18" s="427">
        <v>10</v>
      </c>
      <c r="D18" s="427">
        <v>10</v>
      </c>
      <c r="E18" s="427">
        <v>0</v>
      </c>
      <c r="F18" s="427">
        <v>0</v>
      </c>
      <c r="G18" s="427">
        <v>0</v>
      </c>
      <c r="H18" s="427">
        <v>0</v>
      </c>
      <c r="I18" s="427">
        <v>0</v>
      </c>
      <c r="J18" s="427">
        <v>0</v>
      </c>
      <c r="K18" s="427">
        <v>10</v>
      </c>
      <c r="L18" s="427">
        <v>0</v>
      </c>
      <c r="M18" s="427">
        <v>0</v>
      </c>
      <c r="N18" s="427">
        <v>0</v>
      </c>
      <c r="O18" s="427">
        <v>7</v>
      </c>
      <c r="P18" s="427">
        <v>0</v>
      </c>
      <c r="Q18" s="427">
        <v>2</v>
      </c>
      <c r="R18" s="427">
        <v>0</v>
      </c>
      <c r="S18" s="427">
        <v>2</v>
      </c>
      <c r="T18" s="431">
        <v>3</v>
      </c>
      <c r="U18" s="431">
        <v>0</v>
      </c>
      <c r="V18" s="431">
        <v>0</v>
      </c>
      <c r="W18" s="427">
        <v>0</v>
      </c>
      <c r="X18" s="432">
        <v>0</v>
      </c>
      <c r="Y18" s="434">
        <v>0.7</v>
      </c>
      <c r="Z18" s="427">
        <v>3</v>
      </c>
    </row>
    <row r="19" ht="23.1" customHeight="1" spans="1:26">
      <c r="A19" s="180" t="s">
        <v>126</v>
      </c>
      <c r="B19" s="199" t="s">
        <v>127</v>
      </c>
      <c r="C19" s="427">
        <v>10</v>
      </c>
      <c r="D19" s="427">
        <v>10</v>
      </c>
      <c r="E19" s="427">
        <v>0</v>
      </c>
      <c r="F19" s="427">
        <v>0</v>
      </c>
      <c r="G19" s="427">
        <v>0</v>
      </c>
      <c r="H19" s="427">
        <v>0</v>
      </c>
      <c r="I19" s="427">
        <v>0</v>
      </c>
      <c r="J19" s="427">
        <v>0</v>
      </c>
      <c r="K19" s="427">
        <v>10</v>
      </c>
      <c r="L19" s="427">
        <v>0</v>
      </c>
      <c r="M19" s="427">
        <v>0</v>
      </c>
      <c r="N19" s="427">
        <v>0</v>
      </c>
      <c r="O19" s="427">
        <v>7</v>
      </c>
      <c r="P19" s="427">
        <v>0</v>
      </c>
      <c r="Q19" s="427">
        <v>2</v>
      </c>
      <c r="R19" s="427">
        <v>0</v>
      </c>
      <c r="S19" s="427">
        <v>2</v>
      </c>
      <c r="T19" s="431">
        <v>3</v>
      </c>
      <c r="U19" s="431">
        <v>0</v>
      </c>
      <c r="V19" s="431">
        <v>0</v>
      </c>
      <c r="W19" s="427">
        <v>0</v>
      </c>
      <c r="X19" s="432">
        <v>0</v>
      </c>
      <c r="Y19" s="434">
        <v>0.7</v>
      </c>
      <c r="Z19" s="427">
        <v>3</v>
      </c>
    </row>
    <row r="20" ht="23.1" customHeight="1" spans="1:26">
      <c r="A20" s="180" t="s">
        <v>128</v>
      </c>
      <c r="B20" s="199" t="s">
        <v>129</v>
      </c>
      <c r="C20" s="427">
        <v>6</v>
      </c>
      <c r="D20" s="427">
        <v>6</v>
      </c>
      <c r="E20" s="427">
        <v>0</v>
      </c>
      <c r="F20" s="427">
        <v>0</v>
      </c>
      <c r="G20" s="427">
        <v>0</v>
      </c>
      <c r="H20" s="427">
        <v>6</v>
      </c>
      <c r="I20" s="427">
        <v>0</v>
      </c>
      <c r="J20" s="427">
        <v>0</v>
      </c>
      <c r="K20" s="427">
        <v>0</v>
      </c>
      <c r="L20" s="427">
        <v>0</v>
      </c>
      <c r="M20" s="427">
        <v>0</v>
      </c>
      <c r="N20" s="427">
        <v>0</v>
      </c>
      <c r="O20" s="427">
        <v>4</v>
      </c>
      <c r="P20" s="427">
        <v>0</v>
      </c>
      <c r="Q20" s="427">
        <v>4</v>
      </c>
      <c r="R20" s="427">
        <v>0</v>
      </c>
      <c r="S20" s="427">
        <v>0</v>
      </c>
      <c r="T20" s="431">
        <v>0</v>
      </c>
      <c r="U20" s="431">
        <v>0</v>
      </c>
      <c r="V20" s="431">
        <v>0</v>
      </c>
      <c r="W20" s="427">
        <v>0</v>
      </c>
      <c r="X20" s="432">
        <v>0</v>
      </c>
      <c r="Y20" s="434">
        <v>0.666666666666666</v>
      </c>
      <c r="Z20" s="427">
        <v>2</v>
      </c>
    </row>
    <row r="21" ht="23.1" customHeight="1" spans="1:26">
      <c r="A21" s="180" t="s">
        <v>130</v>
      </c>
      <c r="B21" s="199" t="s">
        <v>131</v>
      </c>
      <c r="C21" s="427">
        <v>18</v>
      </c>
      <c r="D21" s="427">
        <v>18</v>
      </c>
      <c r="E21" s="427">
        <v>0</v>
      </c>
      <c r="F21" s="427">
        <v>0</v>
      </c>
      <c r="G21" s="427">
        <v>0</v>
      </c>
      <c r="H21" s="427">
        <v>0</v>
      </c>
      <c r="I21" s="427">
        <v>0</v>
      </c>
      <c r="J21" s="427">
        <v>0</v>
      </c>
      <c r="K21" s="427">
        <v>18</v>
      </c>
      <c r="L21" s="427">
        <v>0</v>
      </c>
      <c r="M21" s="427">
        <v>0</v>
      </c>
      <c r="N21" s="427">
        <v>0</v>
      </c>
      <c r="O21" s="427">
        <v>13</v>
      </c>
      <c r="P21" s="427">
        <v>0</v>
      </c>
      <c r="Q21" s="427">
        <v>2</v>
      </c>
      <c r="R21" s="427">
        <v>0</v>
      </c>
      <c r="S21" s="427">
        <v>3</v>
      </c>
      <c r="T21" s="431">
        <v>5</v>
      </c>
      <c r="U21" s="431">
        <v>0</v>
      </c>
      <c r="V21" s="431">
        <v>0</v>
      </c>
      <c r="W21" s="427">
        <v>0</v>
      </c>
      <c r="X21" s="432">
        <v>3</v>
      </c>
      <c r="Y21" s="434">
        <v>0.722222222222222</v>
      </c>
      <c r="Z21" s="427">
        <v>5</v>
      </c>
    </row>
    <row r="22" ht="23.1" customHeight="1" spans="1:26">
      <c r="A22" s="180" t="s">
        <v>132</v>
      </c>
      <c r="B22" s="199" t="s">
        <v>133</v>
      </c>
      <c r="C22" s="427">
        <v>1500</v>
      </c>
      <c r="D22" s="427">
        <v>1500</v>
      </c>
      <c r="E22" s="427">
        <v>0</v>
      </c>
      <c r="F22" s="427">
        <v>50</v>
      </c>
      <c r="G22" s="427">
        <v>0</v>
      </c>
      <c r="H22" s="427">
        <v>0</v>
      </c>
      <c r="I22" s="427">
        <v>0</v>
      </c>
      <c r="J22" s="427">
        <v>0</v>
      </c>
      <c r="K22" s="427">
        <v>0</v>
      </c>
      <c r="L22" s="427">
        <v>1450</v>
      </c>
      <c r="M22" s="427">
        <v>0</v>
      </c>
      <c r="N22" s="427">
        <v>0</v>
      </c>
      <c r="O22" s="427">
        <v>1466</v>
      </c>
      <c r="P22" s="427">
        <v>0</v>
      </c>
      <c r="Q22" s="427">
        <v>50</v>
      </c>
      <c r="R22" s="427">
        <v>1363</v>
      </c>
      <c r="S22" s="427">
        <v>8</v>
      </c>
      <c r="T22" s="431">
        <v>0</v>
      </c>
      <c r="U22" s="431">
        <v>0</v>
      </c>
      <c r="V22" s="431">
        <v>0</v>
      </c>
      <c r="W22" s="427">
        <v>0</v>
      </c>
      <c r="X22" s="432">
        <v>45</v>
      </c>
      <c r="Y22" s="434">
        <v>0.977333333333333</v>
      </c>
      <c r="Z22" s="427">
        <v>34</v>
      </c>
    </row>
    <row r="23" ht="23.1" customHeight="1" spans="1:26">
      <c r="A23" s="180" t="s">
        <v>134</v>
      </c>
      <c r="B23" s="199" t="s">
        <v>135</v>
      </c>
      <c r="C23" s="427">
        <v>70</v>
      </c>
      <c r="D23" s="427">
        <v>70</v>
      </c>
      <c r="E23" s="427">
        <v>0</v>
      </c>
      <c r="F23" s="427">
        <v>50</v>
      </c>
      <c r="G23" s="427">
        <v>0</v>
      </c>
      <c r="H23" s="427">
        <v>0</v>
      </c>
      <c r="I23" s="427">
        <v>0</v>
      </c>
      <c r="J23" s="427">
        <v>0</v>
      </c>
      <c r="K23" s="427">
        <v>20</v>
      </c>
      <c r="L23" s="427">
        <v>0</v>
      </c>
      <c r="M23" s="427">
        <v>0</v>
      </c>
      <c r="N23" s="427">
        <v>0</v>
      </c>
      <c r="O23" s="427">
        <v>43</v>
      </c>
      <c r="P23" s="427">
        <v>0</v>
      </c>
      <c r="Q23" s="427">
        <v>7</v>
      </c>
      <c r="R23" s="427">
        <v>3</v>
      </c>
      <c r="S23" s="427">
        <v>7</v>
      </c>
      <c r="T23" s="431">
        <v>6</v>
      </c>
      <c r="U23" s="431">
        <v>0</v>
      </c>
      <c r="V23" s="431">
        <v>0</v>
      </c>
      <c r="W23" s="427">
        <v>0</v>
      </c>
      <c r="X23" s="432">
        <v>20</v>
      </c>
      <c r="Y23" s="434">
        <v>0.614285714285714</v>
      </c>
      <c r="Z23" s="427">
        <v>27</v>
      </c>
    </row>
    <row r="24" ht="23.1" customHeight="1" spans="1:26">
      <c r="A24" s="180" t="s">
        <v>136</v>
      </c>
      <c r="B24" s="199" t="s">
        <v>137</v>
      </c>
      <c r="C24" s="427">
        <v>26</v>
      </c>
      <c r="D24" s="427">
        <v>26</v>
      </c>
      <c r="E24" s="427">
        <v>0</v>
      </c>
      <c r="F24" s="427">
        <v>0</v>
      </c>
      <c r="G24" s="427">
        <v>0</v>
      </c>
      <c r="H24" s="427">
        <v>0</v>
      </c>
      <c r="I24" s="427">
        <v>0</v>
      </c>
      <c r="J24" s="427">
        <v>0</v>
      </c>
      <c r="K24" s="427">
        <v>0</v>
      </c>
      <c r="L24" s="427">
        <v>26</v>
      </c>
      <c r="M24" s="427">
        <v>0</v>
      </c>
      <c r="N24" s="427">
        <v>0</v>
      </c>
      <c r="O24" s="427">
        <v>21</v>
      </c>
      <c r="P24" s="427">
        <v>0</v>
      </c>
      <c r="Q24" s="427">
        <v>0</v>
      </c>
      <c r="R24" s="427">
        <v>18</v>
      </c>
      <c r="S24" s="427">
        <v>1</v>
      </c>
      <c r="T24" s="431">
        <v>0</v>
      </c>
      <c r="U24" s="431">
        <v>0</v>
      </c>
      <c r="V24" s="431">
        <v>0</v>
      </c>
      <c r="W24" s="427">
        <v>0</v>
      </c>
      <c r="X24" s="432">
        <v>2</v>
      </c>
      <c r="Y24" s="434">
        <v>0.807692307692307</v>
      </c>
      <c r="Z24" s="427">
        <v>5</v>
      </c>
    </row>
    <row r="25" ht="23.1" customHeight="1" spans="1:26">
      <c r="A25" s="180" t="s">
        <v>138</v>
      </c>
      <c r="B25" s="199" t="s">
        <v>139</v>
      </c>
      <c r="C25" s="427">
        <v>150</v>
      </c>
      <c r="D25" s="427">
        <v>150</v>
      </c>
      <c r="E25" s="427">
        <v>0</v>
      </c>
      <c r="F25" s="427">
        <v>0</v>
      </c>
      <c r="G25" s="427">
        <v>0</v>
      </c>
      <c r="H25" s="427">
        <v>0</v>
      </c>
      <c r="I25" s="427">
        <v>0</v>
      </c>
      <c r="J25" s="427">
        <v>0</v>
      </c>
      <c r="K25" s="427">
        <v>150</v>
      </c>
      <c r="L25" s="427">
        <v>0</v>
      </c>
      <c r="M25" s="427">
        <v>0</v>
      </c>
      <c r="N25" s="427">
        <v>0</v>
      </c>
      <c r="O25" s="427">
        <v>90</v>
      </c>
      <c r="P25" s="427">
        <v>0</v>
      </c>
      <c r="Q25" s="427">
        <v>12</v>
      </c>
      <c r="R25" s="427">
        <v>11</v>
      </c>
      <c r="S25" s="427">
        <v>12</v>
      </c>
      <c r="T25" s="431">
        <v>40</v>
      </c>
      <c r="U25" s="431">
        <v>0</v>
      </c>
      <c r="V25" s="431">
        <v>0</v>
      </c>
      <c r="W25" s="427">
        <v>0</v>
      </c>
      <c r="X25" s="432">
        <v>15</v>
      </c>
      <c r="Y25" s="434">
        <v>0.6</v>
      </c>
      <c r="Z25" s="427">
        <v>60</v>
      </c>
    </row>
    <row r="26" ht="23.1" customHeight="1" spans="1:26">
      <c r="A26" s="180" t="s">
        <v>140</v>
      </c>
      <c r="B26" s="199" t="s">
        <v>141</v>
      </c>
      <c r="C26" s="427">
        <v>60</v>
      </c>
      <c r="D26" s="427">
        <v>60</v>
      </c>
      <c r="E26" s="427">
        <v>0</v>
      </c>
      <c r="F26" s="427">
        <v>0</v>
      </c>
      <c r="G26" s="427">
        <v>0</v>
      </c>
      <c r="H26" s="427">
        <v>0</v>
      </c>
      <c r="I26" s="427">
        <v>0</v>
      </c>
      <c r="J26" s="427">
        <v>0</v>
      </c>
      <c r="K26" s="427">
        <v>60</v>
      </c>
      <c r="L26" s="427">
        <v>0</v>
      </c>
      <c r="M26" s="427">
        <v>0</v>
      </c>
      <c r="N26" s="427">
        <v>0</v>
      </c>
      <c r="O26" s="427">
        <v>36</v>
      </c>
      <c r="P26" s="427">
        <v>0</v>
      </c>
      <c r="Q26" s="427">
        <v>5</v>
      </c>
      <c r="R26" s="427">
        <v>0</v>
      </c>
      <c r="S26" s="427">
        <v>5</v>
      </c>
      <c r="T26" s="431">
        <v>16</v>
      </c>
      <c r="U26" s="431">
        <v>0</v>
      </c>
      <c r="V26" s="431">
        <v>0</v>
      </c>
      <c r="W26" s="427">
        <v>0</v>
      </c>
      <c r="X26" s="432">
        <v>10</v>
      </c>
      <c r="Y26" s="434">
        <v>0.6</v>
      </c>
      <c r="Z26" s="427">
        <v>24</v>
      </c>
    </row>
    <row r="27" ht="23.1" customHeight="1" spans="1:26">
      <c r="A27" s="180" t="s">
        <v>142</v>
      </c>
      <c r="B27" s="199" t="s">
        <v>143</v>
      </c>
      <c r="C27" s="427">
        <v>33</v>
      </c>
      <c r="D27" s="427">
        <v>33</v>
      </c>
      <c r="E27" s="427">
        <v>0</v>
      </c>
      <c r="F27" s="427">
        <v>23</v>
      </c>
      <c r="G27" s="427">
        <v>0</v>
      </c>
      <c r="H27" s="427">
        <v>0</v>
      </c>
      <c r="I27" s="427">
        <v>0</v>
      </c>
      <c r="J27" s="427">
        <v>0</v>
      </c>
      <c r="K27" s="427">
        <v>10</v>
      </c>
      <c r="L27" s="427">
        <v>0</v>
      </c>
      <c r="M27" s="427">
        <v>0</v>
      </c>
      <c r="N27" s="427">
        <v>0</v>
      </c>
      <c r="O27" s="427">
        <v>18</v>
      </c>
      <c r="P27" s="427">
        <v>0</v>
      </c>
      <c r="Q27" s="427">
        <v>4</v>
      </c>
      <c r="R27" s="427">
        <v>0</v>
      </c>
      <c r="S27" s="427">
        <v>2</v>
      </c>
      <c r="T27" s="431">
        <v>3</v>
      </c>
      <c r="U27" s="431">
        <v>0</v>
      </c>
      <c r="V27" s="431">
        <v>0</v>
      </c>
      <c r="W27" s="427">
        <v>0</v>
      </c>
      <c r="X27" s="432">
        <v>9</v>
      </c>
      <c r="Y27" s="434">
        <v>0.545454545454545</v>
      </c>
      <c r="Z27" s="427">
        <v>15</v>
      </c>
    </row>
    <row r="28" ht="23.1" customHeight="1" spans="1:26">
      <c r="A28" s="180" t="s">
        <v>144</v>
      </c>
      <c r="B28" s="199" t="s">
        <v>145</v>
      </c>
      <c r="C28" s="427">
        <v>17262</v>
      </c>
      <c r="D28" s="427">
        <v>17262</v>
      </c>
      <c r="E28" s="427">
        <v>0</v>
      </c>
      <c r="F28" s="427">
        <v>0</v>
      </c>
      <c r="G28" s="427">
        <v>0</v>
      </c>
      <c r="H28" s="427">
        <v>0</v>
      </c>
      <c r="I28" s="427">
        <v>0</v>
      </c>
      <c r="J28" s="427">
        <v>0</v>
      </c>
      <c r="K28" s="427">
        <v>0</v>
      </c>
      <c r="L28" s="427">
        <v>17262</v>
      </c>
      <c r="M28" s="427">
        <v>0</v>
      </c>
      <c r="N28" s="427">
        <v>0</v>
      </c>
      <c r="O28" s="427">
        <v>16380</v>
      </c>
      <c r="P28" s="427">
        <v>0</v>
      </c>
      <c r="Q28" s="427">
        <v>0</v>
      </c>
      <c r="R28" s="427">
        <v>0</v>
      </c>
      <c r="S28" s="427">
        <v>0</v>
      </c>
      <c r="T28" s="431">
        <v>0</v>
      </c>
      <c r="U28" s="431">
        <v>10000</v>
      </c>
      <c r="V28" s="431">
        <v>0</v>
      </c>
      <c r="W28" s="427">
        <v>6380</v>
      </c>
      <c r="X28" s="432">
        <v>0</v>
      </c>
      <c r="Y28" s="434">
        <v>0.948905109489051</v>
      </c>
      <c r="Z28" s="427">
        <v>882</v>
      </c>
    </row>
    <row r="29" ht="23.1" customHeight="1" spans="1:26">
      <c r="A29" s="180" t="s">
        <v>146</v>
      </c>
      <c r="B29" s="199" t="s">
        <v>147</v>
      </c>
      <c r="C29" s="427">
        <v>350</v>
      </c>
      <c r="D29" s="427">
        <v>350</v>
      </c>
      <c r="E29" s="427">
        <v>0</v>
      </c>
      <c r="F29" s="427">
        <v>0</v>
      </c>
      <c r="G29" s="427">
        <v>0</v>
      </c>
      <c r="H29" s="427">
        <v>0</v>
      </c>
      <c r="I29" s="427">
        <v>0</v>
      </c>
      <c r="J29" s="427">
        <v>0</v>
      </c>
      <c r="K29" s="427">
        <v>0</v>
      </c>
      <c r="L29" s="427">
        <v>350</v>
      </c>
      <c r="M29" s="427">
        <v>0</v>
      </c>
      <c r="N29" s="427">
        <v>0</v>
      </c>
      <c r="O29" s="427">
        <v>350</v>
      </c>
      <c r="P29" s="427">
        <v>0</v>
      </c>
      <c r="Q29" s="427">
        <v>0</v>
      </c>
      <c r="R29" s="427">
        <v>0</v>
      </c>
      <c r="S29" s="427">
        <v>0</v>
      </c>
      <c r="T29" s="431">
        <v>0</v>
      </c>
      <c r="U29" s="431">
        <v>0</v>
      </c>
      <c r="V29" s="431">
        <v>0</v>
      </c>
      <c r="W29" s="427">
        <v>0</v>
      </c>
      <c r="X29" s="432">
        <v>350</v>
      </c>
      <c r="Y29" s="434">
        <v>1</v>
      </c>
      <c r="Z29" s="427">
        <v>0</v>
      </c>
    </row>
    <row r="30" ht="23.1" customHeight="1" spans="1:26">
      <c r="A30" s="180" t="s">
        <v>148</v>
      </c>
      <c r="B30" s="199" t="s">
        <v>149</v>
      </c>
      <c r="C30" s="427">
        <v>1000</v>
      </c>
      <c r="D30" s="427">
        <v>1000</v>
      </c>
      <c r="E30" s="427">
        <v>0</v>
      </c>
      <c r="F30" s="427">
        <v>0</v>
      </c>
      <c r="G30" s="427">
        <v>0</v>
      </c>
      <c r="H30" s="427">
        <v>0</v>
      </c>
      <c r="I30" s="427">
        <v>0</v>
      </c>
      <c r="J30" s="427">
        <v>0</v>
      </c>
      <c r="K30" s="427">
        <v>0</v>
      </c>
      <c r="L30" s="427">
        <v>1000</v>
      </c>
      <c r="M30" s="427">
        <v>0</v>
      </c>
      <c r="N30" s="427">
        <v>0</v>
      </c>
      <c r="O30" s="427">
        <v>1000</v>
      </c>
      <c r="P30" s="427">
        <v>0</v>
      </c>
      <c r="Q30" s="427">
        <v>0</v>
      </c>
      <c r="R30" s="427">
        <v>0</v>
      </c>
      <c r="S30" s="427">
        <v>0</v>
      </c>
      <c r="T30" s="431">
        <v>0</v>
      </c>
      <c r="U30" s="431">
        <v>0</v>
      </c>
      <c r="V30" s="431">
        <v>0</v>
      </c>
      <c r="W30" s="427">
        <v>0</v>
      </c>
      <c r="X30" s="432">
        <v>1000</v>
      </c>
      <c r="Y30" s="434">
        <v>1</v>
      </c>
      <c r="Z30" s="427">
        <v>0</v>
      </c>
    </row>
    <row r="31" ht="23.1" customHeight="1" spans="1:26">
      <c r="A31" s="180" t="s">
        <v>150</v>
      </c>
      <c r="B31" s="199" t="s">
        <v>151</v>
      </c>
      <c r="C31" s="427">
        <v>50</v>
      </c>
      <c r="D31" s="427">
        <v>50</v>
      </c>
      <c r="E31" s="427">
        <v>0</v>
      </c>
      <c r="F31" s="427">
        <v>0</v>
      </c>
      <c r="G31" s="427">
        <v>0</v>
      </c>
      <c r="H31" s="427">
        <v>0</v>
      </c>
      <c r="I31" s="427">
        <v>0</v>
      </c>
      <c r="J31" s="427">
        <v>0</v>
      </c>
      <c r="K31" s="427">
        <v>0</v>
      </c>
      <c r="L31" s="427">
        <v>50</v>
      </c>
      <c r="M31" s="427">
        <v>0</v>
      </c>
      <c r="N31" s="427">
        <v>0</v>
      </c>
      <c r="O31" s="427">
        <v>50</v>
      </c>
      <c r="P31" s="427">
        <v>0</v>
      </c>
      <c r="Q31" s="427">
        <v>0</v>
      </c>
      <c r="R31" s="427">
        <v>0</v>
      </c>
      <c r="S31" s="427">
        <v>0</v>
      </c>
      <c r="T31" s="431">
        <v>0</v>
      </c>
      <c r="U31" s="431">
        <v>0</v>
      </c>
      <c r="V31" s="431">
        <v>0</v>
      </c>
      <c r="W31" s="427">
        <v>0</v>
      </c>
      <c r="X31" s="432">
        <v>50</v>
      </c>
      <c r="Y31" s="434">
        <v>1</v>
      </c>
      <c r="Z31" s="427">
        <v>0</v>
      </c>
    </row>
    <row r="32" ht="23.1" customHeight="1" spans="1:26">
      <c r="A32" s="180" t="s">
        <v>152</v>
      </c>
      <c r="B32" s="199" t="s">
        <v>153</v>
      </c>
      <c r="C32" s="427">
        <v>600</v>
      </c>
      <c r="D32" s="427">
        <v>600</v>
      </c>
      <c r="E32" s="427">
        <v>0</v>
      </c>
      <c r="F32" s="427">
        <v>0</v>
      </c>
      <c r="G32" s="427">
        <v>0</v>
      </c>
      <c r="H32" s="427">
        <v>0</v>
      </c>
      <c r="I32" s="427">
        <v>0</v>
      </c>
      <c r="J32" s="427">
        <v>0</v>
      </c>
      <c r="K32" s="427">
        <v>0</v>
      </c>
      <c r="L32" s="427">
        <v>600</v>
      </c>
      <c r="M32" s="427">
        <v>0</v>
      </c>
      <c r="N32" s="427">
        <v>0</v>
      </c>
      <c r="O32" s="427">
        <v>600</v>
      </c>
      <c r="P32" s="427">
        <v>0</v>
      </c>
      <c r="Q32" s="427">
        <v>0</v>
      </c>
      <c r="R32" s="427">
        <v>0</v>
      </c>
      <c r="S32" s="427">
        <v>0</v>
      </c>
      <c r="T32" s="431">
        <v>0</v>
      </c>
      <c r="U32" s="431">
        <v>0</v>
      </c>
      <c r="V32" s="431">
        <v>0</v>
      </c>
      <c r="W32" s="427">
        <v>0</v>
      </c>
      <c r="X32" s="432">
        <v>600</v>
      </c>
      <c r="Y32" s="434">
        <v>1</v>
      </c>
      <c r="Z32" s="427">
        <v>0</v>
      </c>
    </row>
    <row r="33" ht="23.1" customHeight="1" spans="1:26">
      <c r="A33" s="180" t="s">
        <v>154</v>
      </c>
      <c r="B33" s="199" t="s">
        <v>155</v>
      </c>
      <c r="C33" s="427">
        <v>120</v>
      </c>
      <c r="D33" s="427">
        <v>120</v>
      </c>
      <c r="E33" s="427">
        <v>0</v>
      </c>
      <c r="F33" s="427">
        <v>0</v>
      </c>
      <c r="G33" s="427">
        <v>0</v>
      </c>
      <c r="H33" s="427">
        <v>0</v>
      </c>
      <c r="I33" s="427">
        <v>0</v>
      </c>
      <c r="J33" s="427">
        <v>0</v>
      </c>
      <c r="K33" s="427">
        <v>0</v>
      </c>
      <c r="L33" s="427">
        <v>120</v>
      </c>
      <c r="M33" s="427">
        <v>0</v>
      </c>
      <c r="N33" s="427">
        <v>0</v>
      </c>
      <c r="O33" s="427">
        <v>120</v>
      </c>
      <c r="P33" s="427">
        <v>0</v>
      </c>
      <c r="Q33" s="427">
        <v>0</v>
      </c>
      <c r="R33" s="427">
        <v>0</v>
      </c>
      <c r="S33" s="427">
        <v>0</v>
      </c>
      <c r="T33" s="431">
        <v>0</v>
      </c>
      <c r="U33" s="431">
        <v>0</v>
      </c>
      <c r="V33" s="431">
        <v>0</v>
      </c>
      <c r="W33" s="427">
        <v>0</v>
      </c>
      <c r="X33" s="432">
        <v>120</v>
      </c>
      <c r="Y33" s="434">
        <v>1</v>
      </c>
      <c r="Z33" s="427">
        <v>0</v>
      </c>
    </row>
    <row r="34" ht="23.1" customHeight="1" spans="1:26">
      <c r="A34" s="180" t="s">
        <v>156</v>
      </c>
      <c r="B34" s="199" t="s">
        <v>157</v>
      </c>
      <c r="C34" s="427">
        <v>500</v>
      </c>
      <c r="D34" s="427">
        <v>500</v>
      </c>
      <c r="E34" s="427">
        <v>0</v>
      </c>
      <c r="F34" s="427">
        <v>0</v>
      </c>
      <c r="G34" s="427">
        <v>0</v>
      </c>
      <c r="H34" s="427">
        <v>0</v>
      </c>
      <c r="I34" s="427">
        <v>0</v>
      </c>
      <c r="J34" s="427">
        <v>0</v>
      </c>
      <c r="K34" s="427">
        <v>0</v>
      </c>
      <c r="L34" s="427">
        <v>500</v>
      </c>
      <c r="M34" s="427">
        <v>0</v>
      </c>
      <c r="N34" s="427">
        <v>0</v>
      </c>
      <c r="O34" s="427">
        <v>500</v>
      </c>
      <c r="P34" s="427">
        <v>0</v>
      </c>
      <c r="Q34" s="427">
        <v>0</v>
      </c>
      <c r="R34" s="427">
        <v>0</v>
      </c>
      <c r="S34" s="427">
        <v>0</v>
      </c>
      <c r="T34" s="431">
        <v>0</v>
      </c>
      <c r="U34" s="431">
        <v>0</v>
      </c>
      <c r="V34" s="431">
        <v>0</v>
      </c>
      <c r="W34" s="427">
        <v>0</v>
      </c>
      <c r="X34" s="432">
        <v>500</v>
      </c>
      <c r="Y34" s="434">
        <v>1</v>
      </c>
      <c r="Z34" s="427">
        <v>0</v>
      </c>
    </row>
    <row r="35" ht="23.1" customHeight="1" spans="1:26">
      <c r="A35" s="180" t="s">
        <v>158</v>
      </c>
      <c r="B35" s="199" t="s">
        <v>159</v>
      </c>
      <c r="C35" s="427">
        <v>600</v>
      </c>
      <c r="D35" s="427">
        <v>600</v>
      </c>
      <c r="E35" s="427">
        <v>0</v>
      </c>
      <c r="F35" s="427">
        <v>0</v>
      </c>
      <c r="G35" s="427">
        <v>0</v>
      </c>
      <c r="H35" s="427">
        <v>0</v>
      </c>
      <c r="I35" s="427">
        <v>0</v>
      </c>
      <c r="J35" s="427">
        <v>0</v>
      </c>
      <c r="K35" s="427">
        <v>0</v>
      </c>
      <c r="L35" s="427">
        <v>600</v>
      </c>
      <c r="M35" s="427">
        <v>0</v>
      </c>
      <c r="N35" s="427">
        <v>0</v>
      </c>
      <c r="O35" s="427">
        <v>600</v>
      </c>
      <c r="P35" s="427">
        <v>0</v>
      </c>
      <c r="Q35" s="427">
        <v>0</v>
      </c>
      <c r="R35" s="427">
        <v>0</v>
      </c>
      <c r="S35" s="427">
        <v>0</v>
      </c>
      <c r="T35" s="431">
        <v>0</v>
      </c>
      <c r="U35" s="431">
        <v>0</v>
      </c>
      <c r="V35" s="431">
        <v>0</v>
      </c>
      <c r="W35" s="427">
        <v>0</v>
      </c>
      <c r="X35" s="432">
        <v>600</v>
      </c>
      <c r="Y35" s="434">
        <v>1</v>
      </c>
      <c r="Z35" s="427">
        <v>0</v>
      </c>
    </row>
    <row r="36" ht="23.1" customHeight="1" spans="1:26">
      <c r="A36" s="180" t="s">
        <v>160</v>
      </c>
      <c r="B36" s="199" t="s">
        <v>161</v>
      </c>
      <c r="C36" s="427">
        <v>700</v>
      </c>
      <c r="D36" s="427">
        <v>700</v>
      </c>
      <c r="E36" s="427">
        <v>0</v>
      </c>
      <c r="F36" s="427">
        <v>0</v>
      </c>
      <c r="G36" s="427">
        <v>0</v>
      </c>
      <c r="H36" s="427">
        <v>0</v>
      </c>
      <c r="I36" s="427">
        <v>0</v>
      </c>
      <c r="J36" s="427">
        <v>0</v>
      </c>
      <c r="K36" s="427">
        <v>0</v>
      </c>
      <c r="L36" s="427">
        <v>700</v>
      </c>
      <c r="M36" s="427">
        <v>0</v>
      </c>
      <c r="N36" s="427">
        <v>0</v>
      </c>
      <c r="O36" s="427">
        <v>700</v>
      </c>
      <c r="P36" s="427">
        <v>0</v>
      </c>
      <c r="Q36" s="427">
        <v>0</v>
      </c>
      <c r="R36" s="427">
        <v>0</v>
      </c>
      <c r="S36" s="427">
        <v>0</v>
      </c>
      <c r="T36" s="431">
        <v>0</v>
      </c>
      <c r="U36" s="431">
        <v>0</v>
      </c>
      <c r="V36" s="431">
        <v>0</v>
      </c>
      <c r="W36" s="427">
        <v>0</v>
      </c>
      <c r="X36" s="432">
        <v>700</v>
      </c>
      <c r="Y36" s="434">
        <v>1</v>
      </c>
      <c r="Z36" s="427">
        <v>0</v>
      </c>
    </row>
    <row r="37" ht="23.1" customHeight="1" spans="1:26">
      <c r="A37" s="180" t="s">
        <v>162</v>
      </c>
      <c r="B37" s="199" t="s">
        <v>163</v>
      </c>
      <c r="C37" s="427">
        <v>1000</v>
      </c>
      <c r="D37" s="427">
        <v>1000</v>
      </c>
      <c r="E37" s="427">
        <v>0</v>
      </c>
      <c r="F37" s="427">
        <v>0</v>
      </c>
      <c r="G37" s="427">
        <v>0</v>
      </c>
      <c r="H37" s="427">
        <v>0</v>
      </c>
      <c r="I37" s="427">
        <v>0</v>
      </c>
      <c r="J37" s="427">
        <v>0</v>
      </c>
      <c r="K37" s="427">
        <v>0</v>
      </c>
      <c r="L37" s="427">
        <v>1000</v>
      </c>
      <c r="M37" s="427">
        <v>0</v>
      </c>
      <c r="N37" s="427">
        <v>0</v>
      </c>
      <c r="O37" s="427">
        <v>1000</v>
      </c>
      <c r="P37" s="427">
        <v>0</v>
      </c>
      <c r="Q37" s="427">
        <v>0</v>
      </c>
      <c r="R37" s="427">
        <v>0</v>
      </c>
      <c r="S37" s="427">
        <v>0</v>
      </c>
      <c r="T37" s="431">
        <v>0</v>
      </c>
      <c r="U37" s="431">
        <v>0</v>
      </c>
      <c r="V37" s="431">
        <v>0</v>
      </c>
      <c r="W37" s="427">
        <v>0</v>
      </c>
      <c r="X37" s="432">
        <v>1000</v>
      </c>
      <c r="Y37" s="434">
        <v>1</v>
      </c>
      <c r="Z37" s="427">
        <v>0</v>
      </c>
    </row>
    <row r="38" ht="23.1" customHeight="1" spans="1:26">
      <c r="A38" s="180" t="s">
        <v>164</v>
      </c>
      <c r="B38" s="199" t="s">
        <v>165</v>
      </c>
      <c r="C38" s="427">
        <v>600</v>
      </c>
      <c r="D38" s="427">
        <v>600</v>
      </c>
      <c r="E38" s="427">
        <v>0</v>
      </c>
      <c r="F38" s="427">
        <v>0</v>
      </c>
      <c r="G38" s="427">
        <v>0</v>
      </c>
      <c r="H38" s="427">
        <v>0</v>
      </c>
      <c r="I38" s="427">
        <v>0</v>
      </c>
      <c r="J38" s="427">
        <v>0</v>
      </c>
      <c r="K38" s="427">
        <v>0</v>
      </c>
      <c r="L38" s="427">
        <v>600</v>
      </c>
      <c r="M38" s="427">
        <v>0</v>
      </c>
      <c r="N38" s="427">
        <v>0</v>
      </c>
      <c r="O38" s="427">
        <v>600</v>
      </c>
      <c r="P38" s="427">
        <v>0</v>
      </c>
      <c r="Q38" s="427">
        <v>0</v>
      </c>
      <c r="R38" s="427">
        <v>0</v>
      </c>
      <c r="S38" s="427">
        <v>0</v>
      </c>
      <c r="T38" s="431">
        <v>0</v>
      </c>
      <c r="U38" s="431">
        <v>0</v>
      </c>
      <c r="V38" s="431">
        <v>0</v>
      </c>
      <c r="W38" s="427">
        <v>0</v>
      </c>
      <c r="X38" s="432">
        <v>600</v>
      </c>
      <c r="Y38" s="434">
        <v>1</v>
      </c>
      <c r="Z38" s="427">
        <v>0</v>
      </c>
    </row>
    <row r="39" ht="23.1" customHeight="1" spans="1:26">
      <c r="A39" s="180" t="s">
        <v>166</v>
      </c>
      <c r="B39" s="199" t="s">
        <v>167</v>
      </c>
      <c r="C39" s="427">
        <v>400</v>
      </c>
      <c r="D39" s="427">
        <v>400</v>
      </c>
      <c r="E39" s="427">
        <v>0</v>
      </c>
      <c r="F39" s="427">
        <v>0</v>
      </c>
      <c r="G39" s="427">
        <v>0</v>
      </c>
      <c r="H39" s="427">
        <v>0</v>
      </c>
      <c r="I39" s="427">
        <v>0</v>
      </c>
      <c r="J39" s="427">
        <v>0</v>
      </c>
      <c r="K39" s="427">
        <v>0</v>
      </c>
      <c r="L39" s="427">
        <v>400</v>
      </c>
      <c r="M39" s="427">
        <v>0</v>
      </c>
      <c r="N39" s="427">
        <v>0</v>
      </c>
      <c r="O39" s="427">
        <v>400</v>
      </c>
      <c r="P39" s="427">
        <v>0</v>
      </c>
      <c r="Q39" s="427">
        <v>0</v>
      </c>
      <c r="R39" s="427">
        <v>0</v>
      </c>
      <c r="S39" s="427">
        <v>0</v>
      </c>
      <c r="T39" s="431">
        <v>0</v>
      </c>
      <c r="U39" s="431">
        <v>0</v>
      </c>
      <c r="V39" s="431">
        <v>0</v>
      </c>
      <c r="W39" s="427">
        <v>0</v>
      </c>
      <c r="X39" s="432">
        <v>400</v>
      </c>
      <c r="Y39" s="434">
        <v>1</v>
      </c>
      <c r="Z39" s="427">
        <v>0</v>
      </c>
    </row>
    <row r="40" ht="23.1" customHeight="1" spans="1:26">
      <c r="A40" s="180" t="s">
        <v>168</v>
      </c>
      <c r="B40" s="199" t="s">
        <v>169</v>
      </c>
      <c r="C40" s="427">
        <v>200</v>
      </c>
      <c r="D40" s="427">
        <v>200</v>
      </c>
      <c r="E40" s="427">
        <v>0</v>
      </c>
      <c r="F40" s="427">
        <v>0</v>
      </c>
      <c r="G40" s="427">
        <v>0</v>
      </c>
      <c r="H40" s="427">
        <v>0</v>
      </c>
      <c r="I40" s="427">
        <v>0</v>
      </c>
      <c r="J40" s="427">
        <v>0</v>
      </c>
      <c r="K40" s="427">
        <v>0</v>
      </c>
      <c r="L40" s="427">
        <v>200</v>
      </c>
      <c r="M40" s="427">
        <v>0</v>
      </c>
      <c r="N40" s="427">
        <v>0</v>
      </c>
      <c r="O40" s="427">
        <v>200</v>
      </c>
      <c r="P40" s="427">
        <v>0</v>
      </c>
      <c r="Q40" s="427">
        <v>0</v>
      </c>
      <c r="R40" s="427">
        <v>0</v>
      </c>
      <c r="S40" s="427">
        <v>0</v>
      </c>
      <c r="T40" s="431">
        <v>0</v>
      </c>
      <c r="U40" s="431">
        <v>0</v>
      </c>
      <c r="V40" s="431">
        <v>0</v>
      </c>
      <c r="W40" s="427">
        <v>0</v>
      </c>
      <c r="X40" s="432">
        <v>200</v>
      </c>
      <c r="Y40" s="434">
        <v>1</v>
      </c>
      <c r="Z40" s="427">
        <v>0</v>
      </c>
    </row>
    <row r="41" ht="23.1" customHeight="1" spans="1:26">
      <c r="A41" s="180" t="s">
        <v>170</v>
      </c>
      <c r="B41" s="199" t="s">
        <v>171</v>
      </c>
      <c r="C41" s="427">
        <v>100</v>
      </c>
      <c r="D41" s="427">
        <v>100</v>
      </c>
      <c r="E41" s="427">
        <v>0</v>
      </c>
      <c r="F41" s="427">
        <v>0</v>
      </c>
      <c r="G41" s="427">
        <v>0</v>
      </c>
      <c r="H41" s="427">
        <v>0</v>
      </c>
      <c r="I41" s="427">
        <v>0</v>
      </c>
      <c r="J41" s="427">
        <v>0</v>
      </c>
      <c r="K41" s="427">
        <v>0</v>
      </c>
      <c r="L41" s="427">
        <v>100</v>
      </c>
      <c r="M41" s="427">
        <v>0</v>
      </c>
      <c r="N41" s="427">
        <v>0</v>
      </c>
      <c r="O41" s="427">
        <v>100</v>
      </c>
      <c r="P41" s="427">
        <v>0</v>
      </c>
      <c r="Q41" s="427">
        <v>0</v>
      </c>
      <c r="R41" s="427">
        <v>0</v>
      </c>
      <c r="S41" s="427">
        <v>0</v>
      </c>
      <c r="T41" s="431">
        <v>0</v>
      </c>
      <c r="U41" s="431">
        <v>0</v>
      </c>
      <c r="V41" s="431">
        <v>0</v>
      </c>
      <c r="W41" s="427">
        <v>0</v>
      </c>
      <c r="X41" s="432">
        <v>100</v>
      </c>
      <c r="Y41" s="434">
        <v>1</v>
      </c>
      <c r="Z41" s="427">
        <v>0</v>
      </c>
    </row>
    <row r="42" ht="23.1" customHeight="1" spans="1:26">
      <c r="A42" s="180" t="s">
        <v>172</v>
      </c>
      <c r="B42" s="199" t="s">
        <v>173</v>
      </c>
      <c r="C42" s="427">
        <v>500</v>
      </c>
      <c r="D42" s="427">
        <v>500</v>
      </c>
      <c r="E42" s="427">
        <v>0</v>
      </c>
      <c r="F42" s="427">
        <v>0</v>
      </c>
      <c r="G42" s="427">
        <v>0</v>
      </c>
      <c r="H42" s="427">
        <v>0</v>
      </c>
      <c r="I42" s="427">
        <v>0</v>
      </c>
      <c r="J42" s="427">
        <v>0</v>
      </c>
      <c r="K42" s="427">
        <v>0</v>
      </c>
      <c r="L42" s="427">
        <v>500</v>
      </c>
      <c r="M42" s="427">
        <v>0</v>
      </c>
      <c r="N42" s="427">
        <v>0</v>
      </c>
      <c r="O42" s="427">
        <v>500</v>
      </c>
      <c r="P42" s="427">
        <v>0</v>
      </c>
      <c r="Q42" s="427">
        <v>0</v>
      </c>
      <c r="R42" s="427">
        <v>0</v>
      </c>
      <c r="S42" s="427">
        <v>0</v>
      </c>
      <c r="T42" s="431">
        <v>0</v>
      </c>
      <c r="U42" s="431">
        <v>0</v>
      </c>
      <c r="V42" s="431">
        <v>0</v>
      </c>
      <c r="W42" s="427">
        <v>0</v>
      </c>
      <c r="X42" s="432">
        <v>500</v>
      </c>
      <c r="Y42" s="434">
        <v>1</v>
      </c>
      <c r="Z42" s="427">
        <v>0</v>
      </c>
    </row>
    <row r="43" ht="23.1" customHeight="1" spans="1:26">
      <c r="A43" s="180" t="s">
        <v>174</v>
      </c>
      <c r="B43" s="199" t="s">
        <v>175</v>
      </c>
      <c r="C43" s="427">
        <v>100</v>
      </c>
      <c r="D43" s="427">
        <v>100</v>
      </c>
      <c r="E43" s="427">
        <v>0</v>
      </c>
      <c r="F43" s="427">
        <v>0</v>
      </c>
      <c r="G43" s="427">
        <v>0</v>
      </c>
      <c r="H43" s="427">
        <v>0</v>
      </c>
      <c r="I43" s="427">
        <v>0</v>
      </c>
      <c r="J43" s="427">
        <v>0</v>
      </c>
      <c r="K43" s="427">
        <v>0</v>
      </c>
      <c r="L43" s="427">
        <v>100</v>
      </c>
      <c r="M43" s="427">
        <v>0</v>
      </c>
      <c r="N43" s="427">
        <v>0</v>
      </c>
      <c r="O43" s="427">
        <v>100</v>
      </c>
      <c r="P43" s="427">
        <v>0</v>
      </c>
      <c r="Q43" s="427">
        <v>0</v>
      </c>
      <c r="R43" s="427">
        <v>0</v>
      </c>
      <c r="S43" s="427">
        <v>0</v>
      </c>
      <c r="T43" s="431">
        <v>0</v>
      </c>
      <c r="U43" s="431">
        <v>0</v>
      </c>
      <c r="V43" s="431">
        <v>0</v>
      </c>
      <c r="W43" s="427">
        <v>0</v>
      </c>
      <c r="X43" s="432">
        <v>100</v>
      </c>
      <c r="Y43" s="434">
        <v>1</v>
      </c>
      <c r="Z43" s="427">
        <v>0</v>
      </c>
    </row>
    <row r="44" ht="23.1" customHeight="1" spans="1:26">
      <c r="A44" s="180" t="s">
        <v>176</v>
      </c>
      <c r="B44" s="199" t="s">
        <v>177</v>
      </c>
      <c r="C44" s="427">
        <v>55</v>
      </c>
      <c r="D44" s="427">
        <v>55</v>
      </c>
      <c r="E44" s="427">
        <v>0</v>
      </c>
      <c r="F44" s="427">
        <v>0</v>
      </c>
      <c r="G44" s="427">
        <v>0</v>
      </c>
      <c r="H44" s="427">
        <v>0</v>
      </c>
      <c r="I44" s="427">
        <v>0</v>
      </c>
      <c r="J44" s="427">
        <v>0</v>
      </c>
      <c r="K44" s="427">
        <v>0</v>
      </c>
      <c r="L44" s="427">
        <v>55</v>
      </c>
      <c r="M44" s="427">
        <v>0</v>
      </c>
      <c r="N44" s="427">
        <v>0</v>
      </c>
      <c r="O44" s="427">
        <v>55</v>
      </c>
      <c r="P44" s="427">
        <v>0</v>
      </c>
      <c r="Q44" s="427">
        <v>0</v>
      </c>
      <c r="R44" s="427">
        <v>0</v>
      </c>
      <c r="S44" s="427">
        <v>0</v>
      </c>
      <c r="T44" s="431">
        <v>0</v>
      </c>
      <c r="U44" s="431">
        <v>0</v>
      </c>
      <c r="V44" s="431">
        <v>0</v>
      </c>
      <c r="W44" s="427">
        <v>0</v>
      </c>
      <c r="X44" s="432">
        <v>55</v>
      </c>
      <c r="Y44" s="434">
        <v>1</v>
      </c>
      <c r="Z44" s="427">
        <v>0</v>
      </c>
    </row>
    <row r="45" ht="23.1" customHeight="1" spans="1:26">
      <c r="A45" s="180" t="s">
        <v>178</v>
      </c>
      <c r="B45" s="199" t="s">
        <v>179</v>
      </c>
      <c r="C45" s="427">
        <v>160</v>
      </c>
      <c r="D45" s="427">
        <v>160</v>
      </c>
      <c r="E45" s="427">
        <v>0</v>
      </c>
      <c r="F45" s="427">
        <v>0</v>
      </c>
      <c r="G45" s="427">
        <v>0</v>
      </c>
      <c r="H45" s="427">
        <v>0</v>
      </c>
      <c r="I45" s="427">
        <v>0</v>
      </c>
      <c r="J45" s="427">
        <v>0</v>
      </c>
      <c r="K45" s="427">
        <v>0</v>
      </c>
      <c r="L45" s="427">
        <v>160</v>
      </c>
      <c r="M45" s="427">
        <v>0</v>
      </c>
      <c r="N45" s="427">
        <v>0</v>
      </c>
      <c r="O45" s="427">
        <v>160</v>
      </c>
      <c r="P45" s="427">
        <v>0</v>
      </c>
      <c r="Q45" s="427">
        <v>0</v>
      </c>
      <c r="R45" s="427">
        <v>0</v>
      </c>
      <c r="S45" s="427">
        <v>0</v>
      </c>
      <c r="T45" s="431">
        <v>0</v>
      </c>
      <c r="U45" s="431">
        <v>0</v>
      </c>
      <c r="V45" s="431">
        <v>0</v>
      </c>
      <c r="W45" s="427">
        <v>0</v>
      </c>
      <c r="X45" s="432">
        <v>160</v>
      </c>
      <c r="Y45" s="434">
        <v>1</v>
      </c>
      <c r="Z45" s="427">
        <v>0</v>
      </c>
    </row>
    <row r="46" ht="23.1" customHeight="1" spans="1:26">
      <c r="A46" s="180" t="s">
        <v>180</v>
      </c>
      <c r="B46" s="199" t="s">
        <v>181</v>
      </c>
      <c r="C46" s="427">
        <v>20</v>
      </c>
      <c r="D46" s="427">
        <v>20</v>
      </c>
      <c r="E46" s="427">
        <v>0</v>
      </c>
      <c r="F46" s="427">
        <v>0</v>
      </c>
      <c r="G46" s="427">
        <v>0</v>
      </c>
      <c r="H46" s="427">
        <v>0</v>
      </c>
      <c r="I46" s="427">
        <v>0</v>
      </c>
      <c r="J46" s="427">
        <v>0</v>
      </c>
      <c r="K46" s="427">
        <v>20</v>
      </c>
      <c r="L46" s="427">
        <v>0</v>
      </c>
      <c r="M46" s="427">
        <v>0</v>
      </c>
      <c r="N46" s="427">
        <v>0</v>
      </c>
      <c r="O46" s="427">
        <v>20</v>
      </c>
      <c r="P46" s="427">
        <v>0</v>
      </c>
      <c r="Q46" s="427">
        <v>5</v>
      </c>
      <c r="R46" s="427">
        <v>0</v>
      </c>
      <c r="S46" s="427">
        <v>2</v>
      </c>
      <c r="T46" s="431">
        <v>11</v>
      </c>
      <c r="U46" s="431">
        <v>0</v>
      </c>
      <c r="V46" s="431">
        <v>0</v>
      </c>
      <c r="W46" s="427">
        <v>0</v>
      </c>
      <c r="X46" s="432">
        <v>2</v>
      </c>
      <c r="Y46" s="434">
        <v>1</v>
      </c>
      <c r="Z46" s="427">
        <v>0</v>
      </c>
    </row>
    <row r="47" ht="12.75" customHeight="1"/>
    <row r="48" ht="12.75" customHeight="1"/>
    <row r="49" ht="12.75" customHeight="1"/>
  </sheetData>
  <sheetProtection formatCells="0" formatColumns="0" formatRows="0"/>
  <mergeCells count="24">
    <mergeCell ref="A1:Z1"/>
    <mergeCell ref="A2:D2"/>
    <mergeCell ref="Q2:R2"/>
    <mergeCell ref="Y2:Z2"/>
    <mergeCell ref="C3:N3"/>
    <mergeCell ref="O3:X3"/>
    <mergeCell ref="D4:L4"/>
    <mergeCell ref="A3:A5"/>
    <mergeCell ref="B3:B5"/>
    <mergeCell ref="C4:C5"/>
    <mergeCell ref="M4:M5"/>
    <mergeCell ref="N4:N5"/>
    <mergeCell ref="O4:O5"/>
    <mergeCell ref="P4:P5"/>
    <mergeCell ref="Q4:Q5"/>
    <mergeCell ref="R4:R5"/>
    <mergeCell ref="S4:S5"/>
    <mergeCell ref="T4:T5"/>
    <mergeCell ref="U4:U5"/>
    <mergeCell ref="V4:V5"/>
    <mergeCell ref="W4:W5"/>
    <mergeCell ref="X4:X5"/>
    <mergeCell ref="Y3:Y5"/>
    <mergeCell ref="Z3:Z5"/>
  </mergeCells>
  <printOptions horizontalCentered="1"/>
  <pageMargins left="0.393055555555556" right="0.393055555555556" top="0.984027777777778" bottom="0.984027777777778" header="0.471527777777778" footer="0.471527777777778"/>
  <pageSetup paperSize="9" scale="81" fitToHeight="0" orientation="landscape" horizontalDpi="600" verticalDpi="600"/>
  <headerFooter alignWithMargins="0" scaleWithDoc="0">
    <oddFooter>&amp;C第 &amp;P 页，共 &amp;N 页</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208"/>
  <sheetViews>
    <sheetView showGridLines="0" showZeros="0" workbookViewId="0">
      <selection activeCell="A1" sqref="A1:N1"/>
    </sheetView>
  </sheetViews>
  <sheetFormatPr defaultColWidth="6.875" defaultRowHeight="11.25"/>
  <cols>
    <col min="1" max="1" width="9.75" style="166" customWidth="1"/>
    <col min="2" max="2" width="21.625" style="166" customWidth="1"/>
    <col min="3" max="6" width="8.875" style="166" customWidth="1"/>
    <col min="7" max="7" width="10.375" style="166" customWidth="1"/>
    <col min="8" max="12" width="8.875" style="166" customWidth="1"/>
    <col min="13" max="13" width="10" style="166" customWidth="1"/>
    <col min="14" max="14" width="8.875" style="166" customWidth="1"/>
    <col min="15" max="256" width="6.875" style="166" customWidth="1"/>
    <col min="257" max="16384" width="6.875" style="166"/>
  </cols>
  <sheetData>
    <row r="1" ht="30" customHeight="1" spans="1:14">
      <c r="A1" s="167" t="s">
        <v>3051</v>
      </c>
      <c r="B1" s="167"/>
      <c r="C1" s="167"/>
      <c r="D1" s="167"/>
      <c r="E1" s="167"/>
      <c r="F1" s="167"/>
      <c r="G1" s="167"/>
      <c r="H1" s="167"/>
      <c r="I1" s="167"/>
      <c r="J1" s="167"/>
      <c r="K1" s="167"/>
      <c r="L1" s="167"/>
      <c r="M1" s="167"/>
      <c r="N1" s="167"/>
    </row>
    <row r="2" ht="19.5" customHeight="1" spans="1:14">
      <c r="A2" s="230"/>
      <c r="B2" s="230"/>
      <c r="C2" s="230"/>
      <c r="D2" s="230"/>
      <c r="E2" s="230"/>
      <c r="F2" s="230"/>
      <c r="G2" s="231"/>
      <c r="H2" s="231"/>
      <c r="I2" s="231"/>
      <c r="J2" s="231"/>
      <c r="K2" s="236" t="s">
        <v>1</v>
      </c>
      <c r="L2" s="236"/>
      <c r="M2" s="236"/>
      <c r="N2" s="236"/>
    </row>
    <row r="3" ht="17.25" customHeight="1" spans="1:14">
      <c r="A3" s="232" t="s">
        <v>74</v>
      </c>
      <c r="B3" s="175" t="s">
        <v>75</v>
      </c>
      <c r="C3" s="196" t="s">
        <v>3052</v>
      </c>
      <c r="D3" s="196"/>
      <c r="E3" s="196"/>
      <c r="F3" s="196"/>
      <c r="G3" s="196"/>
      <c r="H3" s="196"/>
      <c r="I3" s="196" t="s">
        <v>3053</v>
      </c>
      <c r="J3" s="196"/>
      <c r="K3" s="209"/>
      <c r="L3" s="209"/>
      <c r="M3" s="209"/>
      <c r="N3" s="209"/>
    </row>
    <row r="4" ht="17.25" customHeight="1" spans="1:14">
      <c r="A4" s="232"/>
      <c r="B4" s="175"/>
      <c r="C4" s="174" t="s">
        <v>93</v>
      </c>
      <c r="D4" s="174" t="s">
        <v>2849</v>
      </c>
      <c r="E4" s="174" t="s">
        <v>3054</v>
      </c>
      <c r="F4" s="233" t="s">
        <v>3055</v>
      </c>
      <c r="G4" s="233"/>
      <c r="H4" s="174" t="s">
        <v>3056</v>
      </c>
      <c r="I4" s="175" t="s">
        <v>93</v>
      </c>
      <c r="J4" s="175" t="s">
        <v>2849</v>
      </c>
      <c r="K4" s="175" t="s">
        <v>3054</v>
      </c>
      <c r="L4" s="233" t="s">
        <v>3055</v>
      </c>
      <c r="M4" s="233"/>
      <c r="N4" s="174" t="s">
        <v>3056</v>
      </c>
    </row>
    <row r="5" ht="29.25" customHeight="1" spans="1:14">
      <c r="A5" s="232"/>
      <c r="B5" s="234"/>
      <c r="C5" s="174"/>
      <c r="D5" s="174"/>
      <c r="E5" s="174"/>
      <c r="F5" s="174" t="s">
        <v>3057</v>
      </c>
      <c r="G5" s="174" t="s">
        <v>2853</v>
      </c>
      <c r="H5" s="174"/>
      <c r="I5" s="175"/>
      <c r="J5" s="175"/>
      <c r="K5" s="175"/>
      <c r="L5" s="175" t="s">
        <v>3057</v>
      </c>
      <c r="M5" s="175" t="s">
        <v>2853</v>
      </c>
      <c r="N5" s="174"/>
    </row>
    <row r="6" s="165" customFormat="1" ht="23.1" customHeight="1" spans="1:14">
      <c r="A6" s="235"/>
      <c r="B6" s="199" t="s">
        <v>17</v>
      </c>
      <c r="C6" s="183">
        <v>1874.6</v>
      </c>
      <c r="D6" s="183">
        <v>1517.6</v>
      </c>
      <c r="E6" s="183">
        <v>357</v>
      </c>
      <c r="F6" s="183">
        <v>0</v>
      </c>
      <c r="G6" s="183">
        <v>357</v>
      </c>
      <c r="H6" s="183">
        <v>0</v>
      </c>
      <c r="I6" s="183">
        <v>1825</v>
      </c>
      <c r="J6" s="183">
        <v>1499</v>
      </c>
      <c r="K6" s="183">
        <v>326</v>
      </c>
      <c r="L6" s="183">
        <v>0</v>
      </c>
      <c r="M6" s="183">
        <v>326</v>
      </c>
      <c r="N6" s="183">
        <v>0</v>
      </c>
    </row>
    <row r="7" ht="23.1" customHeight="1" spans="1:14">
      <c r="A7" s="235" t="s">
        <v>2289</v>
      </c>
      <c r="B7" s="199" t="s">
        <v>354</v>
      </c>
      <c r="C7" s="183">
        <v>131.5</v>
      </c>
      <c r="D7" s="183">
        <v>103.5</v>
      </c>
      <c r="E7" s="183">
        <v>28</v>
      </c>
      <c r="F7" s="183">
        <v>0</v>
      </c>
      <c r="G7" s="183">
        <v>28</v>
      </c>
      <c r="H7" s="183">
        <v>0</v>
      </c>
      <c r="I7" s="183">
        <v>124.2</v>
      </c>
      <c r="J7" s="183">
        <v>108.2</v>
      </c>
      <c r="K7" s="183">
        <v>16</v>
      </c>
      <c r="L7" s="183">
        <v>0</v>
      </c>
      <c r="M7" s="183">
        <v>16</v>
      </c>
      <c r="N7" s="183">
        <v>0</v>
      </c>
    </row>
    <row r="8" ht="23.1" customHeight="1" spans="1:14">
      <c r="A8" s="235" t="s">
        <v>2324</v>
      </c>
      <c r="B8" s="199" t="s">
        <v>2325</v>
      </c>
      <c r="C8" s="183">
        <v>0</v>
      </c>
      <c r="D8" s="183">
        <v>0</v>
      </c>
      <c r="E8" s="183">
        <v>0</v>
      </c>
      <c r="F8" s="183">
        <v>0</v>
      </c>
      <c r="G8" s="183">
        <v>0</v>
      </c>
      <c r="H8" s="183">
        <v>0</v>
      </c>
      <c r="I8" s="183">
        <v>1.5</v>
      </c>
      <c r="J8" s="183">
        <v>1.5</v>
      </c>
      <c r="K8" s="183">
        <v>0</v>
      </c>
      <c r="L8" s="183">
        <v>0</v>
      </c>
      <c r="M8" s="183">
        <v>0</v>
      </c>
      <c r="N8" s="183">
        <v>0</v>
      </c>
    </row>
    <row r="9" ht="23.1" customHeight="1" spans="1:14">
      <c r="A9" s="235" t="s">
        <v>2318</v>
      </c>
      <c r="B9" s="199" t="s">
        <v>2319</v>
      </c>
      <c r="C9" s="183">
        <v>3.7</v>
      </c>
      <c r="D9" s="183">
        <v>3.7</v>
      </c>
      <c r="E9" s="183">
        <v>0</v>
      </c>
      <c r="F9" s="183">
        <v>0</v>
      </c>
      <c r="G9" s="183">
        <v>0</v>
      </c>
      <c r="H9" s="183">
        <v>0</v>
      </c>
      <c r="I9" s="183">
        <v>3.7</v>
      </c>
      <c r="J9" s="183">
        <v>3.7</v>
      </c>
      <c r="K9" s="183">
        <v>0</v>
      </c>
      <c r="L9" s="183">
        <v>0</v>
      </c>
      <c r="M9" s="183">
        <v>0</v>
      </c>
      <c r="N9" s="183">
        <v>0</v>
      </c>
    </row>
    <row r="10" ht="23.1" customHeight="1" spans="1:14">
      <c r="A10" s="235" t="s">
        <v>2316</v>
      </c>
      <c r="B10" s="199" t="s">
        <v>2317</v>
      </c>
      <c r="C10" s="183">
        <v>1.7</v>
      </c>
      <c r="D10" s="183">
        <v>1.7</v>
      </c>
      <c r="E10" s="183">
        <v>0</v>
      </c>
      <c r="F10" s="183">
        <v>0</v>
      </c>
      <c r="G10" s="183">
        <v>0</v>
      </c>
      <c r="H10" s="183">
        <v>0</v>
      </c>
      <c r="I10" s="183">
        <v>1.7</v>
      </c>
      <c r="J10" s="183">
        <v>1.7</v>
      </c>
      <c r="K10" s="183">
        <v>0</v>
      </c>
      <c r="L10" s="183">
        <v>0</v>
      </c>
      <c r="M10" s="183">
        <v>0</v>
      </c>
      <c r="N10" s="183">
        <v>0</v>
      </c>
    </row>
    <row r="11" ht="23.1" customHeight="1" spans="1:14">
      <c r="A11" s="235" t="s">
        <v>2294</v>
      </c>
      <c r="B11" s="199" t="s">
        <v>2295</v>
      </c>
      <c r="C11" s="183">
        <v>28</v>
      </c>
      <c r="D11" s="183">
        <v>16</v>
      </c>
      <c r="E11" s="183">
        <v>12</v>
      </c>
      <c r="F11" s="183">
        <v>0</v>
      </c>
      <c r="G11" s="183">
        <v>12</v>
      </c>
      <c r="H11" s="183">
        <v>0</v>
      </c>
      <c r="I11" s="183">
        <v>28</v>
      </c>
      <c r="J11" s="183">
        <v>16</v>
      </c>
      <c r="K11" s="183">
        <v>12</v>
      </c>
      <c r="L11" s="183">
        <v>0</v>
      </c>
      <c r="M11" s="183">
        <v>12</v>
      </c>
      <c r="N11" s="183">
        <v>0</v>
      </c>
    </row>
    <row r="12" ht="23.1" customHeight="1" spans="1:14">
      <c r="A12" s="235" t="s">
        <v>2314</v>
      </c>
      <c r="B12" s="199" t="s">
        <v>2315</v>
      </c>
      <c r="C12" s="183">
        <v>4.8</v>
      </c>
      <c r="D12" s="183">
        <v>4.8</v>
      </c>
      <c r="E12" s="183">
        <v>0</v>
      </c>
      <c r="F12" s="183">
        <v>0</v>
      </c>
      <c r="G12" s="183">
        <v>0</v>
      </c>
      <c r="H12" s="183">
        <v>0</v>
      </c>
      <c r="I12" s="183">
        <v>4.8</v>
      </c>
      <c r="J12" s="183">
        <v>4.8</v>
      </c>
      <c r="K12" s="183">
        <v>0</v>
      </c>
      <c r="L12" s="183">
        <v>0</v>
      </c>
      <c r="M12" s="183">
        <v>0</v>
      </c>
      <c r="N12" s="183">
        <v>0</v>
      </c>
    </row>
    <row r="13" ht="23.1" customHeight="1" spans="1:14">
      <c r="A13" s="235" t="s">
        <v>2312</v>
      </c>
      <c r="B13" s="199" t="s">
        <v>2313</v>
      </c>
      <c r="C13" s="183">
        <v>3</v>
      </c>
      <c r="D13" s="183">
        <v>3</v>
      </c>
      <c r="E13" s="183">
        <v>0</v>
      </c>
      <c r="F13" s="183">
        <v>0</v>
      </c>
      <c r="G13" s="183">
        <v>0</v>
      </c>
      <c r="H13" s="183">
        <v>0</v>
      </c>
      <c r="I13" s="183">
        <v>3</v>
      </c>
      <c r="J13" s="183">
        <v>3</v>
      </c>
      <c r="K13" s="183">
        <v>0</v>
      </c>
      <c r="L13" s="183">
        <v>0</v>
      </c>
      <c r="M13" s="183">
        <v>0</v>
      </c>
      <c r="N13" s="183">
        <v>0</v>
      </c>
    </row>
    <row r="14" ht="23.1" customHeight="1" spans="1:14">
      <c r="A14" s="235" t="s">
        <v>2306</v>
      </c>
      <c r="B14" s="199" t="s">
        <v>2307</v>
      </c>
      <c r="C14" s="183">
        <v>2</v>
      </c>
      <c r="D14" s="183">
        <v>2</v>
      </c>
      <c r="E14" s="183">
        <v>0</v>
      </c>
      <c r="F14" s="183">
        <v>0</v>
      </c>
      <c r="G14" s="183">
        <v>0</v>
      </c>
      <c r="H14" s="183">
        <v>0</v>
      </c>
      <c r="I14" s="183">
        <v>2</v>
      </c>
      <c r="J14" s="183">
        <v>2</v>
      </c>
      <c r="K14" s="183">
        <v>0</v>
      </c>
      <c r="L14" s="183">
        <v>0</v>
      </c>
      <c r="M14" s="183">
        <v>0</v>
      </c>
      <c r="N14" s="183">
        <v>0</v>
      </c>
    </row>
    <row r="15" ht="23.1" customHeight="1" spans="1:14">
      <c r="A15" s="235" t="s">
        <v>2300</v>
      </c>
      <c r="B15" s="199" t="s">
        <v>2301</v>
      </c>
      <c r="C15" s="183">
        <v>4</v>
      </c>
      <c r="D15" s="183">
        <v>2</v>
      </c>
      <c r="E15" s="183">
        <v>2</v>
      </c>
      <c r="F15" s="183">
        <v>0</v>
      </c>
      <c r="G15" s="183">
        <v>2</v>
      </c>
      <c r="H15" s="183">
        <v>0</v>
      </c>
      <c r="I15" s="183">
        <v>4</v>
      </c>
      <c r="J15" s="183">
        <v>2</v>
      </c>
      <c r="K15" s="183">
        <v>2</v>
      </c>
      <c r="L15" s="183">
        <v>0</v>
      </c>
      <c r="M15" s="183">
        <v>2</v>
      </c>
      <c r="N15" s="183">
        <v>0</v>
      </c>
    </row>
    <row r="16" ht="23.1" customHeight="1" spans="1:14">
      <c r="A16" s="235" t="s">
        <v>2310</v>
      </c>
      <c r="B16" s="199" t="s">
        <v>2311</v>
      </c>
      <c r="C16" s="183">
        <v>4</v>
      </c>
      <c r="D16" s="183">
        <v>2</v>
      </c>
      <c r="E16" s="183">
        <v>2</v>
      </c>
      <c r="F16" s="183">
        <v>0</v>
      </c>
      <c r="G16" s="183">
        <v>2</v>
      </c>
      <c r="H16" s="183">
        <v>0</v>
      </c>
      <c r="I16" s="183">
        <v>2</v>
      </c>
      <c r="J16" s="183">
        <v>2</v>
      </c>
      <c r="K16" s="183">
        <v>0</v>
      </c>
      <c r="L16" s="183">
        <v>0</v>
      </c>
      <c r="M16" s="183">
        <v>0</v>
      </c>
      <c r="N16" s="183">
        <v>0</v>
      </c>
    </row>
    <row r="17" ht="23.1" customHeight="1" spans="1:14">
      <c r="A17" s="235" t="s">
        <v>2304</v>
      </c>
      <c r="B17" s="199" t="s">
        <v>2305</v>
      </c>
      <c r="C17" s="183">
        <v>1.8</v>
      </c>
      <c r="D17" s="183">
        <v>1.8</v>
      </c>
      <c r="E17" s="183">
        <v>0</v>
      </c>
      <c r="F17" s="183">
        <v>0</v>
      </c>
      <c r="G17" s="183">
        <v>0</v>
      </c>
      <c r="H17" s="183">
        <v>0</v>
      </c>
      <c r="I17" s="183">
        <v>3</v>
      </c>
      <c r="J17" s="183">
        <v>3</v>
      </c>
      <c r="K17" s="183">
        <v>0</v>
      </c>
      <c r="L17" s="183">
        <v>0</v>
      </c>
      <c r="M17" s="183">
        <v>0</v>
      </c>
      <c r="N17" s="183">
        <v>0</v>
      </c>
    </row>
    <row r="18" ht="23.1" customHeight="1" spans="1:14">
      <c r="A18" s="235" t="s">
        <v>2322</v>
      </c>
      <c r="B18" s="199" t="s">
        <v>2323</v>
      </c>
      <c r="C18" s="183">
        <v>0</v>
      </c>
      <c r="D18" s="183">
        <v>0</v>
      </c>
      <c r="E18" s="183">
        <v>0</v>
      </c>
      <c r="F18" s="183">
        <v>0</v>
      </c>
      <c r="G18" s="183">
        <v>0</v>
      </c>
      <c r="H18" s="183">
        <v>0</v>
      </c>
      <c r="I18" s="183">
        <v>2</v>
      </c>
      <c r="J18" s="183">
        <v>2</v>
      </c>
      <c r="K18" s="183">
        <v>0</v>
      </c>
      <c r="L18" s="183">
        <v>0</v>
      </c>
      <c r="M18" s="183">
        <v>0</v>
      </c>
      <c r="N18" s="183">
        <v>0</v>
      </c>
    </row>
    <row r="19" ht="23.1" customHeight="1" spans="1:14">
      <c r="A19" s="235" t="s">
        <v>2320</v>
      </c>
      <c r="B19" s="199" t="s">
        <v>2321</v>
      </c>
      <c r="C19" s="183">
        <v>1.2</v>
      </c>
      <c r="D19" s="183">
        <v>1.2</v>
      </c>
      <c r="E19" s="183">
        <v>0</v>
      </c>
      <c r="F19" s="183">
        <v>0</v>
      </c>
      <c r="G19" s="183">
        <v>0</v>
      </c>
      <c r="H19" s="183">
        <v>0</v>
      </c>
      <c r="I19" s="183">
        <v>1.2</v>
      </c>
      <c r="J19" s="183">
        <v>1.2</v>
      </c>
      <c r="K19" s="183">
        <v>0</v>
      </c>
      <c r="L19" s="183">
        <v>0</v>
      </c>
      <c r="M19" s="183">
        <v>0</v>
      </c>
      <c r="N19" s="183">
        <v>0</v>
      </c>
    </row>
    <row r="20" ht="23.1" customHeight="1" spans="1:14">
      <c r="A20" s="235" t="s">
        <v>2290</v>
      </c>
      <c r="B20" s="199" t="s">
        <v>2291</v>
      </c>
      <c r="C20" s="183">
        <v>59.2</v>
      </c>
      <c r="D20" s="183">
        <v>47.2</v>
      </c>
      <c r="E20" s="183">
        <v>12</v>
      </c>
      <c r="F20" s="183">
        <v>0</v>
      </c>
      <c r="G20" s="183">
        <v>12</v>
      </c>
      <c r="H20" s="183">
        <v>0</v>
      </c>
      <c r="I20" s="183">
        <v>49.2</v>
      </c>
      <c r="J20" s="183">
        <v>47.2</v>
      </c>
      <c r="K20" s="183">
        <v>2</v>
      </c>
      <c r="L20" s="183">
        <v>0</v>
      </c>
      <c r="M20" s="183">
        <v>2</v>
      </c>
      <c r="N20" s="183">
        <v>0</v>
      </c>
    </row>
    <row r="21" ht="23.1" customHeight="1" spans="1:14">
      <c r="A21" s="235" t="s">
        <v>2296</v>
      </c>
      <c r="B21" s="199" t="s">
        <v>2297</v>
      </c>
      <c r="C21" s="183">
        <v>6.6</v>
      </c>
      <c r="D21" s="183">
        <v>6.6</v>
      </c>
      <c r="E21" s="183">
        <v>0</v>
      </c>
      <c r="F21" s="183">
        <v>0</v>
      </c>
      <c r="G21" s="183">
        <v>0</v>
      </c>
      <c r="H21" s="183">
        <v>0</v>
      </c>
      <c r="I21" s="183">
        <v>6.6</v>
      </c>
      <c r="J21" s="183">
        <v>6.6</v>
      </c>
      <c r="K21" s="183">
        <v>0</v>
      </c>
      <c r="L21" s="183">
        <v>0</v>
      </c>
      <c r="M21" s="183">
        <v>0</v>
      </c>
      <c r="N21" s="183">
        <v>0</v>
      </c>
    </row>
    <row r="22" ht="23.1" customHeight="1" spans="1:14">
      <c r="A22" s="235" t="s">
        <v>2308</v>
      </c>
      <c r="B22" s="199" t="s">
        <v>2309</v>
      </c>
      <c r="C22" s="183">
        <v>2.2</v>
      </c>
      <c r="D22" s="183">
        <v>2.2</v>
      </c>
      <c r="E22" s="183">
        <v>0</v>
      </c>
      <c r="F22" s="183">
        <v>0</v>
      </c>
      <c r="G22" s="183">
        <v>0</v>
      </c>
      <c r="H22" s="183">
        <v>0</v>
      </c>
      <c r="I22" s="183">
        <v>2.2</v>
      </c>
      <c r="J22" s="183">
        <v>2.2</v>
      </c>
      <c r="K22" s="183">
        <v>0</v>
      </c>
      <c r="L22" s="183">
        <v>0</v>
      </c>
      <c r="M22" s="183">
        <v>0</v>
      </c>
      <c r="N22" s="183">
        <v>0</v>
      </c>
    </row>
    <row r="23" ht="23.1" customHeight="1" spans="1:14">
      <c r="A23" s="235" t="s">
        <v>2298</v>
      </c>
      <c r="B23" s="199" t="s">
        <v>2299</v>
      </c>
      <c r="C23" s="183">
        <v>1.8</v>
      </c>
      <c r="D23" s="183">
        <v>1.8</v>
      </c>
      <c r="E23" s="183">
        <v>0</v>
      </c>
      <c r="F23" s="183">
        <v>0</v>
      </c>
      <c r="G23" s="183">
        <v>0</v>
      </c>
      <c r="H23" s="183">
        <v>0</v>
      </c>
      <c r="I23" s="183">
        <v>1.8</v>
      </c>
      <c r="J23" s="183">
        <v>1.8</v>
      </c>
      <c r="K23" s="183">
        <v>0</v>
      </c>
      <c r="L23" s="183">
        <v>0</v>
      </c>
      <c r="M23" s="183">
        <v>0</v>
      </c>
      <c r="N23" s="183">
        <v>0</v>
      </c>
    </row>
    <row r="24" ht="23.1" customHeight="1" spans="1:14">
      <c r="A24" s="235" t="s">
        <v>2292</v>
      </c>
      <c r="B24" s="199" t="s">
        <v>2293</v>
      </c>
      <c r="C24" s="183">
        <v>3.3</v>
      </c>
      <c r="D24" s="183">
        <v>3.3</v>
      </c>
      <c r="E24" s="183">
        <v>0</v>
      </c>
      <c r="F24" s="183">
        <v>0</v>
      </c>
      <c r="G24" s="183">
        <v>0</v>
      </c>
      <c r="H24" s="183">
        <v>0</v>
      </c>
      <c r="I24" s="183">
        <v>3.3</v>
      </c>
      <c r="J24" s="183">
        <v>3.3</v>
      </c>
      <c r="K24" s="183">
        <v>0</v>
      </c>
      <c r="L24" s="183">
        <v>0</v>
      </c>
      <c r="M24" s="183">
        <v>0</v>
      </c>
      <c r="N24" s="183">
        <v>0</v>
      </c>
    </row>
    <row r="25" ht="23.1" customHeight="1" spans="1:14">
      <c r="A25" s="235" t="s">
        <v>2302</v>
      </c>
      <c r="B25" s="199" t="s">
        <v>2303</v>
      </c>
      <c r="C25" s="183">
        <v>4.2</v>
      </c>
      <c r="D25" s="183">
        <v>4.2</v>
      </c>
      <c r="E25" s="183">
        <v>0</v>
      </c>
      <c r="F25" s="183">
        <v>0</v>
      </c>
      <c r="G25" s="183">
        <v>0</v>
      </c>
      <c r="H25" s="183">
        <v>0</v>
      </c>
      <c r="I25" s="183">
        <v>4.2</v>
      </c>
      <c r="J25" s="183">
        <v>4.2</v>
      </c>
      <c r="K25" s="183">
        <v>0</v>
      </c>
      <c r="L25" s="183">
        <v>0</v>
      </c>
      <c r="M25" s="183">
        <v>0</v>
      </c>
      <c r="N25" s="183">
        <v>0</v>
      </c>
    </row>
    <row r="26" ht="23.1" customHeight="1" spans="1:14">
      <c r="A26" s="235" t="s">
        <v>2328</v>
      </c>
      <c r="B26" s="199" t="s">
        <v>479</v>
      </c>
      <c r="C26" s="183">
        <v>34.4</v>
      </c>
      <c r="D26" s="183">
        <v>34.4</v>
      </c>
      <c r="E26" s="183">
        <v>0</v>
      </c>
      <c r="F26" s="183">
        <v>0</v>
      </c>
      <c r="G26" s="183">
        <v>0</v>
      </c>
      <c r="H26" s="183">
        <v>0</v>
      </c>
      <c r="I26" s="183">
        <v>35.9</v>
      </c>
      <c r="J26" s="183">
        <v>35.9</v>
      </c>
      <c r="K26" s="183">
        <v>0</v>
      </c>
      <c r="L26" s="183">
        <v>0</v>
      </c>
      <c r="M26" s="183">
        <v>0</v>
      </c>
      <c r="N26" s="183">
        <v>0</v>
      </c>
    </row>
    <row r="27" ht="23.1" customHeight="1" spans="1:14">
      <c r="A27" s="235" t="s">
        <v>2329</v>
      </c>
      <c r="B27" s="199" t="s">
        <v>2330</v>
      </c>
      <c r="C27" s="183">
        <v>27</v>
      </c>
      <c r="D27" s="183">
        <v>27</v>
      </c>
      <c r="E27" s="183">
        <v>0</v>
      </c>
      <c r="F27" s="183">
        <v>0</v>
      </c>
      <c r="G27" s="183">
        <v>0</v>
      </c>
      <c r="H27" s="183">
        <v>0</v>
      </c>
      <c r="I27" s="183">
        <v>27</v>
      </c>
      <c r="J27" s="183">
        <v>27</v>
      </c>
      <c r="K27" s="183">
        <v>0</v>
      </c>
      <c r="L27" s="183">
        <v>0</v>
      </c>
      <c r="M27" s="183">
        <v>0</v>
      </c>
      <c r="N27" s="183">
        <v>0</v>
      </c>
    </row>
    <row r="28" ht="23.1" customHeight="1" spans="1:14">
      <c r="A28" s="235" t="s">
        <v>2335</v>
      </c>
      <c r="B28" s="199" t="s">
        <v>2336</v>
      </c>
      <c r="C28" s="183">
        <v>1.3</v>
      </c>
      <c r="D28" s="183">
        <v>1.3</v>
      </c>
      <c r="E28" s="183">
        <v>0</v>
      </c>
      <c r="F28" s="183">
        <v>0</v>
      </c>
      <c r="G28" s="183">
        <v>0</v>
      </c>
      <c r="H28" s="183">
        <v>0</v>
      </c>
      <c r="I28" s="183">
        <v>1.3</v>
      </c>
      <c r="J28" s="183">
        <v>1.3</v>
      </c>
      <c r="K28" s="183">
        <v>0</v>
      </c>
      <c r="L28" s="183">
        <v>0</v>
      </c>
      <c r="M28" s="183">
        <v>0</v>
      </c>
      <c r="N28" s="183">
        <v>0</v>
      </c>
    </row>
    <row r="29" ht="23.1" customHeight="1" spans="1:14">
      <c r="A29" s="235" t="s">
        <v>2337</v>
      </c>
      <c r="B29" s="199" t="s">
        <v>2338</v>
      </c>
      <c r="C29" s="183">
        <v>1.3</v>
      </c>
      <c r="D29" s="183">
        <v>1.3</v>
      </c>
      <c r="E29" s="183">
        <v>0</v>
      </c>
      <c r="F29" s="183">
        <v>0</v>
      </c>
      <c r="G29" s="183">
        <v>0</v>
      </c>
      <c r="H29" s="183">
        <v>0</v>
      </c>
      <c r="I29" s="183">
        <v>1.3</v>
      </c>
      <c r="J29" s="183">
        <v>1.3</v>
      </c>
      <c r="K29" s="183">
        <v>0</v>
      </c>
      <c r="L29" s="183">
        <v>0</v>
      </c>
      <c r="M29" s="183">
        <v>0</v>
      </c>
      <c r="N29" s="183">
        <v>0</v>
      </c>
    </row>
    <row r="30" ht="23.1" customHeight="1" spans="1:14">
      <c r="A30" s="235" t="s">
        <v>2331</v>
      </c>
      <c r="B30" s="199" t="s">
        <v>2332</v>
      </c>
      <c r="C30" s="183">
        <v>1.8</v>
      </c>
      <c r="D30" s="183">
        <v>1.8</v>
      </c>
      <c r="E30" s="183">
        <v>0</v>
      </c>
      <c r="F30" s="183">
        <v>0</v>
      </c>
      <c r="G30" s="183">
        <v>0</v>
      </c>
      <c r="H30" s="183">
        <v>0</v>
      </c>
      <c r="I30" s="183">
        <v>1.8</v>
      </c>
      <c r="J30" s="183">
        <v>1.8</v>
      </c>
      <c r="K30" s="183">
        <v>0</v>
      </c>
      <c r="L30" s="183">
        <v>0</v>
      </c>
      <c r="M30" s="183">
        <v>0</v>
      </c>
      <c r="N30" s="183">
        <v>0</v>
      </c>
    </row>
    <row r="31" ht="23.1" customHeight="1" spans="1:14">
      <c r="A31" s="235" t="s">
        <v>2339</v>
      </c>
      <c r="B31" s="199" t="s">
        <v>2340</v>
      </c>
      <c r="C31" s="183">
        <v>0</v>
      </c>
      <c r="D31" s="183">
        <v>0</v>
      </c>
      <c r="E31" s="183">
        <v>0</v>
      </c>
      <c r="F31" s="183">
        <v>0</v>
      </c>
      <c r="G31" s="183">
        <v>0</v>
      </c>
      <c r="H31" s="183">
        <v>0</v>
      </c>
      <c r="I31" s="183">
        <v>1.5</v>
      </c>
      <c r="J31" s="183">
        <v>1.5</v>
      </c>
      <c r="K31" s="183">
        <v>0</v>
      </c>
      <c r="L31" s="183">
        <v>0</v>
      </c>
      <c r="M31" s="183">
        <v>0</v>
      </c>
      <c r="N31" s="183">
        <v>0</v>
      </c>
    </row>
    <row r="32" ht="23.1" customHeight="1" spans="1:14">
      <c r="A32" s="235" t="s">
        <v>2341</v>
      </c>
      <c r="B32" s="199" t="s">
        <v>2342</v>
      </c>
      <c r="C32" s="183">
        <v>1.2</v>
      </c>
      <c r="D32" s="183">
        <v>1.2</v>
      </c>
      <c r="E32" s="183">
        <v>0</v>
      </c>
      <c r="F32" s="183">
        <v>0</v>
      </c>
      <c r="G32" s="183">
        <v>0</v>
      </c>
      <c r="H32" s="183">
        <v>0</v>
      </c>
      <c r="I32" s="183">
        <v>1.2</v>
      </c>
      <c r="J32" s="183">
        <v>1.2</v>
      </c>
      <c r="K32" s="183">
        <v>0</v>
      </c>
      <c r="L32" s="183">
        <v>0</v>
      </c>
      <c r="M32" s="183">
        <v>0</v>
      </c>
      <c r="N32" s="183">
        <v>0</v>
      </c>
    </row>
    <row r="33" ht="23.1" customHeight="1" spans="1:14">
      <c r="A33" s="235" t="s">
        <v>2333</v>
      </c>
      <c r="B33" s="199" t="s">
        <v>2334</v>
      </c>
      <c r="C33" s="183">
        <v>1.8</v>
      </c>
      <c r="D33" s="183">
        <v>1.8</v>
      </c>
      <c r="E33" s="183">
        <v>0</v>
      </c>
      <c r="F33" s="183">
        <v>0</v>
      </c>
      <c r="G33" s="183">
        <v>0</v>
      </c>
      <c r="H33" s="183">
        <v>0</v>
      </c>
      <c r="I33" s="183">
        <v>1.8</v>
      </c>
      <c r="J33" s="183">
        <v>1.8</v>
      </c>
      <c r="K33" s="183">
        <v>0</v>
      </c>
      <c r="L33" s="183">
        <v>0</v>
      </c>
      <c r="M33" s="183">
        <v>0</v>
      </c>
      <c r="N33" s="183">
        <v>0</v>
      </c>
    </row>
    <row r="34" ht="23.1" customHeight="1" spans="1:14">
      <c r="A34" s="235" t="s">
        <v>2343</v>
      </c>
      <c r="B34" s="199" t="s">
        <v>512</v>
      </c>
      <c r="C34" s="183">
        <v>34.5</v>
      </c>
      <c r="D34" s="183">
        <v>30.5</v>
      </c>
      <c r="E34" s="183">
        <v>4</v>
      </c>
      <c r="F34" s="183">
        <v>0</v>
      </c>
      <c r="G34" s="183">
        <v>4</v>
      </c>
      <c r="H34" s="183">
        <v>0</v>
      </c>
      <c r="I34" s="183">
        <v>30.5</v>
      </c>
      <c r="J34" s="183">
        <v>30.5</v>
      </c>
      <c r="K34" s="183">
        <v>0</v>
      </c>
      <c r="L34" s="183">
        <v>0</v>
      </c>
      <c r="M34" s="183">
        <v>0</v>
      </c>
      <c r="N34" s="183">
        <v>0</v>
      </c>
    </row>
    <row r="35" ht="23.1" customHeight="1" spans="1:14">
      <c r="A35" s="235" t="s">
        <v>2344</v>
      </c>
      <c r="B35" s="199" t="s">
        <v>2345</v>
      </c>
      <c r="C35" s="183">
        <v>34.5</v>
      </c>
      <c r="D35" s="183">
        <v>30.5</v>
      </c>
      <c r="E35" s="183">
        <v>4</v>
      </c>
      <c r="F35" s="183">
        <v>0</v>
      </c>
      <c r="G35" s="183">
        <v>4</v>
      </c>
      <c r="H35" s="183">
        <v>0</v>
      </c>
      <c r="I35" s="183">
        <v>30.5</v>
      </c>
      <c r="J35" s="183">
        <v>30.5</v>
      </c>
      <c r="K35" s="183">
        <v>0</v>
      </c>
      <c r="L35" s="183">
        <v>0</v>
      </c>
      <c r="M35" s="183">
        <v>0</v>
      </c>
      <c r="N35" s="183">
        <v>0</v>
      </c>
    </row>
    <row r="36" ht="23.1" customHeight="1" spans="1:14">
      <c r="A36" s="235" t="s">
        <v>2346</v>
      </c>
      <c r="B36" s="199" t="s">
        <v>2347</v>
      </c>
      <c r="C36" s="183">
        <v>18.3</v>
      </c>
      <c r="D36" s="183">
        <v>14.3</v>
      </c>
      <c r="E36" s="183">
        <v>4</v>
      </c>
      <c r="F36" s="183">
        <v>0</v>
      </c>
      <c r="G36" s="183">
        <v>4</v>
      </c>
      <c r="H36" s="183">
        <v>0</v>
      </c>
      <c r="I36" s="183">
        <v>18.3</v>
      </c>
      <c r="J36" s="183">
        <v>14.3</v>
      </c>
      <c r="K36" s="183">
        <v>4</v>
      </c>
      <c r="L36" s="183">
        <v>0</v>
      </c>
      <c r="M36" s="183">
        <v>4</v>
      </c>
      <c r="N36" s="183">
        <v>0</v>
      </c>
    </row>
    <row r="37" ht="23.1" customHeight="1" spans="1:14">
      <c r="A37" s="235" t="s">
        <v>2348</v>
      </c>
      <c r="B37" s="199" t="s">
        <v>2349</v>
      </c>
      <c r="C37" s="183">
        <v>18.3</v>
      </c>
      <c r="D37" s="183">
        <v>14.3</v>
      </c>
      <c r="E37" s="183">
        <v>4</v>
      </c>
      <c r="F37" s="183">
        <v>0</v>
      </c>
      <c r="G37" s="183">
        <v>4</v>
      </c>
      <c r="H37" s="183">
        <v>0</v>
      </c>
      <c r="I37" s="183">
        <v>18.3</v>
      </c>
      <c r="J37" s="183">
        <v>14.3</v>
      </c>
      <c r="K37" s="183">
        <v>4</v>
      </c>
      <c r="L37" s="183">
        <v>0</v>
      </c>
      <c r="M37" s="183">
        <v>4</v>
      </c>
      <c r="N37" s="183">
        <v>0</v>
      </c>
    </row>
    <row r="38" ht="23.1" customHeight="1" spans="1:14">
      <c r="A38" s="235" t="s">
        <v>2350</v>
      </c>
      <c r="B38" s="199" t="s">
        <v>556</v>
      </c>
      <c r="C38" s="183">
        <v>32.1</v>
      </c>
      <c r="D38" s="183">
        <v>26.1</v>
      </c>
      <c r="E38" s="183">
        <v>6</v>
      </c>
      <c r="F38" s="183">
        <v>0</v>
      </c>
      <c r="G38" s="183">
        <v>6</v>
      </c>
      <c r="H38" s="183">
        <v>0</v>
      </c>
      <c r="I38" s="183">
        <v>82.1</v>
      </c>
      <c r="J38" s="183">
        <v>26.1</v>
      </c>
      <c r="K38" s="183">
        <v>56</v>
      </c>
      <c r="L38" s="183">
        <v>0</v>
      </c>
      <c r="M38" s="183">
        <v>56</v>
      </c>
      <c r="N38" s="183">
        <v>0</v>
      </c>
    </row>
    <row r="39" ht="23.1" customHeight="1" spans="1:14">
      <c r="A39" s="235" t="s">
        <v>2351</v>
      </c>
      <c r="B39" s="199" t="s">
        <v>2352</v>
      </c>
      <c r="C39" s="183">
        <v>32.1</v>
      </c>
      <c r="D39" s="183">
        <v>26.1</v>
      </c>
      <c r="E39" s="183">
        <v>6</v>
      </c>
      <c r="F39" s="183">
        <v>0</v>
      </c>
      <c r="G39" s="183">
        <v>6</v>
      </c>
      <c r="H39" s="183">
        <v>0</v>
      </c>
      <c r="I39" s="183">
        <v>82.1</v>
      </c>
      <c r="J39" s="183">
        <v>26.1</v>
      </c>
      <c r="K39" s="183">
        <v>56</v>
      </c>
      <c r="L39" s="183">
        <v>0</v>
      </c>
      <c r="M39" s="183">
        <v>56</v>
      </c>
      <c r="N39" s="183">
        <v>0</v>
      </c>
    </row>
    <row r="40" ht="23.1" customHeight="1" spans="1:14">
      <c r="A40" s="235" t="s">
        <v>2353</v>
      </c>
      <c r="B40" s="199" t="s">
        <v>107</v>
      </c>
      <c r="C40" s="183">
        <v>13.5</v>
      </c>
      <c r="D40" s="183">
        <v>11.5</v>
      </c>
      <c r="E40" s="183">
        <v>2</v>
      </c>
      <c r="F40" s="183">
        <v>0</v>
      </c>
      <c r="G40" s="183">
        <v>2</v>
      </c>
      <c r="H40" s="183">
        <v>0</v>
      </c>
      <c r="I40" s="183">
        <v>13.5</v>
      </c>
      <c r="J40" s="183">
        <v>11.5</v>
      </c>
      <c r="K40" s="183">
        <v>2</v>
      </c>
      <c r="L40" s="183">
        <v>0</v>
      </c>
      <c r="M40" s="183">
        <v>2</v>
      </c>
      <c r="N40" s="183">
        <v>0</v>
      </c>
    </row>
    <row r="41" ht="23.1" customHeight="1" spans="1:14">
      <c r="A41" s="235" t="s">
        <v>2354</v>
      </c>
      <c r="B41" s="199" t="s">
        <v>2355</v>
      </c>
      <c r="C41" s="183">
        <v>13.5</v>
      </c>
      <c r="D41" s="183">
        <v>11.5</v>
      </c>
      <c r="E41" s="183">
        <v>2</v>
      </c>
      <c r="F41" s="183">
        <v>0</v>
      </c>
      <c r="G41" s="183">
        <v>2</v>
      </c>
      <c r="H41" s="183">
        <v>0</v>
      </c>
      <c r="I41" s="183">
        <v>13.5</v>
      </c>
      <c r="J41" s="183">
        <v>11.5</v>
      </c>
      <c r="K41" s="183">
        <v>2</v>
      </c>
      <c r="L41" s="183">
        <v>0</v>
      </c>
      <c r="M41" s="183">
        <v>2</v>
      </c>
      <c r="N41" s="183">
        <v>0</v>
      </c>
    </row>
    <row r="42" ht="23.1" customHeight="1" spans="1:14">
      <c r="A42" s="235" t="s">
        <v>2356</v>
      </c>
      <c r="B42" s="199" t="s">
        <v>109</v>
      </c>
      <c r="C42" s="183">
        <v>85.4</v>
      </c>
      <c r="D42" s="183">
        <v>45.4</v>
      </c>
      <c r="E42" s="183">
        <v>40</v>
      </c>
      <c r="F42" s="183">
        <v>0</v>
      </c>
      <c r="G42" s="183">
        <v>40</v>
      </c>
      <c r="H42" s="183">
        <v>0</v>
      </c>
      <c r="I42" s="183">
        <v>85.4</v>
      </c>
      <c r="J42" s="183">
        <v>45.4</v>
      </c>
      <c r="K42" s="183">
        <v>40</v>
      </c>
      <c r="L42" s="183">
        <v>0</v>
      </c>
      <c r="M42" s="183">
        <v>40</v>
      </c>
      <c r="N42" s="183">
        <v>0</v>
      </c>
    </row>
    <row r="43" ht="23.1" customHeight="1" spans="1:14">
      <c r="A43" s="235" t="s">
        <v>2357</v>
      </c>
      <c r="B43" s="199" t="s">
        <v>2358</v>
      </c>
      <c r="C43" s="183">
        <v>85.4</v>
      </c>
      <c r="D43" s="183">
        <v>45.4</v>
      </c>
      <c r="E43" s="183">
        <v>40</v>
      </c>
      <c r="F43" s="183">
        <v>0</v>
      </c>
      <c r="G43" s="183">
        <v>40</v>
      </c>
      <c r="H43" s="183">
        <v>0</v>
      </c>
      <c r="I43" s="183">
        <v>85.4</v>
      </c>
      <c r="J43" s="183">
        <v>45.4</v>
      </c>
      <c r="K43" s="183">
        <v>40</v>
      </c>
      <c r="L43" s="183">
        <v>0</v>
      </c>
      <c r="M43" s="183">
        <v>40</v>
      </c>
      <c r="N43" s="183">
        <v>0</v>
      </c>
    </row>
    <row r="44" ht="23.1" customHeight="1" spans="1:14">
      <c r="A44" s="235" t="s">
        <v>2359</v>
      </c>
      <c r="B44" s="199" t="s">
        <v>111</v>
      </c>
      <c r="C44" s="183">
        <v>52.2</v>
      </c>
      <c r="D44" s="183">
        <v>38.2</v>
      </c>
      <c r="E44" s="183">
        <v>14</v>
      </c>
      <c r="F44" s="183">
        <v>0</v>
      </c>
      <c r="G44" s="183">
        <v>14</v>
      </c>
      <c r="H44" s="183">
        <v>0</v>
      </c>
      <c r="I44" s="183">
        <v>52.2</v>
      </c>
      <c r="J44" s="183">
        <v>38.2</v>
      </c>
      <c r="K44" s="183">
        <v>14</v>
      </c>
      <c r="L44" s="183">
        <v>0</v>
      </c>
      <c r="M44" s="183">
        <v>14</v>
      </c>
      <c r="N44" s="183">
        <v>0</v>
      </c>
    </row>
    <row r="45" ht="23.1" customHeight="1" spans="1:14">
      <c r="A45" s="235" t="s">
        <v>2360</v>
      </c>
      <c r="B45" s="199" t="s">
        <v>2361</v>
      </c>
      <c r="C45" s="183">
        <v>52.2</v>
      </c>
      <c r="D45" s="183">
        <v>38.2</v>
      </c>
      <c r="E45" s="183">
        <v>14</v>
      </c>
      <c r="F45" s="183">
        <v>0</v>
      </c>
      <c r="G45" s="183">
        <v>14</v>
      </c>
      <c r="H45" s="183">
        <v>0</v>
      </c>
      <c r="I45" s="183">
        <v>52.2</v>
      </c>
      <c r="J45" s="183">
        <v>38.2</v>
      </c>
      <c r="K45" s="183">
        <v>14</v>
      </c>
      <c r="L45" s="183">
        <v>0</v>
      </c>
      <c r="M45" s="183">
        <v>14</v>
      </c>
      <c r="N45" s="183">
        <v>0</v>
      </c>
    </row>
    <row r="46" ht="23.1" customHeight="1" spans="1:14">
      <c r="A46" s="235" t="s">
        <v>2362</v>
      </c>
      <c r="B46" s="199" t="s">
        <v>575</v>
      </c>
      <c r="C46" s="183">
        <v>47.9</v>
      </c>
      <c r="D46" s="183">
        <v>33.9</v>
      </c>
      <c r="E46" s="183">
        <v>14</v>
      </c>
      <c r="F46" s="183">
        <v>0</v>
      </c>
      <c r="G46" s="183">
        <v>14</v>
      </c>
      <c r="H46" s="183">
        <v>0</v>
      </c>
      <c r="I46" s="183">
        <v>47.9</v>
      </c>
      <c r="J46" s="183">
        <v>33.9</v>
      </c>
      <c r="K46" s="183">
        <v>14</v>
      </c>
      <c r="L46" s="183">
        <v>0</v>
      </c>
      <c r="M46" s="183">
        <v>14</v>
      </c>
      <c r="N46" s="183">
        <v>0</v>
      </c>
    </row>
    <row r="47" ht="23.1" customHeight="1" spans="1:14">
      <c r="A47" s="235" t="s">
        <v>2367</v>
      </c>
      <c r="B47" s="199" t="s">
        <v>2368</v>
      </c>
      <c r="C47" s="183">
        <v>25.4</v>
      </c>
      <c r="D47" s="183">
        <v>17.4</v>
      </c>
      <c r="E47" s="183">
        <v>8</v>
      </c>
      <c r="F47" s="183">
        <v>0</v>
      </c>
      <c r="G47" s="183">
        <v>8</v>
      </c>
      <c r="H47" s="183">
        <v>0</v>
      </c>
      <c r="I47" s="183">
        <v>25.4</v>
      </c>
      <c r="J47" s="183">
        <v>17.4</v>
      </c>
      <c r="K47" s="183">
        <v>8</v>
      </c>
      <c r="L47" s="183">
        <v>0</v>
      </c>
      <c r="M47" s="183">
        <v>8</v>
      </c>
      <c r="N47" s="183">
        <v>0</v>
      </c>
    </row>
    <row r="48" ht="23.1" customHeight="1" spans="1:14">
      <c r="A48" s="235" t="s">
        <v>2365</v>
      </c>
      <c r="B48" s="199" t="s">
        <v>2366</v>
      </c>
      <c r="C48" s="183">
        <v>3</v>
      </c>
      <c r="D48" s="183">
        <v>1</v>
      </c>
      <c r="E48" s="183">
        <v>2</v>
      </c>
      <c r="F48" s="183">
        <v>0</v>
      </c>
      <c r="G48" s="183">
        <v>2</v>
      </c>
      <c r="H48" s="183">
        <v>0</v>
      </c>
      <c r="I48" s="183">
        <v>3</v>
      </c>
      <c r="J48" s="183">
        <v>1</v>
      </c>
      <c r="K48" s="183">
        <v>2</v>
      </c>
      <c r="L48" s="183">
        <v>0</v>
      </c>
      <c r="M48" s="183">
        <v>2</v>
      </c>
      <c r="N48" s="183">
        <v>0</v>
      </c>
    </row>
    <row r="49" ht="23.1" customHeight="1" spans="1:14">
      <c r="A49" s="235" t="s">
        <v>2363</v>
      </c>
      <c r="B49" s="199" t="s">
        <v>2364</v>
      </c>
      <c r="C49" s="183">
        <v>19.5</v>
      </c>
      <c r="D49" s="183">
        <v>15.5</v>
      </c>
      <c r="E49" s="183">
        <v>4</v>
      </c>
      <c r="F49" s="183">
        <v>0</v>
      </c>
      <c r="G49" s="183">
        <v>4</v>
      </c>
      <c r="H49" s="183">
        <v>0</v>
      </c>
      <c r="I49" s="183">
        <v>19.5</v>
      </c>
      <c r="J49" s="183">
        <v>15.5</v>
      </c>
      <c r="K49" s="183">
        <v>4</v>
      </c>
      <c r="L49" s="183">
        <v>0</v>
      </c>
      <c r="M49" s="183">
        <v>4</v>
      </c>
      <c r="N49" s="183">
        <v>0</v>
      </c>
    </row>
    <row r="50" ht="23.1" customHeight="1" spans="1:14">
      <c r="A50" s="235" t="s">
        <v>2369</v>
      </c>
      <c r="B50" s="199" t="s">
        <v>113</v>
      </c>
      <c r="C50" s="183">
        <v>37.1</v>
      </c>
      <c r="D50" s="183">
        <v>37.1</v>
      </c>
      <c r="E50" s="183">
        <v>0</v>
      </c>
      <c r="F50" s="183">
        <v>0</v>
      </c>
      <c r="G50" s="183">
        <v>0</v>
      </c>
      <c r="H50" s="183">
        <v>0</v>
      </c>
      <c r="I50" s="183">
        <v>37.1</v>
      </c>
      <c r="J50" s="183">
        <v>37.1</v>
      </c>
      <c r="K50" s="183">
        <v>0</v>
      </c>
      <c r="L50" s="183">
        <v>0</v>
      </c>
      <c r="M50" s="183">
        <v>0</v>
      </c>
      <c r="N50" s="183">
        <v>0</v>
      </c>
    </row>
    <row r="51" ht="23.1" customHeight="1" spans="1:14">
      <c r="A51" s="235" t="s">
        <v>2478</v>
      </c>
      <c r="B51" s="199" t="s">
        <v>2479</v>
      </c>
      <c r="C51" s="183">
        <v>4.1</v>
      </c>
      <c r="D51" s="183">
        <v>4.1</v>
      </c>
      <c r="E51" s="183">
        <v>0</v>
      </c>
      <c r="F51" s="183">
        <v>0</v>
      </c>
      <c r="G51" s="183">
        <v>0</v>
      </c>
      <c r="H51" s="183">
        <v>0</v>
      </c>
      <c r="I51" s="183">
        <v>4.1</v>
      </c>
      <c r="J51" s="183">
        <v>4.1</v>
      </c>
      <c r="K51" s="183">
        <v>0</v>
      </c>
      <c r="L51" s="183">
        <v>0</v>
      </c>
      <c r="M51" s="183">
        <v>0</v>
      </c>
      <c r="N51" s="183">
        <v>0</v>
      </c>
    </row>
    <row r="52" ht="23.1" customHeight="1" spans="1:14">
      <c r="A52" s="235" t="s">
        <v>2370</v>
      </c>
      <c r="B52" s="199" t="s">
        <v>2371</v>
      </c>
      <c r="C52" s="183">
        <v>33</v>
      </c>
      <c r="D52" s="183">
        <v>33</v>
      </c>
      <c r="E52" s="183">
        <v>0</v>
      </c>
      <c r="F52" s="183">
        <v>0</v>
      </c>
      <c r="G52" s="183">
        <v>0</v>
      </c>
      <c r="H52" s="183">
        <v>0</v>
      </c>
      <c r="I52" s="183">
        <v>33</v>
      </c>
      <c r="J52" s="183">
        <v>33</v>
      </c>
      <c r="K52" s="183">
        <v>0</v>
      </c>
      <c r="L52" s="183">
        <v>0</v>
      </c>
      <c r="M52" s="183">
        <v>0</v>
      </c>
      <c r="N52" s="183">
        <v>0</v>
      </c>
    </row>
    <row r="53" ht="23.1" customHeight="1" spans="1:14">
      <c r="A53" s="235" t="s">
        <v>2480</v>
      </c>
      <c r="B53" s="199" t="s">
        <v>117</v>
      </c>
      <c r="C53" s="183">
        <v>10.6</v>
      </c>
      <c r="D53" s="183">
        <v>10.6</v>
      </c>
      <c r="E53" s="183">
        <v>0</v>
      </c>
      <c r="F53" s="183">
        <v>0</v>
      </c>
      <c r="G53" s="183">
        <v>0</v>
      </c>
      <c r="H53" s="183">
        <v>0</v>
      </c>
      <c r="I53" s="183">
        <v>10.6</v>
      </c>
      <c r="J53" s="183">
        <v>10.6</v>
      </c>
      <c r="K53" s="183">
        <v>0</v>
      </c>
      <c r="L53" s="183">
        <v>0</v>
      </c>
      <c r="M53" s="183">
        <v>0</v>
      </c>
      <c r="N53" s="183">
        <v>0</v>
      </c>
    </row>
    <row r="54" ht="23.1" customHeight="1" spans="1:14">
      <c r="A54" s="235" t="s">
        <v>2481</v>
      </c>
      <c r="B54" s="199" t="s">
        <v>2482</v>
      </c>
      <c r="C54" s="183">
        <v>10.6</v>
      </c>
      <c r="D54" s="183">
        <v>10.6</v>
      </c>
      <c r="E54" s="183">
        <v>0</v>
      </c>
      <c r="F54" s="183">
        <v>0</v>
      </c>
      <c r="G54" s="183">
        <v>0</v>
      </c>
      <c r="H54" s="183">
        <v>0</v>
      </c>
      <c r="I54" s="183">
        <v>10.6</v>
      </c>
      <c r="J54" s="183">
        <v>10.6</v>
      </c>
      <c r="K54" s="183">
        <v>0</v>
      </c>
      <c r="L54" s="183">
        <v>0</v>
      </c>
      <c r="M54" s="183">
        <v>0</v>
      </c>
      <c r="N54" s="183">
        <v>0</v>
      </c>
    </row>
    <row r="55" ht="23.1" customHeight="1" spans="1:14">
      <c r="A55" s="235" t="s">
        <v>2483</v>
      </c>
      <c r="B55" s="199" t="s">
        <v>641</v>
      </c>
      <c r="C55" s="183">
        <v>2</v>
      </c>
      <c r="D55" s="183">
        <v>2</v>
      </c>
      <c r="E55" s="183">
        <v>0</v>
      </c>
      <c r="F55" s="183">
        <v>0</v>
      </c>
      <c r="G55" s="183">
        <v>0</v>
      </c>
      <c r="H55" s="183">
        <v>0</v>
      </c>
      <c r="I55" s="183">
        <v>2</v>
      </c>
      <c r="J55" s="183">
        <v>2</v>
      </c>
      <c r="K55" s="183">
        <v>0</v>
      </c>
      <c r="L55" s="183">
        <v>0</v>
      </c>
      <c r="M55" s="183">
        <v>0</v>
      </c>
      <c r="N55" s="183">
        <v>0</v>
      </c>
    </row>
    <row r="56" ht="23.1" customHeight="1" spans="1:14">
      <c r="A56" s="235" t="s">
        <v>2484</v>
      </c>
      <c r="B56" s="199" t="s">
        <v>2485</v>
      </c>
      <c r="C56" s="183">
        <v>2</v>
      </c>
      <c r="D56" s="183">
        <v>2</v>
      </c>
      <c r="E56" s="183">
        <v>0</v>
      </c>
      <c r="F56" s="183">
        <v>0</v>
      </c>
      <c r="G56" s="183">
        <v>0</v>
      </c>
      <c r="H56" s="183">
        <v>0</v>
      </c>
      <c r="I56" s="183">
        <v>2</v>
      </c>
      <c r="J56" s="183">
        <v>2</v>
      </c>
      <c r="K56" s="183">
        <v>0</v>
      </c>
      <c r="L56" s="183">
        <v>0</v>
      </c>
      <c r="M56" s="183">
        <v>0</v>
      </c>
      <c r="N56" s="183">
        <v>0</v>
      </c>
    </row>
    <row r="57" ht="23.1" customHeight="1" spans="1:14">
      <c r="A57" s="235" t="s">
        <v>2486</v>
      </c>
      <c r="B57" s="199" t="s">
        <v>2206</v>
      </c>
      <c r="C57" s="183">
        <v>157.5</v>
      </c>
      <c r="D57" s="183">
        <v>135.5</v>
      </c>
      <c r="E57" s="183">
        <v>22</v>
      </c>
      <c r="F57" s="183">
        <v>0</v>
      </c>
      <c r="G57" s="183">
        <v>22</v>
      </c>
      <c r="H57" s="183">
        <v>0</v>
      </c>
      <c r="I57" s="183">
        <v>144.5</v>
      </c>
      <c r="J57" s="183">
        <v>138.5</v>
      </c>
      <c r="K57" s="183">
        <v>6</v>
      </c>
      <c r="L57" s="183">
        <v>0</v>
      </c>
      <c r="M57" s="183">
        <v>6</v>
      </c>
      <c r="N57" s="183">
        <v>0</v>
      </c>
    </row>
    <row r="58" ht="23.1" customHeight="1" spans="1:14">
      <c r="A58" s="235" t="s">
        <v>2521</v>
      </c>
      <c r="B58" s="199" t="s">
        <v>2522</v>
      </c>
      <c r="C58" s="183">
        <v>0</v>
      </c>
      <c r="D58" s="183">
        <v>0</v>
      </c>
      <c r="E58" s="183">
        <v>0</v>
      </c>
      <c r="F58" s="183">
        <v>0</v>
      </c>
      <c r="G58" s="183">
        <v>0</v>
      </c>
      <c r="H58" s="183">
        <v>0</v>
      </c>
      <c r="I58" s="183">
        <v>2</v>
      </c>
      <c r="J58" s="183">
        <v>2</v>
      </c>
      <c r="K58" s="183">
        <v>0</v>
      </c>
      <c r="L58" s="183">
        <v>0</v>
      </c>
      <c r="M58" s="183">
        <v>0</v>
      </c>
      <c r="N58" s="183">
        <v>0</v>
      </c>
    </row>
    <row r="59" ht="23.1" customHeight="1" spans="1:14">
      <c r="A59" s="235" t="s">
        <v>2509</v>
      </c>
      <c r="B59" s="199" t="s">
        <v>2510</v>
      </c>
      <c r="C59" s="183">
        <v>1.5</v>
      </c>
      <c r="D59" s="183">
        <v>1.5</v>
      </c>
      <c r="E59" s="183">
        <v>0</v>
      </c>
      <c r="F59" s="183">
        <v>0</v>
      </c>
      <c r="G59" s="183">
        <v>0</v>
      </c>
      <c r="H59" s="183">
        <v>0</v>
      </c>
      <c r="I59" s="183">
        <v>1.5</v>
      </c>
      <c r="J59" s="183">
        <v>1.5</v>
      </c>
      <c r="K59" s="183">
        <v>0</v>
      </c>
      <c r="L59" s="183">
        <v>0</v>
      </c>
      <c r="M59" s="183">
        <v>0</v>
      </c>
      <c r="N59" s="183">
        <v>0</v>
      </c>
    </row>
    <row r="60" ht="23.1" customHeight="1" spans="1:14">
      <c r="A60" s="235" t="s">
        <v>2495</v>
      </c>
      <c r="B60" s="199" t="s">
        <v>2496</v>
      </c>
      <c r="C60" s="183">
        <v>6.4</v>
      </c>
      <c r="D60" s="183">
        <v>4.4</v>
      </c>
      <c r="E60" s="183">
        <v>2</v>
      </c>
      <c r="F60" s="183">
        <v>0</v>
      </c>
      <c r="G60" s="183">
        <v>2</v>
      </c>
      <c r="H60" s="183">
        <v>0</v>
      </c>
      <c r="I60" s="183">
        <v>4.4</v>
      </c>
      <c r="J60" s="183">
        <v>4.4</v>
      </c>
      <c r="K60" s="183">
        <v>0</v>
      </c>
      <c r="L60" s="183">
        <v>0</v>
      </c>
      <c r="M60" s="183">
        <v>0</v>
      </c>
      <c r="N60" s="183">
        <v>0</v>
      </c>
    </row>
    <row r="61" ht="23.1" customHeight="1" spans="1:14">
      <c r="A61" s="235" t="s">
        <v>2505</v>
      </c>
      <c r="B61" s="199" t="s">
        <v>2506</v>
      </c>
      <c r="C61" s="183">
        <v>22.5</v>
      </c>
      <c r="D61" s="183">
        <v>16.5</v>
      </c>
      <c r="E61" s="183">
        <v>6</v>
      </c>
      <c r="F61" s="183">
        <v>0</v>
      </c>
      <c r="G61" s="183">
        <v>6</v>
      </c>
      <c r="H61" s="183">
        <v>0</v>
      </c>
      <c r="I61" s="183">
        <v>22.5</v>
      </c>
      <c r="J61" s="183">
        <v>16.5</v>
      </c>
      <c r="K61" s="183">
        <v>6</v>
      </c>
      <c r="L61" s="183">
        <v>0</v>
      </c>
      <c r="M61" s="183">
        <v>6</v>
      </c>
      <c r="N61" s="183">
        <v>0</v>
      </c>
    </row>
    <row r="62" ht="23.1" customHeight="1" spans="1:14">
      <c r="A62" s="235" t="s">
        <v>2487</v>
      </c>
      <c r="B62" s="199" t="s">
        <v>2488</v>
      </c>
      <c r="C62" s="183">
        <v>55.5</v>
      </c>
      <c r="D62" s="183">
        <v>47.5</v>
      </c>
      <c r="E62" s="183">
        <v>8</v>
      </c>
      <c r="F62" s="183">
        <v>0</v>
      </c>
      <c r="G62" s="183">
        <v>8</v>
      </c>
      <c r="H62" s="183">
        <v>0</v>
      </c>
      <c r="I62" s="183">
        <v>47.5</v>
      </c>
      <c r="J62" s="183">
        <v>47.5</v>
      </c>
      <c r="K62" s="183">
        <v>0</v>
      </c>
      <c r="L62" s="183">
        <v>0</v>
      </c>
      <c r="M62" s="183">
        <v>0</v>
      </c>
      <c r="N62" s="183">
        <v>0</v>
      </c>
    </row>
    <row r="63" ht="23.1" customHeight="1" spans="1:14">
      <c r="A63" s="235" t="s">
        <v>2513</v>
      </c>
      <c r="B63" s="199" t="s">
        <v>2514</v>
      </c>
      <c r="C63" s="183">
        <v>5.2</v>
      </c>
      <c r="D63" s="183">
        <v>5.2</v>
      </c>
      <c r="E63" s="183">
        <v>0</v>
      </c>
      <c r="F63" s="183">
        <v>0</v>
      </c>
      <c r="G63" s="183">
        <v>0</v>
      </c>
      <c r="H63" s="183">
        <v>0</v>
      </c>
      <c r="I63" s="183">
        <v>5.2</v>
      </c>
      <c r="J63" s="183">
        <v>5.2</v>
      </c>
      <c r="K63" s="183">
        <v>0</v>
      </c>
      <c r="L63" s="183">
        <v>0</v>
      </c>
      <c r="M63" s="183">
        <v>0</v>
      </c>
      <c r="N63" s="183">
        <v>0</v>
      </c>
    </row>
    <row r="64" ht="23.1" customHeight="1" spans="1:14">
      <c r="A64" s="235" t="s">
        <v>2507</v>
      </c>
      <c r="B64" s="199" t="s">
        <v>2508</v>
      </c>
      <c r="C64" s="183">
        <v>3</v>
      </c>
      <c r="D64" s="183">
        <v>3</v>
      </c>
      <c r="E64" s="183">
        <v>0</v>
      </c>
      <c r="F64" s="183">
        <v>0</v>
      </c>
      <c r="G64" s="183">
        <v>0</v>
      </c>
      <c r="H64" s="183">
        <v>0</v>
      </c>
      <c r="I64" s="183">
        <v>3</v>
      </c>
      <c r="J64" s="183">
        <v>3</v>
      </c>
      <c r="K64" s="183">
        <v>0</v>
      </c>
      <c r="L64" s="183">
        <v>0</v>
      </c>
      <c r="M64" s="183">
        <v>0</v>
      </c>
      <c r="N64" s="183">
        <v>0</v>
      </c>
    </row>
    <row r="65" ht="23.1" customHeight="1" spans="1:14">
      <c r="A65" s="235" t="s">
        <v>2497</v>
      </c>
      <c r="B65" s="199" t="s">
        <v>2498</v>
      </c>
      <c r="C65" s="183">
        <v>2.2</v>
      </c>
      <c r="D65" s="183">
        <v>2.2</v>
      </c>
      <c r="E65" s="183">
        <v>0</v>
      </c>
      <c r="F65" s="183">
        <v>0</v>
      </c>
      <c r="G65" s="183">
        <v>0</v>
      </c>
      <c r="H65" s="183">
        <v>0</v>
      </c>
      <c r="I65" s="183">
        <v>2.2</v>
      </c>
      <c r="J65" s="183">
        <v>2.2</v>
      </c>
      <c r="K65" s="183">
        <v>0</v>
      </c>
      <c r="L65" s="183">
        <v>0</v>
      </c>
      <c r="M65" s="183">
        <v>0</v>
      </c>
      <c r="N65" s="183">
        <v>0</v>
      </c>
    </row>
    <row r="66" ht="23.1" customHeight="1" spans="1:14">
      <c r="A66" s="235" t="s">
        <v>2491</v>
      </c>
      <c r="B66" s="199" t="s">
        <v>2492</v>
      </c>
      <c r="C66" s="183">
        <v>11.2</v>
      </c>
      <c r="D66" s="183">
        <v>11.2</v>
      </c>
      <c r="E66" s="183">
        <v>0</v>
      </c>
      <c r="F66" s="183">
        <v>0</v>
      </c>
      <c r="G66" s="183">
        <v>0</v>
      </c>
      <c r="H66" s="183">
        <v>0</v>
      </c>
      <c r="I66" s="183">
        <v>11.2</v>
      </c>
      <c r="J66" s="183">
        <v>11.2</v>
      </c>
      <c r="K66" s="183">
        <v>0</v>
      </c>
      <c r="L66" s="183">
        <v>0</v>
      </c>
      <c r="M66" s="183">
        <v>0</v>
      </c>
      <c r="N66" s="183">
        <v>0</v>
      </c>
    </row>
    <row r="67" ht="23.1" customHeight="1" spans="1:14">
      <c r="A67" s="235" t="s">
        <v>2499</v>
      </c>
      <c r="B67" s="199" t="s">
        <v>2500</v>
      </c>
      <c r="C67" s="183">
        <v>2.8</v>
      </c>
      <c r="D67" s="183">
        <v>2.8</v>
      </c>
      <c r="E67" s="183">
        <v>0</v>
      </c>
      <c r="F67" s="183">
        <v>0</v>
      </c>
      <c r="G67" s="183">
        <v>0</v>
      </c>
      <c r="H67" s="183">
        <v>0</v>
      </c>
      <c r="I67" s="183">
        <v>2.8</v>
      </c>
      <c r="J67" s="183">
        <v>2.8</v>
      </c>
      <c r="K67" s="183">
        <v>0</v>
      </c>
      <c r="L67" s="183">
        <v>0</v>
      </c>
      <c r="M67" s="183">
        <v>0</v>
      </c>
      <c r="N67" s="183">
        <v>0</v>
      </c>
    </row>
    <row r="68" ht="23.1" customHeight="1" spans="1:14">
      <c r="A68" s="235" t="s">
        <v>2501</v>
      </c>
      <c r="B68" s="199" t="s">
        <v>2502</v>
      </c>
      <c r="C68" s="183">
        <v>1</v>
      </c>
      <c r="D68" s="183">
        <v>1</v>
      </c>
      <c r="E68" s="183">
        <v>0</v>
      </c>
      <c r="F68" s="183">
        <v>0</v>
      </c>
      <c r="G68" s="183">
        <v>0</v>
      </c>
      <c r="H68" s="183">
        <v>0</v>
      </c>
      <c r="I68" s="183">
        <v>1</v>
      </c>
      <c r="J68" s="183">
        <v>1</v>
      </c>
      <c r="K68" s="183">
        <v>0</v>
      </c>
      <c r="L68" s="183">
        <v>0</v>
      </c>
      <c r="M68" s="183">
        <v>0</v>
      </c>
      <c r="N68" s="183">
        <v>0</v>
      </c>
    </row>
    <row r="69" ht="23.1" customHeight="1" spans="1:14">
      <c r="A69" s="235" t="s">
        <v>2517</v>
      </c>
      <c r="B69" s="199" t="s">
        <v>2518</v>
      </c>
      <c r="C69" s="183">
        <v>9.4</v>
      </c>
      <c r="D69" s="183">
        <v>5.4</v>
      </c>
      <c r="E69" s="183">
        <v>4</v>
      </c>
      <c r="F69" s="183">
        <v>0</v>
      </c>
      <c r="G69" s="183">
        <v>4</v>
      </c>
      <c r="H69" s="183">
        <v>0</v>
      </c>
      <c r="I69" s="183">
        <v>5.4</v>
      </c>
      <c r="J69" s="183">
        <v>5.4</v>
      </c>
      <c r="K69" s="183">
        <v>0</v>
      </c>
      <c r="L69" s="183">
        <v>0</v>
      </c>
      <c r="M69" s="183">
        <v>0</v>
      </c>
      <c r="N69" s="183">
        <v>0</v>
      </c>
    </row>
    <row r="70" ht="23.1" customHeight="1" spans="1:14">
      <c r="A70" s="235" t="s">
        <v>2503</v>
      </c>
      <c r="B70" s="199" t="s">
        <v>2504</v>
      </c>
      <c r="C70" s="183">
        <v>15.1</v>
      </c>
      <c r="D70" s="183">
        <v>13.1</v>
      </c>
      <c r="E70" s="183">
        <v>2</v>
      </c>
      <c r="F70" s="183">
        <v>0</v>
      </c>
      <c r="G70" s="183">
        <v>2</v>
      </c>
      <c r="H70" s="183">
        <v>0</v>
      </c>
      <c r="I70" s="183">
        <v>13.1</v>
      </c>
      <c r="J70" s="183">
        <v>13.1</v>
      </c>
      <c r="K70" s="183">
        <v>0</v>
      </c>
      <c r="L70" s="183">
        <v>0</v>
      </c>
      <c r="M70" s="183">
        <v>0</v>
      </c>
      <c r="N70" s="183">
        <v>0</v>
      </c>
    </row>
    <row r="71" ht="23.1" customHeight="1" spans="1:14">
      <c r="A71" s="235" t="s">
        <v>2511</v>
      </c>
      <c r="B71" s="199" t="s">
        <v>2512</v>
      </c>
      <c r="C71" s="183">
        <v>5.2</v>
      </c>
      <c r="D71" s="183">
        <v>5.2</v>
      </c>
      <c r="E71" s="183">
        <v>0</v>
      </c>
      <c r="F71" s="183">
        <v>0</v>
      </c>
      <c r="G71" s="183">
        <v>0</v>
      </c>
      <c r="H71" s="183">
        <v>0</v>
      </c>
      <c r="I71" s="183">
        <v>5.2</v>
      </c>
      <c r="J71" s="183">
        <v>5.2</v>
      </c>
      <c r="K71" s="183">
        <v>0</v>
      </c>
      <c r="L71" s="183">
        <v>0</v>
      </c>
      <c r="M71" s="183">
        <v>0</v>
      </c>
      <c r="N71" s="183">
        <v>0</v>
      </c>
    </row>
    <row r="72" ht="23.1" customHeight="1" spans="1:14">
      <c r="A72" s="235" t="s">
        <v>2523</v>
      </c>
      <c r="B72" s="199" t="s">
        <v>2524</v>
      </c>
      <c r="C72" s="183">
        <v>0</v>
      </c>
      <c r="D72" s="183">
        <v>0</v>
      </c>
      <c r="E72" s="183">
        <v>0</v>
      </c>
      <c r="F72" s="183">
        <v>0</v>
      </c>
      <c r="G72" s="183">
        <v>0</v>
      </c>
      <c r="H72" s="183">
        <v>0</v>
      </c>
      <c r="I72" s="183">
        <v>1</v>
      </c>
      <c r="J72" s="183">
        <v>1</v>
      </c>
      <c r="K72" s="183">
        <v>0</v>
      </c>
      <c r="L72" s="183">
        <v>0</v>
      </c>
      <c r="M72" s="183">
        <v>0</v>
      </c>
      <c r="N72" s="183">
        <v>0</v>
      </c>
    </row>
    <row r="73" ht="23.1" customHeight="1" spans="1:14">
      <c r="A73" s="235" t="s">
        <v>2489</v>
      </c>
      <c r="B73" s="199" t="s">
        <v>2490</v>
      </c>
      <c r="C73" s="183">
        <v>10</v>
      </c>
      <c r="D73" s="183">
        <v>10</v>
      </c>
      <c r="E73" s="183">
        <v>0</v>
      </c>
      <c r="F73" s="183">
        <v>0</v>
      </c>
      <c r="G73" s="183">
        <v>0</v>
      </c>
      <c r="H73" s="183">
        <v>0</v>
      </c>
      <c r="I73" s="183">
        <v>10</v>
      </c>
      <c r="J73" s="183">
        <v>10</v>
      </c>
      <c r="K73" s="183">
        <v>0</v>
      </c>
      <c r="L73" s="183">
        <v>0</v>
      </c>
      <c r="M73" s="183">
        <v>0</v>
      </c>
      <c r="N73" s="183">
        <v>0</v>
      </c>
    </row>
    <row r="74" ht="23.1" customHeight="1" spans="1:14">
      <c r="A74" s="235" t="s">
        <v>2519</v>
      </c>
      <c r="B74" s="199" t="s">
        <v>2520</v>
      </c>
      <c r="C74" s="183">
        <v>3</v>
      </c>
      <c r="D74" s="183">
        <v>3</v>
      </c>
      <c r="E74" s="183">
        <v>0</v>
      </c>
      <c r="F74" s="183">
        <v>0</v>
      </c>
      <c r="G74" s="183">
        <v>0</v>
      </c>
      <c r="H74" s="183">
        <v>0</v>
      </c>
      <c r="I74" s="183">
        <v>3</v>
      </c>
      <c r="J74" s="183">
        <v>3</v>
      </c>
      <c r="K74" s="183">
        <v>0</v>
      </c>
      <c r="L74" s="183">
        <v>0</v>
      </c>
      <c r="M74" s="183">
        <v>0</v>
      </c>
      <c r="N74" s="183">
        <v>0</v>
      </c>
    </row>
    <row r="75" ht="23.1" customHeight="1" spans="1:14">
      <c r="A75" s="235" t="s">
        <v>2515</v>
      </c>
      <c r="B75" s="199" t="s">
        <v>2516</v>
      </c>
      <c r="C75" s="183">
        <v>1</v>
      </c>
      <c r="D75" s="183">
        <v>1</v>
      </c>
      <c r="E75" s="183">
        <v>0</v>
      </c>
      <c r="F75" s="183">
        <v>0</v>
      </c>
      <c r="G75" s="183">
        <v>0</v>
      </c>
      <c r="H75" s="183">
        <v>0</v>
      </c>
      <c r="I75" s="183">
        <v>1</v>
      </c>
      <c r="J75" s="183">
        <v>1</v>
      </c>
      <c r="K75" s="183">
        <v>0</v>
      </c>
      <c r="L75" s="183">
        <v>0</v>
      </c>
      <c r="M75" s="183">
        <v>0</v>
      </c>
      <c r="N75" s="183">
        <v>0</v>
      </c>
    </row>
    <row r="76" ht="23.1" customHeight="1" spans="1:14">
      <c r="A76" s="235" t="s">
        <v>2493</v>
      </c>
      <c r="B76" s="199" t="s">
        <v>2494</v>
      </c>
      <c r="C76" s="183">
        <v>2.5</v>
      </c>
      <c r="D76" s="183">
        <v>2.5</v>
      </c>
      <c r="E76" s="183">
        <v>0</v>
      </c>
      <c r="F76" s="183">
        <v>0</v>
      </c>
      <c r="G76" s="183">
        <v>0</v>
      </c>
      <c r="H76" s="183">
        <v>0</v>
      </c>
      <c r="I76" s="183">
        <v>2.5</v>
      </c>
      <c r="J76" s="183">
        <v>2.5</v>
      </c>
      <c r="K76" s="183">
        <v>0</v>
      </c>
      <c r="L76" s="183">
        <v>0</v>
      </c>
      <c r="M76" s="183">
        <v>0</v>
      </c>
      <c r="N76" s="183">
        <v>0</v>
      </c>
    </row>
    <row r="77" ht="23.1" customHeight="1" spans="1:14">
      <c r="A77" s="235" t="s">
        <v>2525</v>
      </c>
      <c r="B77" s="199" t="s">
        <v>771</v>
      </c>
      <c r="C77" s="183">
        <v>22.6</v>
      </c>
      <c r="D77" s="183">
        <v>20.6</v>
      </c>
      <c r="E77" s="183">
        <v>2</v>
      </c>
      <c r="F77" s="183">
        <v>0</v>
      </c>
      <c r="G77" s="183">
        <v>2</v>
      </c>
      <c r="H77" s="183">
        <v>0</v>
      </c>
      <c r="I77" s="183">
        <v>19.3</v>
      </c>
      <c r="J77" s="183">
        <v>19.3</v>
      </c>
      <c r="K77" s="183">
        <v>0</v>
      </c>
      <c r="L77" s="183">
        <v>0</v>
      </c>
      <c r="M77" s="183">
        <v>0</v>
      </c>
      <c r="N77" s="183">
        <v>0</v>
      </c>
    </row>
    <row r="78" ht="23.1" customHeight="1" spans="1:14">
      <c r="A78" s="235" t="s">
        <v>2532</v>
      </c>
      <c r="B78" s="199" t="s">
        <v>2533</v>
      </c>
      <c r="C78" s="183">
        <v>3.2</v>
      </c>
      <c r="D78" s="183">
        <v>3.2</v>
      </c>
      <c r="E78" s="183">
        <v>0</v>
      </c>
      <c r="F78" s="183">
        <v>0</v>
      </c>
      <c r="G78" s="183">
        <v>0</v>
      </c>
      <c r="H78" s="183">
        <v>0</v>
      </c>
      <c r="I78" s="183">
        <v>2.9</v>
      </c>
      <c r="J78" s="183">
        <v>2.9</v>
      </c>
      <c r="K78" s="183">
        <v>0</v>
      </c>
      <c r="L78" s="183">
        <v>0</v>
      </c>
      <c r="M78" s="183">
        <v>0</v>
      </c>
      <c r="N78" s="183">
        <v>0</v>
      </c>
    </row>
    <row r="79" ht="23.1" customHeight="1" spans="1:14">
      <c r="A79" s="235" t="s">
        <v>2534</v>
      </c>
      <c r="B79" s="199" t="s">
        <v>2535</v>
      </c>
      <c r="C79" s="183">
        <v>2.6</v>
      </c>
      <c r="D79" s="183">
        <v>2.6</v>
      </c>
      <c r="E79" s="183">
        <v>0</v>
      </c>
      <c r="F79" s="183">
        <v>0</v>
      </c>
      <c r="G79" s="183">
        <v>0</v>
      </c>
      <c r="H79" s="183">
        <v>0</v>
      </c>
      <c r="I79" s="183">
        <v>2.6</v>
      </c>
      <c r="J79" s="183">
        <v>2.6</v>
      </c>
      <c r="K79" s="183">
        <v>0</v>
      </c>
      <c r="L79" s="183">
        <v>0</v>
      </c>
      <c r="M79" s="183">
        <v>0</v>
      </c>
      <c r="N79" s="183">
        <v>0</v>
      </c>
    </row>
    <row r="80" ht="23.1" customHeight="1" spans="1:14">
      <c r="A80" s="235" t="s">
        <v>2528</v>
      </c>
      <c r="B80" s="199" t="s">
        <v>2529</v>
      </c>
      <c r="C80" s="183">
        <v>4</v>
      </c>
      <c r="D80" s="183">
        <v>4</v>
      </c>
      <c r="E80" s="183">
        <v>0</v>
      </c>
      <c r="F80" s="183">
        <v>0</v>
      </c>
      <c r="G80" s="183">
        <v>0</v>
      </c>
      <c r="H80" s="183">
        <v>0</v>
      </c>
      <c r="I80" s="183">
        <v>3.6</v>
      </c>
      <c r="J80" s="183">
        <v>3.6</v>
      </c>
      <c r="K80" s="183">
        <v>0</v>
      </c>
      <c r="L80" s="183">
        <v>0</v>
      </c>
      <c r="M80" s="183">
        <v>0</v>
      </c>
      <c r="N80" s="183">
        <v>0</v>
      </c>
    </row>
    <row r="81" ht="23.1" customHeight="1" spans="1:14">
      <c r="A81" s="235" t="s">
        <v>2526</v>
      </c>
      <c r="B81" s="199" t="s">
        <v>2527</v>
      </c>
      <c r="C81" s="183">
        <v>10.2</v>
      </c>
      <c r="D81" s="183">
        <v>8.2</v>
      </c>
      <c r="E81" s="183">
        <v>2</v>
      </c>
      <c r="F81" s="183">
        <v>0</v>
      </c>
      <c r="G81" s="183">
        <v>2</v>
      </c>
      <c r="H81" s="183">
        <v>0</v>
      </c>
      <c r="I81" s="183">
        <v>7.8</v>
      </c>
      <c r="J81" s="183">
        <v>7.8</v>
      </c>
      <c r="K81" s="183">
        <v>0</v>
      </c>
      <c r="L81" s="183">
        <v>0</v>
      </c>
      <c r="M81" s="183">
        <v>0</v>
      </c>
      <c r="N81" s="183">
        <v>0</v>
      </c>
    </row>
    <row r="82" ht="23.1" customHeight="1" spans="1:14">
      <c r="A82" s="235" t="s">
        <v>2530</v>
      </c>
      <c r="B82" s="199" t="s">
        <v>2531</v>
      </c>
      <c r="C82" s="183">
        <v>2.6</v>
      </c>
      <c r="D82" s="183">
        <v>2.6</v>
      </c>
      <c r="E82" s="183">
        <v>0</v>
      </c>
      <c r="F82" s="183">
        <v>0</v>
      </c>
      <c r="G82" s="183">
        <v>0</v>
      </c>
      <c r="H82" s="183">
        <v>0</v>
      </c>
      <c r="I82" s="183">
        <v>2.4</v>
      </c>
      <c r="J82" s="183">
        <v>2.4</v>
      </c>
      <c r="K82" s="183">
        <v>0</v>
      </c>
      <c r="L82" s="183">
        <v>0</v>
      </c>
      <c r="M82" s="183">
        <v>0</v>
      </c>
      <c r="N82" s="183">
        <v>0</v>
      </c>
    </row>
    <row r="83" ht="23.1" customHeight="1" spans="1:14">
      <c r="A83" s="235" t="s">
        <v>2536</v>
      </c>
      <c r="B83" s="199" t="s">
        <v>805</v>
      </c>
      <c r="C83" s="183">
        <v>17.5</v>
      </c>
      <c r="D83" s="183">
        <v>17.5</v>
      </c>
      <c r="E83" s="183">
        <v>0</v>
      </c>
      <c r="F83" s="183">
        <v>0</v>
      </c>
      <c r="G83" s="183">
        <v>0</v>
      </c>
      <c r="H83" s="183">
        <v>0</v>
      </c>
      <c r="I83" s="183">
        <v>17.5</v>
      </c>
      <c r="J83" s="183">
        <v>17.5</v>
      </c>
      <c r="K83" s="183">
        <v>0</v>
      </c>
      <c r="L83" s="183">
        <v>0</v>
      </c>
      <c r="M83" s="183">
        <v>0</v>
      </c>
      <c r="N83" s="183">
        <v>0</v>
      </c>
    </row>
    <row r="84" ht="23.1" customHeight="1" spans="1:14">
      <c r="A84" s="235" t="s">
        <v>2551</v>
      </c>
      <c r="B84" s="199" t="s">
        <v>2552</v>
      </c>
      <c r="C84" s="183">
        <v>1</v>
      </c>
      <c r="D84" s="183">
        <v>1</v>
      </c>
      <c r="E84" s="183">
        <v>0</v>
      </c>
      <c r="F84" s="183">
        <v>0</v>
      </c>
      <c r="G84" s="183">
        <v>0</v>
      </c>
      <c r="H84" s="183">
        <v>0</v>
      </c>
      <c r="I84" s="183">
        <v>1</v>
      </c>
      <c r="J84" s="183">
        <v>1</v>
      </c>
      <c r="K84" s="183">
        <v>0</v>
      </c>
      <c r="L84" s="183">
        <v>0</v>
      </c>
      <c r="M84" s="183">
        <v>0</v>
      </c>
      <c r="N84" s="183">
        <v>0</v>
      </c>
    </row>
    <row r="85" ht="23.1" customHeight="1" spans="1:14">
      <c r="A85" s="235" t="s">
        <v>2565</v>
      </c>
      <c r="B85" s="199" t="s">
        <v>2566</v>
      </c>
      <c r="C85" s="183">
        <v>1</v>
      </c>
      <c r="D85" s="183">
        <v>1</v>
      </c>
      <c r="E85" s="183">
        <v>0</v>
      </c>
      <c r="F85" s="183">
        <v>0</v>
      </c>
      <c r="G85" s="183">
        <v>0</v>
      </c>
      <c r="H85" s="183">
        <v>0</v>
      </c>
      <c r="I85" s="183">
        <v>1</v>
      </c>
      <c r="J85" s="183">
        <v>1</v>
      </c>
      <c r="K85" s="183">
        <v>0</v>
      </c>
      <c r="L85" s="183">
        <v>0</v>
      </c>
      <c r="M85" s="183">
        <v>0</v>
      </c>
      <c r="N85" s="183">
        <v>0</v>
      </c>
    </row>
    <row r="86" ht="23.1" customHeight="1" spans="1:14">
      <c r="A86" s="235" t="s">
        <v>2563</v>
      </c>
      <c r="B86" s="199" t="s">
        <v>2564</v>
      </c>
      <c r="C86" s="183">
        <v>1</v>
      </c>
      <c r="D86" s="183">
        <v>1</v>
      </c>
      <c r="E86" s="183">
        <v>0</v>
      </c>
      <c r="F86" s="183">
        <v>0</v>
      </c>
      <c r="G86" s="183">
        <v>0</v>
      </c>
      <c r="H86" s="183">
        <v>0</v>
      </c>
      <c r="I86" s="183">
        <v>1</v>
      </c>
      <c r="J86" s="183">
        <v>1</v>
      </c>
      <c r="K86" s="183">
        <v>0</v>
      </c>
      <c r="L86" s="183">
        <v>0</v>
      </c>
      <c r="M86" s="183">
        <v>0</v>
      </c>
      <c r="N86" s="183">
        <v>0</v>
      </c>
    </row>
    <row r="87" ht="23.1" customHeight="1" spans="1:14">
      <c r="A87" s="235" t="s">
        <v>2569</v>
      </c>
      <c r="B87" s="199" t="s">
        <v>2570</v>
      </c>
      <c r="C87" s="183">
        <v>1</v>
      </c>
      <c r="D87" s="183">
        <v>1</v>
      </c>
      <c r="E87" s="183">
        <v>0</v>
      </c>
      <c r="F87" s="183">
        <v>0</v>
      </c>
      <c r="G87" s="183">
        <v>0</v>
      </c>
      <c r="H87" s="183">
        <v>0</v>
      </c>
      <c r="I87" s="183">
        <v>1</v>
      </c>
      <c r="J87" s="183">
        <v>1</v>
      </c>
      <c r="K87" s="183">
        <v>0</v>
      </c>
      <c r="L87" s="183">
        <v>0</v>
      </c>
      <c r="M87" s="183">
        <v>0</v>
      </c>
      <c r="N87" s="183">
        <v>0</v>
      </c>
    </row>
    <row r="88" ht="23.1" customHeight="1" spans="1:14">
      <c r="A88" s="235" t="s">
        <v>2555</v>
      </c>
      <c r="B88" s="199" t="s">
        <v>2556</v>
      </c>
      <c r="C88" s="183">
        <v>1</v>
      </c>
      <c r="D88" s="183">
        <v>1</v>
      </c>
      <c r="E88" s="183">
        <v>0</v>
      </c>
      <c r="F88" s="183">
        <v>0</v>
      </c>
      <c r="G88" s="183">
        <v>0</v>
      </c>
      <c r="H88" s="183">
        <v>0</v>
      </c>
      <c r="I88" s="183">
        <v>1</v>
      </c>
      <c r="J88" s="183">
        <v>1</v>
      </c>
      <c r="K88" s="183">
        <v>0</v>
      </c>
      <c r="L88" s="183">
        <v>0</v>
      </c>
      <c r="M88" s="183">
        <v>0</v>
      </c>
      <c r="N88" s="183">
        <v>0</v>
      </c>
    </row>
    <row r="89" ht="23.1" customHeight="1" spans="1:14">
      <c r="A89" s="235" t="s">
        <v>2557</v>
      </c>
      <c r="B89" s="199" t="s">
        <v>2558</v>
      </c>
      <c r="C89" s="183">
        <v>1</v>
      </c>
      <c r="D89" s="183">
        <v>1</v>
      </c>
      <c r="E89" s="183">
        <v>0</v>
      </c>
      <c r="F89" s="183">
        <v>0</v>
      </c>
      <c r="G89" s="183">
        <v>0</v>
      </c>
      <c r="H89" s="183">
        <v>0</v>
      </c>
      <c r="I89" s="183">
        <v>1</v>
      </c>
      <c r="J89" s="183">
        <v>1</v>
      </c>
      <c r="K89" s="183">
        <v>0</v>
      </c>
      <c r="L89" s="183">
        <v>0</v>
      </c>
      <c r="M89" s="183">
        <v>0</v>
      </c>
      <c r="N89" s="183">
        <v>0</v>
      </c>
    </row>
    <row r="90" ht="23.1" customHeight="1" spans="1:14">
      <c r="A90" s="235" t="s">
        <v>2537</v>
      </c>
      <c r="B90" s="199" t="s">
        <v>2538</v>
      </c>
      <c r="C90" s="183">
        <v>1.5</v>
      </c>
      <c r="D90" s="183">
        <v>1.5</v>
      </c>
      <c r="E90" s="183">
        <v>0</v>
      </c>
      <c r="F90" s="183">
        <v>0</v>
      </c>
      <c r="G90" s="183">
        <v>0</v>
      </c>
      <c r="H90" s="183">
        <v>0</v>
      </c>
      <c r="I90" s="183">
        <v>1.5</v>
      </c>
      <c r="J90" s="183">
        <v>1.5</v>
      </c>
      <c r="K90" s="183">
        <v>0</v>
      </c>
      <c r="L90" s="183">
        <v>0</v>
      </c>
      <c r="M90" s="183">
        <v>0</v>
      </c>
      <c r="N90" s="183">
        <v>0</v>
      </c>
    </row>
    <row r="91" ht="23.1" customHeight="1" spans="1:14">
      <c r="A91" s="235" t="s">
        <v>2547</v>
      </c>
      <c r="B91" s="199" t="s">
        <v>2548</v>
      </c>
      <c r="C91" s="183">
        <v>1</v>
      </c>
      <c r="D91" s="183">
        <v>1</v>
      </c>
      <c r="E91" s="183">
        <v>0</v>
      </c>
      <c r="F91" s="183">
        <v>0</v>
      </c>
      <c r="G91" s="183">
        <v>0</v>
      </c>
      <c r="H91" s="183">
        <v>0</v>
      </c>
      <c r="I91" s="183">
        <v>1</v>
      </c>
      <c r="J91" s="183">
        <v>1</v>
      </c>
      <c r="K91" s="183">
        <v>0</v>
      </c>
      <c r="L91" s="183">
        <v>0</v>
      </c>
      <c r="M91" s="183">
        <v>0</v>
      </c>
      <c r="N91" s="183">
        <v>0</v>
      </c>
    </row>
    <row r="92" ht="23.1" customHeight="1" spans="1:14">
      <c r="A92" s="235" t="s">
        <v>2559</v>
      </c>
      <c r="B92" s="199" t="s">
        <v>2560</v>
      </c>
      <c r="C92" s="183">
        <v>1</v>
      </c>
      <c r="D92" s="183">
        <v>1</v>
      </c>
      <c r="E92" s="183">
        <v>0</v>
      </c>
      <c r="F92" s="183">
        <v>0</v>
      </c>
      <c r="G92" s="183">
        <v>0</v>
      </c>
      <c r="H92" s="183">
        <v>0</v>
      </c>
      <c r="I92" s="183">
        <v>1</v>
      </c>
      <c r="J92" s="183">
        <v>1</v>
      </c>
      <c r="K92" s="183">
        <v>0</v>
      </c>
      <c r="L92" s="183">
        <v>0</v>
      </c>
      <c r="M92" s="183">
        <v>0</v>
      </c>
      <c r="N92" s="183">
        <v>0</v>
      </c>
    </row>
    <row r="93" ht="23.1" customHeight="1" spans="1:14">
      <c r="A93" s="235" t="s">
        <v>2541</v>
      </c>
      <c r="B93" s="199" t="s">
        <v>2542</v>
      </c>
      <c r="C93" s="183">
        <v>1</v>
      </c>
      <c r="D93" s="183">
        <v>1</v>
      </c>
      <c r="E93" s="183">
        <v>0</v>
      </c>
      <c r="F93" s="183">
        <v>0</v>
      </c>
      <c r="G93" s="183">
        <v>0</v>
      </c>
      <c r="H93" s="183">
        <v>0</v>
      </c>
      <c r="I93" s="183">
        <v>1</v>
      </c>
      <c r="J93" s="183">
        <v>1</v>
      </c>
      <c r="K93" s="183">
        <v>0</v>
      </c>
      <c r="L93" s="183">
        <v>0</v>
      </c>
      <c r="M93" s="183">
        <v>0</v>
      </c>
      <c r="N93" s="183">
        <v>0</v>
      </c>
    </row>
    <row r="94" ht="23.1" customHeight="1" spans="1:14">
      <c r="A94" s="235" t="s">
        <v>2553</v>
      </c>
      <c r="B94" s="199" t="s">
        <v>2554</v>
      </c>
      <c r="C94" s="183">
        <v>1</v>
      </c>
      <c r="D94" s="183">
        <v>1</v>
      </c>
      <c r="E94" s="183">
        <v>0</v>
      </c>
      <c r="F94" s="183">
        <v>0</v>
      </c>
      <c r="G94" s="183">
        <v>0</v>
      </c>
      <c r="H94" s="183">
        <v>0</v>
      </c>
      <c r="I94" s="183">
        <v>1</v>
      </c>
      <c r="J94" s="183">
        <v>1</v>
      </c>
      <c r="K94" s="183">
        <v>0</v>
      </c>
      <c r="L94" s="183">
        <v>0</v>
      </c>
      <c r="M94" s="183">
        <v>0</v>
      </c>
      <c r="N94" s="183">
        <v>0</v>
      </c>
    </row>
    <row r="95" ht="23.1" customHeight="1" spans="1:14">
      <c r="A95" s="235" t="s">
        <v>2561</v>
      </c>
      <c r="B95" s="199" t="s">
        <v>2562</v>
      </c>
      <c r="C95" s="183">
        <v>1</v>
      </c>
      <c r="D95" s="183">
        <v>1</v>
      </c>
      <c r="E95" s="183">
        <v>0</v>
      </c>
      <c r="F95" s="183">
        <v>0</v>
      </c>
      <c r="G95" s="183">
        <v>0</v>
      </c>
      <c r="H95" s="183">
        <v>0</v>
      </c>
      <c r="I95" s="183">
        <v>1</v>
      </c>
      <c r="J95" s="183">
        <v>1</v>
      </c>
      <c r="K95" s="183">
        <v>0</v>
      </c>
      <c r="L95" s="183">
        <v>0</v>
      </c>
      <c r="M95" s="183">
        <v>0</v>
      </c>
      <c r="N95" s="183">
        <v>0</v>
      </c>
    </row>
    <row r="96" ht="23.1" customHeight="1" spans="1:14">
      <c r="A96" s="235" t="s">
        <v>2543</v>
      </c>
      <c r="B96" s="199" t="s">
        <v>2544</v>
      </c>
      <c r="C96" s="183">
        <v>1</v>
      </c>
      <c r="D96" s="183">
        <v>1</v>
      </c>
      <c r="E96" s="183">
        <v>0</v>
      </c>
      <c r="F96" s="183">
        <v>0</v>
      </c>
      <c r="G96" s="183">
        <v>0</v>
      </c>
      <c r="H96" s="183">
        <v>0</v>
      </c>
      <c r="I96" s="183">
        <v>1</v>
      </c>
      <c r="J96" s="183">
        <v>1</v>
      </c>
      <c r="K96" s="183">
        <v>0</v>
      </c>
      <c r="L96" s="183">
        <v>0</v>
      </c>
      <c r="M96" s="183">
        <v>0</v>
      </c>
      <c r="N96" s="183">
        <v>0</v>
      </c>
    </row>
    <row r="97" ht="23.1" customHeight="1" spans="1:14">
      <c r="A97" s="235" t="s">
        <v>2567</v>
      </c>
      <c r="B97" s="199" t="s">
        <v>2568</v>
      </c>
      <c r="C97" s="183">
        <v>1</v>
      </c>
      <c r="D97" s="183">
        <v>1</v>
      </c>
      <c r="E97" s="183">
        <v>0</v>
      </c>
      <c r="F97" s="183">
        <v>0</v>
      </c>
      <c r="G97" s="183">
        <v>0</v>
      </c>
      <c r="H97" s="183">
        <v>0</v>
      </c>
      <c r="I97" s="183">
        <v>1</v>
      </c>
      <c r="J97" s="183">
        <v>1</v>
      </c>
      <c r="K97" s="183">
        <v>0</v>
      </c>
      <c r="L97" s="183">
        <v>0</v>
      </c>
      <c r="M97" s="183">
        <v>0</v>
      </c>
      <c r="N97" s="183">
        <v>0</v>
      </c>
    </row>
    <row r="98" ht="23.1" customHeight="1" spans="1:14">
      <c r="A98" s="235" t="s">
        <v>2539</v>
      </c>
      <c r="B98" s="199" t="s">
        <v>2540</v>
      </c>
      <c r="C98" s="183">
        <v>1</v>
      </c>
      <c r="D98" s="183">
        <v>1</v>
      </c>
      <c r="E98" s="183">
        <v>0</v>
      </c>
      <c r="F98" s="183">
        <v>0</v>
      </c>
      <c r="G98" s="183">
        <v>0</v>
      </c>
      <c r="H98" s="183">
        <v>0</v>
      </c>
      <c r="I98" s="183">
        <v>1</v>
      </c>
      <c r="J98" s="183">
        <v>1</v>
      </c>
      <c r="K98" s="183">
        <v>0</v>
      </c>
      <c r="L98" s="183">
        <v>0</v>
      </c>
      <c r="M98" s="183">
        <v>0</v>
      </c>
      <c r="N98" s="183">
        <v>0</v>
      </c>
    </row>
    <row r="99" ht="23.1" customHeight="1" spans="1:14">
      <c r="A99" s="235" t="s">
        <v>2545</v>
      </c>
      <c r="B99" s="199" t="s">
        <v>2546</v>
      </c>
      <c r="C99" s="183">
        <v>1</v>
      </c>
      <c r="D99" s="183">
        <v>1</v>
      </c>
      <c r="E99" s="183">
        <v>0</v>
      </c>
      <c r="F99" s="183">
        <v>0</v>
      </c>
      <c r="G99" s="183">
        <v>0</v>
      </c>
      <c r="H99" s="183">
        <v>0</v>
      </c>
      <c r="I99" s="183">
        <v>1</v>
      </c>
      <c r="J99" s="183">
        <v>1</v>
      </c>
      <c r="K99" s="183">
        <v>0</v>
      </c>
      <c r="L99" s="183">
        <v>0</v>
      </c>
      <c r="M99" s="183">
        <v>0</v>
      </c>
      <c r="N99" s="183">
        <v>0</v>
      </c>
    </row>
    <row r="100" ht="23.1" customHeight="1" spans="1:14">
      <c r="A100" s="235" t="s">
        <v>2549</v>
      </c>
      <c r="B100" s="199" t="s">
        <v>2550</v>
      </c>
      <c r="C100" s="183">
        <v>1</v>
      </c>
      <c r="D100" s="183">
        <v>1</v>
      </c>
      <c r="E100" s="183">
        <v>0</v>
      </c>
      <c r="F100" s="183">
        <v>0</v>
      </c>
      <c r="G100" s="183">
        <v>0</v>
      </c>
      <c r="H100" s="183">
        <v>0</v>
      </c>
      <c r="I100" s="183">
        <v>1</v>
      </c>
      <c r="J100" s="183">
        <v>1</v>
      </c>
      <c r="K100" s="183">
        <v>0</v>
      </c>
      <c r="L100" s="183">
        <v>0</v>
      </c>
      <c r="M100" s="183">
        <v>0</v>
      </c>
      <c r="N100" s="183">
        <v>0</v>
      </c>
    </row>
    <row r="101" ht="23.1" customHeight="1" spans="1:14">
      <c r="A101" s="235" t="s">
        <v>1414</v>
      </c>
      <c r="B101" s="199" t="s">
        <v>809</v>
      </c>
      <c r="C101" s="183">
        <v>50.1</v>
      </c>
      <c r="D101" s="183">
        <v>34.1</v>
      </c>
      <c r="E101" s="183">
        <v>16</v>
      </c>
      <c r="F101" s="183">
        <v>0</v>
      </c>
      <c r="G101" s="183">
        <v>16</v>
      </c>
      <c r="H101" s="183">
        <v>0</v>
      </c>
      <c r="I101" s="183">
        <v>39</v>
      </c>
      <c r="J101" s="183">
        <v>23</v>
      </c>
      <c r="K101" s="183">
        <v>16</v>
      </c>
      <c r="L101" s="183">
        <v>0</v>
      </c>
      <c r="M101" s="183">
        <v>16</v>
      </c>
      <c r="N101" s="183">
        <v>0</v>
      </c>
    </row>
    <row r="102" ht="23.1" customHeight="1" spans="1:14">
      <c r="A102" s="235" t="s">
        <v>2573</v>
      </c>
      <c r="B102" s="199" t="s">
        <v>2574</v>
      </c>
      <c r="C102" s="183">
        <v>20.5</v>
      </c>
      <c r="D102" s="183">
        <v>6.5</v>
      </c>
      <c r="E102" s="183">
        <v>14</v>
      </c>
      <c r="F102" s="183">
        <v>0</v>
      </c>
      <c r="G102" s="183">
        <v>14</v>
      </c>
      <c r="H102" s="183">
        <v>0</v>
      </c>
      <c r="I102" s="183">
        <v>20.5</v>
      </c>
      <c r="J102" s="183">
        <v>6.5</v>
      </c>
      <c r="K102" s="183">
        <v>14</v>
      </c>
      <c r="L102" s="183">
        <v>0</v>
      </c>
      <c r="M102" s="183">
        <v>14</v>
      </c>
      <c r="N102" s="183">
        <v>0</v>
      </c>
    </row>
    <row r="103" ht="23.1" customHeight="1" spans="1:14">
      <c r="A103" s="235" t="s">
        <v>2577</v>
      </c>
      <c r="B103" s="199" t="s">
        <v>2578</v>
      </c>
      <c r="C103" s="183">
        <v>0</v>
      </c>
      <c r="D103" s="183">
        <v>0</v>
      </c>
      <c r="E103" s="183">
        <v>0</v>
      </c>
      <c r="F103" s="183">
        <v>0</v>
      </c>
      <c r="G103" s="183">
        <v>0</v>
      </c>
      <c r="H103" s="183">
        <v>0</v>
      </c>
      <c r="I103" s="183">
        <v>0.5</v>
      </c>
      <c r="J103" s="183">
        <v>0.5</v>
      </c>
      <c r="K103" s="183">
        <v>0</v>
      </c>
      <c r="L103" s="183">
        <v>0</v>
      </c>
      <c r="M103" s="183">
        <v>0</v>
      </c>
      <c r="N103" s="183">
        <v>0</v>
      </c>
    </row>
    <row r="104" ht="23.1" customHeight="1" spans="1:14">
      <c r="A104" s="235" t="s">
        <v>2571</v>
      </c>
      <c r="B104" s="199" t="s">
        <v>2572</v>
      </c>
      <c r="C104" s="183">
        <v>26.6</v>
      </c>
      <c r="D104" s="183">
        <v>24.6</v>
      </c>
      <c r="E104" s="183">
        <v>2</v>
      </c>
      <c r="F104" s="183">
        <v>0</v>
      </c>
      <c r="G104" s="183">
        <v>2</v>
      </c>
      <c r="H104" s="183">
        <v>0</v>
      </c>
      <c r="I104" s="183">
        <v>15</v>
      </c>
      <c r="J104" s="183">
        <v>13</v>
      </c>
      <c r="K104" s="183">
        <v>2</v>
      </c>
      <c r="L104" s="183">
        <v>0</v>
      </c>
      <c r="M104" s="183">
        <v>2</v>
      </c>
      <c r="N104" s="183">
        <v>0</v>
      </c>
    </row>
    <row r="105" ht="23.1" customHeight="1" spans="1:14">
      <c r="A105" s="235" t="s">
        <v>2575</v>
      </c>
      <c r="B105" s="199" t="s">
        <v>2576</v>
      </c>
      <c r="C105" s="183">
        <v>3</v>
      </c>
      <c r="D105" s="183">
        <v>3</v>
      </c>
      <c r="E105" s="183">
        <v>0</v>
      </c>
      <c r="F105" s="183">
        <v>0</v>
      </c>
      <c r="G105" s="183">
        <v>0</v>
      </c>
      <c r="H105" s="183">
        <v>0</v>
      </c>
      <c r="I105" s="183">
        <v>3</v>
      </c>
      <c r="J105" s="183">
        <v>3</v>
      </c>
      <c r="K105" s="183">
        <v>0</v>
      </c>
      <c r="L105" s="183">
        <v>0</v>
      </c>
      <c r="M105" s="183">
        <v>0</v>
      </c>
      <c r="N105" s="183">
        <v>0</v>
      </c>
    </row>
    <row r="106" ht="23.1" customHeight="1" spans="1:14">
      <c r="A106" s="235" t="s">
        <v>1554</v>
      </c>
      <c r="B106" s="199" t="s">
        <v>853</v>
      </c>
      <c r="C106" s="183">
        <v>6</v>
      </c>
      <c r="D106" s="183">
        <v>6</v>
      </c>
      <c r="E106" s="183">
        <v>0</v>
      </c>
      <c r="F106" s="183">
        <v>0</v>
      </c>
      <c r="G106" s="183">
        <v>0</v>
      </c>
      <c r="H106" s="183">
        <v>0</v>
      </c>
      <c r="I106" s="183">
        <v>6</v>
      </c>
      <c r="J106" s="183">
        <v>6</v>
      </c>
      <c r="K106" s="183">
        <v>0</v>
      </c>
      <c r="L106" s="183">
        <v>0</v>
      </c>
      <c r="M106" s="183">
        <v>0</v>
      </c>
      <c r="N106" s="183">
        <v>0</v>
      </c>
    </row>
    <row r="107" ht="23.1" customHeight="1" spans="1:14">
      <c r="A107" s="235" t="s">
        <v>2579</v>
      </c>
      <c r="B107" s="199" t="s">
        <v>2580</v>
      </c>
      <c r="C107" s="183">
        <v>6</v>
      </c>
      <c r="D107" s="183">
        <v>6</v>
      </c>
      <c r="E107" s="183">
        <v>0</v>
      </c>
      <c r="F107" s="183">
        <v>0</v>
      </c>
      <c r="G107" s="183">
        <v>0</v>
      </c>
      <c r="H107" s="183">
        <v>0</v>
      </c>
      <c r="I107" s="183">
        <v>6</v>
      </c>
      <c r="J107" s="183">
        <v>6</v>
      </c>
      <c r="K107" s="183">
        <v>0</v>
      </c>
      <c r="L107" s="183">
        <v>0</v>
      </c>
      <c r="M107" s="183">
        <v>0</v>
      </c>
      <c r="N107" s="183">
        <v>0</v>
      </c>
    </row>
    <row r="108" ht="23.1" customHeight="1" spans="1:14">
      <c r="A108" s="235" t="s">
        <v>1583</v>
      </c>
      <c r="B108" s="199" t="s">
        <v>859</v>
      </c>
      <c r="C108" s="183">
        <v>1.8</v>
      </c>
      <c r="D108" s="183">
        <v>1.8</v>
      </c>
      <c r="E108" s="183">
        <v>0</v>
      </c>
      <c r="F108" s="183">
        <v>0</v>
      </c>
      <c r="G108" s="183">
        <v>0</v>
      </c>
      <c r="H108" s="183">
        <v>0</v>
      </c>
      <c r="I108" s="183">
        <v>1.8</v>
      </c>
      <c r="J108" s="183">
        <v>1.8</v>
      </c>
      <c r="K108" s="183">
        <v>0</v>
      </c>
      <c r="L108" s="183">
        <v>0</v>
      </c>
      <c r="M108" s="183">
        <v>0</v>
      </c>
      <c r="N108" s="183">
        <v>0</v>
      </c>
    </row>
    <row r="109" ht="23.1" customHeight="1" spans="1:14">
      <c r="A109" s="235" t="s">
        <v>2581</v>
      </c>
      <c r="B109" s="199" t="s">
        <v>2582</v>
      </c>
      <c r="C109" s="183">
        <v>1.8</v>
      </c>
      <c r="D109" s="183">
        <v>1.8</v>
      </c>
      <c r="E109" s="183">
        <v>0</v>
      </c>
      <c r="F109" s="183">
        <v>0</v>
      </c>
      <c r="G109" s="183">
        <v>0</v>
      </c>
      <c r="H109" s="183">
        <v>0</v>
      </c>
      <c r="I109" s="183">
        <v>1.8</v>
      </c>
      <c r="J109" s="183">
        <v>1.8</v>
      </c>
      <c r="K109" s="183">
        <v>0</v>
      </c>
      <c r="L109" s="183">
        <v>0</v>
      </c>
      <c r="M109" s="183">
        <v>0</v>
      </c>
      <c r="N109" s="183">
        <v>0</v>
      </c>
    </row>
    <row r="110" ht="23.1" customHeight="1" spans="1:14">
      <c r="A110" s="235" t="s">
        <v>1598</v>
      </c>
      <c r="B110" s="199" t="s">
        <v>121</v>
      </c>
      <c r="C110" s="183">
        <v>10.2</v>
      </c>
      <c r="D110" s="183">
        <v>8.2</v>
      </c>
      <c r="E110" s="183">
        <v>2</v>
      </c>
      <c r="F110" s="183">
        <v>0</v>
      </c>
      <c r="G110" s="183">
        <v>2</v>
      </c>
      <c r="H110" s="183">
        <v>0</v>
      </c>
      <c r="I110" s="183">
        <v>10.2</v>
      </c>
      <c r="J110" s="183">
        <v>8.2</v>
      </c>
      <c r="K110" s="183">
        <v>2</v>
      </c>
      <c r="L110" s="183">
        <v>0</v>
      </c>
      <c r="M110" s="183">
        <v>2</v>
      </c>
      <c r="N110" s="183">
        <v>0</v>
      </c>
    </row>
    <row r="111" ht="23.1" customHeight="1" spans="1:14">
      <c r="A111" s="235" t="s">
        <v>2583</v>
      </c>
      <c r="B111" s="199" t="s">
        <v>2584</v>
      </c>
      <c r="C111" s="183">
        <v>10.2</v>
      </c>
      <c r="D111" s="183">
        <v>8.2</v>
      </c>
      <c r="E111" s="183">
        <v>2</v>
      </c>
      <c r="F111" s="183">
        <v>0</v>
      </c>
      <c r="G111" s="183">
        <v>2</v>
      </c>
      <c r="H111" s="183">
        <v>0</v>
      </c>
      <c r="I111" s="183">
        <v>10.2</v>
      </c>
      <c r="J111" s="183">
        <v>8.2</v>
      </c>
      <c r="K111" s="183">
        <v>2</v>
      </c>
      <c r="L111" s="183">
        <v>0</v>
      </c>
      <c r="M111" s="183">
        <v>2</v>
      </c>
      <c r="N111" s="183">
        <v>0</v>
      </c>
    </row>
    <row r="112" ht="23.1" customHeight="1" spans="1:14">
      <c r="A112" s="235" t="s">
        <v>1981</v>
      </c>
      <c r="B112" s="199" t="s">
        <v>865</v>
      </c>
      <c r="C112" s="183">
        <v>28.5</v>
      </c>
      <c r="D112" s="183">
        <v>26.5</v>
      </c>
      <c r="E112" s="183">
        <v>2</v>
      </c>
      <c r="F112" s="183">
        <v>0</v>
      </c>
      <c r="G112" s="183">
        <v>2</v>
      </c>
      <c r="H112" s="183">
        <v>0</v>
      </c>
      <c r="I112" s="183">
        <v>26.5</v>
      </c>
      <c r="J112" s="183">
        <v>26.5</v>
      </c>
      <c r="K112" s="183">
        <v>0</v>
      </c>
      <c r="L112" s="183">
        <v>0</v>
      </c>
      <c r="M112" s="183">
        <v>0</v>
      </c>
      <c r="N112" s="183">
        <v>0</v>
      </c>
    </row>
    <row r="113" ht="23.1" customHeight="1" spans="1:14">
      <c r="A113" s="235" t="s">
        <v>2585</v>
      </c>
      <c r="B113" s="199" t="s">
        <v>2586</v>
      </c>
      <c r="C113" s="183">
        <v>28.5</v>
      </c>
      <c r="D113" s="183">
        <v>26.5</v>
      </c>
      <c r="E113" s="183">
        <v>2</v>
      </c>
      <c r="F113" s="183">
        <v>0</v>
      </c>
      <c r="G113" s="183">
        <v>2</v>
      </c>
      <c r="H113" s="183">
        <v>0</v>
      </c>
      <c r="I113" s="183">
        <v>26.5</v>
      </c>
      <c r="J113" s="183">
        <v>26.5</v>
      </c>
      <c r="K113" s="183">
        <v>0</v>
      </c>
      <c r="L113" s="183">
        <v>0</v>
      </c>
      <c r="M113" s="183">
        <v>0</v>
      </c>
      <c r="N113" s="183">
        <v>0</v>
      </c>
    </row>
    <row r="114" ht="23.1" customHeight="1" spans="1:14">
      <c r="A114" s="235" t="s">
        <v>2587</v>
      </c>
      <c r="B114" s="199" t="s">
        <v>870</v>
      </c>
      <c r="C114" s="183">
        <v>17</v>
      </c>
      <c r="D114" s="183">
        <v>17</v>
      </c>
      <c r="E114" s="183">
        <v>0</v>
      </c>
      <c r="F114" s="183">
        <v>0</v>
      </c>
      <c r="G114" s="183">
        <v>0</v>
      </c>
      <c r="H114" s="183">
        <v>0</v>
      </c>
      <c r="I114" s="183">
        <v>13</v>
      </c>
      <c r="J114" s="183">
        <v>13</v>
      </c>
      <c r="K114" s="183">
        <v>0</v>
      </c>
      <c r="L114" s="183">
        <v>0</v>
      </c>
      <c r="M114" s="183">
        <v>0</v>
      </c>
      <c r="N114" s="183">
        <v>0</v>
      </c>
    </row>
    <row r="115" ht="23.1" customHeight="1" spans="1:14">
      <c r="A115" s="235" t="s">
        <v>2588</v>
      </c>
      <c r="B115" s="199" t="s">
        <v>2589</v>
      </c>
      <c r="C115" s="183">
        <v>17</v>
      </c>
      <c r="D115" s="183">
        <v>17</v>
      </c>
      <c r="E115" s="183">
        <v>0</v>
      </c>
      <c r="F115" s="183">
        <v>0</v>
      </c>
      <c r="G115" s="183">
        <v>0</v>
      </c>
      <c r="H115" s="183">
        <v>0</v>
      </c>
      <c r="I115" s="183">
        <v>13</v>
      </c>
      <c r="J115" s="183">
        <v>13</v>
      </c>
      <c r="K115" s="183">
        <v>0</v>
      </c>
      <c r="L115" s="183">
        <v>0</v>
      </c>
      <c r="M115" s="183">
        <v>0</v>
      </c>
      <c r="N115" s="183">
        <v>0</v>
      </c>
    </row>
    <row r="116" ht="23.1" customHeight="1" spans="1:14">
      <c r="A116" s="235" t="s">
        <v>2596</v>
      </c>
      <c r="B116" s="199" t="s">
        <v>123</v>
      </c>
      <c r="C116" s="183">
        <v>7.8</v>
      </c>
      <c r="D116" s="183">
        <v>7.8</v>
      </c>
      <c r="E116" s="183">
        <v>0</v>
      </c>
      <c r="F116" s="183">
        <v>0</v>
      </c>
      <c r="G116" s="183">
        <v>0</v>
      </c>
      <c r="H116" s="183">
        <v>0</v>
      </c>
      <c r="I116" s="183">
        <v>7.8</v>
      </c>
      <c r="J116" s="183">
        <v>7.8</v>
      </c>
      <c r="K116" s="183">
        <v>0</v>
      </c>
      <c r="L116" s="183">
        <v>0</v>
      </c>
      <c r="M116" s="183">
        <v>0</v>
      </c>
      <c r="N116" s="183">
        <v>0</v>
      </c>
    </row>
    <row r="117" ht="23.1" customHeight="1" spans="1:14">
      <c r="A117" s="235" t="s">
        <v>2597</v>
      </c>
      <c r="B117" s="199" t="s">
        <v>2598</v>
      </c>
      <c r="C117" s="183">
        <v>6.8</v>
      </c>
      <c r="D117" s="183">
        <v>6.8</v>
      </c>
      <c r="E117" s="183">
        <v>0</v>
      </c>
      <c r="F117" s="183">
        <v>0</v>
      </c>
      <c r="G117" s="183">
        <v>0</v>
      </c>
      <c r="H117" s="183">
        <v>0</v>
      </c>
      <c r="I117" s="183">
        <v>6.8</v>
      </c>
      <c r="J117" s="183">
        <v>6.8</v>
      </c>
      <c r="K117" s="183">
        <v>0</v>
      </c>
      <c r="L117" s="183">
        <v>0</v>
      </c>
      <c r="M117" s="183">
        <v>0</v>
      </c>
      <c r="N117" s="183">
        <v>0</v>
      </c>
    </row>
    <row r="118" ht="23.1" customHeight="1" spans="1:14">
      <c r="A118" s="235" t="s">
        <v>2599</v>
      </c>
      <c r="B118" s="199" t="s">
        <v>2600</v>
      </c>
      <c r="C118" s="183">
        <v>1</v>
      </c>
      <c r="D118" s="183">
        <v>1</v>
      </c>
      <c r="E118" s="183">
        <v>0</v>
      </c>
      <c r="F118" s="183">
        <v>0</v>
      </c>
      <c r="G118" s="183">
        <v>0</v>
      </c>
      <c r="H118" s="183">
        <v>0</v>
      </c>
      <c r="I118" s="183">
        <v>1</v>
      </c>
      <c r="J118" s="183">
        <v>1</v>
      </c>
      <c r="K118" s="183">
        <v>0</v>
      </c>
      <c r="L118" s="183">
        <v>0</v>
      </c>
      <c r="M118" s="183">
        <v>0</v>
      </c>
      <c r="N118" s="183">
        <v>0</v>
      </c>
    </row>
    <row r="119" ht="23.1" customHeight="1" spans="1:14">
      <c r="A119" s="235" t="s">
        <v>2601</v>
      </c>
      <c r="B119" s="199" t="s">
        <v>125</v>
      </c>
      <c r="C119" s="183">
        <v>117.3</v>
      </c>
      <c r="D119" s="183">
        <v>109.3</v>
      </c>
      <c r="E119" s="183">
        <v>8</v>
      </c>
      <c r="F119" s="183">
        <v>0</v>
      </c>
      <c r="G119" s="183">
        <v>8</v>
      </c>
      <c r="H119" s="183">
        <v>0</v>
      </c>
      <c r="I119" s="183">
        <v>112.3</v>
      </c>
      <c r="J119" s="183">
        <v>108.3</v>
      </c>
      <c r="K119" s="183">
        <v>4</v>
      </c>
      <c r="L119" s="183">
        <v>0</v>
      </c>
      <c r="M119" s="183">
        <v>4</v>
      </c>
      <c r="N119" s="183">
        <v>0</v>
      </c>
    </row>
    <row r="120" ht="23.1" customHeight="1" spans="1:14">
      <c r="A120" s="235" t="s">
        <v>2612</v>
      </c>
      <c r="B120" s="199" t="s">
        <v>2613</v>
      </c>
      <c r="C120" s="183">
        <v>2.8</v>
      </c>
      <c r="D120" s="183">
        <v>2.8</v>
      </c>
      <c r="E120" s="183">
        <v>0</v>
      </c>
      <c r="F120" s="183">
        <v>0</v>
      </c>
      <c r="G120" s="183">
        <v>0</v>
      </c>
      <c r="H120" s="183">
        <v>0</v>
      </c>
      <c r="I120" s="183">
        <v>2.8</v>
      </c>
      <c r="J120" s="183">
        <v>2.8</v>
      </c>
      <c r="K120" s="183">
        <v>0</v>
      </c>
      <c r="L120" s="183">
        <v>0</v>
      </c>
      <c r="M120" s="183">
        <v>0</v>
      </c>
      <c r="N120" s="183">
        <v>0</v>
      </c>
    </row>
    <row r="121" ht="23.1" customHeight="1" spans="1:14">
      <c r="A121" s="235" t="s">
        <v>2620</v>
      </c>
      <c r="B121" s="199" t="s">
        <v>2621</v>
      </c>
      <c r="C121" s="183">
        <v>5.5</v>
      </c>
      <c r="D121" s="183">
        <v>5.5</v>
      </c>
      <c r="E121" s="183">
        <v>0</v>
      </c>
      <c r="F121" s="183">
        <v>0</v>
      </c>
      <c r="G121" s="183">
        <v>0</v>
      </c>
      <c r="H121" s="183">
        <v>0</v>
      </c>
      <c r="I121" s="183">
        <v>5.5</v>
      </c>
      <c r="J121" s="183">
        <v>5.5</v>
      </c>
      <c r="K121" s="183">
        <v>0</v>
      </c>
      <c r="L121" s="183">
        <v>0</v>
      </c>
      <c r="M121" s="183">
        <v>0</v>
      </c>
      <c r="N121" s="183">
        <v>0</v>
      </c>
    </row>
    <row r="122" ht="23.1" customHeight="1" spans="1:14">
      <c r="A122" s="235" t="s">
        <v>2614</v>
      </c>
      <c r="B122" s="199" t="s">
        <v>2615</v>
      </c>
      <c r="C122" s="183">
        <v>5.8</v>
      </c>
      <c r="D122" s="183">
        <v>3.8</v>
      </c>
      <c r="E122" s="183">
        <v>2</v>
      </c>
      <c r="F122" s="183">
        <v>0</v>
      </c>
      <c r="G122" s="183">
        <v>2</v>
      </c>
      <c r="H122" s="183">
        <v>0</v>
      </c>
      <c r="I122" s="183">
        <v>3.8</v>
      </c>
      <c r="J122" s="183">
        <v>3.8</v>
      </c>
      <c r="K122" s="183">
        <v>0</v>
      </c>
      <c r="L122" s="183">
        <v>0</v>
      </c>
      <c r="M122" s="183">
        <v>0</v>
      </c>
      <c r="N122" s="183">
        <v>0</v>
      </c>
    </row>
    <row r="123" ht="23.1" customHeight="1" spans="1:14">
      <c r="A123" s="235" t="s">
        <v>2610</v>
      </c>
      <c r="B123" s="199" t="s">
        <v>2611</v>
      </c>
      <c r="C123" s="183">
        <v>10.3</v>
      </c>
      <c r="D123" s="183">
        <v>10.3</v>
      </c>
      <c r="E123" s="183">
        <v>0</v>
      </c>
      <c r="F123" s="183">
        <v>0</v>
      </c>
      <c r="G123" s="183">
        <v>0</v>
      </c>
      <c r="H123" s="183">
        <v>0</v>
      </c>
      <c r="I123" s="183">
        <v>10.3</v>
      </c>
      <c r="J123" s="183">
        <v>10.3</v>
      </c>
      <c r="K123" s="183">
        <v>0</v>
      </c>
      <c r="L123" s="183">
        <v>0</v>
      </c>
      <c r="M123" s="183">
        <v>0</v>
      </c>
      <c r="N123" s="183">
        <v>0</v>
      </c>
    </row>
    <row r="124" ht="23.1" customHeight="1" spans="1:14">
      <c r="A124" s="235" t="s">
        <v>2618</v>
      </c>
      <c r="B124" s="199" t="s">
        <v>2619</v>
      </c>
      <c r="C124" s="183">
        <v>6.9</v>
      </c>
      <c r="D124" s="183">
        <v>6.9</v>
      </c>
      <c r="E124" s="183">
        <v>0</v>
      </c>
      <c r="F124" s="183">
        <v>0</v>
      </c>
      <c r="G124" s="183">
        <v>0</v>
      </c>
      <c r="H124" s="183">
        <v>0</v>
      </c>
      <c r="I124" s="183">
        <v>6.9</v>
      </c>
      <c r="J124" s="183">
        <v>6.9</v>
      </c>
      <c r="K124" s="183">
        <v>0</v>
      </c>
      <c r="L124" s="183">
        <v>0</v>
      </c>
      <c r="M124" s="183">
        <v>0</v>
      </c>
      <c r="N124" s="183">
        <v>0</v>
      </c>
    </row>
    <row r="125" ht="23.1" customHeight="1" spans="1:14">
      <c r="A125" s="235" t="s">
        <v>2624</v>
      </c>
      <c r="B125" s="199" t="s">
        <v>2625</v>
      </c>
      <c r="C125" s="183">
        <v>13.6</v>
      </c>
      <c r="D125" s="183">
        <v>13.6</v>
      </c>
      <c r="E125" s="183">
        <v>0</v>
      </c>
      <c r="F125" s="183">
        <v>0</v>
      </c>
      <c r="G125" s="183">
        <v>0</v>
      </c>
      <c r="H125" s="183">
        <v>0</v>
      </c>
      <c r="I125" s="183">
        <v>13.6</v>
      </c>
      <c r="J125" s="183">
        <v>13.6</v>
      </c>
      <c r="K125" s="183">
        <v>0</v>
      </c>
      <c r="L125" s="183">
        <v>0</v>
      </c>
      <c r="M125" s="183">
        <v>0</v>
      </c>
      <c r="N125" s="183">
        <v>0</v>
      </c>
    </row>
    <row r="126" ht="23.1" customHeight="1" spans="1:14">
      <c r="A126" s="235" t="s">
        <v>2622</v>
      </c>
      <c r="B126" s="199" t="s">
        <v>2623</v>
      </c>
      <c r="C126" s="183">
        <v>15.4</v>
      </c>
      <c r="D126" s="183">
        <v>13.4</v>
      </c>
      <c r="E126" s="183">
        <v>2</v>
      </c>
      <c r="F126" s="183">
        <v>0</v>
      </c>
      <c r="G126" s="183">
        <v>2</v>
      </c>
      <c r="H126" s="183">
        <v>0</v>
      </c>
      <c r="I126" s="183">
        <v>13.4</v>
      </c>
      <c r="J126" s="183">
        <v>13.4</v>
      </c>
      <c r="K126" s="183">
        <v>0</v>
      </c>
      <c r="L126" s="183">
        <v>0</v>
      </c>
      <c r="M126" s="183">
        <v>0</v>
      </c>
      <c r="N126" s="183">
        <v>0</v>
      </c>
    </row>
    <row r="127" ht="23.1" customHeight="1" spans="1:14">
      <c r="A127" s="235" t="s">
        <v>2608</v>
      </c>
      <c r="B127" s="199" t="s">
        <v>2609</v>
      </c>
      <c r="C127" s="183">
        <v>11.6</v>
      </c>
      <c r="D127" s="183">
        <v>11.6</v>
      </c>
      <c r="E127" s="183">
        <v>0</v>
      </c>
      <c r="F127" s="183">
        <v>0</v>
      </c>
      <c r="G127" s="183">
        <v>0</v>
      </c>
      <c r="H127" s="183">
        <v>0</v>
      </c>
      <c r="I127" s="183">
        <v>11.6</v>
      </c>
      <c r="J127" s="183">
        <v>11.6</v>
      </c>
      <c r="K127" s="183">
        <v>0</v>
      </c>
      <c r="L127" s="183">
        <v>0</v>
      </c>
      <c r="M127" s="183">
        <v>0</v>
      </c>
      <c r="N127" s="183">
        <v>0</v>
      </c>
    </row>
    <row r="128" ht="23.1" customHeight="1" spans="1:14">
      <c r="A128" s="235" t="s">
        <v>2616</v>
      </c>
      <c r="B128" s="199" t="s">
        <v>2617</v>
      </c>
      <c r="C128" s="183">
        <v>9</v>
      </c>
      <c r="D128" s="183">
        <v>7</v>
      </c>
      <c r="E128" s="183">
        <v>2</v>
      </c>
      <c r="F128" s="183">
        <v>0</v>
      </c>
      <c r="G128" s="183">
        <v>2</v>
      </c>
      <c r="H128" s="183">
        <v>0</v>
      </c>
      <c r="I128" s="183">
        <v>9</v>
      </c>
      <c r="J128" s="183">
        <v>7</v>
      </c>
      <c r="K128" s="183">
        <v>2</v>
      </c>
      <c r="L128" s="183">
        <v>0</v>
      </c>
      <c r="M128" s="183">
        <v>2</v>
      </c>
      <c r="N128" s="183">
        <v>0</v>
      </c>
    </row>
    <row r="129" ht="23.1" customHeight="1" spans="1:14">
      <c r="A129" s="235" t="s">
        <v>2606</v>
      </c>
      <c r="B129" s="199" t="s">
        <v>2607</v>
      </c>
      <c r="C129" s="183">
        <v>6</v>
      </c>
      <c r="D129" s="183">
        <v>6</v>
      </c>
      <c r="E129" s="183">
        <v>0</v>
      </c>
      <c r="F129" s="183">
        <v>0</v>
      </c>
      <c r="G129" s="183">
        <v>0</v>
      </c>
      <c r="H129" s="183">
        <v>0</v>
      </c>
      <c r="I129" s="183">
        <v>5.8</v>
      </c>
      <c r="J129" s="183">
        <v>5.8</v>
      </c>
      <c r="K129" s="183">
        <v>0</v>
      </c>
      <c r="L129" s="183">
        <v>0</v>
      </c>
      <c r="M129" s="183">
        <v>0</v>
      </c>
      <c r="N129" s="183">
        <v>0</v>
      </c>
    </row>
    <row r="130" ht="23.1" customHeight="1" spans="1:14">
      <c r="A130" s="235" t="s">
        <v>2604</v>
      </c>
      <c r="B130" s="199" t="s">
        <v>2605</v>
      </c>
      <c r="C130" s="183">
        <v>9.5</v>
      </c>
      <c r="D130" s="183">
        <v>7.5</v>
      </c>
      <c r="E130" s="183">
        <v>2</v>
      </c>
      <c r="F130" s="183">
        <v>0</v>
      </c>
      <c r="G130" s="183">
        <v>2</v>
      </c>
      <c r="H130" s="183">
        <v>0</v>
      </c>
      <c r="I130" s="183">
        <v>9.2</v>
      </c>
      <c r="J130" s="183">
        <v>7.2</v>
      </c>
      <c r="K130" s="183">
        <v>2</v>
      </c>
      <c r="L130" s="183">
        <v>0</v>
      </c>
      <c r="M130" s="183">
        <v>2</v>
      </c>
      <c r="N130" s="183">
        <v>0</v>
      </c>
    </row>
    <row r="131" ht="23.1" customHeight="1" spans="1:14">
      <c r="A131" s="235" t="s">
        <v>2602</v>
      </c>
      <c r="B131" s="199" t="s">
        <v>2603</v>
      </c>
      <c r="C131" s="183">
        <v>20.9</v>
      </c>
      <c r="D131" s="183">
        <v>20.9</v>
      </c>
      <c r="E131" s="183">
        <v>0</v>
      </c>
      <c r="F131" s="183">
        <v>0</v>
      </c>
      <c r="G131" s="183">
        <v>0</v>
      </c>
      <c r="H131" s="183">
        <v>0</v>
      </c>
      <c r="I131" s="183">
        <v>20.4</v>
      </c>
      <c r="J131" s="183">
        <v>20.4</v>
      </c>
      <c r="K131" s="183">
        <v>0</v>
      </c>
      <c r="L131" s="183">
        <v>0</v>
      </c>
      <c r="M131" s="183">
        <v>0</v>
      </c>
      <c r="N131" s="183">
        <v>0</v>
      </c>
    </row>
    <row r="132" ht="23.1" customHeight="1" spans="1:14">
      <c r="A132" s="235" t="s">
        <v>2626</v>
      </c>
      <c r="B132" s="199" t="s">
        <v>997</v>
      </c>
      <c r="C132" s="183">
        <v>109.5</v>
      </c>
      <c r="D132" s="183">
        <v>97.5</v>
      </c>
      <c r="E132" s="183">
        <v>12</v>
      </c>
      <c r="F132" s="183">
        <v>0</v>
      </c>
      <c r="G132" s="183">
        <v>12</v>
      </c>
      <c r="H132" s="183">
        <v>0</v>
      </c>
      <c r="I132" s="183">
        <v>109.5</v>
      </c>
      <c r="J132" s="183">
        <v>97.5</v>
      </c>
      <c r="K132" s="183">
        <v>12</v>
      </c>
      <c r="L132" s="183">
        <v>0</v>
      </c>
      <c r="M132" s="183">
        <v>12</v>
      </c>
      <c r="N132" s="183">
        <v>0</v>
      </c>
    </row>
    <row r="133" ht="23.1" customHeight="1" spans="1:14">
      <c r="A133" s="235" t="s">
        <v>2635</v>
      </c>
      <c r="B133" s="199" t="s">
        <v>2636</v>
      </c>
      <c r="C133" s="183">
        <v>2</v>
      </c>
      <c r="D133" s="183">
        <v>2</v>
      </c>
      <c r="E133" s="183">
        <v>0</v>
      </c>
      <c r="F133" s="183">
        <v>0</v>
      </c>
      <c r="G133" s="183">
        <v>0</v>
      </c>
      <c r="H133" s="183">
        <v>0</v>
      </c>
      <c r="I133" s="183">
        <v>2</v>
      </c>
      <c r="J133" s="183">
        <v>2</v>
      </c>
      <c r="K133" s="183">
        <v>0</v>
      </c>
      <c r="L133" s="183">
        <v>0</v>
      </c>
      <c r="M133" s="183">
        <v>0</v>
      </c>
      <c r="N133" s="183">
        <v>0</v>
      </c>
    </row>
    <row r="134" ht="23.1" customHeight="1" spans="1:14">
      <c r="A134" s="235" t="s">
        <v>2651</v>
      </c>
      <c r="B134" s="199" t="s">
        <v>2652</v>
      </c>
      <c r="C134" s="183">
        <v>9.3</v>
      </c>
      <c r="D134" s="183">
        <v>7.3</v>
      </c>
      <c r="E134" s="183">
        <v>2</v>
      </c>
      <c r="F134" s="183">
        <v>0</v>
      </c>
      <c r="G134" s="183">
        <v>2</v>
      </c>
      <c r="H134" s="183">
        <v>0</v>
      </c>
      <c r="I134" s="183">
        <v>9.3</v>
      </c>
      <c r="J134" s="183">
        <v>7.3</v>
      </c>
      <c r="K134" s="183">
        <v>2</v>
      </c>
      <c r="L134" s="183">
        <v>0</v>
      </c>
      <c r="M134" s="183">
        <v>2</v>
      </c>
      <c r="N134" s="183">
        <v>0</v>
      </c>
    </row>
    <row r="135" ht="23.1" customHeight="1" spans="1:14">
      <c r="A135" s="235" t="s">
        <v>2631</v>
      </c>
      <c r="B135" s="199" t="s">
        <v>2632</v>
      </c>
      <c r="C135" s="183">
        <v>23.7</v>
      </c>
      <c r="D135" s="183">
        <v>17.7</v>
      </c>
      <c r="E135" s="183">
        <v>6</v>
      </c>
      <c r="F135" s="183">
        <v>0</v>
      </c>
      <c r="G135" s="183">
        <v>6</v>
      </c>
      <c r="H135" s="183">
        <v>0</v>
      </c>
      <c r="I135" s="183">
        <v>23.7</v>
      </c>
      <c r="J135" s="183">
        <v>17.7</v>
      </c>
      <c r="K135" s="183">
        <v>6</v>
      </c>
      <c r="L135" s="183">
        <v>0</v>
      </c>
      <c r="M135" s="183">
        <v>6</v>
      </c>
      <c r="N135" s="183">
        <v>0</v>
      </c>
    </row>
    <row r="136" ht="23.1" customHeight="1" spans="1:14">
      <c r="A136" s="235" t="s">
        <v>2633</v>
      </c>
      <c r="B136" s="199" t="s">
        <v>2634</v>
      </c>
      <c r="C136" s="183">
        <v>4</v>
      </c>
      <c r="D136" s="183">
        <v>4</v>
      </c>
      <c r="E136" s="183">
        <v>0</v>
      </c>
      <c r="F136" s="183">
        <v>0</v>
      </c>
      <c r="G136" s="183">
        <v>0</v>
      </c>
      <c r="H136" s="183">
        <v>0</v>
      </c>
      <c r="I136" s="183">
        <v>4</v>
      </c>
      <c r="J136" s="183">
        <v>4</v>
      </c>
      <c r="K136" s="183">
        <v>0</v>
      </c>
      <c r="L136" s="183">
        <v>0</v>
      </c>
      <c r="M136" s="183">
        <v>0</v>
      </c>
      <c r="N136" s="183">
        <v>0</v>
      </c>
    </row>
    <row r="137" ht="23.1" customHeight="1" spans="1:14">
      <c r="A137" s="235" t="s">
        <v>2637</v>
      </c>
      <c r="B137" s="199" t="s">
        <v>2638</v>
      </c>
      <c r="C137" s="183">
        <v>3</v>
      </c>
      <c r="D137" s="183">
        <v>3</v>
      </c>
      <c r="E137" s="183">
        <v>0</v>
      </c>
      <c r="F137" s="183">
        <v>0</v>
      </c>
      <c r="G137" s="183">
        <v>0</v>
      </c>
      <c r="H137" s="183">
        <v>0</v>
      </c>
      <c r="I137" s="183">
        <v>3</v>
      </c>
      <c r="J137" s="183">
        <v>3</v>
      </c>
      <c r="K137" s="183">
        <v>0</v>
      </c>
      <c r="L137" s="183">
        <v>0</v>
      </c>
      <c r="M137" s="183">
        <v>0</v>
      </c>
      <c r="N137" s="183">
        <v>0</v>
      </c>
    </row>
    <row r="138" ht="23.1" customHeight="1" spans="1:14">
      <c r="A138" s="235" t="s">
        <v>2629</v>
      </c>
      <c r="B138" s="199" t="s">
        <v>2630</v>
      </c>
      <c r="C138" s="183">
        <v>10</v>
      </c>
      <c r="D138" s="183">
        <v>8</v>
      </c>
      <c r="E138" s="183">
        <v>2</v>
      </c>
      <c r="F138" s="183">
        <v>0</v>
      </c>
      <c r="G138" s="183">
        <v>2</v>
      </c>
      <c r="H138" s="183">
        <v>0</v>
      </c>
      <c r="I138" s="183">
        <v>10</v>
      </c>
      <c r="J138" s="183">
        <v>8</v>
      </c>
      <c r="K138" s="183">
        <v>2</v>
      </c>
      <c r="L138" s="183">
        <v>0</v>
      </c>
      <c r="M138" s="183">
        <v>2</v>
      </c>
      <c r="N138" s="183">
        <v>0</v>
      </c>
    </row>
    <row r="139" ht="23.1" customHeight="1" spans="1:14">
      <c r="A139" s="235" t="s">
        <v>2643</v>
      </c>
      <c r="B139" s="199" t="s">
        <v>2644</v>
      </c>
      <c r="C139" s="183">
        <v>1.8</v>
      </c>
      <c r="D139" s="183">
        <v>1.8</v>
      </c>
      <c r="E139" s="183">
        <v>0</v>
      </c>
      <c r="F139" s="183">
        <v>0</v>
      </c>
      <c r="G139" s="183">
        <v>0</v>
      </c>
      <c r="H139" s="183">
        <v>0</v>
      </c>
      <c r="I139" s="183">
        <v>1.8</v>
      </c>
      <c r="J139" s="183">
        <v>1.8</v>
      </c>
      <c r="K139" s="183">
        <v>0</v>
      </c>
      <c r="L139" s="183">
        <v>0</v>
      </c>
      <c r="M139" s="183">
        <v>0</v>
      </c>
      <c r="N139" s="183">
        <v>0</v>
      </c>
    </row>
    <row r="140" ht="23.1" customHeight="1" spans="1:14">
      <c r="A140" s="235" t="s">
        <v>2641</v>
      </c>
      <c r="B140" s="199" t="s">
        <v>2642</v>
      </c>
      <c r="C140" s="183">
        <v>3</v>
      </c>
      <c r="D140" s="183">
        <v>3</v>
      </c>
      <c r="E140" s="183">
        <v>0</v>
      </c>
      <c r="F140" s="183">
        <v>0</v>
      </c>
      <c r="G140" s="183">
        <v>0</v>
      </c>
      <c r="H140" s="183">
        <v>0</v>
      </c>
      <c r="I140" s="183">
        <v>3</v>
      </c>
      <c r="J140" s="183">
        <v>3</v>
      </c>
      <c r="K140" s="183">
        <v>0</v>
      </c>
      <c r="L140" s="183">
        <v>0</v>
      </c>
      <c r="M140" s="183">
        <v>0</v>
      </c>
      <c r="N140" s="183">
        <v>0</v>
      </c>
    </row>
    <row r="141" ht="23.1" customHeight="1" spans="1:14">
      <c r="A141" s="235" t="s">
        <v>2627</v>
      </c>
      <c r="B141" s="199" t="s">
        <v>2628</v>
      </c>
      <c r="C141" s="183">
        <v>52</v>
      </c>
      <c r="D141" s="183">
        <v>50</v>
      </c>
      <c r="E141" s="183">
        <v>2</v>
      </c>
      <c r="F141" s="183">
        <v>0</v>
      </c>
      <c r="G141" s="183">
        <v>2</v>
      </c>
      <c r="H141" s="183">
        <v>0</v>
      </c>
      <c r="I141" s="183">
        <v>52</v>
      </c>
      <c r="J141" s="183">
        <v>50</v>
      </c>
      <c r="K141" s="183">
        <v>2</v>
      </c>
      <c r="L141" s="183">
        <v>0</v>
      </c>
      <c r="M141" s="183">
        <v>2</v>
      </c>
      <c r="N141" s="183">
        <v>0</v>
      </c>
    </row>
    <row r="142" ht="23.1" customHeight="1" spans="1:14">
      <c r="A142" s="235" t="s">
        <v>2639</v>
      </c>
      <c r="B142" s="199" t="s">
        <v>2640</v>
      </c>
      <c r="C142" s="183">
        <v>0.7</v>
      </c>
      <c r="D142" s="183">
        <v>0.7</v>
      </c>
      <c r="E142" s="183">
        <v>0</v>
      </c>
      <c r="F142" s="183">
        <v>0</v>
      </c>
      <c r="G142" s="183">
        <v>0</v>
      </c>
      <c r="H142" s="183">
        <v>0</v>
      </c>
      <c r="I142" s="183">
        <v>0.7</v>
      </c>
      <c r="J142" s="183">
        <v>0.7</v>
      </c>
      <c r="K142" s="183">
        <v>0</v>
      </c>
      <c r="L142" s="183">
        <v>0</v>
      </c>
      <c r="M142" s="183">
        <v>0</v>
      </c>
      <c r="N142" s="183">
        <v>0</v>
      </c>
    </row>
    <row r="143" ht="23.1" customHeight="1" spans="1:14">
      <c r="A143" s="235" t="s">
        <v>2673</v>
      </c>
      <c r="B143" s="199" t="s">
        <v>1074</v>
      </c>
      <c r="C143" s="183">
        <v>8.5</v>
      </c>
      <c r="D143" s="183">
        <v>8.5</v>
      </c>
      <c r="E143" s="183">
        <v>0</v>
      </c>
      <c r="F143" s="183">
        <v>0</v>
      </c>
      <c r="G143" s="183">
        <v>0</v>
      </c>
      <c r="H143" s="183">
        <v>0</v>
      </c>
      <c r="I143" s="183">
        <v>6.5</v>
      </c>
      <c r="J143" s="183">
        <v>6.5</v>
      </c>
      <c r="K143" s="183">
        <v>0</v>
      </c>
      <c r="L143" s="183">
        <v>0</v>
      </c>
      <c r="M143" s="183">
        <v>0</v>
      </c>
      <c r="N143" s="183">
        <v>0</v>
      </c>
    </row>
    <row r="144" ht="23.1" customHeight="1" spans="1:14">
      <c r="A144" s="235" t="s">
        <v>2674</v>
      </c>
      <c r="B144" s="199" t="s">
        <v>2675</v>
      </c>
      <c r="C144" s="183">
        <v>4.5</v>
      </c>
      <c r="D144" s="183">
        <v>4.5</v>
      </c>
      <c r="E144" s="183">
        <v>0</v>
      </c>
      <c r="F144" s="183">
        <v>0</v>
      </c>
      <c r="G144" s="183">
        <v>0</v>
      </c>
      <c r="H144" s="183">
        <v>0</v>
      </c>
      <c r="I144" s="183">
        <v>4.5</v>
      </c>
      <c r="J144" s="183">
        <v>4.5</v>
      </c>
      <c r="K144" s="183">
        <v>0</v>
      </c>
      <c r="L144" s="183">
        <v>0</v>
      </c>
      <c r="M144" s="183">
        <v>0</v>
      </c>
      <c r="N144" s="183">
        <v>0</v>
      </c>
    </row>
    <row r="145" ht="23.1" customHeight="1" spans="1:14">
      <c r="A145" s="235" t="s">
        <v>2676</v>
      </c>
      <c r="B145" s="199" t="s">
        <v>2677</v>
      </c>
      <c r="C145" s="183">
        <v>4</v>
      </c>
      <c r="D145" s="183">
        <v>4</v>
      </c>
      <c r="E145" s="183">
        <v>0</v>
      </c>
      <c r="F145" s="183">
        <v>0</v>
      </c>
      <c r="G145" s="183">
        <v>0</v>
      </c>
      <c r="H145" s="183">
        <v>0</v>
      </c>
      <c r="I145" s="183">
        <v>2</v>
      </c>
      <c r="J145" s="183">
        <v>2</v>
      </c>
      <c r="K145" s="183">
        <v>0</v>
      </c>
      <c r="L145" s="183">
        <v>0</v>
      </c>
      <c r="M145" s="183">
        <v>0</v>
      </c>
      <c r="N145" s="183">
        <v>0</v>
      </c>
    </row>
    <row r="146" ht="23.1" customHeight="1" spans="1:14">
      <c r="A146" s="235" t="s">
        <v>2678</v>
      </c>
      <c r="B146" s="199" t="s">
        <v>139</v>
      </c>
      <c r="C146" s="183">
        <v>60</v>
      </c>
      <c r="D146" s="183">
        <v>30</v>
      </c>
      <c r="E146" s="183">
        <v>30</v>
      </c>
      <c r="F146" s="183">
        <v>0</v>
      </c>
      <c r="G146" s="183">
        <v>30</v>
      </c>
      <c r="H146" s="183">
        <v>0</v>
      </c>
      <c r="I146" s="183">
        <v>105</v>
      </c>
      <c r="J146" s="183">
        <v>45</v>
      </c>
      <c r="K146" s="183">
        <v>60</v>
      </c>
      <c r="L146" s="183">
        <v>0</v>
      </c>
      <c r="M146" s="183">
        <v>60</v>
      </c>
      <c r="N146" s="183">
        <v>0</v>
      </c>
    </row>
    <row r="147" ht="23.1" customHeight="1" spans="1:14">
      <c r="A147" s="235" t="s">
        <v>2679</v>
      </c>
      <c r="B147" s="199" t="s">
        <v>2680</v>
      </c>
      <c r="C147" s="183">
        <v>60</v>
      </c>
      <c r="D147" s="183">
        <v>30</v>
      </c>
      <c r="E147" s="183">
        <v>30</v>
      </c>
      <c r="F147" s="183">
        <v>0</v>
      </c>
      <c r="G147" s="183">
        <v>30</v>
      </c>
      <c r="H147" s="183">
        <v>0</v>
      </c>
      <c r="I147" s="183">
        <v>105</v>
      </c>
      <c r="J147" s="183">
        <v>45</v>
      </c>
      <c r="K147" s="183">
        <v>60</v>
      </c>
      <c r="L147" s="183">
        <v>0</v>
      </c>
      <c r="M147" s="183">
        <v>60</v>
      </c>
      <c r="N147" s="183">
        <v>0</v>
      </c>
    </row>
    <row r="148" ht="23.1" customHeight="1" spans="1:14">
      <c r="A148" s="235" t="s">
        <v>2681</v>
      </c>
      <c r="B148" s="199" t="s">
        <v>1091</v>
      </c>
      <c r="C148" s="183">
        <v>42.1</v>
      </c>
      <c r="D148" s="183">
        <v>36.1</v>
      </c>
      <c r="E148" s="183">
        <v>6</v>
      </c>
      <c r="F148" s="183">
        <v>0</v>
      </c>
      <c r="G148" s="183">
        <v>6</v>
      </c>
      <c r="H148" s="183">
        <v>0</v>
      </c>
      <c r="I148" s="183">
        <v>38.1</v>
      </c>
      <c r="J148" s="183">
        <v>36.1</v>
      </c>
      <c r="K148" s="183">
        <v>2</v>
      </c>
      <c r="L148" s="183">
        <v>0</v>
      </c>
      <c r="M148" s="183">
        <v>2</v>
      </c>
      <c r="N148" s="183">
        <v>0</v>
      </c>
    </row>
    <row r="149" ht="23.1" customHeight="1" spans="1:14">
      <c r="A149" s="235" t="s">
        <v>2682</v>
      </c>
      <c r="B149" s="199" t="s">
        <v>2683</v>
      </c>
      <c r="C149" s="183">
        <v>20.2</v>
      </c>
      <c r="D149" s="183">
        <v>18.2</v>
      </c>
      <c r="E149" s="183">
        <v>2</v>
      </c>
      <c r="F149" s="183">
        <v>0</v>
      </c>
      <c r="G149" s="183">
        <v>2</v>
      </c>
      <c r="H149" s="183">
        <v>0</v>
      </c>
      <c r="I149" s="183">
        <v>18.2</v>
      </c>
      <c r="J149" s="183">
        <v>18.2</v>
      </c>
      <c r="K149" s="183">
        <v>0</v>
      </c>
      <c r="L149" s="183">
        <v>0</v>
      </c>
      <c r="M149" s="183">
        <v>0</v>
      </c>
      <c r="N149" s="183">
        <v>0</v>
      </c>
    </row>
    <row r="150" ht="23.1" customHeight="1" spans="1:14">
      <c r="A150" s="235" t="s">
        <v>2688</v>
      </c>
      <c r="B150" s="199" t="s">
        <v>2689</v>
      </c>
      <c r="C150" s="183">
        <v>4.8</v>
      </c>
      <c r="D150" s="183">
        <v>4.8</v>
      </c>
      <c r="E150" s="183">
        <v>0</v>
      </c>
      <c r="F150" s="183">
        <v>0</v>
      </c>
      <c r="G150" s="183">
        <v>0</v>
      </c>
      <c r="H150" s="183">
        <v>0</v>
      </c>
      <c r="I150" s="183">
        <v>4.8</v>
      </c>
      <c r="J150" s="183">
        <v>4.8</v>
      </c>
      <c r="K150" s="183">
        <v>0</v>
      </c>
      <c r="L150" s="183">
        <v>0</v>
      </c>
      <c r="M150" s="183">
        <v>0</v>
      </c>
      <c r="N150" s="183">
        <v>0</v>
      </c>
    </row>
    <row r="151" ht="23.1" customHeight="1" spans="1:14">
      <c r="A151" s="235" t="s">
        <v>2686</v>
      </c>
      <c r="B151" s="199" t="s">
        <v>2687</v>
      </c>
      <c r="C151" s="183">
        <v>7.6</v>
      </c>
      <c r="D151" s="183">
        <v>5.6</v>
      </c>
      <c r="E151" s="183">
        <v>2</v>
      </c>
      <c r="F151" s="183">
        <v>0</v>
      </c>
      <c r="G151" s="183">
        <v>2</v>
      </c>
      <c r="H151" s="183">
        <v>0</v>
      </c>
      <c r="I151" s="183">
        <v>7.6</v>
      </c>
      <c r="J151" s="183">
        <v>5.6</v>
      </c>
      <c r="K151" s="183">
        <v>2</v>
      </c>
      <c r="L151" s="183">
        <v>0</v>
      </c>
      <c r="M151" s="183">
        <v>2</v>
      </c>
      <c r="N151" s="183">
        <v>0</v>
      </c>
    </row>
    <row r="152" ht="23.1" customHeight="1" spans="1:14">
      <c r="A152" s="235" t="s">
        <v>2684</v>
      </c>
      <c r="B152" s="199" t="s">
        <v>2685</v>
      </c>
      <c r="C152" s="183">
        <v>3.3</v>
      </c>
      <c r="D152" s="183">
        <v>3.3</v>
      </c>
      <c r="E152" s="183">
        <v>0</v>
      </c>
      <c r="F152" s="183">
        <v>0</v>
      </c>
      <c r="G152" s="183">
        <v>0</v>
      </c>
      <c r="H152" s="183">
        <v>0</v>
      </c>
      <c r="I152" s="183">
        <v>3.3</v>
      </c>
      <c r="J152" s="183">
        <v>3.3</v>
      </c>
      <c r="K152" s="183">
        <v>0</v>
      </c>
      <c r="L152" s="183">
        <v>0</v>
      </c>
      <c r="M152" s="183">
        <v>0</v>
      </c>
      <c r="N152" s="183">
        <v>0</v>
      </c>
    </row>
    <row r="153" ht="23.1" customHeight="1" spans="1:14">
      <c r="A153" s="235" t="s">
        <v>2690</v>
      </c>
      <c r="B153" s="199" t="s">
        <v>2691</v>
      </c>
      <c r="C153" s="183">
        <v>6.2</v>
      </c>
      <c r="D153" s="183">
        <v>4.2</v>
      </c>
      <c r="E153" s="183">
        <v>2</v>
      </c>
      <c r="F153" s="183">
        <v>0</v>
      </c>
      <c r="G153" s="183">
        <v>2</v>
      </c>
      <c r="H153" s="183">
        <v>0</v>
      </c>
      <c r="I153" s="183">
        <v>4.2</v>
      </c>
      <c r="J153" s="183">
        <v>4.2</v>
      </c>
      <c r="K153" s="183">
        <v>0</v>
      </c>
      <c r="L153" s="183">
        <v>0</v>
      </c>
      <c r="M153" s="183">
        <v>0</v>
      </c>
      <c r="N153" s="183">
        <v>0</v>
      </c>
    </row>
    <row r="154" ht="23.1" customHeight="1" spans="1:14">
      <c r="A154" s="235" t="s">
        <v>1905</v>
      </c>
      <c r="B154" s="199" t="s">
        <v>143</v>
      </c>
      <c r="C154" s="183">
        <v>52.6</v>
      </c>
      <c r="D154" s="183">
        <v>32.6</v>
      </c>
      <c r="E154" s="183">
        <v>20</v>
      </c>
      <c r="F154" s="183">
        <v>0</v>
      </c>
      <c r="G154" s="183">
        <v>20</v>
      </c>
      <c r="H154" s="183">
        <v>0</v>
      </c>
      <c r="I154" s="183">
        <v>52.6</v>
      </c>
      <c r="J154" s="183">
        <v>32.6</v>
      </c>
      <c r="K154" s="183">
        <v>20</v>
      </c>
      <c r="L154" s="183">
        <v>0</v>
      </c>
      <c r="M154" s="183">
        <v>20</v>
      </c>
      <c r="N154" s="183">
        <v>0</v>
      </c>
    </row>
    <row r="155" ht="23.1" customHeight="1" spans="1:14">
      <c r="A155" s="235" t="s">
        <v>2692</v>
      </c>
      <c r="B155" s="199" t="s">
        <v>2693</v>
      </c>
      <c r="C155" s="183">
        <v>52.6</v>
      </c>
      <c r="D155" s="183">
        <v>32.6</v>
      </c>
      <c r="E155" s="183">
        <v>20</v>
      </c>
      <c r="F155" s="183">
        <v>0</v>
      </c>
      <c r="G155" s="183">
        <v>20</v>
      </c>
      <c r="H155" s="183">
        <v>0</v>
      </c>
      <c r="I155" s="183">
        <v>52.6</v>
      </c>
      <c r="J155" s="183">
        <v>32.6</v>
      </c>
      <c r="K155" s="183">
        <v>20</v>
      </c>
      <c r="L155" s="183">
        <v>0</v>
      </c>
      <c r="M155" s="183">
        <v>20</v>
      </c>
      <c r="N155" s="183">
        <v>0</v>
      </c>
    </row>
    <row r="156" ht="23.1" customHeight="1" spans="1:14">
      <c r="A156" s="235" t="s">
        <v>1922</v>
      </c>
      <c r="B156" s="199" t="s">
        <v>145</v>
      </c>
      <c r="C156" s="183">
        <v>4.8</v>
      </c>
      <c r="D156" s="183">
        <v>2.8</v>
      </c>
      <c r="E156" s="183">
        <v>2</v>
      </c>
      <c r="F156" s="183">
        <v>0</v>
      </c>
      <c r="G156" s="183">
        <v>2</v>
      </c>
      <c r="H156" s="183">
        <v>0</v>
      </c>
      <c r="I156" s="183">
        <v>4.8</v>
      </c>
      <c r="J156" s="183">
        <v>2.8</v>
      </c>
      <c r="K156" s="183">
        <v>2</v>
      </c>
      <c r="L156" s="183">
        <v>0</v>
      </c>
      <c r="M156" s="183">
        <v>2</v>
      </c>
      <c r="N156" s="183">
        <v>0</v>
      </c>
    </row>
    <row r="157" ht="23.1" customHeight="1" spans="1:14">
      <c r="A157" s="235" t="s">
        <v>2694</v>
      </c>
      <c r="B157" s="199" t="s">
        <v>2695</v>
      </c>
      <c r="C157" s="183">
        <v>4.8</v>
      </c>
      <c r="D157" s="183">
        <v>2.8</v>
      </c>
      <c r="E157" s="183">
        <v>2</v>
      </c>
      <c r="F157" s="183">
        <v>0</v>
      </c>
      <c r="G157" s="183">
        <v>2</v>
      </c>
      <c r="H157" s="183">
        <v>0</v>
      </c>
      <c r="I157" s="183">
        <v>4.8</v>
      </c>
      <c r="J157" s="183">
        <v>2.8</v>
      </c>
      <c r="K157" s="183">
        <v>2</v>
      </c>
      <c r="L157" s="183">
        <v>0</v>
      </c>
      <c r="M157" s="183">
        <v>2</v>
      </c>
      <c r="N157" s="183">
        <v>0</v>
      </c>
    </row>
    <row r="158" ht="23.1" customHeight="1" spans="1:14">
      <c r="A158" s="235" t="s">
        <v>1931</v>
      </c>
      <c r="B158" s="199" t="s">
        <v>1114</v>
      </c>
      <c r="C158" s="183">
        <v>34.2</v>
      </c>
      <c r="D158" s="183">
        <v>28.2</v>
      </c>
      <c r="E158" s="183">
        <v>6</v>
      </c>
      <c r="F158" s="183">
        <v>0</v>
      </c>
      <c r="G158" s="183">
        <v>6</v>
      </c>
      <c r="H158" s="183">
        <v>0</v>
      </c>
      <c r="I158" s="183">
        <v>24.2</v>
      </c>
      <c r="J158" s="183">
        <v>22.2</v>
      </c>
      <c r="K158" s="183">
        <v>2</v>
      </c>
      <c r="L158" s="183">
        <v>0</v>
      </c>
      <c r="M158" s="183">
        <v>2</v>
      </c>
      <c r="N158" s="183">
        <v>0</v>
      </c>
    </row>
    <row r="159" ht="23.1" customHeight="1" spans="1:14">
      <c r="A159" s="235" t="s">
        <v>2702</v>
      </c>
      <c r="B159" s="199" t="s">
        <v>2703</v>
      </c>
      <c r="C159" s="183">
        <v>0.4</v>
      </c>
      <c r="D159" s="183">
        <v>0.4</v>
      </c>
      <c r="E159" s="183">
        <v>0</v>
      </c>
      <c r="F159" s="183">
        <v>0</v>
      </c>
      <c r="G159" s="183">
        <v>0</v>
      </c>
      <c r="H159" s="183">
        <v>0</v>
      </c>
      <c r="I159" s="183">
        <v>1.7</v>
      </c>
      <c r="J159" s="183">
        <v>1.7</v>
      </c>
      <c r="K159" s="183">
        <v>0</v>
      </c>
      <c r="L159" s="183">
        <v>0</v>
      </c>
      <c r="M159" s="183">
        <v>0</v>
      </c>
      <c r="N159" s="183">
        <v>0</v>
      </c>
    </row>
    <row r="160" ht="23.1" customHeight="1" spans="1:14">
      <c r="A160" s="235" t="s">
        <v>2696</v>
      </c>
      <c r="B160" s="199" t="s">
        <v>2697</v>
      </c>
      <c r="C160" s="183">
        <v>31</v>
      </c>
      <c r="D160" s="183">
        <v>25</v>
      </c>
      <c r="E160" s="183">
        <v>6</v>
      </c>
      <c r="F160" s="183">
        <v>0</v>
      </c>
      <c r="G160" s="183">
        <v>6</v>
      </c>
      <c r="H160" s="183">
        <v>0</v>
      </c>
      <c r="I160" s="183">
        <v>15</v>
      </c>
      <c r="J160" s="183">
        <v>13</v>
      </c>
      <c r="K160" s="183">
        <v>2</v>
      </c>
      <c r="L160" s="183">
        <v>0</v>
      </c>
      <c r="M160" s="183">
        <v>2</v>
      </c>
      <c r="N160" s="183">
        <v>0</v>
      </c>
    </row>
    <row r="161" ht="23.1" customHeight="1" spans="1:14">
      <c r="A161" s="235" t="s">
        <v>2700</v>
      </c>
      <c r="B161" s="199" t="s">
        <v>2701</v>
      </c>
      <c r="C161" s="183">
        <v>0.5</v>
      </c>
      <c r="D161" s="183">
        <v>0.5</v>
      </c>
      <c r="E161" s="183">
        <v>0</v>
      </c>
      <c r="F161" s="183">
        <v>0</v>
      </c>
      <c r="G161" s="183">
        <v>0</v>
      </c>
      <c r="H161" s="183">
        <v>0</v>
      </c>
      <c r="I161" s="183">
        <v>1</v>
      </c>
      <c r="J161" s="183">
        <v>1</v>
      </c>
      <c r="K161" s="183">
        <v>0</v>
      </c>
      <c r="L161" s="183">
        <v>0</v>
      </c>
      <c r="M161" s="183">
        <v>0</v>
      </c>
      <c r="N161" s="183">
        <v>0</v>
      </c>
    </row>
    <row r="162" ht="23.1" customHeight="1" spans="1:14">
      <c r="A162" s="235" t="s">
        <v>2706</v>
      </c>
      <c r="B162" s="199" t="s">
        <v>2707</v>
      </c>
      <c r="C162" s="183">
        <v>0.5</v>
      </c>
      <c r="D162" s="183">
        <v>0.5</v>
      </c>
      <c r="E162" s="183">
        <v>0</v>
      </c>
      <c r="F162" s="183">
        <v>0</v>
      </c>
      <c r="G162" s="183">
        <v>0</v>
      </c>
      <c r="H162" s="183">
        <v>0</v>
      </c>
      <c r="I162" s="183">
        <v>2</v>
      </c>
      <c r="J162" s="183">
        <v>2</v>
      </c>
      <c r="K162" s="183">
        <v>0</v>
      </c>
      <c r="L162" s="183">
        <v>0</v>
      </c>
      <c r="M162" s="183">
        <v>0</v>
      </c>
      <c r="N162" s="183">
        <v>0</v>
      </c>
    </row>
    <row r="163" ht="23.1" customHeight="1" spans="1:14">
      <c r="A163" s="235" t="s">
        <v>2704</v>
      </c>
      <c r="B163" s="199" t="s">
        <v>2705</v>
      </c>
      <c r="C163" s="183">
        <v>1</v>
      </c>
      <c r="D163" s="183">
        <v>1</v>
      </c>
      <c r="E163" s="183">
        <v>0</v>
      </c>
      <c r="F163" s="183">
        <v>0</v>
      </c>
      <c r="G163" s="183">
        <v>0</v>
      </c>
      <c r="H163" s="183">
        <v>0</v>
      </c>
      <c r="I163" s="183">
        <v>2</v>
      </c>
      <c r="J163" s="183">
        <v>2</v>
      </c>
      <c r="K163" s="183">
        <v>0</v>
      </c>
      <c r="L163" s="183">
        <v>0</v>
      </c>
      <c r="M163" s="183">
        <v>0</v>
      </c>
      <c r="N163" s="183">
        <v>0</v>
      </c>
    </row>
    <row r="164" ht="23.1" customHeight="1" spans="1:14">
      <c r="A164" s="235" t="s">
        <v>2698</v>
      </c>
      <c r="B164" s="199" t="s">
        <v>2699</v>
      </c>
      <c r="C164" s="183">
        <v>0.8</v>
      </c>
      <c r="D164" s="183">
        <v>0.8</v>
      </c>
      <c r="E164" s="183">
        <v>0</v>
      </c>
      <c r="F164" s="183">
        <v>0</v>
      </c>
      <c r="G164" s="183">
        <v>0</v>
      </c>
      <c r="H164" s="183">
        <v>0</v>
      </c>
      <c r="I164" s="183">
        <v>2.5</v>
      </c>
      <c r="J164" s="183">
        <v>2.5</v>
      </c>
      <c r="K164" s="183">
        <v>0</v>
      </c>
      <c r="L164" s="183">
        <v>0</v>
      </c>
      <c r="M164" s="183">
        <v>0</v>
      </c>
      <c r="N164" s="183">
        <v>0</v>
      </c>
    </row>
    <row r="165" ht="23.1" customHeight="1" spans="1:14">
      <c r="A165" s="235" t="s">
        <v>1933</v>
      </c>
      <c r="B165" s="199" t="s">
        <v>1125</v>
      </c>
      <c r="C165" s="183">
        <v>37</v>
      </c>
      <c r="D165" s="183">
        <v>32</v>
      </c>
      <c r="E165" s="183">
        <v>5</v>
      </c>
      <c r="F165" s="183">
        <v>0</v>
      </c>
      <c r="G165" s="183">
        <v>5</v>
      </c>
      <c r="H165" s="183">
        <v>0</v>
      </c>
      <c r="I165" s="183">
        <v>32</v>
      </c>
      <c r="J165" s="183">
        <v>32</v>
      </c>
      <c r="K165" s="183">
        <v>0</v>
      </c>
      <c r="L165" s="183">
        <v>0</v>
      </c>
      <c r="M165" s="183">
        <v>0</v>
      </c>
      <c r="N165" s="183">
        <v>0</v>
      </c>
    </row>
    <row r="166" ht="23.1" customHeight="1" spans="1:14">
      <c r="A166" s="235" t="s">
        <v>2714</v>
      </c>
      <c r="B166" s="199" t="s">
        <v>2715</v>
      </c>
      <c r="C166" s="183">
        <v>2</v>
      </c>
      <c r="D166" s="183">
        <v>2</v>
      </c>
      <c r="E166" s="183">
        <v>0</v>
      </c>
      <c r="F166" s="183">
        <v>0</v>
      </c>
      <c r="G166" s="183">
        <v>0</v>
      </c>
      <c r="H166" s="183">
        <v>0</v>
      </c>
      <c r="I166" s="183">
        <v>2</v>
      </c>
      <c r="J166" s="183">
        <v>2</v>
      </c>
      <c r="K166" s="183">
        <v>0</v>
      </c>
      <c r="L166" s="183">
        <v>0</v>
      </c>
      <c r="M166" s="183">
        <v>0</v>
      </c>
      <c r="N166" s="183">
        <v>0</v>
      </c>
    </row>
    <row r="167" ht="23.1" customHeight="1" spans="1:14">
      <c r="A167" s="235" t="s">
        <v>2710</v>
      </c>
      <c r="B167" s="199" t="s">
        <v>2711</v>
      </c>
      <c r="C167" s="183">
        <v>5</v>
      </c>
      <c r="D167" s="183">
        <v>5</v>
      </c>
      <c r="E167" s="183">
        <v>0</v>
      </c>
      <c r="F167" s="183">
        <v>0</v>
      </c>
      <c r="G167" s="183">
        <v>0</v>
      </c>
      <c r="H167" s="183">
        <v>0</v>
      </c>
      <c r="I167" s="183">
        <v>5</v>
      </c>
      <c r="J167" s="183">
        <v>5</v>
      </c>
      <c r="K167" s="183">
        <v>0</v>
      </c>
      <c r="L167" s="183">
        <v>0</v>
      </c>
      <c r="M167" s="183">
        <v>0</v>
      </c>
      <c r="N167" s="183">
        <v>0</v>
      </c>
    </row>
    <row r="168" ht="23.1" customHeight="1" spans="1:14">
      <c r="A168" s="235" t="s">
        <v>2708</v>
      </c>
      <c r="B168" s="199" t="s">
        <v>2709</v>
      </c>
      <c r="C168" s="183">
        <v>15</v>
      </c>
      <c r="D168" s="183">
        <v>10</v>
      </c>
      <c r="E168" s="183">
        <v>5</v>
      </c>
      <c r="F168" s="183">
        <v>0</v>
      </c>
      <c r="G168" s="183">
        <v>5</v>
      </c>
      <c r="H168" s="183">
        <v>0</v>
      </c>
      <c r="I168" s="183">
        <v>10</v>
      </c>
      <c r="J168" s="183">
        <v>10</v>
      </c>
      <c r="K168" s="183">
        <v>0</v>
      </c>
      <c r="L168" s="183">
        <v>0</v>
      </c>
      <c r="M168" s="183">
        <v>0</v>
      </c>
      <c r="N168" s="183">
        <v>0</v>
      </c>
    </row>
    <row r="169" ht="23.1" customHeight="1" spans="1:14">
      <c r="A169" s="235" t="s">
        <v>2712</v>
      </c>
      <c r="B169" s="199" t="s">
        <v>2713</v>
      </c>
      <c r="C169" s="183">
        <v>15</v>
      </c>
      <c r="D169" s="183">
        <v>15</v>
      </c>
      <c r="E169" s="183">
        <v>0</v>
      </c>
      <c r="F169" s="183">
        <v>0</v>
      </c>
      <c r="G169" s="183">
        <v>0</v>
      </c>
      <c r="H169" s="183">
        <v>0</v>
      </c>
      <c r="I169" s="183">
        <v>15</v>
      </c>
      <c r="J169" s="183">
        <v>15</v>
      </c>
      <c r="K169" s="183">
        <v>0</v>
      </c>
      <c r="L169" s="183">
        <v>0</v>
      </c>
      <c r="M169" s="183">
        <v>0</v>
      </c>
      <c r="N169" s="183">
        <v>0</v>
      </c>
    </row>
    <row r="170" ht="23.1" customHeight="1" spans="1:14">
      <c r="A170" s="235" t="s">
        <v>1938</v>
      </c>
      <c r="B170" s="199" t="s">
        <v>1147</v>
      </c>
      <c r="C170" s="183">
        <v>16</v>
      </c>
      <c r="D170" s="183">
        <v>6</v>
      </c>
      <c r="E170" s="183">
        <v>10</v>
      </c>
      <c r="F170" s="183">
        <v>0</v>
      </c>
      <c r="G170" s="183">
        <v>10</v>
      </c>
      <c r="H170" s="183">
        <v>0</v>
      </c>
      <c r="I170" s="183">
        <v>16</v>
      </c>
      <c r="J170" s="183">
        <v>6</v>
      </c>
      <c r="K170" s="183">
        <v>10</v>
      </c>
      <c r="L170" s="183">
        <v>0</v>
      </c>
      <c r="M170" s="183">
        <v>10</v>
      </c>
      <c r="N170" s="183">
        <v>0</v>
      </c>
    </row>
    <row r="171" ht="23.1" customHeight="1" spans="1:14">
      <c r="A171" s="235" t="s">
        <v>2716</v>
      </c>
      <c r="B171" s="199" t="s">
        <v>2717</v>
      </c>
      <c r="C171" s="183">
        <v>16</v>
      </c>
      <c r="D171" s="183">
        <v>6</v>
      </c>
      <c r="E171" s="183">
        <v>10</v>
      </c>
      <c r="F171" s="183">
        <v>0</v>
      </c>
      <c r="G171" s="183">
        <v>10</v>
      </c>
      <c r="H171" s="183">
        <v>0</v>
      </c>
      <c r="I171" s="183">
        <v>16</v>
      </c>
      <c r="J171" s="183">
        <v>6</v>
      </c>
      <c r="K171" s="183">
        <v>10</v>
      </c>
      <c r="L171" s="183">
        <v>0</v>
      </c>
      <c r="M171" s="183">
        <v>10</v>
      </c>
      <c r="N171" s="183">
        <v>0</v>
      </c>
    </row>
    <row r="172" ht="23.1" customHeight="1" spans="1:14">
      <c r="A172" s="235" t="s">
        <v>1942</v>
      </c>
      <c r="B172" s="199" t="s">
        <v>1153</v>
      </c>
      <c r="C172" s="183">
        <v>1.2</v>
      </c>
      <c r="D172" s="183">
        <v>1.2</v>
      </c>
      <c r="E172" s="183">
        <v>0</v>
      </c>
      <c r="F172" s="183">
        <v>0</v>
      </c>
      <c r="G172" s="183">
        <v>0</v>
      </c>
      <c r="H172" s="183">
        <v>0</v>
      </c>
      <c r="I172" s="183">
        <v>1.2</v>
      </c>
      <c r="J172" s="183">
        <v>1.2</v>
      </c>
      <c r="K172" s="183">
        <v>0</v>
      </c>
      <c r="L172" s="183">
        <v>0</v>
      </c>
      <c r="M172" s="183">
        <v>0</v>
      </c>
      <c r="N172" s="183">
        <v>0</v>
      </c>
    </row>
    <row r="173" ht="23.1" customHeight="1" spans="1:14">
      <c r="A173" s="235" t="s">
        <v>2718</v>
      </c>
      <c r="B173" s="199" t="s">
        <v>2719</v>
      </c>
      <c r="C173" s="183">
        <v>1.2</v>
      </c>
      <c r="D173" s="183">
        <v>1.2</v>
      </c>
      <c r="E173" s="183">
        <v>0</v>
      </c>
      <c r="F173" s="183">
        <v>0</v>
      </c>
      <c r="G173" s="183">
        <v>0</v>
      </c>
      <c r="H173" s="183">
        <v>0</v>
      </c>
      <c r="I173" s="183">
        <v>1.2</v>
      </c>
      <c r="J173" s="183">
        <v>1.2</v>
      </c>
      <c r="K173" s="183">
        <v>0</v>
      </c>
      <c r="L173" s="183">
        <v>0</v>
      </c>
      <c r="M173" s="183">
        <v>0</v>
      </c>
      <c r="N173" s="183">
        <v>0</v>
      </c>
    </row>
    <row r="174" ht="23.1" customHeight="1" spans="1:14">
      <c r="A174" s="235" t="s">
        <v>1947</v>
      </c>
      <c r="B174" s="199" t="s">
        <v>1157</v>
      </c>
      <c r="C174" s="183">
        <v>15</v>
      </c>
      <c r="D174" s="183">
        <v>13</v>
      </c>
      <c r="E174" s="183">
        <v>2</v>
      </c>
      <c r="F174" s="183">
        <v>0</v>
      </c>
      <c r="G174" s="183">
        <v>2</v>
      </c>
      <c r="H174" s="183">
        <v>0</v>
      </c>
      <c r="I174" s="183">
        <v>15</v>
      </c>
      <c r="J174" s="183">
        <v>13</v>
      </c>
      <c r="K174" s="183">
        <v>2</v>
      </c>
      <c r="L174" s="183">
        <v>0</v>
      </c>
      <c r="M174" s="183">
        <v>2</v>
      </c>
      <c r="N174" s="183">
        <v>0</v>
      </c>
    </row>
    <row r="175" ht="23.1" customHeight="1" spans="1:14">
      <c r="A175" s="235" t="s">
        <v>2720</v>
      </c>
      <c r="B175" s="199" t="s">
        <v>2721</v>
      </c>
      <c r="C175" s="183">
        <v>15</v>
      </c>
      <c r="D175" s="183">
        <v>13</v>
      </c>
      <c r="E175" s="183">
        <v>2</v>
      </c>
      <c r="F175" s="183">
        <v>0</v>
      </c>
      <c r="G175" s="183">
        <v>2</v>
      </c>
      <c r="H175" s="183">
        <v>0</v>
      </c>
      <c r="I175" s="183">
        <v>15</v>
      </c>
      <c r="J175" s="183">
        <v>13</v>
      </c>
      <c r="K175" s="183">
        <v>2</v>
      </c>
      <c r="L175" s="183">
        <v>0</v>
      </c>
      <c r="M175" s="183">
        <v>2</v>
      </c>
      <c r="N175" s="183">
        <v>0</v>
      </c>
    </row>
    <row r="176" ht="23.1" customHeight="1" spans="1:14">
      <c r="A176" s="235" t="s">
        <v>1949</v>
      </c>
      <c r="B176" s="199" t="s">
        <v>1159</v>
      </c>
      <c r="C176" s="183">
        <v>11.6</v>
      </c>
      <c r="D176" s="183">
        <v>9.6</v>
      </c>
      <c r="E176" s="183">
        <v>2</v>
      </c>
      <c r="F176" s="183">
        <v>0</v>
      </c>
      <c r="G176" s="183">
        <v>2</v>
      </c>
      <c r="H176" s="183">
        <v>0</v>
      </c>
      <c r="I176" s="183">
        <v>9.6</v>
      </c>
      <c r="J176" s="183">
        <v>9.6</v>
      </c>
      <c r="K176" s="183">
        <v>0</v>
      </c>
      <c r="L176" s="183">
        <v>0</v>
      </c>
      <c r="M176" s="183">
        <v>0</v>
      </c>
      <c r="N176" s="183">
        <v>0</v>
      </c>
    </row>
    <row r="177" ht="23.1" customHeight="1" spans="1:14">
      <c r="A177" s="235" t="s">
        <v>2722</v>
      </c>
      <c r="B177" s="199" t="s">
        <v>2723</v>
      </c>
      <c r="C177" s="183">
        <v>11.6</v>
      </c>
      <c r="D177" s="183">
        <v>9.6</v>
      </c>
      <c r="E177" s="183">
        <v>2</v>
      </c>
      <c r="F177" s="183">
        <v>0</v>
      </c>
      <c r="G177" s="183">
        <v>2</v>
      </c>
      <c r="H177" s="183">
        <v>0</v>
      </c>
      <c r="I177" s="183">
        <v>9.6</v>
      </c>
      <c r="J177" s="183">
        <v>9.6</v>
      </c>
      <c r="K177" s="183">
        <v>0</v>
      </c>
      <c r="L177" s="183">
        <v>0</v>
      </c>
      <c r="M177" s="183">
        <v>0</v>
      </c>
      <c r="N177" s="183">
        <v>0</v>
      </c>
    </row>
    <row r="178" ht="23.1" customHeight="1" spans="1:14">
      <c r="A178" s="235" t="s">
        <v>2724</v>
      </c>
      <c r="B178" s="199" t="s">
        <v>147</v>
      </c>
      <c r="C178" s="183">
        <v>8.4</v>
      </c>
      <c r="D178" s="183">
        <v>6.4</v>
      </c>
      <c r="E178" s="183">
        <v>2</v>
      </c>
      <c r="F178" s="183">
        <v>0</v>
      </c>
      <c r="G178" s="183">
        <v>2</v>
      </c>
      <c r="H178" s="183">
        <v>0</v>
      </c>
      <c r="I178" s="183">
        <v>3</v>
      </c>
      <c r="J178" s="183">
        <v>1</v>
      </c>
      <c r="K178" s="183">
        <v>2</v>
      </c>
      <c r="L178" s="183">
        <v>0</v>
      </c>
      <c r="M178" s="183">
        <v>2</v>
      </c>
      <c r="N178" s="183">
        <v>0</v>
      </c>
    </row>
    <row r="179" ht="23.1" customHeight="1" spans="1:14">
      <c r="A179" s="235" t="s">
        <v>2725</v>
      </c>
      <c r="B179" s="199" t="s">
        <v>2726</v>
      </c>
      <c r="C179" s="183">
        <v>8.4</v>
      </c>
      <c r="D179" s="183">
        <v>6.4</v>
      </c>
      <c r="E179" s="183">
        <v>2</v>
      </c>
      <c r="F179" s="183">
        <v>0</v>
      </c>
      <c r="G179" s="183">
        <v>2</v>
      </c>
      <c r="H179" s="183">
        <v>0</v>
      </c>
      <c r="I179" s="183">
        <v>3</v>
      </c>
      <c r="J179" s="183">
        <v>1</v>
      </c>
      <c r="K179" s="183">
        <v>2</v>
      </c>
      <c r="L179" s="183">
        <v>0</v>
      </c>
      <c r="M179" s="183">
        <v>2</v>
      </c>
      <c r="N179" s="183">
        <v>0</v>
      </c>
    </row>
    <row r="180" ht="23.1" customHeight="1" spans="1:14">
      <c r="A180" s="235" t="s">
        <v>2727</v>
      </c>
      <c r="B180" s="199" t="s">
        <v>1168</v>
      </c>
      <c r="C180" s="183">
        <v>8.9</v>
      </c>
      <c r="D180" s="183">
        <v>8.9</v>
      </c>
      <c r="E180" s="183">
        <v>0</v>
      </c>
      <c r="F180" s="183">
        <v>0</v>
      </c>
      <c r="G180" s="183">
        <v>0</v>
      </c>
      <c r="H180" s="183">
        <v>0</v>
      </c>
      <c r="I180" s="183">
        <v>8.9</v>
      </c>
      <c r="J180" s="183">
        <v>8.9</v>
      </c>
      <c r="K180" s="183">
        <v>0</v>
      </c>
      <c r="L180" s="183">
        <v>0</v>
      </c>
      <c r="M180" s="183">
        <v>0</v>
      </c>
      <c r="N180" s="183">
        <v>0</v>
      </c>
    </row>
    <row r="181" ht="23.1" customHeight="1" spans="1:14">
      <c r="A181" s="235" t="s">
        <v>2728</v>
      </c>
      <c r="B181" s="199" t="s">
        <v>2729</v>
      </c>
      <c r="C181" s="183">
        <v>8.4</v>
      </c>
      <c r="D181" s="183">
        <v>8.4</v>
      </c>
      <c r="E181" s="183">
        <v>0</v>
      </c>
      <c r="F181" s="183">
        <v>0</v>
      </c>
      <c r="G181" s="183">
        <v>0</v>
      </c>
      <c r="H181" s="183">
        <v>0</v>
      </c>
      <c r="I181" s="183">
        <v>8.4</v>
      </c>
      <c r="J181" s="183">
        <v>8.4</v>
      </c>
      <c r="K181" s="183">
        <v>0</v>
      </c>
      <c r="L181" s="183">
        <v>0</v>
      </c>
      <c r="M181" s="183">
        <v>0</v>
      </c>
      <c r="N181" s="183">
        <v>0</v>
      </c>
    </row>
    <row r="182" ht="23.1" customHeight="1" spans="1:14">
      <c r="A182" s="235" t="s">
        <v>2730</v>
      </c>
      <c r="B182" s="199" t="s">
        <v>2731</v>
      </c>
      <c r="C182" s="183">
        <v>0.5</v>
      </c>
      <c r="D182" s="183">
        <v>0.5</v>
      </c>
      <c r="E182" s="183">
        <v>0</v>
      </c>
      <c r="F182" s="183">
        <v>0</v>
      </c>
      <c r="G182" s="183">
        <v>0</v>
      </c>
      <c r="H182" s="183">
        <v>0</v>
      </c>
      <c r="I182" s="183">
        <v>0.5</v>
      </c>
      <c r="J182" s="183">
        <v>0.5</v>
      </c>
      <c r="K182" s="183">
        <v>0</v>
      </c>
      <c r="L182" s="183">
        <v>0</v>
      </c>
      <c r="M182" s="183">
        <v>0</v>
      </c>
      <c r="N182" s="183">
        <v>0</v>
      </c>
    </row>
    <row r="183" ht="23.1" customHeight="1" spans="1:14">
      <c r="A183" s="235" t="s">
        <v>2732</v>
      </c>
      <c r="B183" s="199" t="s">
        <v>1176</v>
      </c>
      <c r="C183" s="183">
        <v>0</v>
      </c>
      <c r="D183" s="183">
        <v>0</v>
      </c>
      <c r="E183" s="183">
        <v>0</v>
      </c>
      <c r="F183" s="183">
        <v>0</v>
      </c>
      <c r="G183" s="183">
        <v>0</v>
      </c>
      <c r="H183" s="183">
        <v>0</v>
      </c>
      <c r="I183" s="183">
        <v>3.5</v>
      </c>
      <c r="J183" s="183">
        <v>3.5</v>
      </c>
      <c r="K183" s="183">
        <v>0</v>
      </c>
      <c r="L183" s="183">
        <v>0</v>
      </c>
      <c r="M183" s="183">
        <v>0</v>
      </c>
      <c r="N183" s="183">
        <v>0</v>
      </c>
    </row>
    <row r="184" ht="23.1" customHeight="1" spans="1:14">
      <c r="A184" s="235" t="s">
        <v>2733</v>
      </c>
      <c r="B184" s="199" t="s">
        <v>2734</v>
      </c>
      <c r="C184" s="183">
        <v>0</v>
      </c>
      <c r="D184" s="183">
        <v>0</v>
      </c>
      <c r="E184" s="183">
        <v>0</v>
      </c>
      <c r="F184" s="183">
        <v>0</v>
      </c>
      <c r="G184" s="183">
        <v>0</v>
      </c>
      <c r="H184" s="183">
        <v>0</v>
      </c>
      <c r="I184" s="183">
        <v>3.5</v>
      </c>
      <c r="J184" s="183">
        <v>3.5</v>
      </c>
      <c r="K184" s="183">
        <v>0</v>
      </c>
      <c r="L184" s="183">
        <v>0</v>
      </c>
      <c r="M184" s="183">
        <v>0</v>
      </c>
      <c r="N184" s="183">
        <v>0</v>
      </c>
    </row>
    <row r="185" ht="23.1" customHeight="1" spans="1:14">
      <c r="A185" s="235" t="s">
        <v>2735</v>
      </c>
      <c r="B185" s="199" t="s">
        <v>1179</v>
      </c>
      <c r="C185" s="183">
        <v>5</v>
      </c>
      <c r="D185" s="183">
        <v>5</v>
      </c>
      <c r="E185" s="183">
        <v>0</v>
      </c>
      <c r="F185" s="183">
        <v>0</v>
      </c>
      <c r="G185" s="183">
        <v>0</v>
      </c>
      <c r="H185" s="183">
        <v>0</v>
      </c>
      <c r="I185" s="183">
        <v>5</v>
      </c>
      <c r="J185" s="183">
        <v>5</v>
      </c>
      <c r="K185" s="183">
        <v>0</v>
      </c>
      <c r="L185" s="183">
        <v>0</v>
      </c>
      <c r="M185" s="183">
        <v>0</v>
      </c>
      <c r="N185" s="183">
        <v>0</v>
      </c>
    </row>
    <row r="186" ht="23.1" customHeight="1" spans="1:14">
      <c r="A186" s="235" t="s">
        <v>2736</v>
      </c>
      <c r="B186" s="199" t="s">
        <v>2737</v>
      </c>
      <c r="C186" s="183">
        <v>5</v>
      </c>
      <c r="D186" s="183">
        <v>5</v>
      </c>
      <c r="E186" s="183">
        <v>0</v>
      </c>
      <c r="F186" s="183">
        <v>0</v>
      </c>
      <c r="G186" s="183">
        <v>0</v>
      </c>
      <c r="H186" s="183">
        <v>0</v>
      </c>
      <c r="I186" s="183">
        <v>5</v>
      </c>
      <c r="J186" s="183">
        <v>5</v>
      </c>
      <c r="K186" s="183">
        <v>0</v>
      </c>
      <c r="L186" s="183">
        <v>0</v>
      </c>
      <c r="M186" s="183">
        <v>0</v>
      </c>
      <c r="N186" s="183">
        <v>0</v>
      </c>
    </row>
    <row r="187" ht="23.1" customHeight="1" spans="1:14">
      <c r="A187" s="235" t="s">
        <v>2763</v>
      </c>
      <c r="B187" s="199" t="s">
        <v>2764</v>
      </c>
      <c r="C187" s="183">
        <v>523</v>
      </c>
      <c r="D187" s="183">
        <v>427</v>
      </c>
      <c r="E187" s="183">
        <v>96</v>
      </c>
      <c r="F187" s="183">
        <v>0</v>
      </c>
      <c r="G187" s="183">
        <v>96</v>
      </c>
      <c r="H187" s="183">
        <v>0</v>
      </c>
      <c r="I187" s="183">
        <v>451.5</v>
      </c>
      <c r="J187" s="183">
        <v>411.5</v>
      </c>
      <c r="K187" s="183">
        <v>40</v>
      </c>
      <c r="L187" s="183">
        <v>0</v>
      </c>
      <c r="M187" s="183">
        <v>40</v>
      </c>
      <c r="N187" s="183">
        <v>0</v>
      </c>
    </row>
    <row r="188" ht="23.1" customHeight="1" spans="1:14">
      <c r="A188" s="235" t="s">
        <v>2773</v>
      </c>
      <c r="B188" s="199" t="s">
        <v>2774</v>
      </c>
      <c r="C188" s="183">
        <v>27.5</v>
      </c>
      <c r="D188" s="183">
        <v>21.5</v>
      </c>
      <c r="E188" s="183">
        <v>6</v>
      </c>
      <c r="F188" s="183">
        <v>0</v>
      </c>
      <c r="G188" s="183">
        <v>6</v>
      </c>
      <c r="H188" s="183">
        <v>0</v>
      </c>
      <c r="I188" s="183">
        <v>21</v>
      </c>
      <c r="J188" s="183">
        <v>15</v>
      </c>
      <c r="K188" s="183">
        <v>6</v>
      </c>
      <c r="L188" s="183">
        <v>0</v>
      </c>
      <c r="M188" s="183">
        <v>6</v>
      </c>
      <c r="N188" s="183">
        <v>0</v>
      </c>
    </row>
    <row r="189" ht="23.1" customHeight="1" spans="1:14">
      <c r="A189" s="235" t="s">
        <v>2795</v>
      </c>
      <c r="B189" s="199" t="s">
        <v>2796</v>
      </c>
      <c r="C189" s="183">
        <v>36</v>
      </c>
      <c r="D189" s="183">
        <v>30</v>
      </c>
      <c r="E189" s="183">
        <v>6</v>
      </c>
      <c r="F189" s="183">
        <v>0</v>
      </c>
      <c r="G189" s="183">
        <v>6</v>
      </c>
      <c r="H189" s="183">
        <v>0</v>
      </c>
      <c r="I189" s="183">
        <v>36</v>
      </c>
      <c r="J189" s="183">
        <v>30</v>
      </c>
      <c r="K189" s="183">
        <v>6</v>
      </c>
      <c r="L189" s="183">
        <v>0</v>
      </c>
      <c r="M189" s="183">
        <v>6</v>
      </c>
      <c r="N189" s="183">
        <v>0</v>
      </c>
    </row>
    <row r="190" ht="23.1" customHeight="1" spans="1:14">
      <c r="A190" s="235" t="s">
        <v>2793</v>
      </c>
      <c r="B190" s="199" t="s">
        <v>2794</v>
      </c>
      <c r="C190" s="183">
        <v>32.5</v>
      </c>
      <c r="D190" s="183">
        <v>26.5</v>
      </c>
      <c r="E190" s="183">
        <v>6</v>
      </c>
      <c r="F190" s="183">
        <v>0</v>
      </c>
      <c r="G190" s="183">
        <v>6</v>
      </c>
      <c r="H190" s="183">
        <v>0</v>
      </c>
      <c r="I190" s="183">
        <v>32.5</v>
      </c>
      <c r="J190" s="183">
        <v>26.5</v>
      </c>
      <c r="K190" s="183">
        <v>6</v>
      </c>
      <c r="L190" s="183">
        <v>0</v>
      </c>
      <c r="M190" s="183">
        <v>6</v>
      </c>
      <c r="N190" s="183">
        <v>0</v>
      </c>
    </row>
    <row r="191" ht="23.1" customHeight="1" spans="1:14">
      <c r="A191" s="235" t="s">
        <v>2783</v>
      </c>
      <c r="B191" s="199" t="s">
        <v>2784</v>
      </c>
      <c r="C191" s="183">
        <v>32</v>
      </c>
      <c r="D191" s="183">
        <v>26</v>
      </c>
      <c r="E191" s="183">
        <v>6</v>
      </c>
      <c r="F191" s="183">
        <v>0</v>
      </c>
      <c r="G191" s="183">
        <v>6</v>
      </c>
      <c r="H191" s="183">
        <v>0</v>
      </c>
      <c r="I191" s="183">
        <v>25</v>
      </c>
      <c r="J191" s="183">
        <v>25</v>
      </c>
      <c r="K191" s="183">
        <v>0</v>
      </c>
      <c r="L191" s="183">
        <v>0</v>
      </c>
      <c r="M191" s="183">
        <v>0</v>
      </c>
      <c r="N191" s="183">
        <v>0</v>
      </c>
    </row>
    <row r="192" ht="23.1" customHeight="1" spans="1:14">
      <c r="A192" s="235" t="s">
        <v>2767</v>
      </c>
      <c r="B192" s="199" t="s">
        <v>2768</v>
      </c>
      <c r="C192" s="183">
        <v>31</v>
      </c>
      <c r="D192" s="183">
        <v>25</v>
      </c>
      <c r="E192" s="183">
        <v>6</v>
      </c>
      <c r="F192" s="183">
        <v>0</v>
      </c>
      <c r="G192" s="183">
        <v>6</v>
      </c>
      <c r="H192" s="183">
        <v>0</v>
      </c>
      <c r="I192" s="183">
        <v>24</v>
      </c>
      <c r="J192" s="183">
        <v>20</v>
      </c>
      <c r="K192" s="183">
        <v>4</v>
      </c>
      <c r="L192" s="183">
        <v>0</v>
      </c>
      <c r="M192" s="183">
        <v>4</v>
      </c>
      <c r="N192" s="183">
        <v>0</v>
      </c>
    </row>
    <row r="193" ht="23.1" customHeight="1" spans="1:14">
      <c r="A193" s="235" t="s">
        <v>2777</v>
      </c>
      <c r="B193" s="199" t="s">
        <v>2778</v>
      </c>
      <c r="C193" s="183">
        <v>32.5</v>
      </c>
      <c r="D193" s="183">
        <v>26.5</v>
      </c>
      <c r="E193" s="183">
        <v>6</v>
      </c>
      <c r="F193" s="183">
        <v>0</v>
      </c>
      <c r="G193" s="183">
        <v>6</v>
      </c>
      <c r="H193" s="183">
        <v>0</v>
      </c>
      <c r="I193" s="183">
        <v>32.5</v>
      </c>
      <c r="J193" s="183">
        <v>26.5</v>
      </c>
      <c r="K193" s="183">
        <v>6</v>
      </c>
      <c r="L193" s="183">
        <v>0</v>
      </c>
      <c r="M193" s="183">
        <v>6</v>
      </c>
      <c r="N193" s="183">
        <v>0</v>
      </c>
    </row>
    <row r="194" ht="23.1" customHeight="1" spans="1:14">
      <c r="A194" s="235" t="s">
        <v>2779</v>
      </c>
      <c r="B194" s="199" t="s">
        <v>2780</v>
      </c>
      <c r="C194" s="183">
        <v>32</v>
      </c>
      <c r="D194" s="183">
        <v>26</v>
      </c>
      <c r="E194" s="183">
        <v>6</v>
      </c>
      <c r="F194" s="183">
        <v>0</v>
      </c>
      <c r="G194" s="183">
        <v>6</v>
      </c>
      <c r="H194" s="183">
        <v>0</v>
      </c>
      <c r="I194" s="183">
        <v>32</v>
      </c>
      <c r="J194" s="183">
        <v>26</v>
      </c>
      <c r="K194" s="183">
        <v>6</v>
      </c>
      <c r="L194" s="183">
        <v>0</v>
      </c>
      <c r="M194" s="183">
        <v>6</v>
      </c>
      <c r="N194" s="183">
        <v>0</v>
      </c>
    </row>
    <row r="195" ht="23.1" customHeight="1" spans="1:14">
      <c r="A195" s="235" t="s">
        <v>2789</v>
      </c>
      <c r="B195" s="199" t="s">
        <v>2790</v>
      </c>
      <c r="C195" s="183">
        <v>31.5</v>
      </c>
      <c r="D195" s="183">
        <v>25.5</v>
      </c>
      <c r="E195" s="183">
        <v>6</v>
      </c>
      <c r="F195" s="183">
        <v>0</v>
      </c>
      <c r="G195" s="183">
        <v>6</v>
      </c>
      <c r="H195" s="183">
        <v>0</v>
      </c>
      <c r="I195" s="183">
        <v>25.5</v>
      </c>
      <c r="J195" s="183">
        <v>25.5</v>
      </c>
      <c r="K195" s="183">
        <v>0</v>
      </c>
      <c r="L195" s="183">
        <v>0</v>
      </c>
      <c r="M195" s="183">
        <v>0</v>
      </c>
      <c r="N195" s="183">
        <v>0</v>
      </c>
    </row>
    <row r="196" ht="23.1" customHeight="1" spans="1:14">
      <c r="A196" s="235" t="s">
        <v>2785</v>
      </c>
      <c r="B196" s="199" t="s">
        <v>2786</v>
      </c>
      <c r="C196" s="183">
        <v>32</v>
      </c>
      <c r="D196" s="183">
        <v>26</v>
      </c>
      <c r="E196" s="183">
        <v>6</v>
      </c>
      <c r="F196" s="183">
        <v>0</v>
      </c>
      <c r="G196" s="183">
        <v>6</v>
      </c>
      <c r="H196" s="183">
        <v>0</v>
      </c>
      <c r="I196" s="183">
        <v>26</v>
      </c>
      <c r="J196" s="183">
        <v>26</v>
      </c>
      <c r="K196" s="183">
        <v>0</v>
      </c>
      <c r="L196" s="183">
        <v>0</v>
      </c>
      <c r="M196" s="183">
        <v>0</v>
      </c>
      <c r="N196" s="183">
        <v>0</v>
      </c>
    </row>
    <row r="197" ht="23.1" customHeight="1" spans="1:14">
      <c r="A197" s="235" t="s">
        <v>2765</v>
      </c>
      <c r="B197" s="199" t="s">
        <v>2766</v>
      </c>
      <c r="C197" s="183">
        <v>41</v>
      </c>
      <c r="D197" s="183">
        <v>35</v>
      </c>
      <c r="E197" s="183">
        <v>6</v>
      </c>
      <c r="F197" s="183">
        <v>0</v>
      </c>
      <c r="G197" s="183">
        <v>6</v>
      </c>
      <c r="H197" s="183">
        <v>0</v>
      </c>
      <c r="I197" s="183">
        <v>35</v>
      </c>
      <c r="J197" s="183">
        <v>35</v>
      </c>
      <c r="K197" s="183">
        <v>0</v>
      </c>
      <c r="L197" s="183">
        <v>0</v>
      </c>
      <c r="M197" s="183">
        <v>0</v>
      </c>
      <c r="N197" s="183">
        <v>0</v>
      </c>
    </row>
    <row r="198" ht="23.1" customHeight="1" spans="1:14">
      <c r="A198" s="235" t="s">
        <v>2771</v>
      </c>
      <c r="B198" s="199" t="s">
        <v>2772</v>
      </c>
      <c r="C198" s="183">
        <v>33.5</v>
      </c>
      <c r="D198" s="183">
        <v>27.5</v>
      </c>
      <c r="E198" s="183">
        <v>6</v>
      </c>
      <c r="F198" s="183">
        <v>0</v>
      </c>
      <c r="G198" s="183">
        <v>6</v>
      </c>
      <c r="H198" s="183">
        <v>0</v>
      </c>
      <c r="I198" s="183">
        <v>26.2</v>
      </c>
      <c r="J198" s="183">
        <v>26.2</v>
      </c>
      <c r="K198" s="183">
        <v>0</v>
      </c>
      <c r="L198" s="183">
        <v>0</v>
      </c>
      <c r="M198" s="183">
        <v>0</v>
      </c>
      <c r="N198" s="183">
        <v>0</v>
      </c>
    </row>
    <row r="199" ht="23.1" customHeight="1" spans="1:14">
      <c r="A199" s="235" t="s">
        <v>2787</v>
      </c>
      <c r="B199" s="199" t="s">
        <v>2788</v>
      </c>
      <c r="C199" s="183">
        <v>32.5</v>
      </c>
      <c r="D199" s="183">
        <v>26.5</v>
      </c>
      <c r="E199" s="183">
        <v>6</v>
      </c>
      <c r="F199" s="183">
        <v>0</v>
      </c>
      <c r="G199" s="183">
        <v>6</v>
      </c>
      <c r="H199" s="183">
        <v>0</v>
      </c>
      <c r="I199" s="183">
        <v>32.2</v>
      </c>
      <c r="J199" s="183">
        <v>26.2</v>
      </c>
      <c r="K199" s="183">
        <v>6</v>
      </c>
      <c r="L199" s="183">
        <v>0</v>
      </c>
      <c r="M199" s="183">
        <v>6</v>
      </c>
      <c r="N199" s="183">
        <v>0</v>
      </c>
    </row>
    <row r="200" ht="23.1" customHeight="1" spans="1:14">
      <c r="A200" s="235" t="s">
        <v>2791</v>
      </c>
      <c r="B200" s="199" t="s">
        <v>2792</v>
      </c>
      <c r="C200" s="183">
        <v>32</v>
      </c>
      <c r="D200" s="183">
        <v>26</v>
      </c>
      <c r="E200" s="183">
        <v>6</v>
      </c>
      <c r="F200" s="183">
        <v>0</v>
      </c>
      <c r="G200" s="183">
        <v>6</v>
      </c>
      <c r="H200" s="183">
        <v>0</v>
      </c>
      <c r="I200" s="183">
        <v>26</v>
      </c>
      <c r="J200" s="183">
        <v>26</v>
      </c>
      <c r="K200" s="183">
        <v>0</v>
      </c>
      <c r="L200" s="183">
        <v>0</v>
      </c>
      <c r="M200" s="183">
        <v>0</v>
      </c>
      <c r="N200" s="183">
        <v>0</v>
      </c>
    </row>
    <row r="201" ht="23.1" customHeight="1" spans="1:14">
      <c r="A201" s="235" t="s">
        <v>2769</v>
      </c>
      <c r="B201" s="199" t="s">
        <v>2770</v>
      </c>
      <c r="C201" s="183">
        <v>32</v>
      </c>
      <c r="D201" s="183">
        <v>26</v>
      </c>
      <c r="E201" s="183">
        <v>6</v>
      </c>
      <c r="F201" s="183">
        <v>0</v>
      </c>
      <c r="G201" s="183">
        <v>6</v>
      </c>
      <c r="H201" s="183">
        <v>0</v>
      </c>
      <c r="I201" s="183">
        <v>25</v>
      </c>
      <c r="J201" s="183">
        <v>25</v>
      </c>
      <c r="K201" s="183">
        <v>0</v>
      </c>
      <c r="L201" s="183">
        <v>0</v>
      </c>
      <c r="M201" s="183">
        <v>0</v>
      </c>
      <c r="N201" s="183">
        <v>0</v>
      </c>
    </row>
    <row r="202" ht="23.1" customHeight="1" spans="1:14">
      <c r="A202" s="235" t="s">
        <v>2775</v>
      </c>
      <c r="B202" s="199" t="s">
        <v>2776</v>
      </c>
      <c r="C202" s="183">
        <v>32.5</v>
      </c>
      <c r="D202" s="183">
        <v>26.5</v>
      </c>
      <c r="E202" s="183">
        <v>6</v>
      </c>
      <c r="F202" s="183">
        <v>0</v>
      </c>
      <c r="G202" s="183">
        <v>6</v>
      </c>
      <c r="H202" s="183">
        <v>0</v>
      </c>
      <c r="I202" s="183">
        <v>26.5</v>
      </c>
      <c r="J202" s="183">
        <v>26.5</v>
      </c>
      <c r="K202" s="183">
        <v>0</v>
      </c>
      <c r="L202" s="183">
        <v>0</v>
      </c>
      <c r="M202" s="183">
        <v>0</v>
      </c>
      <c r="N202" s="183">
        <v>0</v>
      </c>
    </row>
    <row r="203" ht="23.1" customHeight="1" spans="1:14">
      <c r="A203" s="235" t="s">
        <v>2781</v>
      </c>
      <c r="B203" s="199" t="s">
        <v>2782</v>
      </c>
      <c r="C203" s="183">
        <v>32.5</v>
      </c>
      <c r="D203" s="183">
        <v>26.5</v>
      </c>
      <c r="E203" s="183">
        <v>6</v>
      </c>
      <c r="F203" s="183">
        <v>0</v>
      </c>
      <c r="G203" s="183">
        <v>6</v>
      </c>
      <c r="H203" s="183">
        <v>0</v>
      </c>
      <c r="I203" s="183">
        <v>26.1</v>
      </c>
      <c r="J203" s="183">
        <v>26.1</v>
      </c>
      <c r="K203" s="183">
        <v>0</v>
      </c>
      <c r="L203" s="183">
        <v>0</v>
      </c>
      <c r="M203" s="183">
        <v>0</v>
      </c>
      <c r="N203" s="183">
        <v>0</v>
      </c>
    </row>
    <row r="204" ht="23.1" customHeight="1" spans="1:14">
      <c r="A204" s="235" t="s">
        <v>2797</v>
      </c>
      <c r="B204" s="199" t="s">
        <v>2798</v>
      </c>
      <c r="C204" s="183">
        <v>1</v>
      </c>
      <c r="D204" s="183">
        <v>1</v>
      </c>
      <c r="E204" s="183">
        <v>0</v>
      </c>
      <c r="F204" s="183">
        <v>0</v>
      </c>
      <c r="G204" s="183">
        <v>0</v>
      </c>
      <c r="H204" s="183">
        <v>0</v>
      </c>
      <c r="I204" s="183">
        <v>1</v>
      </c>
      <c r="J204" s="183">
        <v>1</v>
      </c>
      <c r="K204" s="183">
        <v>0</v>
      </c>
      <c r="L204" s="183">
        <v>0</v>
      </c>
      <c r="M204" s="183">
        <v>0</v>
      </c>
      <c r="N204" s="183">
        <v>0</v>
      </c>
    </row>
    <row r="205" ht="23.1" customHeight="1" spans="1:14">
      <c r="A205" s="235" t="s">
        <v>2799</v>
      </c>
      <c r="B205" s="199" t="s">
        <v>2800</v>
      </c>
      <c r="C205" s="183">
        <v>1</v>
      </c>
      <c r="D205" s="183">
        <v>1</v>
      </c>
      <c r="E205" s="183">
        <v>0</v>
      </c>
      <c r="F205" s="183">
        <v>0</v>
      </c>
      <c r="G205" s="183">
        <v>0</v>
      </c>
      <c r="H205" s="183">
        <v>0</v>
      </c>
      <c r="I205" s="183">
        <v>1</v>
      </c>
      <c r="J205" s="183">
        <v>1</v>
      </c>
      <c r="K205" s="183">
        <v>0</v>
      </c>
      <c r="L205" s="183">
        <v>0</v>
      </c>
      <c r="M205" s="183">
        <v>0</v>
      </c>
      <c r="N205" s="183">
        <v>0</v>
      </c>
    </row>
    <row r="206" ht="9.75" customHeight="1" spans="2:9">
      <c r="B206" s="237"/>
      <c r="C206" s="237"/>
      <c r="D206" s="237"/>
      <c r="E206" s="237"/>
      <c r="F206" s="237"/>
      <c r="G206" s="237"/>
      <c r="H206" s="237"/>
      <c r="I206" s="237"/>
    </row>
    <row r="207" ht="9.75" customHeight="1" spans="2:9">
      <c r="B207" s="237"/>
      <c r="C207" s="237"/>
      <c r="D207" s="237"/>
      <c r="E207" s="237"/>
      <c r="F207" s="237"/>
      <c r="G207" s="237"/>
      <c r="H207" s="237"/>
      <c r="I207" s="237"/>
    </row>
    <row r="208" ht="9.75" customHeight="1" spans="2:9">
      <c r="B208" s="237"/>
      <c r="C208" s="237"/>
      <c r="D208" s="237"/>
      <c r="E208" s="237"/>
      <c r="F208" s="237"/>
      <c r="G208" s="237"/>
      <c r="I208" s="237"/>
    </row>
  </sheetData>
  <sheetProtection formatCells="0" formatColumns="0" formatRows="0"/>
  <mergeCells count="17">
    <mergeCell ref="A1:N1"/>
    <mergeCell ref="A2:F2"/>
    <mergeCell ref="K2:N2"/>
    <mergeCell ref="C3:H3"/>
    <mergeCell ref="I3:N3"/>
    <mergeCell ref="F4:G4"/>
    <mergeCell ref="L4:M4"/>
    <mergeCell ref="A3:A5"/>
    <mergeCell ref="B3:B5"/>
    <mergeCell ref="C4:C5"/>
    <mergeCell ref="D4:D5"/>
    <mergeCell ref="E4:E5"/>
    <mergeCell ref="H4:H5"/>
    <mergeCell ref="I4:I5"/>
    <mergeCell ref="J4:J5"/>
    <mergeCell ref="K4:K5"/>
    <mergeCell ref="N4:N5"/>
  </mergeCells>
  <printOptions horizontalCentered="1"/>
  <pageMargins left="0.393055555555556" right="0.393055555555556" top="0.984027777777778" bottom="0.984027777777778" header="0.471527777777778" footer="0.471527777777778"/>
  <pageSetup paperSize="9" scale="92" fitToHeight="0" orientation="landscape" horizontalDpi="600" verticalDpi="600"/>
  <headerFooter alignWithMargins="0" scaleWithDoc="0">
    <oddFooter>&amp;C第 &amp;P 页，共 &amp;N 页</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583"/>
  <sheetViews>
    <sheetView showGridLines="0" showZeros="0" workbookViewId="0">
      <selection activeCell="A1" sqref="A1:Y1"/>
    </sheetView>
  </sheetViews>
  <sheetFormatPr defaultColWidth="6.875" defaultRowHeight="11.25"/>
  <cols>
    <col min="1" max="3" width="3.625" style="166" customWidth="1"/>
    <col min="4" max="4" width="8.625" style="166" customWidth="1"/>
    <col min="5" max="5" width="17.625" style="166" customWidth="1"/>
    <col min="6" max="6" width="15.875" style="166" customWidth="1"/>
    <col min="7" max="7" width="7.625" style="166" customWidth="1"/>
    <col min="8" max="8" width="9" style="166" customWidth="1"/>
    <col min="9" max="10" width="8.625" style="166" customWidth="1"/>
    <col min="11" max="11" width="5" style="166" customWidth="1"/>
    <col min="12" max="12" width="4.75" style="166" customWidth="1"/>
    <col min="13" max="13" width="8.75" style="166" customWidth="1"/>
    <col min="14" max="16" width="8.625" style="166" customWidth="1"/>
    <col min="17" max="17" width="7.5" style="166" customWidth="1"/>
    <col min="18" max="24" width="6.125" style="166" customWidth="1"/>
    <col min="25" max="25" width="12" style="166" customWidth="1"/>
    <col min="26" max="256" width="6.875" style="166" customWidth="1"/>
    <col min="257" max="16384" width="6.875" style="166"/>
  </cols>
  <sheetData>
    <row r="1" ht="30" customHeight="1" spans="1:26">
      <c r="A1" s="167" t="s">
        <v>3058</v>
      </c>
      <c r="B1" s="167"/>
      <c r="C1" s="167"/>
      <c r="D1" s="167"/>
      <c r="E1" s="167"/>
      <c r="F1" s="167"/>
      <c r="G1" s="167"/>
      <c r="H1" s="167"/>
      <c r="I1" s="167"/>
      <c r="J1" s="167"/>
      <c r="K1" s="167"/>
      <c r="L1" s="167"/>
      <c r="M1" s="167"/>
      <c r="N1" s="167"/>
      <c r="O1" s="167"/>
      <c r="P1" s="167"/>
      <c r="Q1" s="167"/>
      <c r="R1" s="167"/>
      <c r="S1" s="167"/>
      <c r="T1" s="167"/>
      <c r="U1" s="167"/>
      <c r="V1" s="167"/>
      <c r="W1" s="167"/>
      <c r="X1" s="167"/>
      <c r="Y1" s="167"/>
      <c r="Z1" s="228"/>
    </row>
    <row r="2" ht="18.75" customHeight="1" spans="1:26">
      <c r="A2" s="168"/>
      <c r="B2" s="168"/>
      <c r="C2" s="168"/>
      <c r="D2" s="168"/>
      <c r="E2" s="168"/>
      <c r="F2" s="168"/>
      <c r="G2" s="168"/>
      <c r="H2" s="168"/>
      <c r="I2" s="168"/>
      <c r="J2" s="168"/>
      <c r="K2" s="168"/>
      <c r="L2" s="168"/>
      <c r="M2" s="168"/>
      <c r="N2" s="168"/>
      <c r="O2" s="217"/>
      <c r="P2" s="217"/>
      <c r="Q2" s="217"/>
      <c r="R2" s="185"/>
      <c r="S2" s="185"/>
      <c r="T2" s="185"/>
      <c r="U2" s="185"/>
      <c r="V2" s="185"/>
      <c r="W2" s="185"/>
      <c r="X2" s="223" t="s">
        <v>1</v>
      </c>
      <c r="Y2" s="223"/>
      <c r="Z2" s="228"/>
    </row>
    <row r="3" ht="18.75" customHeight="1" spans="1:26">
      <c r="A3" s="213" t="s">
        <v>2285</v>
      </c>
      <c r="B3" s="213"/>
      <c r="C3" s="214"/>
      <c r="D3" s="169" t="s">
        <v>2086</v>
      </c>
      <c r="E3" s="169" t="s">
        <v>75</v>
      </c>
      <c r="F3" s="173" t="s">
        <v>3059</v>
      </c>
      <c r="G3" s="173" t="s">
        <v>3060</v>
      </c>
      <c r="H3" s="173" t="s">
        <v>3061</v>
      </c>
      <c r="I3" s="218" t="s">
        <v>3062</v>
      </c>
      <c r="J3" s="218" t="s">
        <v>3063</v>
      </c>
      <c r="K3" s="173" t="s">
        <v>3064</v>
      </c>
      <c r="L3" s="173" t="s">
        <v>3065</v>
      </c>
      <c r="M3" s="169" t="s">
        <v>3066</v>
      </c>
      <c r="N3" s="196" t="s">
        <v>3067</v>
      </c>
      <c r="O3" s="196"/>
      <c r="P3" s="196"/>
      <c r="Q3" s="196"/>
      <c r="R3" s="196"/>
      <c r="S3" s="196"/>
      <c r="T3" s="224"/>
      <c r="U3" s="224"/>
      <c r="V3" s="196"/>
      <c r="W3" s="196"/>
      <c r="X3" s="196"/>
      <c r="Y3" s="196" t="s">
        <v>350</v>
      </c>
      <c r="Z3" s="229"/>
    </row>
    <row r="4" ht="18.75" customHeight="1" spans="1:26">
      <c r="A4" s="174" t="s">
        <v>1893</v>
      </c>
      <c r="B4" s="174" t="s">
        <v>1894</v>
      </c>
      <c r="C4" s="175" t="s">
        <v>2287</v>
      </c>
      <c r="D4" s="175"/>
      <c r="E4" s="175"/>
      <c r="F4" s="174"/>
      <c r="G4" s="174"/>
      <c r="H4" s="174"/>
      <c r="I4" s="219"/>
      <c r="J4" s="219"/>
      <c r="K4" s="174"/>
      <c r="L4" s="174"/>
      <c r="M4" s="175"/>
      <c r="N4" s="174" t="s">
        <v>17</v>
      </c>
      <c r="O4" s="197" t="s">
        <v>3068</v>
      </c>
      <c r="P4" s="197"/>
      <c r="Q4" s="197"/>
      <c r="R4" s="197" t="s">
        <v>2089</v>
      </c>
      <c r="S4" s="225" t="s">
        <v>2088</v>
      </c>
      <c r="T4" s="226" t="s">
        <v>3069</v>
      </c>
      <c r="U4" s="197" t="s">
        <v>3070</v>
      </c>
      <c r="V4" s="178" t="s">
        <v>3071</v>
      </c>
      <c r="W4" s="174" t="s">
        <v>101</v>
      </c>
      <c r="X4" s="174" t="s">
        <v>3072</v>
      </c>
      <c r="Y4" s="196"/>
      <c r="Z4" s="229"/>
    </row>
    <row r="5" ht="25.5" customHeight="1" spans="1:26">
      <c r="A5" s="174"/>
      <c r="B5" s="174"/>
      <c r="C5" s="175"/>
      <c r="D5" s="175"/>
      <c r="E5" s="175"/>
      <c r="F5" s="174"/>
      <c r="G5" s="174"/>
      <c r="H5" s="174"/>
      <c r="I5" s="219"/>
      <c r="J5" s="219"/>
      <c r="K5" s="174"/>
      <c r="L5" s="174"/>
      <c r="M5" s="175"/>
      <c r="N5" s="174"/>
      <c r="O5" s="197" t="s">
        <v>93</v>
      </c>
      <c r="P5" s="197" t="s">
        <v>351</v>
      </c>
      <c r="Q5" s="197" t="s">
        <v>3073</v>
      </c>
      <c r="R5" s="197"/>
      <c r="S5" s="197"/>
      <c r="T5" s="227"/>
      <c r="U5" s="197"/>
      <c r="V5" s="178"/>
      <c r="W5" s="174"/>
      <c r="X5" s="174"/>
      <c r="Y5" s="196"/>
      <c r="Z5" s="229"/>
    </row>
    <row r="6" ht="24" customHeight="1" spans="1:26">
      <c r="A6" s="174"/>
      <c r="B6" s="174"/>
      <c r="C6" s="175"/>
      <c r="D6" s="175"/>
      <c r="E6" s="175"/>
      <c r="F6" s="174"/>
      <c r="G6" s="174"/>
      <c r="H6" s="174"/>
      <c r="I6" s="219"/>
      <c r="J6" s="219"/>
      <c r="K6" s="174"/>
      <c r="L6" s="174"/>
      <c r="M6" s="175"/>
      <c r="N6" s="174"/>
      <c r="O6" s="197"/>
      <c r="P6" s="197"/>
      <c r="Q6" s="197"/>
      <c r="R6" s="197"/>
      <c r="S6" s="197"/>
      <c r="T6" s="227"/>
      <c r="U6" s="197"/>
      <c r="V6" s="178"/>
      <c r="W6" s="174"/>
      <c r="X6" s="174"/>
      <c r="Y6" s="196"/>
      <c r="Z6" s="229"/>
    </row>
    <row r="7" s="165" customFormat="1" ht="23.1" customHeight="1" spans="1:26">
      <c r="A7" s="179"/>
      <c r="B7" s="179"/>
      <c r="C7" s="180"/>
      <c r="D7" s="215"/>
      <c r="E7" s="216"/>
      <c r="F7" s="216"/>
      <c r="G7" s="216"/>
      <c r="H7" s="216"/>
      <c r="I7" s="220"/>
      <c r="J7" s="220" t="s">
        <v>17</v>
      </c>
      <c r="K7" s="221"/>
      <c r="L7" s="179"/>
      <c r="M7" s="222">
        <v>5486.23</v>
      </c>
      <c r="N7" s="222">
        <v>4652.28</v>
      </c>
      <c r="O7" s="222">
        <v>4411.78</v>
      </c>
      <c r="P7" s="222">
        <v>4371.78</v>
      </c>
      <c r="Q7" s="222">
        <v>40</v>
      </c>
      <c r="R7" s="183">
        <v>0</v>
      </c>
      <c r="S7" s="188">
        <v>0</v>
      </c>
      <c r="T7" s="183">
        <v>0</v>
      </c>
      <c r="U7" s="184">
        <v>0</v>
      </c>
      <c r="V7" s="188">
        <v>0</v>
      </c>
      <c r="W7" s="222">
        <v>173.5</v>
      </c>
      <c r="X7" s="222">
        <v>67</v>
      </c>
      <c r="Y7" s="199"/>
      <c r="Z7" s="229"/>
    </row>
    <row r="8" ht="23.1" customHeight="1" spans="1:26">
      <c r="A8" s="179"/>
      <c r="B8" s="179"/>
      <c r="C8" s="180"/>
      <c r="D8" s="215" t="s">
        <v>2289</v>
      </c>
      <c r="E8" s="216" t="s">
        <v>354</v>
      </c>
      <c r="F8" s="216"/>
      <c r="G8" s="216"/>
      <c r="H8" s="216"/>
      <c r="I8" s="220"/>
      <c r="J8" s="220"/>
      <c r="K8" s="221"/>
      <c r="L8" s="179"/>
      <c r="M8" s="222">
        <v>111.5</v>
      </c>
      <c r="N8" s="222">
        <v>111.15</v>
      </c>
      <c r="O8" s="222">
        <v>111.15</v>
      </c>
      <c r="P8" s="222">
        <v>111.15</v>
      </c>
      <c r="Q8" s="222">
        <v>0</v>
      </c>
      <c r="R8" s="183">
        <v>0</v>
      </c>
      <c r="S8" s="188">
        <v>0</v>
      </c>
      <c r="T8" s="183">
        <v>0</v>
      </c>
      <c r="U8" s="184">
        <v>0</v>
      </c>
      <c r="V8" s="188">
        <v>0</v>
      </c>
      <c r="W8" s="222">
        <v>0</v>
      </c>
      <c r="X8" s="222">
        <v>0</v>
      </c>
      <c r="Y8" s="199"/>
      <c r="Z8" s="228"/>
    </row>
    <row r="9" ht="23.1" customHeight="1" spans="1:26">
      <c r="A9" s="179" t="s">
        <v>1829</v>
      </c>
      <c r="B9" s="179" t="s">
        <v>1911</v>
      </c>
      <c r="C9" s="180" t="s">
        <v>1897</v>
      </c>
      <c r="D9" s="215" t="s">
        <v>2292</v>
      </c>
      <c r="E9" s="216" t="s">
        <v>2293</v>
      </c>
      <c r="F9" s="216" t="s">
        <v>3074</v>
      </c>
      <c r="G9" s="216"/>
      <c r="H9" s="216" t="s">
        <v>2839</v>
      </c>
      <c r="I9" s="220">
        <v>43101</v>
      </c>
      <c r="J9" s="220">
        <v>43465</v>
      </c>
      <c r="K9" s="221">
        <v>2</v>
      </c>
      <c r="L9" s="179" t="s">
        <v>3075</v>
      </c>
      <c r="M9" s="222">
        <v>0.3</v>
      </c>
      <c r="N9" s="222">
        <v>0.3</v>
      </c>
      <c r="O9" s="222">
        <v>0.3</v>
      </c>
      <c r="P9" s="222">
        <v>0.3</v>
      </c>
      <c r="Q9" s="222">
        <v>0</v>
      </c>
      <c r="R9" s="183">
        <v>0</v>
      </c>
      <c r="S9" s="188">
        <v>0</v>
      </c>
      <c r="T9" s="183">
        <v>0</v>
      </c>
      <c r="U9" s="184">
        <v>0</v>
      </c>
      <c r="V9" s="188">
        <v>0</v>
      </c>
      <c r="W9" s="222">
        <v>0</v>
      </c>
      <c r="X9" s="222">
        <v>0</v>
      </c>
      <c r="Y9" s="199"/>
      <c r="Z9" s="228"/>
    </row>
    <row r="10" ht="23.1" customHeight="1" spans="1:26">
      <c r="A10" s="179" t="s">
        <v>1829</v>
      </c>
      <c r="B10" s="179" t="s">
        <v>1911</v>
      </c>
      <c r="C10" s="180" t="s">
        <v>1897</v>
      </c>
      <c r="D10" s="215" t="s">
        <v>2292</v>
      </c>
      <c r="E10" s="216" t="s">
        <v>2293</v>
      </c>
      <c r="F10" s="216" t="s">
        <v>3076</v>
      </c>
      <c r="G10" s="216"/>
      <c r="H10" s="216" t="s">
        <v>2839</v>
      </c>
      <c r="I10" s="220">
        <v>43101</v>
      </c>
      <c r="J10" s="220">
        <v>43465</v>
      </c>
      <c r="K10" s="221">
        <v>10</v>
      </c>
      <c r="L10" s="179" t="s">
        <v>3077</v>
      </c>
      <c r="M10" s="222">
        <v>0.1</v>
      </c>
      <c r="N10" s="222">
        <v>0.1</v>
      </c>
      <c r="O10" s="222">
        <v>0.1</v>
      </c>
      <c r="P10" s="222">
        <v>0.1</v>
      </c>
      <c r="Q10" s="222">
        <v>0</v>
      </c>
      <c r="R10" s="183">
        <v>0</v>
      </c>
      <c r="S10" s="188">
        <v>0</v>
      </c>
      <c r="T10" s="183">
        <v>0</v>
      </c>
      <c r="U10" s="184">
        <v>0</v>
      </c>
      <c r="V10" s="188">
        <v>0</v>
      </c>
      <c r="W10" s="222">
        <v>0</v>
      </c>
      <c r="X10" s="222">
        <v>0</v>
      </c>
      <c r="Y10" s="199"/>
      <c r="Z10" s="228"/>
    </row>
    <row r="11" ht="23.1" customHeight="1" spans="1:26">
      <c r="A11" s="179" t="s">
        <v>1829</v>
      </c>
      <c r="B11" s="179" t="s">
        <v>1911</v>
      </c>
      <c r="C11" s="180" t="s">
        <v>1897</v>
      </c>
      <c r="D11" s="215" t="s">
        <v>2292</v>
      </c>
      <c r="E11" s="216" t="s">
        <v>2293</v>
      </c>
      <c r="F11" s="216" t="s">
        <v>3078</v>
      </c>
      <c r="G11" s="216"/>
      <c r="H11" s="216" t="s">
        <v>2839</v>
      </c>
      <c r="I11" s="220">
        <v>43101</v>
      </c>
      <c r="J11" s="220">
        <v>43465</v>
      </c>
      <c r="K11" s="221">
        <v>20</v>
      </c>
      <c r="L11" s="179" t="s">
        <v>3079</v>
      </c>
      <c r="M11" s="222">
        <v>0.5</v>
      </c>
      <c r="N11" s="222">
        <v>0.5</v>
      </c>
      <c r="O11" s="222">
        <v>0.5</v>
      </c>
      <c r="P11" s="222">
        <v>0.5</v>
      </c>
      <c r="Q11" s="222">
        <v>0</v>
      </c>
      <c r="R11" s="183">
        <v>0</v>
      </c>
      <c r="S11" s="188">
        <v>0</v>
      </c>
      <c r="T11" s="183">
        <v>0</v>
      </c>
      <c r="U11" s="184">
        <v>0</v>
      </c>
      <c r="V11" s="188">
        <v>0</v>
      </c>
      <c r="W11" s="222">
        <v>0</v>
      </c>
      <c r="X11" s="222">
        <v>0</v>
      </c>
      <c r="Y11" s="199"/>
      <c r="Z11" s="228"/>
    </row>
    <row r="12" ht="23.1" customHeight="1" spans="1:26">
      <c r="A12" s="179" t="s">
        <v>1829</v>
      </c>
      <c r="B12" s="179" t="s">
        <v>1911</v>
      </c>
      <c r="C12" s="180" t="s">
        <v>1897</v>
      </c>
      <c r="D12" s="215" t="s">
        <v>2292</v>
      </c>
      <c r="E12" s="216" t="s">
        <v>2293</v>
      </c>
      <c r="F12" s="216" t="s">
        <v>3080</v>
      </c>
      <c r="G12" s="216"/>
      <c r="H12" s="216" t="s">
        <v>2839</v>
      </c>
      <c r="I12" s="220">
        <v>43101</v>
      </c>
      <c r="J12" s="220">
        <v>43465</v>
      </c>
      <c r="K12" s="221">
        <v>5</v>
      </c>
      <c r="L12" s="179" t="s">
        <v>3081</v>
      </c>
      <c r="M12" s="222">
        <v>0.4</v>
      </c>
      <c r="N12" s="222">
        <v>0.4</v>
      </c>
      <c r="O12" s="222">
        <v>0.4</v>
      </c>
      <c r="P12" s="222">
        <v>0.4</v>
      </c>
      <c r="Q12" s="222">
        <v>0</v>
      </c>
      <c r="R12" s="183">
        <v>0</v>
      </c>
      <c r="S12" s="188">
        <v>0</v>
      </c>
      <c r="T12" s="183">
        <v>0</v>
      </c>
      <c r="U12" s="184">
        <v>0</v>
      </c>
      <c r="V12" s="188">
        <v>0</v>
      </c>
      <c r="W12" s="222">
        <v>0</v>
      </c>
      <c r="X12" s="222">
        <v>0</v>
      </c>
      <c r="Y12" s="199"/>
      <c r="Z12" s="228"/>
    </row>
    <row r="13" ht="23.1" customHeight="1" spans="1:26">
      <c r="A13" s="179" t="s">
        <v>1829</v>
      </c>
      <c r="B13" s="179" t="s">
        <v>1911</v>
      </c>
      <c r="C13" s="180" t="s">
        <v>1897</v>
      </c>
      <c r="D13" s="215" t="s">
        <v>2292</v>
      </c>
      <c r="E13" s="216" t="s">
        <v>2293</v>
      </c>
      <c r="F13" s="216" t="s">
        <v>3082</v>
      </c>
      <c r="G13" s="216"/>
      <c r="H13" s="216" t="s">
        <v>2839</v>
      </c>
      <c r="I13" s="220">
        <v>43101</v>
      </c>
      <c r="J13" s="220">
        <v>43465</v>
      </c>
      <c r="K13" s="221">
        <v>2</v>
      </c>
      <c r="L13" s="179" t="s">
        <v>3075</v>
      </c>
      <c r="M13" s="222">
        <v>0.7</v>
      </c>
      <c r="N13" s="222">
        <v>0.35</v>
      </c>
      <c r="O13" s="222">
        <v>0.35</v>
      </c>
      <c r="P13" s="222">
        <v>0.35</v>
      </c>
      <c r="Q13" s="222">
        <v>0</v>
      </c>
      <c r="R13" s="183">
        <v>0</v>
      </c>
      <c r="S13" s="188">
        <v>0</v>
      </c>
      <c r="T13" s="183">
        <v>0</v>
      </c>
      <c r="U13" s="184">
        <v>0</v>
      </c>
      <c r="V13" s="188">
        <v>0</v>
      </c>
      <c r="W13" s="222">
        <v>0</v>
      </c>
      <c r="X13" s="222">
        <v>0</v>
      </c>
      <c r="Y13" s="199"/>
      <c r="Z13" s="228"/>
    </row>
    <row r="14" ht="23.1" customHeight="1" spans="1:26">
      <c r="A14" s="179" t="s">
        <v>1829</v>
      </c>
      <c r="B14" s="179" t="s">
        <v>1911</v>
      </c>
      <c r="C14" s="180" t="s">
        <v>1897</v>
      </c>
      <c r="D14" s="215" t="s">
        <v>2292</v>
      </c>
      <c r="E14" s="216" t="s">
        <v>2293</v>
      </c>
      <c r="F14" s="216" t="s">
        <v>3083</v>
      </c>
      <c r="G14" s="216"/>
      <c r="H14" s="216" t="s">
        <v>3084</v>
      </c>
      <c r="I14" s="220">
        <v>43101</v>
      </c>
      <c r="J14" s="220">
        <v>43465</v>
      </c>
      <c r="K14" s="221">
        <v>1</v>
      </c>
      <c r="L14" s="179" t="s">
        <v>3085</v>
      </c>
      <c r="M14" s="222">
        <v>4</v>
      </c>
      <c r="N14" s="222">
        <v>4</v>
      </c>
      <c r="O14" s="222">
        <v>4</v>
      </c>
      <c r="P14" s="222">
        <v>4</v>
      </c>
      <c r="Q14" s="222">
        <v>0</v>
      </c>
      <c r="R14" s="183">
        <v>0</v>
      </c>
      <c r="S14" s="188">
        <v>0</v>
      </c>
      <c r="T14" s="183">
        <v>0</v>
      </c>
      <c r="U14" s="184">
        <v>0</v>
      </c>
      <c r="V14" s="188">
        <v>0</v>
      </c>
      <c r="W14" s="222">
        <v>0</v>
      </c>
      <c r="X14" s="222">
        <v>0</v>
      </c>
      <c r="Y14" s="199"/>
      <c r="Z14" s="228"/>
    </row>
    <row r="15" ht="23.1" customHeight="1" spans="1:25">
      <c r="A15" s="179" t="s">
        <v>1829</v>
      </c>
      <c r="B15" s="179" t="s">
        <v>1911</v>
      </c>
      <c r="C15" s="180" t="s">
        <v>1897</v>
      </c>
      <c r="D15" s="215" t="s">
        <v>2292</v>
      </c>
      <c r="E15" s="216" t="s">
        <v>2293</v>
      </c>
      <c r="F15" s="216" t="s">
        <v>3086</v>
      </c>
      <c r="G15" s="216"/>
      <c r="H15" s="216" t="s">
        <v>87</v>
      </c>
      <c r="I15" s="220">
        <v>43101</v>
      </c>
      <c r="J15" s="220">
        <v>43465</v>
      </c>
      <c r="K15" s="221"/>
      <c r="L15" s="179"/>
      <c r="M15" s="222">
        <v>15</v>
      </c>
      <c r="N15" s="222">
        <v>15</v>
      </c>
      <c r="O15" s="222">
        <v>15</v>
      </c>
      <c r="P15" s="222">
        <v>15</v>
      </c>
      <c r="Q15" s="222">
        <v>0</v>
      </c>
      <c r="R15" s="183">
        <v>0</v>
      </c>
      <c r="S15" s="188">
        <v>0</v>
      </c>
      <c r="T15" s="183">
        <v>0</v>
      </c>
      <c r="U15" s="184">
        <v>0</v>
      </c>
      <c r="V15" s="188">
        <v>0</v>
      </c>
      <c r="W15" s="222">
        <v>0</v>
      </c>
      <c r="X15" s="222">
        <v>0</v>
      </c>
      <c r="Y15" s="199"/>
    </row>
    <row r="16" ht="23.1" customHeight="1" spans="1:25">
      <c r="A16" s="179"/>
      <c r="B16" s="179"/>
      <c r="C16" s="180"/>
      <c r="D16" s="215" t="s">
        <v>2294</v>
      </c>
      <c r="E16" s="216" t="s">
        <v>2295</v>
      </c>
      <c r="F16" s="216" t="s">
        <v>3087</v>
      </c>
      <c r="G16" s="216" t="s">
        <v>3088</v>
      </c>
      <c r="H16" s="216"/>
      <c r="I16" s="220"/>
      <c r="J16" s="220"/>
      <c r="K16" s="221">
        <v>10</v>
      </c>
      <c r="L16" s="179" t="s">
        <v>3089</v>
      </c>
      <c r="M16" s="222">
        <v>2</v>
      </c>
      <c r="N16" s="222">
        <v>2</v>
      </c>
      <c r="O16" s="222">
        <v>2</v>
      </c>
      <c r="P16" s="222">
        <v>2</v>
      </c>
      <c r="Q16" s="222">
        <v>0</v>
      </c>
      <c r="R16" s="183">
        <v>0</v>
      </c>
      <c r="S16" s="188">
        <v>0</v>
      </c>
      <c r="T16" s="183">
        <v>0</v>
      </c>
      <c r="U16" s="184">
        <v>0</v>
      </c>
      <c r="V16" s="188">
        <v>0</v>
      </c>
      <c r="W16" s="222">
        <v>0</v>
      </c>
      <c r="X16" s="222">
        <v>0</v>
      </c>
      <c r="Y16" s="199"/>
    </row>
    <row r="17" ht="23.1" customHeight="1" spans="1:25">
      <c r="A17" s="179"/>
      <c r="B17" s="179"/>
      <c r="C17" s="180"/>
      <c r="D17" s="215" t="s">
        <v>2294</v>
      </c>
      <c r="E17" s="216" t="s">
        <v>2295</v>
      </c>
      <c r="F17" s="216" t="s">
        <v>3090</v>
      </c>
      <c r="G17" s="216" t="s">
        <v>3091</v>
      </c>
      <c r="H17" s="216"/>
      <c r="I17" s="220"/>
      <c r="J17" s="220"/>
      <c r="K17" s="221">
        <v>3</v>
      </c>
      <c r="L17" s="179" t="s">
        <v>3075</v>
      </c>
      <c r="M17" s="222">
        <v>2</v>
      </c>
      <c r="N17" s="222">
        <v>2</v>
      </c>
      <c r="O17" s="222">
        <v>2</v>
      </c>
      <c r="P17" s="222">
        <v>2</v>
      </c>
      <c r="Q17" s="222">
        <v>0</v>
      </c>
      <c r="R17" s="183">
        <v>0</v>
      </c>
      <c r="S17" s="188">
        <v>0</v>
      </c>
      <c r="T17" s="183">
        <v>0</v>
      </c>
      <c r="U17" s="184">
        <v>0</v>
      </c>
      <c r="V17" s="188">
        <v>0</v>
      </c>
      <c r="W17" s="222">
        <v>0</v>
      </c>
      <c r="X17" s="222">
        <v>0</v>
      </c>
      <c r="Y17" s="199"/>
    </row>
    <row r="18" ht="23.1" customHeight="1" spans="1:25">
      <c r="A18" s="179"/>
      <c r="B18" s="179"/>
      <c r="C18" s="180"/>
      <c r="D18" s="215" t="s">
        <v>2294</v>
      </c>
      <c r="E18" s="216" t="s">
        <v>2295</v>
      </c>
      <c r="F18" s="216" t="s">
        <v>3092</v>
      </c>
      <c r="G18" s="216" t="s">
        <v>3093</v>
      </c>
      <c r="H18" s="216"/>
      <c r="I18" s="220"/>
      <c r="J18" s="220"/>
      <c r="K18" s="221">
        <v>3</v>
      </c>
      <c r="L18" s="179" t="s">
        <v>3075</v>
      </c>
      <c r="M18" s="222">
        <v>1.5</v>
      </c>
      <c r="N18" s="222">
        <v>1.5</v>
      </c>
      <c r="O18" s="222">
        <v>1.5</v>
      </c>
      <c r="P18" s="222">
        <v>1.5</v>
      </c>
      <c r="Q18" s="222">
        <v>0</v>
      </c>
      <c r="R18" s="183">
        <v>0</v>
      </c>
      <c r="S18" s="188">
        <v>0</v>
      </c>
      <c r="T18" s="183">
        <v>0</v>
      </c>
      <c r="U18" s="184">
        <v>0</v>
      </c>
      <c r="V18" s="188">
        <v>0</v>
      </c>
      <c r="W18" s="222">
        <v>0</v>
      </c>
      <c r="X18" s="222">
        <v>0</v>
      </c>
      <c r="Y18" s="199"/>
    </row>
    <row r="19" ht="23.1" customHeight="1" spans="1:25">
      <c r="A19" s="179"/>
      <c r="B19" s="179"/>
      <c r="C19" s="180"/>
      <c r="D19" s="215" t="s">
        <v>2294</v>
      </c>
      <c r="E19" s="216" t="s">
        <v>2295</v>
      </c>
      <c r="F19" s="216" t="s">
        <v>3094</v>
      </c>
      <c r="G19" s="216"/>
      <c r="H19" s="216"/>
      <c r="I19" s="220"/>
      <c r="J19" s="220"/>
      <c r="K19" s="221">
        <v>200</v>
      </c>
      <c r="L19" s="179" t="s">
        <v>3089</v>
      </c>
      <c r="M19" s="222">
        <v>4</v>
      </c>
      <c r="N19" s="222">
        <v>4</v>
      </c>
      <c r="O19" s="222">
        <v>4</v>
      </c>
      <c r="P19" s="222">
        <v>4</v>
      </c>
      <c r="Q19" s="222">
        <v>0</v>
      </c>
      <c r="R19" s="183">
        <v>0</v>
      </c>
      <c r="S19" s="188">
        <v>0</v>
      </c>
      <c r="T19" s="183">
        <v>0</v>
      </c>
      <c r="U19" s="184">
        <v>0</v>
      </c>
      <c r="V19" s="188">
        <v>0</v>
      </c>
      <c r="W19" s="222">
        <v>0</v>
      </c>
      <c r="X19" s="222">
        <v>0</v>
      </c>
      <c r="Y19" s="199"/>
    </row>
    <row r="20" ht="23.1" customHeight="1" spans="1:25">
      <c r="A20" s="179"/>
      <c r="B20" s="179"/>
      <c r="C20" s="180"/>
      <c r="D20" s="215" t="s">
        <v>2294</v>
      </c>
      <c r="E20" s="216" t="s">
        <v>2295</v>
      </c>
      <c r="F20" s="216" t="s">
        <v>3095</v>
      </c>
      <c r="G20" s="216" t="s">
        <v>3096</v>
      </c>
      <c r="H20" s="216"/>
      <c r="I20" s="220"/>
      <c r="J20" s="220"/>
      <c r="K20" s="221">
        <v>1</v>
      </c>
      <c r="L20" s="179" t="s">
        <v>3097</v>
      </c>
      <c r="M20" s="222">
        <v>0.4</v>
      </c>
      <c r="N20" s="222">
        <v>0.4</v>
      </c>
      <c r="O20" s="222">
        <v>0.4</v>
      </c>
      <c r="P20" s="222">
        <v>0.4</v>
      </c>
      <c r="Q20" s="222">
        <v>0</v>
      </c>
      <c r="R20" s="183">
        <v>0</v>
      </c>
      <c r="S20" s="188">
        <v>0</v>
      </c>
      <c r="T20" s="183">
        <v>0</v>
      </c>
      <c r="U20" s="184">
        <v>0</v>
      </c>
      <c r="V20" s="188">
        <v>0</v>
      </c>
      <c r="W20" s="222">
        <v>0</v>
      </c>
      <c r="X20" s="222">
        <v>0</v>
      </c>
      <c r="Y20" s="199"/>
    </row>
    <row r="21" ht="23.1" customHeight="1" spans="1:25">
      <c r="A21" s="179"/>
      <c r="B21" s="179"/>
      <c r="C21" s="180"/>
      <c r="D21" s="215" t="s">
        <v>2294</v>
      </c>
      <c r="E21" s="216" t="s">
        <v>2295</v>
      </c>
      <c r="F21" s="216" t="s">
        <v>3098</v>
      </c>
      <c r="G21" s="216"/>
      <c r="H21" s="216"/>
      <c r="I21" s="220"/>
      <c r="J21" s="220"/>
      <c r="K21" s="221">
        <v>3</v>
      </c>
      <c r="L21" s="179" t="s">
        <v>3075</v>
      </c>
      <c r="M21" s="222">
        <v>1</v>
      </c>
      <c r="N21" s="222">
        <v>1</v>
      </c>
      <c r="O21" s="222">
        <v>1</v>
      </c>
      <c r="P21" s="222">
        <v>1</v>
      </c>
      <c r="Q21" s="222">
        <v>0</v>
      </c>
      <c r="R21" s="183">
        <v>0</v>
      </c>
      <c r="S21" s="188">
        <v>0</v>
      </c>
      <c r="T21" s="183">
        <v>0</v>
      </c>
      <c r="U21" s="184">
        <v>0</v>
      </c>
      <c r="V21" s="188">
        <v>0</v>
      </c>
      <c r="W21" s="222">
        <v>0</v>
      </c>
      <c r="X21" s="222">
        <v>0</v>
      </c>
      <c r="Y21" s="199"/>
    </row>
    <row r="22" ht="23.1" customHeight="1" spans="1:25">
      <c r="A22" s="179"/>
      <c r="B22" s="179"/>
      <c r="C22" s="180"/>
      <c r="D22" s="215" t="s">
        <v>2294</v>
      </c>
      <c r="E22" s="216" t="s">
        <v>2295</v>
      </c>
      <c r="F22" s="216" t="s">
        <v>3086</v>
      </c>
      <c r="G22" s="216" t="s">
        <v>3099</v>
      </c>
      <c r="H22" s="216"/>
      <c r="I22" s="220"/>
      <c r="J22" s="220"/>
      <c r="K22" s="221">
        <v>8</v>
      </c>
      <c r="L22" s="179" t="s">
        <v>3100</v>
      </c>
      <c r="M22" s="222">
        <v>5</v>
      </c>
      <c r="N22" s="222">
        <v>5</v>
      </c>
      <c r="O22" s="222">
        <v>5</v>
      </c>
      <c r="P22" s="222">
        <v>5</v>
      </c>
      <c r="Q22" s="222">
        <v>0</v>
      </c>
      <c r="R22" s="183">
        <v>0</v>
      </c>
      <c r="S22" s="188">
        <v>0</v>
      </c>
      <c r="T22" s="183">
        <v>0</v>
      </c>
      <c r="U22" s="184">
        <v>0</v>
      </c>
      <c r="V22" s="188">
        <v>0</v>
      </c>
      <c r="W22" s="222">
        <v>0</v>
      </c>
      <c r="X22" s="222">
        <v>0</v>
      </c>
      <c r="Y22" s="199"/>
    </row>
    <row r="23" ht="23.1" customHeight="1" spans="1:25">
      <c r="A23" s="179"/>
      <c r="B23" s="179"/>
      <c r="C23" s="180"/>
      <c r="D23" s="215" t="s">
        <v>2294</v>
      </c>
      <c r="E23" s="216" t="s">
        <v>2295</v>
      </c>
      <c r="F23" s="216" t="s">
        <v>3101</v>
      </c>
      <c r="G23" s="216"/>
      <c r="H23" s="216"/>
      <c r="I23" s="220"/>
      <c r="J23" s="220"/>
      <c r="K23" s="221">
        <v>200</v>
      </c>
      <c r="L23" s="179" t="s">
        <v>3089</v>
      </c>
      <c r="M23" s="222">
        <v>40</v>
      </c>
      <c r="N23" s="222">
        <v>40</v>
      </c>
      <c r="O23" s="222">
        <v>40</v>
      </c>
      <c r="P23" s="222">
        <v>40</v>
      </c>
      <c r="Q23" s="222">
        <v>0</v>
      </c>
      <c r="R23" s="183">
        <v>0</v>
      </c>
      <c r="S23" s="188">
        <v>0</v>
      </c>
      <c r="T23" s="183">
        <v>0</v>
      </c>
      <c r="U23" s="184">
        <v>0</v>
      </c>
      <c r="V23" s="188">
        <v>0</v>
      </c>
      <c r="W23" s="222">
        <v>0</v>
      </c>
      <c r="X23" s="222">
        <v>0</v>
      </c>
      <c r="Y23" s="199"/>
    </row>
    <row r="24" ht="23.1" customHeight="1" spans="1:25">
      <c r="A24" s="179" t="s">
        <v>1829</v>
      </c>
      <c r="B24" s="179" t="s">
        <v>1899</v>
      </c>
      <c r="C24" s="180" t="s">
        <v>1915</v>
      </c>
      <c r="D24" s="215" t="s">
        <v>2294</v>
      </c>
      <c r="E24" s="216" t="s">
        <v>2295</v>
      </c>
      <c r="F24" s="216" t="s">
        <v>3102</v>
      </c>
      <c r="G24" s="216" t="s">
        <v>3103</v>
      </c>
      <c r="H24" s="216"/>
      <c r="I24" s="220"/>
      <c r="J24" s="220"/>
      <c r="K24" s="221">
        <v>5</v>
      </c>
      <c r="L24" s="179" t="s">
        <v>3075</v>
      </c>
      <c r="M24" s="222">
        <v>2</v>
      </c>
      <c r="N24" s="222">
        <v>2</v>
      </c>
      <c r="O24" s="222">
        <v>2</v>
      </c>
      <c r="P24" s="222">
        <v>2</v>
      </c>
      <c r="Q24" s="222">
        <v>0</v>
      </c>
      <c r="R24" s="183">
        <v>0</v>
      </c>
      <c r="S24" s="188">
        <v>0</v>
      </c>
      <c r="T24" s="183">
        <v>0</v>
      </c>
      <c r="U24" s="184">
        <v>0</v>
      </c>
      <c r="V24" s="188">
        <v>0</v>
      </c>
      <c r="W24" s="222">
        <v>0</v>
      </c>
      <c r="X24" s="222">
        <v>0</v>
      </c>
      <c r="Y24" s="199"/>
    </row>
    <row r="25" ht="23.1" customHeight="1" spans="1:25">
      <c r="A25" s="179" t="s">
        <v>1598</v>
      </c>
      <c r="B25" s="179" t="s">
        <v>1897</v>
      </c>
      <c r="C25" s="180" t="s">
        <v>1897</v>
      </c>
      <c r="D25" s="215" t="s">
        <v>2314</v>
      </c>
      <c r="E25" s="216" t="s">
        <v>2315</v>
      </c>
      <c r="F25" s="216"/>
      <c r="G25" s="216" t="s">
        <v>3104</v>
      </c>
      <c r="H25" s="216"/>
      <c r="I25" s="220">
        <v>43101</v>
      </c>
      <c r="J25" s="220">
        <v>43465</v>
      </c>
      <c r="K25" s="221"/>
      <c r="L25" s="179"/>
      <c r="M25" s="222">
        <v>20</v>
      </c>
      <c r="N25" s="222">
        <v>20</v>
      </c>
      <c r="O25" s="222">
        <v>20</v>
      </c>
      <c r="P25" s="222">
        <v>20</v>
      </c>
      <c r="Q25" s="222">
        <v>0</v>
      </c>
      <c r="R25" s="183">
        <v>0</v>
      </c>
      <c r="S25" s="188">
        <v>0</v>
      </c>
      <c r="T25" s="183">
        <v>0</v>
      </c>
      <c r="U25" s="184">
        <v>0</v>
      </c>
      <c r="V25" s="188">
        <v>0</v>
      </c>
      <c r="W25" s="222">
        <v>0</v>
      </c>
      <c r="X25" s="222">
        <v>0</v>
      </c>
      <c r="Y25" s="199"/>
    </row>
    <row r="26" ht="23.1" customHeight="1" spans="1:25">
      <c r="A26" s="179"/>
      <c r="B26" s="179"/>
      <c r="C26" s="180"/>
      <c r="D26" s="215" t="s">
        <v>2318</v>
      </c>
      <c r="E26" s="216" t="s">
        <v>2319</v>
      </c>
      <c r="F26" s="216" t="s">
        <v>3105</v>
      </c>
      <c r="G26" s="216"/>
      <c r="H26" s="216"/>
      <c r="I26" s="220"/>
      <c r="J26" s="220"/>
      <c r="K26" s="221">
        <v>2</v>
      </c>
      <c r="L26" s="179" t="s">
        <v>3106</v>
      </c>
      <c r="M26" s="222">
        <v>0.5</v>
      </c>
      <c r="N26" s="222">
        <v>0.5</v>
      </c>
      <c r="O26" s="222">
        <v>0.5</v>
      </c>
      <c r="P26" s="222">
        <v>0.5</v>
      </c>
      <c r="Q26" s="222">
        <v>0</v>
      </c>
      <c r="R26" s="183">
        <v>0</v>
      </c>
      <c r="S26" s="188">
        <v>0</v>
      </c>
      <c r="T26" s="183">
        <v>0</v>
      </c>
      <c r="U26" s="184">
        <v>0</v>
      </c>
      <c r="V26" s="188">
        <v>0</v>
      </c>
      <c r="W26" s="222">
        <v>0</v>
      </c>
      <c r="X26" s="222">
        <v>0</v>
      </c>
      <c r="Y26" s="199"/>
    </row>
    <row r="27" ht="23.1" customHeight="1" spans="1:25">
      <c r="A27" s="179"/>
      <c r="B27" s="179"/>
      <c r="C27" s="180"/>
      <c r="D27" s="215" t="s">
        <v>2318</v>
      </c>
      <c r="E27" s="216" t="s">
        <v>2319</v>
      </c>
      <c r="F27" s="216" t="s">
        <v>3087</v>
      </c>
      <c r="G27" s="216"/>
      <c r="H27" s="216"/>
      <c r="I27" s="220"/>
      <c r="J27" s="220"/>
      <c r="K27" s="221">
        <v>3</v>
      </c>
      <c r="L27" s="179" t="s">
        <v>3089</v>
      </c>
      <c r="M27" s="222">
        <v>1</v>
      </c>
      <c r="N27" s="222">
        <v>1</v>
      </c>
      <c r="O27" s="222">
        <v>1</v>
      </c>
      <c r="P27" s="222">
        <v>1</v>
      </c>
      <c r="Q27" s="222">
        <v>0</v>
      </c>
      <c r="R27" s="183">
        <v>0</v>
      </c>
      <c r="S27" s="188">
        <v>0</v>
      </c>
      <c r="T27" s="183">
        <v>0</v>
      </c>
      <c r="U27" s="184">
        <v>0</v>
      </c>
      <c r="V27" s="188">
        <v>0</v>
      </c>
      <c r="W27" s="222">
        <v>0</v>
      </c>
      <c r="X27" s="222">
        <v>0</v>
      </c>
      <c r="Y27" s="199"/>
    </row>
    <row r="28" ht="23.1" customHeight="1" spans="1:25">
      <c r="A28" s="179"/>
      <c r="B28" s="179"/>
      <c r="C28" s="180"/>
      <c r="D28" s="215" t="s">
        <v>2318</v>
      </c>
      <c r="E28" s="216" t="s">
        <v>2319</v>
      </c>
      <c r="F28" s="216" t="s">
        <v>3107</v>
      </c>
      <c r="G28" s="216" t="s">
        <v>3108</v>
      </c>
      <c r="H28" s="216"/>
      <c r="I28" s="220"/>
      <c r="J28" s="220"/>
      <c r="K28" s="221">
        <v>3</v>
      </c>
      <c r="L28" s="179" t="s">
        <v>3075</v>
      </c>
      <c r="M28" s="222">
        <v>1.5</v>
      </c>
      <c r="N28" s="222">
        <v>1.5</v>
      </c>
      <c r="O28" s="222">
        <v>1.5</v>
      </c>
      <c r="P28" s="222">
        <v>1.5</v>
      </c>
      <c r="Q28" s="222">
        <v>0</v>
      </c>
      <c r="R28" s="183">
        <v>0</v>
      </c>
      <c r="S28" s="188">
        <v>0</v>
      </c>
      <c r="T28" s="183">
        <v>0</v>
      </c>
      <c r="U28" s="184">
        <v>0</v>
      </c>
      <c r="V28" s="188">
        <v>0</v>
      </c>
      <c r="W28" s="222">
        <v>0</v>
      </c>
      <c r="X28" s="222">
        <v>0</v>
      </c>
      <c r="Y28" s="199"/>
    </row>
    <row r="29" ht="23.1" customHeight="1" spans="1:25">
      <c r="A29" s="179"/>
      <c r="B29" s="179"/>
      <c r="C29" s="180"/>
      <c r="D29" s="215" t="s">
        <v>2318</v>
      </c>
      <c r="E29" s="216" t="s">
        <v>2319</v>
      </c>
      <c r="F29" s="216" t="s">
        <v>3109</v>
      </c>
      <c r="G29" s="216" t="s">
        <v>3110</v>
      </c>
      <c r="H29" s="216"/>
      <c r="I29" s="220"/>
      <c r="J29" s="220"/>
      <c r="K29" s="221">
        <v>2</v>
      </c>
      <c r="L29" s="179" t="s">
        <v>3075</v>
      </c>
      <c r="M29" s="222">
        <v>1</v>
      </c>
      <c r="N29" s="222">
        <v>1</v>
      </c>
      <c r="O29" s="222">
        <v>1</v>
      </c>
      <c r="P29" s="222">
        <v>1</v>
      </c>
      <c r="Q29" s="222">
        <v>0</v>
      </c>
      <c r="R29" s="183">
        <v>0</v>
      </c>
      <c r="S29" s="188">
        <v>0</v>
      </c>
      <c r="T29" s="183">
        <v>0</v>
      </c>
      <c r="U29" s="184">
        <v>0</v>
      </c>
      <c r="V29" s="188">
        <v>0</v>
      </c>
      <c r="W29" s="222">
        <v>0</v>
      </c>
      <c r="X29" s="222">
        <v>0</v>
      </c>
      <c r="Y29" s="199"/>
    </row>
    <row r="30" ht="23.1" customHeight="1" spans="1:25">
      <c r="A30" s="179" t="s">
        <v>1414</v>
      </c>
      <c r="B30" s="179" t="s">
        <v>1901</v>
      </c>
      <c r="C30" s="180" t="s">
        <v>1897</v>
      </c>
      <c r="D30" s="215" t="s">
        <v>2322</v>
      </c>
      <c r="E30" s="216" t="s">
        <v>2323</v>
      </c>
      <c r="F30" s="216" t="s">
        <v>3111</v>
      </c>
      <c r="G30" s="216" t="s">
        <v>3112</v>
      </c>
      <c r="H30" s="216"/>
      <c r="I30" s="220">
        <v>43101</v>
      </c>
      <c r="J30" s="220">
        <v>43465</v>
      </c>
      <c r="K30" s="221">
        <v>8</v>
      </c>
      <c r="L30" s="179"/>
      <c r="M30" s="222">
        <v>0.2</v>
      </c>
      <c r="N30" s="222">
        <v>0.2</v>
      </c>
      <c r="O30" s="222">
        <v>0.2</v>
      </c>
      <c r="P30" s="222">
        <v>0.2</v>
      </c>
      <c r="Q30" s="222">
        <v>0</v>
      </c>
      <c r="R30" s="183">
        <v>0</v>
      </c>
      <c r="S30" s="188">
        <v>0</v>
      </c>
      <c r="T30" s="183">
        <v>0</v>
      </c>
      <c r="U30" s="184">
        <v>0</v>
      </c>
      <c r="V30" s="188">
        <v>0</v>
      </c>
      <c r="W30" s="222">
        <v>0</v>
      </c>
      <c r="X30" s="222">
        <v>0</v>
      </c>
      <c r="Y30" s="199"/>
    </row>
    <row r="31" ht="23.1" customHeight="1" spans="1:25">
      <c r="A31" s="179" t="s">
        <v>1414</v>
      </c>
      <c r="B31" s="179" t="s">
        <v>1901</v>
      </c>
      <c r="C31" s="180" t="s">
        <v>1897</v>
      </c>
      <c r="D31" s="215" t="s">
        <v>2322</v>
      </c>
      <c r="E31" s="216" t="s">
        <v>2323</v>
      </c>
      <c r="F31" s="216" t="s">
        <v>3111</v>
      </c>
      <c r="G31" s="216" t="s">
        <v>3107</v>
      </c>
      <c r="H31" s="216"/>
      <c r="I31" s="220">
        <v>43101</v>
      </c>
      <c r="J31" s="220">
        <v>43465</v>
      </c>
      <c r="K31" s="221">
        <v>5</v>
      </c>
      <c r="L31" s="179"/>
      <c r="M31" s="222">
        <v>3</v>
      </c>
      <c r="N31" s="222">
        <v>3</v>
      </c>
      <c r="O31" s="222">
        <v>3</v>
      </c>
      <c r="P31" s="222">
        <v>3</v>
      </c>
      <c r="Q31" s="222">
        <v>0</v>
      </c>
      <c r="R31" s="183">
        <v>0</v>
      </c>
      <c r="S31" s="188">
        <v>0</v>
      </c>
      <c r="T31" s="183">
        <v>0</v>
      </c>
      <c r="U31" s="184">
        <v>0</v>
      </c>
      <c r="V31" s="188">
        <v>0</v>
      </c>
      <c r="W31" s="222">
        <v>0</v>
      </c>
      <c r="X31" s="222">
        <v>0</v>
      </c>
      <c r="Y31" s="199"/>
    </row>
    <row r="32" ht="23.1" customHeight="1" spans="1:25">
      <c r="A32" s="179" t="s">
        <v>1414</v>
      </c>
      <c r="B32" s="179" t="s">
        <v>1901</v>
      </c>
      <c r="C32" s="180" t="s">
        <v>1897</v>
      </c>
      <c r="D32" s="215" t="s">
        <v>2322</v>
      </c>
      <c r="E32" s="216" t="s">
        <v>2323</v>
      </c>
      <c r="F32" s="216" t="s">
        <v>3111</v>
      </c>
      <c r="G32" s="216" t="s">
        <v>3113</v>
      </c>
      <c r="H32" s="216"/>
      <c r="I32" s="220">
        <v>43101</v>
      </c>
      <c r="J32" s="220">
        <v>43465</v>
      </c>
      <c r="K32" s="221">
        <v>3</v>
      </c>
      <c r="L32" s="179"/>
      <c r="M32" s="222">
        <v>1</v>
      </c>
      <c r="N32" s="222">
        <v>1</v>
      </c>
      <c r="O32" s="222">
        <v>1</v>
      </c>
      <c r="P32" s="222">
        <v>1</v>
      </c>
      <c r="Q32" s="222">
        <v>0</v>
      </c>
      <c r="R32" s="183">
        <v>0</v>
      </c>
      <c r="S32" s="188">
        <v>0</v>
      </c>
      <c r="T32" s="183">
        <v>0</v>
      </c>
      <c r="U32" s="184">
        <v>0</v>
      </c>
      <c r="V32" s="188">
        <v>0</v>
      </c>
      <c r="W32" s="222">
        <v>0</v>
      </c>
      <c r="X32" s="222">
        <v>0</v>
      </c>
      <c r="Y32" s="199"/>
    </row>
    <row r="33" ht="23.1" customHeight="1" spans="1:25">
      <c r="A33" s="179" t="s">
        <v>1414</v>
      </c>
      <c r="B33" s="179" t="s">
        <v>1901</v>
      </c>
      <c r="C33" s="180" t="s">
        <v>1897</v>
      </c>
      <c r="D33" s="215" t="s">
        <v>2322</v>
      </c>
      <c r="E33" s="216" t="s">
        <v>2323</v>
      </c>
      <c r="F33" s="216" t="s">
        <v>3111</v>
      </c>
      <c r="G33" s="216" t="s">
        <v>3114</v>
      </c>
      <c r="H33" s="216"/>
      <c r="I33" s="220">
        <v>43101</v>
      </c>
      <c r="J33" s="220">
        <v>43465</v>
      </c>
      <c r="K33" s="221">
        <v>3</v>
      </c>
      <c r="L33" s="179"/>
      <c r="M33" s="222">
        <v>1</v>
      </c>
      <c r="N33" s="222">
        <v>1</v>
      </c>
      <c r="O33" s="222">
        <v>1</v>
      </c>
      <c r="P33" s="222">
        <v>1</v>
      </c>
      <c r="Q33" s="222">
        <v>0</v>
      </c>
      <c r="R33" s="183">
        <v>0</v>
      </c>
      <c r="S33" s="188">
        <v>0</v>
      </c>
      <c r="T33" s="183">
        <v>0</v>
      </c>
      <c r="U33" s="184">
        <v>0</v>
      </c>
      <c r="V33" s="188">
        <v>0</v>
      </c>
      <c r="W33" s="222">
        <v>0</v>
      </c>
      <c r="X33" s="222">
        <v>0</v>
      </c>
      <c r="Y33" s="199"/>
    </row>
    <row r="34" ht="23.1" customHeight="1" spans="1:25">
      <c r="A34" s="179" t="s">
        <v>1414</v>
      </c>
      <c r="B34" s="179" t="s">
        <v>1901</v>
      </c>
      <c r="C34" s="180" t="s">
        <v>1897</v>
      </c>
      <c r="D34" s="215" t="s">
        <v>2322</v>
      </c>
      <c r="E34" s="216" t="s">
        <v>2323</v>
      </c>
      <c r="F34" s="216" t="s">
        <v>3111</v>
      </c>
      <c r="G34" s="216" t="s">
        <v>3115</v>
      </c>
      <c r="H34" s="216"/>
      <c r="I34" s="220">
        <v>43101</v>
      </c>
      <c r="J34" s="220">
        <v>43465</v>
      </c>
      <c r="K34" s="221">
        <v>5</v>
      </c>
      <c r="L34" s="179"/>
      <c r="M34" s="222">
        <v>0.4</v>
      </c>
      <c r="N34" s="222">
        <v>0.4</v>
      </c>
      <c r="O34" s="222">
        <v>0.4</v>
      </c>
      <c r="P34" s="222">
        <v>0.4</v>
      </c>
      <c r="Q34" s="222">
        <v>0</v>
      </c>
      <c r="R34" s="183">
        <v>0</v>
      </c>
      <c r="S34" s="188">
        <v>0</v>
      </c>
      <c r="T34" s="183">
        <v>0</v>
      </c>
      <c r="U34" s="184">
        <v>0</v>
      </c>
      <c r="V34" s="188">
        <v>0</v>
      </c>
      <c r="W34" s="222">
        <v>0</v>
      </c>
      <c r="X34" s="222">
        <v>0</v>
      </c>
      <c r="Y34" s="199"/>
    </row>
    <row r="35" ht="23.1" customHeight="1" spans="1:25">
      <c r="A35" s="179" t="s">
        <v>1414</v>
      </c>
      <c r="B35" s="179" t="s">
        <v>1901</v>
      </c>
      <c r="C35" s="180" t="s">
        <v>1897</v>
      </c>
      <c r="D35" s="215" t="s">
        <v>2322</v>
      </c>
      <c r="E35" s="216" t="s">
        <v>2323</v>
      </c>
      <c r="F35" s="216" t="s">
        <v>3111</v>
      </c>
      <c r="G35" s="216" t="s">
        <v>3116</v>
      </c>
      <c r="H35" s="216"/>
      <c r="I35" s="220">
        <v>43101</v>
      </c>
      <c r="J35" s="220">
        <v>43465</v>
      </c>
      <c r="K35" s="221">
        <v>2</v>
      </c>
      <c r="L35" s="179"/>
      <c r="M35" s="222">
        <v>0.5</v>
      </c>
      <c r="N35" s="222">
        <v>0.5</v>
      </c>
      <c r="O35" s="222">
        <v>0.5</v>
      </c>
      <c r="P35" s="222">
        <v>0.5</v>
      </c>
      <c r="Q35" s="222">
        <v>0</v>
      </c>
      <c r="R35" s="183">
        <v>0</v>
      </c>
      <c r="S35" s="188">
        <v>0</v>
      </c>
      <c r="T35" s="183">
        <v>0</v>
      </c>
      <c r="U35" s="184">
        <v>0</v>
      </c>
      <c r="V35" s="188">
        <v>0</v>
      </c>
      <c r="W35" s="222">
        <v>0</v>
      </c>
      <c r="X35" s="222">
        <v>0</v>
      </c>
      <c r="Y35" s="199"/>
    </row>
    <row r="36" ht="23.1" customHeight="1" spans="1:25">
      <c r="A36" s="179" t="s">
        <v>1414</v>
      </c>
      <c r="B36" s="179" t="s">
        <v>1901</v>
      </c>
      <c r="C36" s="180" t="s">
        <v>1897</v>
      </c>
      <c r="D36" s="215" t="s">
        <v>2322</v>
      </c>
      <c r="E36" s="216" t="s">
        <v>2323</v>
      </c>
      <c r="F36" s="216" t="s">
        <v>3111</v>
      </c>
      <c r="G36" s="216" t="s">
        <v>3117</v>
      </c>
      <c r="H36" s="216"/>
      <c r="I36" s="220">
        <v>43101</v>
      </c>
      <c r="J36" s="220">
        <v>43465</v>
      </c>
      <c r="K36" s="221">
        <v>5</v>
      </c>
      <c r="L36" s="179"/>
      <c r="M36" s="222">
        <v>0.5</v>
      </c>
      <c r="N36" s="222">
        <v>0.5</v>
      </c>
      <c r="O36" s="222">
        <v>0.5</v>
      </c>
      <c r="P36" s="222">
        <v>0.5</v>
      </c>
      <c r="Q36" s="222">
        <v>0</v>
      </c>
      <c r="R36" s="183">
        <v>0</v>
      </c>
      <c r="S36" s="188">
        <v>0</v>
      </c>
      <c r="T36" s="183">
        <v>0</v>
      </c>
      <c r="U36" s="184">
        <v>0</v>
      </c>
      <c r="V36" s="188">
        <v>0</v>
      </c>
      <c r="W36" s="222">
        <v>0</v>
      </c>
      <c r="X36" s="222">
        <v>0</v>
      </c>
      <c r="Y36" s="199"/>
    </row>
    <row r="37" ht="23.1" customHeight="1" spans="1:25">
      <c r="A37" s="179" t="s">
        <v>1414</v>
      </c>
      <c r="B37" s="179" t="s">
        <v>1901</v>
      </c>
      <c r="C37" s="180" t="s">
        <v>1897</v>
      </c>
      <c r="D37" s="215" t="s">
        <v>2322</v>
      </c>
      <c r="E37" s="216" t="s">
        <v>2323</v>
      </c>
      <c r="F37" s="216" t="s">
        <v>3111</v>
      </c>
      <c r="G37" s="216" t="s">
        <v>3118</v>
      </c>
      <c r="H37" s="216"/>
      <c r="I37" s="220">
        <v>43101</v>
      </c>
      <c r="J37" s="220">
        <v>43465</v>
      </c>
      <c r="K37" s="221">
        <v>5</v>
      </c>
      <c r="L37" s="179"/>
      <c r="M37" s="222">
        <v>2</v>
      </c>
      <c r="N37" s="222">
        <v>2</v>
      </c>
      <c r="O37" s="222">
        <v>2</v>
      </c>
      <c r="P37" s="222">
        <v>2</v>
      </c>
      <c r="Q37" s="222">
        <v>0</v>
      </c>
      <c r="R37" s="183">
        <v>0</v>
      </c>
      <c r="S37" s="188">
        <v>0</v>
      </c>
      <c r="T37" s="183">
        <v>0</v>
      </c>
      <c r="U37" s="184">
        <v>0</v>
      </c>
      <c r="V37" s="188">
        <v>0</v>
      </c>
      <c r="W37" s="222">
        <v>0</v>
      </c>
      <c r="X37" s="222">
        <v>0</v>
      </c>
      <c r="Y37" s="199"/>
    </row>
    <row r="38" ht="23.1" customHeight="1" spans="1:25">
      <c r="A38" s="179"/>
      <c r="B38" s="179"/>
      <c r="C38" s="180"/>
      <c r="D38" s="215" t="s">
        <v>2328</v>
      </c>
      <c r="E38" s="216" t="s">
        <v>479</v>
      </c>
      <c r="F38" s="216"/>
      <c r="G38" s="216"/>
      <c r="H38" s="216"/>
      <c r="I38" s="220"/>
      <c r="J38" s="220"/>
      <c r="K38" s="221"/>
      <c r="L38" s="179"/>
      <c r="M38" s="222">
        <v>3.9</v>
      </c>
      <c r="N38" s="222">
        <v>73.9</v>
      </c>
      <c r="O38" s="222">
        <v>73.9</v>
      </c>
      <c r="P38" s="222">
        <v>73.9</v>
      </c>
      <c r="Q38" s="222">
        <v>0</v>
      </c>
      <c r="R38" s="183">
        <v>0</v>
      </c>
      <c r="S38" s="188">
        <v>0</v>
      </c>
      <c r="T38" s="183">
        <v>0</v>
      </c>
      <c r="U38" s="184">
        <v>0</v>
      </c>
      <c r="V38" s="188">
        <v>0</v>
      </c>
      <c r="W38" s="222">
        <v>0</v>
      </c>
      <c r="X38" s="222">
        <v>0</v>
      </c>
      <c r="Y38" s="199"/>
    </row>
    <row r="39" ht="23.1" customHeight="1" spans="1:25">
      <c r="A39" s="179"/>
      <c r="B39" s="179"/>
      <c r="C39" s="180"/>
      <c r="D39" s="215" t="s">
        <v>2329</v>
      </c>
      <c r="E39" s="216" t="s">
        <v>2330</v>
      </c>
      <c r="F39" s="216" t="s">
        <v>3119</v>
      </c>
      <c r="G39" s="216" t="s">
        <v>3120</v>
      </c>
      <c r="H39" s="216"/>
      <c r="I39" s="220">
        <v>43101</v>
      </c>
      <c r="J39" s="220">
        <v>43465</v>
      </c>
      <c r="K39" s="221"/>
      <c r="L39" s="179"/>
      <c r="M39" s="222">
        <v>0</v>
      </c>
      <c r="N39" s="222">
        <v>30</v>
      </c>
      <c r="O39" s="222">
        <v>30</v>
      </c>
      <c r="P39" s="222">
        <v>30</v>
      </c>
      <c r="Q39" s="222">
        <v>0</v>
      </c>
      <c r="R39" s="183">
        <v>0</v>
      </c>
      <c r="S39" s="188">
        <v>0</v>
      </c>
      <c r="T39" s="183">
        <v>0</v>
      </c>
      <c r="U39" s="184">
        <v>0</v>
      </c>
      <c r="V39" s="188">
        <v>0</v>
      </c>
      <c r="W39" s="222">
        <v>0</v>
      </c>
      <c r="X39" s="222">
        <v>0</v>
      </c>
      <c r="Y39" s="199"/>
    </row>
    <row r="40" ht="23.1" customHeight="1" spans="1:25">
      <c r="A40" s="179"/>
      <c r="B40" s="179"/>
      <c r="C40" s="180"/>
      <c r="D40" s="215" t="s">
        <v>2329</v>
      </c>
      <c r="E40" s="216" t="s">
        <v>2330</v>
      </c>
      <c r="F40" s="216" t="s">
        <v>3119</v>
      </c>
      <c r="G40" s="216" t="s">
        <v>3121</v>
      </c>
      <c r="H40" s="216"/>
      <c r="I40" s="220">
        <v>43101</v>
      </c>
      <c r="J40" s="220">
        <v>43465</v>
      </c>
      <c r="K40" s="221"/>
      <c r="L40" s="179"/>
      <c r="M40" s="222">
        <v>0</v>
      </c>
      <c r="N40" s="222">
        <v>10</v>
      </c>
      <c r="O40" s="222">
        <v>10</v>
      </c>
      <c r="P40" s="222">
        <v>10</v>
      </c>
      <c r="Q40" s="222">
        <v>0</v>
      </c>
      <c r="R40" s="183">
        <v>0</v>
      </c>
      <c r="S40" s="188">
        <v>0</v>
      </c>
      <c r="T40" s="183">
        <v>0</v>
      </c>
      <c r="U40" s="184">
        <v>0</v>
      </c>
      <c r="V40" s="188">
        <v>0</v>
      </c>
      <c r="W40" s="222">
        <v>0</v>
      </c>
      <c r="X40" s="222">
        <v>0</v>
      </c>
      <c r="Y40" s="199"/>
    </row>
    <row r="41" ht="23.1" customHeight="1" spans="1:25">
      <c r="A41" s="179"/>
      <c r="B41" s="179"/>
      <c r="C41" s="180"/>
      <c r="D41" s="215" t="s">
        <v>2329</v>
      </c>
      <c r="E41" s="216" t="s">
        <v>2330</v>
      </c>
      <c r="F41" s="216" t="s">
        <v>3122</v>
      </c>
      <c r="G41" s="216"/>
      <c r="H41" s="216"/>
      <c r="I41" s="220">
        <v>43101</v>
      </c>
      <c r="J41" s="220">
        <v>43465</v>
      </c>
      <c r="K41" s="221"/>
      <c r="L41" s="179"/>
      <c r="M41" s="222">
        <v>0</v>
      </c>
      <c r="N41" s="222">
        <v>10</v>
      </c>
      <c r="O41" s="222">
        <v>10</v>
      </c>
      <c r="P41" s="222">
        <v>10</v>
      </c>
      <c r="Q41" s="222">
        <v>0</v>
      </c>
      <c r="R41" s="183">
        <v>0</v>
      </c>
      <c r="S41" s="188">
        <v>0</v>
      </c>
      <c r="T41" s="183">
        <v>0</v>
      </c>
      <c r="U41" s="184">
        <v>0</v>
      </c>
      <c r="V41" s="188">
        <v>0</v>
      </c>
      <c r="W41" s="222">
        <v>0</v>
      </c>
      <c r="X41" s="222">
        <v>0</v>
      </c>
      <c r="Y41" s="199"/>
    </row>
    <row r="42" ht="23.1" customHeight="1" spans="1:25">
      <c r="A42" s="179"/>
      <c r="B42" s="179"/>
      <c r="C42" s="180"/>
      <c r="D42" s="215" t="s">
        <v>2329</v>
      </c>
      <c r="E42" s="216" t="s">
        <v>2330</v>
      </c>
      <c r="F42" s="216" t="s">
        <v>3123</v>
      </c>
      <c r="G42" s="216" t="s">
        <v>3107</v>
      </c>
      <c r="H42" s="216"/>
      <c r="I42" s="220">
        <v>43101</v>
      </c>
      <c r="J42" s="220">
        <v>43465</v>
      </c>
      <c r="K42" s="221"/>
      <c r="L42" s="179"/>
      <c r="M42" s="222">
        <v>0</v>
      </c>
      <c r="N42" s="222">
        <v>5</v>
      </c>
      <c r="O42" s="222">
        <v>5</v>
      </c>
      <c r="P42" s="222">
        <v>5</v>
      </c>
      <c r="Q42" s="222">
        <v>0</v>
      </c>
      <c r="R42" s="183">
        <v>0</v>
      </c>
      <c r="S42" s="188">
        <v>0</v>
      </c>
      <c r="T42" s="183">
        <v>0</v>
      </c>
      <c r="U42" s="184">
        <v>0</v>
      </c>
      <c r="V42" s="188">
        <v>0</v>
      </c>
      <c r="W42" s="222">
        <v>0</v>
      </c>
      <c r="X42" s="222">
        <v>0</v>
      </c>
      <c r="Y42" s="199"/>
    </row>
    <row r="43" ht="23.1" customHeight="1" spans="1:25">
      <c r="A43" s="179"/>
      <c r="B43" s="179"/>
      <c r="C43" s="180"/>
      <c r="D43" s="215" t="s">
        <v>2329</v>
      </c>
      <c r="E43" s="216" t="s">
        <v>2330</v>
      </c>
      <c r="F43" s="216" t="s">
        <v>3123</v>
      </c>
      <c r="G43" s="216" t="s">
        <v>3109</v>
      </c>
      <c r="H43" s="216"/>
      <c r="I43" s="220">
        <v>43101</v>
      </c>
      <c r="J43" s="220">
        <v>43465</v>
      </c>
      <c r="K43" s="221"/>
      <c r="L43" s="179"/>
      <c r="M43" s="222">
        <v>0</v>
      </c>
      <c r="N43" s="222">
        <v>5</v>
      </c>
      <c r="O43" s="222">
        <v>5</v>
      </c>
      <c r="P43" s="222">
        <v>5</v>
      </c>
      <c r="Q43" s="222">
        <v>0</v>
      </c>
      <c r="R43" s="183">
        <v>0</v>
      </c>
      <c r="S43" s="188">
        <v>0</v>
      </c>
      <c r="T43" s="183">
        <v>0</v>
      </c>
      <c r="U43" s="184">
        <v>0</v>
      </c>
      <c r="V43" s="188">
        <v>0</v>
      </c>
      <c r="W43" s="222">
        <v>0</v>
      </c>
      <c r="X43" s="222">
        <v>0</v>
      </c>
      <c r="Y43" s="199"/>
    </row>
    <row r="44" ht="23.1" customHeight="1" spans="1:25">
      <c r="A44" s="179"/>
      <c r="B44" s="179"/>
      <c r="C44" s="180"/>
      <c r="D44" s="215" t="s">
        <v>2329</v>
      </c>
      <c r="E44" s="216" t="s">
        <v>2330</v>
      </c>
      <c r="F44" s="216" t="s">
        <v>3123</v>
      </c>
      <c r="G44" s="216" t="s">
        <v>3087</v>
      </c>
      <c r="H44" s="216"/>
      <c r="I44" s="220">
        <v>43101</v>
      </c>
      <c r="J44" s="220">
        <v>43465</v>
      </c>
      <c r="K44" s="221"/>
      <c r="L44" s="179"/>
      <c r="M44" s="222">
        <v>0</v>
      </c>
      <c r="N44" s="222">
        <v>5</v>
      </c>
      <c r="O44" s="222">
        <v>5</v>
      </c>
      <c r="P44" s="222">
        <v>5</v>
      </c>
      <c r="Q44" s="222">
        <v>0</v>
      </c>
      <c r="R44" s="183">
        <v>0</v>
      </c>
      <c r="S44" s="188">
        <v>0</v>
      </c>
      <c r="T44" s="183">
        <v>0</v>
      </c>
      <c r="U44" s="184">
        <v>0</v>
      </c>
      <c r="V44" s="188">
        <v>0</v>
      </c>
      <c r="W44" s="222">
        <v>0</v>
      </c>
      <c r="X44" s="222">
        <v>0</v>
      </c>
      <c r="Y44" s="199"/>
    </row>
    <row r="45" ht="23.1" customHeight="1" spans="1:25">
      <c r="A45" s="179"/>
      <c r="B45" s="179"/>
      <c r="C45" s="180"/>
      <c r="D45" s="215" t="s">
        <v>2329</v>
      </c>
      <c r="E45" s="216" t="s">
        <v>2330</v>
      </c>
      <c r="F45" s="216" t="s">
        <v>3123</v>
      </c>
      <c r="G45" s="216" t="s">
        <v>3074</v>
      </c>
      <c r="H45" s="216"/>
      <c r="I45" s="220">
        <v>43101</v>
      </c>
      <c r="J45" s="220">
        <v>43465</v>
      </c>
      <c r="K45" s="221"/>
      <c r="L45" s="179"/>
      <c r="M45" s="222">
        <v>0</v>
      </c>
      <c r="N45" s="222">
        <v>5</v>
      </c>
      <c r="O45" s="222">
        <v>5</v>
      </c>
      <c r="P45" s="222">
        <v>5</v>
      </c>
      <c r="Q45" s="222">
        <v>0</v>
      </c>
      <c r="R45" s="183">
        <v>0</v>
      </c>
      <c r="S45" s="188">
        <v>0</v>
      </c>
      <c r="T45" s="183">
        <v>0</v>
      </c>
      <c r="U45" s="184">
        <v>0</v>
      </c>
      <c r="V45" s="188">
        <v>0</v>
      </c>
      <c r="W45" s="222">
        <v>0</v>
      </c>
      <c r="X45" s="222">
        <v>0</v>
      </c>
      <c r="Y45" s="199"/>
    </row>
    <row r="46" ht="23.1" customHeight="1" spans="1:25">
      <c r="A46" s="179" t="s">
        <v>1414</v>
      </c>
      <c r="B46" s="179" t="s">
        <v>1903</v>
      </c>
      <c r="C46" s="180" t="s">
        <v>1903</v>
      </c>
      <c r="D46" s="215" t="s">
        <v>2339</v>
      </c>
      <c r="E46" s="216" t="s">
        <v>2340</v>
      </c>
      <c r="F46" s="216" t="s">
        <v>3087</v>
      </c>
      <c r="G46" s="216"/>
      <c r="H46" s="216" t="s">
        <v>2839</v>
      </c>
      <c r="I46" s="220"/>
      <c r="J46" s="220"/>
      <c r="K46" s="221">
        <v>3</v>
      </c>
      <c r="L46" s="179" t="s">
        <v>3075</v>
      </c>
      <c r="M46" s="222">
        <v>1</v>
      </c>
      <c r="N46" s="222">
        <v>1</v>
      </c>
      <c r="O46" s="222">
        <v>1</v>
      </c>
      <c r="P46" s="222">
        <v>1</v>
      </c>
      <c r="Q46" s="222">
        <v>0</v>
      </c>
      <c r="R46" s="183">
        <v>0</v>
      </c>
      <c r="S46" s="188">
        <v>0</v>
      </c>
      <c r="T46" s="183">
        <v>0</v>
      </c>
      <c r="U46" s="184">
        <v>0</v>
      </c>
      <c r="V46" s="188">
        <v>0</v>
      </c>
      <c r="W46" s="222">
        <v>0</v>
      </c>
      <c r="X46" s="222">
        <v>0</v>
      </c>
      <c r="Y46" s="199"/>
    </row>
    <row r="47" ht="23.1" customHeight="1" spans="1:25">
      <c r="A47" s="179" t="s">
        <v>1414</v>
      </c>
      <c r="B47" s="179" t="s">
        <v>1903</v>
      </c>
      <c r="C47" s="180" t="s">
        <v>1903</v>
      </c>
      <c r="D47" s="215" t="s">
        <v>2339</v>
      </c>
      <c r="E47" s="216" t="s">
        <v>2340</v>
      </c>
      <c r="F47" s="216" t="s">
        <v>3124</v>
      </c>
      <c r="G47" s="216"/>
      <c r="H47" s="216" t="s">
        <v>2839</v>
      </c>
      <c r="I47" s="220"/>
      <c r="J47" s="220"/>
      <c r="K47" s="221">
        <v>2</v>
      </c>
      <c r="L47" s="179" t="s">
        <v>3075</v>
      </c>
      <c r="M47" s="222">
        <v>1</v>
      </c>
      <c r="N47" s="222">
        <v>1</v>
      </c>
      <c r="O47" s="222">
        <v>1</v>
      </c>
      <c r="P47" s="222">
        <v>1</v>
      </c>
      <c r="Q47" s="222">
        <v>0</v>
      </c>
      <c r="R47" s="183">
        <v>0</v>
      </c>
      <c r="S47" s="188">
        <v>0</v>
      </c>
      <c r="T47" s="183">
        <v>0</v>
      </c>
      <c r="U47" s="184">
        <v>0</v>
      </c>
      <c r="V47" s="188">
        <v>0</v>
      </c>
      <c r="W47" s="222">
        <v>0</v>
      </c>
      <c r="X47" s="222">
        <v>0</v>
      </c>
      <c r="Y47" s="199"/>
    </row>
    <row r="48" ht="23.1" customHeight="1" spans="1:25">
      <c r="A48" s="179"/>
      <c r="B48" s="179"/>
      <c r="C48" s="180"/>
      <c r="D48" s="215" t="s">
        <v>2341</v>
      </c>
      <c r="E48" s="216" t="s">
        <v>2342</v>
      </c>
      <c r="F48" s="216"/>
      <c r="G48" s="216" t="s">
        <v>3125</v>
      </c>
      <c r="H48" s="216"/>
      <c r="I48" s="220">
        <v>43101</v>
      </c>
      <c r="J48" s="220">
        <v>43465</v>
      </c>
      <c r="K48" s="221">
        <v>2</v>
      </c>
      <c r="L48" s="179" t="s">
        <v>3075</v>
      </c>
      <c r="M48" s="222">
        <v>0.9</v>
      </c>
      <c r="N48" s="222">
        <v>0.9</v>
      </c>
      <c r="O48" s="222">
        <v>0.9</v>
      </c>
      <c r="P48" s="222">
        <v>0.9</v>
      </c>
      <c r="Q48" s="222">
        <v>0</v>
      </c>
      <c r="R48" s="183">
        <v>0</v>
      </c>
      <c r="S48" s="188">
        <v>0</v>
      </c>
      <c r="T48" s="183">
        <v>0</v>
      </c>
      <c r="U48" s="184">
        <v>0</v>
      </c>
      <c r="V48" s="188">
        <v>0</v>
      </c>
      <c r="W48" s="222">
        <v>0</v>
      </c>
      <c r="X48" s="222">
        <v>0</v>
      </c>
      <c r="Y48" s="199"/>
    </row>
    <row r="49" ht="23.1" customHeight="1" spans="1:25">
      <c r="A49" s="179"/>
      <c r="B49" s="179"/>
      <c r="C49" s="180"/>
      <c r="D49" s="215" t="s">
        <v>2341</v>
      </c>
      <c r="E49" s="216" t="s">
        <v>2342</v>
      </c>
      <c r="F49" s="216"/>
      <c r="G49" s="216" t="s">
        <v>3080</v>
      </c>
      <c r="H49" s="216"/>
      <c r="I49" s="220">
        <v>43101</v>
      </c>
      <c r="J49" s="220">
        <v>43465</v>
      </c>
      <c r="K49" s="221"/>
      <c r="L49" s="179"/>
      <c r="M49" s="222">
        <v>0.3</v>
      </c>
      <c r="N49" s="222">
        <v>0.3</v>
      </c>
      <c r="O49" s="222">
        <v>0.3</v>
      </c>
      <c r="P49" s="222">
        <v>0.3</v>
      </c>
      <c r="Q49" s="222">
        <v>0</v>
      </c>
      <c r="R49" s="183">
        <v>0</v>
      </c>
      <c r="S49" s="188">
        <v>0</v>
      </c>
      <c r="T49" s="183">
        <v>0</v>
      </c>
      <c r="U49" s="184">
        <v>0</v>
      </c>
      <c r="V49" s="188">
        <v>0</v>
      </c>
      <c r="W49" s="222">
        <v>0</v>
      </c>
      <c r="X49" s="222">
        <v>0</v>
      </c>
      <c r="Y49" s="199"/>
    </row>
    <row r="50" ht="23.1" customHeight="1" spans="1:25">
      <c r="A50" s="179"/>
      <c r="B50" s="179"/>
      <c r="C50" s="180"/>
      <c r="D50" s="215" t="s">
        <v>2341</v>
      </c>
      <c r="E50" s="216" t="s">
        <v>2342</v>
      </c>
      <c r="F50" s="216"/>
      <c r="G50" s="216" t="s">
        <v>3078</v>
      </c>
      <c r="H50" s="216"/>
      <c r="I50" s="220">
        <v>43101</v>
      </c>
      <c r="J50" s="220">
        <v>43465</v>
      </c>
      <c r="K50" s="221">
        <v>20</v>
      </c>
      <c r="L50" s="179" t="s">
        <v>3079</v>
      </c>
      <c r="M50" s="222">
        <v>0.5</v>
      </c>
      <c r="N50" s="222">
        <v>0.5</v>
      </c>
      <c r="O50" s="222">
        <v>0.5</v>
      </c>
      <c r="P50" s="222">
        <v>0.5</v>
      </c>
      <c r="Q50" s="222">
        <v>0</v>
      </c>
      <c r="R50" s="183">
        <v>0</v>
      </c>
      <c r="S50" s="188">
        <v>0</v>
      </c>
      <c r="T50" s="183">
        <v>0</v>
      </c>
      <c r="U50" s="184">
        <v>0</v>
      </c>
      <c r="V50" s="188">
        <v>0</v>
      </c>
      <c r="W50" s="222">
        <v>0</v>
      </c>
      <c r="X50" s="222">
        <v>0</v>
      </c>
      <c r="Y50" s="199"/>
    </row>
    <row r="51" ht="23.1" customHeight="1" spans="1:25">
      <c r="A51" s="179"/>
      <c r="B51" s="179"/>
      <c r="C51" s="180"/>
      <c r="D51" s="215" t="s">
        <v>2341</v>
      </c>
      <c r="E51" s="216" t="s">
        <v>2342</v>
      </c>
      <c r="F51" s="216"/>
      <c r="G51" s="216" t="s">
        <v>3076</v>
      </c>
      <c r="H51" s="216"/>
      <c r="I51" s="220">
        <v>43101</v>
      </c>
      <c r="J51" s="220">
        <v>43465</v>
      </c>
      <c r="K51" s="221">
        <v>10</v>
      </c>
      <c r="L51" s="179" t="s">
        <v>3077</v>
      </c>
      <c r="M51" s="222">
        <v>0.2</v>
      </c>
      <c r="N51" s="222">
        <v>0.2</v>
      </c>
      <c r="O51" s="222">
        <v>0.2</v>
      </c>
      <c r="P51" s="222">
        <v>0.2</v>
      </c>
      <c r="Q51" s="222">
        <v>0</v>
      </c>
      <c r="R51" s="183">
        <v>0</v>
      </c>
      <c r="S51" s="188">
        <v>0</v>
      </c>
      <c r="T51" s="183">
        <v>0</v>
      </c>
      <c r="U51" s="184">
        <v>0</v>
      </c>
      <c r="V51" s="188">
        <v>0</v>
      </c>
      <c r="W51" s="222">
        <v>0</v>
      </c>
      <c r="X51" s="222">
        <v>0</v>
      </c>
      <c r="Y51" s="199"/>
    </row>
    <row r="52" ht="23.1" customHeight="1" spans="1:25">
      <c r="A52" s="179"/>
      <c r="B52" s="179"/>
      <c r="C52" s="180"/>
      <c r="D52" s="215" t="s">
        <v>2343</v>
      </c>
      <c r="E52" s="216" t="s">
        <v>512</v>
      </c>
      <c r="F52" s="216"/>
      <c r="G52" s="216"/>
      <c r="H52" s="216"/>
      <c r="I52" s="220"/>
      <c r="J52" s="220"/>
      <c r="K52" s="221"/>
      <c r="L52" s="179"/>
      <c r="M52" s="222">
        <v>106.6</v>
      </c>
      <c r="N52" s="222">
        <v>106.6</v>
      </c>
      <c r="O52" s="222">
        <v>106.6</v>
      </c>
      <c r="P52" s="222">
        <v>106.6</v>
      </c>
      <c r="Q52" s="222">
        <v>0</v>
      </c>
      <c r="R52" s="183">
        <v>0</v>
      </c>
      <c r="S52" s="188">
        <v>0</v>
      </c>
      <c r="T52" s="183">
        <v>0</v>
      </c>
      <c r="U52" s="184">
        <v>0</v>
      </c>
      <c r="V52" s="188">
        <v>0</v>
      </c>
      <c r="W52" s="222">
        <v>0</v>
      </c>
      <c r="X52" s="222">
        <v>0</v>
      </c>
      <c r="Y52" s="199"/>
    </row>
    <row r="53" ht="23.1" customHeight="1" spans="1:25">
      <c r="A53" s="179"/>
      <c r="B53" s="179"/>
      <c r="C53" s="180"/>
      <c r="D53" s="215" t="s">
        <v>2344</v>
      </c>
      <c r="E53" s="216" t="s">
        <v>2345</v>
      </c>
      <c r="F53" s="216" t="s">
        <v>3126</v>
      </c>
      <c r="G53" s="216" t="s">
        <v>3087</v>
      </c>
      <c r="H53" s="216"/>
      <c r="I53" s="220">
        <v>43101</v>
      </c>
      <c r="J53" s="220">
        <v>43396</v>
      </c>
      <c r="K53" s="221">
        <v>4</v>
      </c>
      <c r="L53" s="179"/>
      <c r="M53" s="222">
        <v>2</v>
      </c>
      <c r="N53" s="222">
        <v>2</v>
      </c>
      <c r="O53" s="222">
        <v>2</v>
      </c>
      <c r="P53" s="222">
        <v>2</v>
      </c>
      <c r="Q53" s="222">
        <v>0</v>
      </c>
      <c r="R53" s="183">
        <v>0</v>
      </c>
      <c r="S53" s="188">
        <v>0</v>
      </c>
      <c r="T53" s="183">
        <v>0</v>
      </c>
      <c r="U53" s="184">
        <v>0</v>
      </c>
      <c r="V53" s="188">
        <v>0</v>
      </c>
      <c r="W53" s="222">
        <v>0</v>
      </c>
      <c r="X53" s="222">
        <v>0</v>
      </c>
      <c r="Y53" s="199"/>
    </row>
    <row r="54" ht="23.1" customHeight="1" spans="1:25">
      <c r="A54" s="179"/>
      <c r="B54" s="179"/>
      <c r="C54" s="180"/>
      <c r="D54" s="215" t="s">
        <v>2344</v>
      </c>
      <c r="E54" s="216" t="s">
        <v>2345</v>
      </c>
      <c r="F54" s="216" t="s">
        <v>3126</v>
      </c>
      <c r="G54" s="216" t="s">
        <v>3127</v>
      </c>
      <c r="H54" s="216"/>
      <c r="I54" s="220">
        <v>43101</v>
      </c>
      <c r="J54" s="220">
        <v>43459</v>
      </c>
      <c r="K54" s="221">
        <v>8</v>
      </c>
      <c r="L54" s="179"/>
      <c r="M54" s="222">
        <v>2</v>
      </c>
      <c r="N54" s="222">
        <v>2</v>
      </c>
      <c r="O54" s="222">
        <v>2</v>
      </c>
      <c r="P54" s="222">
        <v>2</v>
      </c>
      <c r="Q54" s="222">
        <v>0</v>
      </c>
      <c r="R54" s="183">
        <v>0</v>
      </c>
      <c r="S54" s="188">
        <v>0</v>
      </c>
      <c r="T54" s="183">
        <v>0</v>
      </c>
      <c r="U54" s="184">
        <v>0</v>
      </c>
      <c r="V54" s="188">
        <v>0</v>
      </c>
      <c r="W54" s="222">
        <v>0</v>
      </c>
      <c r="X54" s="222">
        <v>0</v>
      </c>
      <c r="Y54" s="199"/>
    </row>
    <row r="55" ht="23.1" customHeight="1" spans="1:25">
      <c r="A55" s="179"/>
      <c r="B55" s="179"/>
      <c r="C55" s="180"/>
      <c r="D55" s="215" t="s">
        <v>2344</v>
      </c>
      <c r="E55" s="216" t="s">
        <v>2345</v>
      </c>
      <c r="F55" s="216" t="s">
        <v>3128</v>
      </c>
      <c r="G55" s="216" t="s">
        <v>3114</v>
      </c>
      <c r="H55" s="216"/>
      <c r="I55" s="220">
        <v>43101</v>
      </c>
      <c r="J55" s="220">
        <v>43431</v>
      </c>
      <c r="K55" s="221">
        <v>5</v>
      </c>
      <c r="L55" s="179"/>
      <c r="M55" s="222">
        <v>1</v>
      </c>
      <c r="N55" s="222">
        <v>1</v>
      </c>
      <c r="O55" s="222">
        <v>1</v>
      </c>
      <c r="P55" s="222">
        <v>1</v>
      </c>
      <c r="Q55" s="222">
        <v>0</v>
      </c>
      <c r="R55" s="183">
        <v>0</v>
      </c>
      <c r="S55" s="188">
        <v>0</v>
      </c>
      <c r="T55" s="183">
        <v>0</v>
      </c>
      <c r="U55" s="184">
        <v>0</v>
      </c>
      <c r="V55" s="188">
        <v>0</v>
      </c>
      <c r="W55" s="222">
        <v>0</v>
      </c>
      <c r="X55" s="222">
        <v>0</v>
      </c>
      <c r="Y55" s="199"/>
    </row>
    <row r="56" ht="23.1" customHeight="1" spans="1:25">
      <c r="A56" s="179"/>
      <c r="B56" s="179"/>
      <c r="C56" s="180"/>
      <c r="D56" s="215" t="s">
        <v>2344</v>
      </c>
      <c r="E56" s="216" t="s">
        <v>2345</v>
      </c>
      <c r="F56" s="216" t="s">
        <v>3128</v>
      </c>
      <c r="G56" s="216" t="s">
        <v>3129</v>
      </c>
      <c r="H56" s="216"/>
      <c r="I56" s="220">
        <v>43103</v>
      </c>
      <c r="J56" s="220">
        <v>43341</v>
      </c>
      <c r="K56" s="221">
        <v>2</v>
      </c>
      <c r="L56" s="179"/>
      <c r="M56" s="222">
        <v>0.5</v>
      </c>
      <c r="N56" s="222">
        <v>0.5</v>
      </c>
      <c r="O56" s="222">
        <v>0.5</v>
      </c>
      <c r="P56" s="222">
        <v>0.5</v>
      </c>
      <c r="Q56" s="222">
        <v>0</v>
      </c>
      <c r="R56" s="183">
        <v>0</v>
      </c>
      <c r="S56" s="188">
        <v>0</v>
      </c>
      <c r="T56" s="183">
        <v>0</v>
      </c>
      <c r="U56" s="184">
        <v>0</v>
      </c>
      <c r="V56" s="188">
        <v>0</v>
      </c>
      <c r="W56" s="222">
        <v>0</v>
      </c>
      <c r="X56" s="222">
        <v>0</v>
      </c>
      <c r="Y56" s="199"/>
    </row>
    <row r="57" ht="23.1" customHeight="1" spans="1:25">
      <c r="A57" s="179"/>
      <c r="B57" s="179"/>
      <c r="C57" s="180"/>
      <c r="D57" s="215" t="s">
        <v>2344</v>
      </c>
      <c r="E57" s="216" t="s">
        <v>2345</v>
      </c>
      <c r="F57" s="216" t="s">
        <v>3130</v>
      </c>
      <c r="G57" s="216" t="s">
        <v>3131</v>
      </c>
      <c r="H57" s="216"/>
      <c r="I57" s="220">
        <v>43101</v>
      </c>
      <c r="J57" s="220">
        <v>43340</v>
      </c>
      <c r="K57" s="221"/>
      <c r="L57" s="179"/>
      <c r="M57" s="222">
        <v>98.3</v>
      </c>
      <c r="N57" s="222">
        <v>98.3</v>
      </c>
      <c r="O57" s="222">
        <v>98.3</v>
      </c>
      <c r="P57" s="222">
        <v>98.3</v>
      </c>
      <c r="Q57" s="222">
        <v>0</v>
      </c>
      <c r="R57" s="183">
        <v>0</v>
      </c>
      <c r="S57" s="188">
        <v>0</v>
      </c>
      <c r="T57" s="183">
        <v>0</v>
      </c>
      <c r="U57" s="184">
        <v>0</v>
      </c>
      <c r="V57" s="188">
        <v>0</v>
      </c>
      <c r="W57" s="222">
        <v>0</v>
      </c>
      <c r="X57" s="222">
        <v>0</v>
      </c>
      <c r="Y57" s="199"/>
    </row>
    <row r="58" ht="23.1" customHeight="1" spans="1:25">
      <c r="A58" s="179"/>
      <c r="B58" s="179"/>
      <c r="C58" s="180"/>
      <c r="D58" s="215" t="s">
        <v>2344</v>
      </c>
      <c r="E58" s="216" t="s">
        <v>2345</v>
      </c>
      <c r="F58" s="216" t="s">
        <v>3132</v>
      </c>
      <c r="G58" s="216" t="s">
        <v>3133</v>
      </c>
      <c r="H58" s="216"/>
      <c r="I58" s="220">
        <v>43103</v>
      </c>
      <c r="J58" s="220">
        <v>43465</v>
      </c>
      <c r="K58" s="221">
        <v>1</v>
      </c>
      <c r="L58" s="179"/>
      <c r="M58" s="222">
        <v>0.8</v>
      </c>
      <c r="N58" s="222">
        <v>0.8</v>
      </c>
      <c r="O58" s="222">
        <v>0.8</v>
      </c>
      <c r="P58" s="222">
        <v>0.8</v>
      </c>
      <c r="Q58" s="222">
        <v>0</v>
      </c>
      <c r="R58" s="183">
        <v>0</v>
      </c>
      <c r="S58" s="188">
        <v>0</v>
      </c>
      <c r="T58" s="183">
        <v>0</v>
      </c>
      <c r="U58" s="184">
        <v>0</v>
      </c>
      <c r="V58" s="188">
        <v>0</v>
      </c>
      <c r="W58" s="222">
        <v>0</v>
      </c>
      <c r="X58" s="222">
        <v>0</v>
      </c>
      <c r="Y58" s="199"/>
    </row>
    <row r="59" ht="23.1" customHeight="1" spans="1:25">
      <c r="A59" s="179"/>
      <c r="B59" s="179"/>
      <c r="C59" s="180"/>
      <c r="D59" s="215" t="s">
        <v>2344</v>
      </c>
      <c r="E59" s="216" t="s">
        <v>2345</v>
      </c>
      <c r="F59" s="216" t="s">
        <v>3132</v>
      </c>
      <c r="G59" s="216" t="s">
        <v>3082</v>
      </c>
      <c r="H59" s="216"/>
      <c r="I59" s="220">
        <v>43101</v>
      </c>
      <c r="J59" s="220">
        <v>43465</v>
      </c>
      <c r="K59" s="221">
        <v>5</v>
      </c>
      <c r="L59" s="179"/>
      <c r="M59" s="222">
        <v>2</v>
      </c>
      <c r="N59" s="222">
        <v>2</v>
      </c>
      <c r="O59" s="222">
        <v>2</v>
      </c>
      <c r="P59" s="222">
        <v>2</v>
      </c>
      <c r="Q59" s="222">
        <v>0</v>
      </c>
      <c r="R59" s="183">
        <v>0</v>
      </c>
      <c r="S59" s="188">
        <v>0</v>
      </c>
      <c r="T59" s="183">
        <v>0</v>
      </c>
      <c r="U59" s="184">
        <v>0</v>
      </c>
      <c r="V59" s="188">
        <v>0</v>
      </c>
      <c r="W59" s="222">
        <v>0</v>
      </c>
      <c r="X59" s="222">
        <v>0</v>
      </c>
      <c r="Y59" s="199"/>
    </row>
    <row r="60" ht="23.1" customHeight="1" spans="1:25">
      <c r="A60" s="179"/>
      <c r="B60" s="179"/>
      <c r="C60" s="180"/>
      <c r="D60" s="215" t="s">
        <v>2346</v>
      </c>
      <c r="E60" s="216" t="s">
        <v>2347</v>
      </c>
      <c r="F60" s="216"/>
      <c r="G60" s="216"/>
      <c r="H60" s="216"/>
      <c r="I60" s="220"/>
      <c r="J60" s="220"/>
      <c r="K60" s="221"/>
      <c r="L60" s="179"/>
      <c r="M60" s="222">
        <v>5.8</v>
      </c>
      <c r="N60" s="222">
        <v>5.8</v>
      </c>
      <c r="O60" s="222">
        <v>5.8</v>
      </c>
      <c r="P60" s="222">
        <v>5.8</v>
      </c>
      <c r="Q60" s="222">
        <v>0</v>
      </c>
      <c r="R60" s="183">
        <v>0</v>
      </c>
      <c r="S60" s="188">
        <v>0</v>
      </c>
      <c r="T60" s="183">
        <v>0</v>
      </c>
      <c r="U60" s="184">
        <v>0</v>
      </c>
      <c r="V60" s="188">
        <v>0</v>
      </c>
      <c r="W60" s="222">
        <v>0</v>
      </c>
      <c r="X60" s="222">
        <v>0</v>
      </c>
      <c r="Y60" s="199"/>
    </row>
    <row r="61" ht="23.1" customHeight="1" spans="1:25">
      <c r="A61" s="179" t="s">
        <v>1414</v>
      </c>
      <c r="B61" s="179" t="s">
        <v>1899</v>
      </c>
      <c r="C61" s="180" t="s">
        <v>1897</v>
      </c>
      <c r="D61" s="215" t="s">
        <v>2348</v>
      </c>
      <c r="E61" s="216" t="s">
        <v>2349</v>
      </c>
      <c r="F61" s="216" t="s">
        <v>3128</v>
      </c>
      <c r="G61" s="216" t="s">
        <v>3082</v>
      </c>
      <c r="H61" s="216" t="s">
        <v>90</v>
      </c>
      <c r="I61" s="220">
        <v>43101</v>
      </c>
      <c r="J61" s="220">
        <v>43465</v>
      </c>
      <c r="K61" s="221">
        <v>6</v>
      </c>
      <c r="L61" s="179" t="s">
        <v>3075</v>
      </c>
      <c r="M61" s="222">
        <v>2.4</v>
      </c>
      <c r="N61" s="222">
        <v>2.4</v>
      </c>
      <c r="O61" s="222">
        <v>2.4</v>
      </c>
      <c r="P61" s="222">
        <v>2.4</v>
      </c>
      <c r="Q61" s="222">
        <v>0</v>
      </c>
      <c r="R61" s="183">
        <v>0</v>
      </c>
      <c r="S61" s="188">
        <v>0</v>
      </c>
      <c r="T61" s="183">
        <v>0</v>
      </c>
      <c r="U61" s="184">
        <v>0</v>
      </c>
      <c r="V61" s="188">
        <v>0</v>
      </c>
      <c r="W61" s="222">
        <v>0</v>
      </c>
      <c r="X61" s="222">
        <v>0</v>
      </c>
      <c r="Y61" s="199"/>
    </row>
    <row r="62" ht="23.1" customHeight="1" spans="1:25">
      <c r="A62" s="179" t="s">
        <v>1414</v>
      </c>
      <c r="B62" s="179" t="s">
        <v>1899</v>
      </c>
      <c r="C62" s="180" t="s">
        <v>1897</v>
      </c>
      <c r="D62" s="215" t="s">
        <v>2348</v>
      </c>
      <c r="E62" s="216" t="s">
        <v>2349</v>
      </c>
      <c r="F62" s="216" t="s">
        <v>3128</v>
      </c>
      <c r="G62" s="216" t="s">
        <v>3114</v>
      </c>
      <c r="H62" s="216" t="s">
        <v>90</v>
      </c>
      <c r="I62" s="220">
        <v>43101</v>
      </c>
      <c r="J62" s="220">
        <v>43465</v>
      </c>
      <c r="K62" s="221">
        <v>4</v>
      </c>
      <c r="L62" s="179" t="s">
        <v>3075</v>
      </c>
      <c r="M62" s="222">
        <v>1.6</v>
      </c>
      <c r="N62" s="222">
        <v>1.6</v>
      </c>
      <c r="O62" s="222">
        <v>1.6</v>
      </c>
      <c r="P62" s="222">
        <v>1.6</v>
      </c>
      <c r="Q62" s="222">
        <v>0</v>
      </c>
      <c r="R62" s="183">
        <v>0</v>
      </c>
      <c r="S62" s="188">
        <v>0</v>
      </c>
      <c r="T62" s="183">
        <v>0</v>
      </c>
      <c r="U62" s="184">
        <v>0</v>
      </c>
      <c r="V62" s="188">
        <v>0</v>
      </c>
      <c r="W62" s="222">
        <v>0</v>
      </c>
      <c r="X62" s="222">
        <v>0</v>
      </c>
      <c r="Y62" s="199"/>
    </row>
    <row r="63" ht="23.1" customHeight="1" spans="1:25">
      <c r="A63" s="179" t="s">
        <v>1414</v>
      </c>
      <c r="B63" s="179" t="s">
        <v>1899</v>
      </c>
      <c r="C63" s="180" t="s">
        <v>1897</v>
      </c>
      <c r="D63" s="215" t="s">
        <v>2348</v>
      </c>
      <c r="E63" s="216" t="s">
        <v>2349</v>
      </c>
      <c r="F63" s="216" t="s">
        <v>3128</v>
      </c>
      <c r="G63" s="216" t="s">
        <v>3109</v>
      </c>
      <c r="H63" s="216" t="s">
        <v>90</v>
      </c>
      <c r="I63" s="220">
        <v>43101</v>
      </c>
      <c r="J63" s="220">
        <v>43465</v>
      </c>
      <c r="K63" s="221">
        <v>6</v>
      </c>
      <c r="L63" s="179" t="s">
        <v>3075</v>
      </c>
      <c r="M63" s="222">
        <v>1.8</v>
      </c>
      <c r="N63" s="222">
        <v>1.8</v>
      </c>
      <c r="O63" s="222">
        <v>1.8</v>
      </c>
      <c r="P63" s="222">
        <v>1.8</v>
      </c>
      <c r="Q63" s="222">
        <v>0</v>
      </c>
      <c r="R63" s="183">
        <v>0</v>
      </c>
      <c r="S63" s="188">
        <v>0</v>
      </c>
      <c r="T63" s="183">
        <v>0</v>
      </c>
      <c r="U63" s="184">
        <v>0</v>
      </c>
      <c r="V63" s="188">
        <v>0</v>
      </c>
      <c r="W63" s="222">
        <v>0</v>
      </c>
      <c r="X63" s="222">
        <v>0</v>
      </c>
      <c r="Y63" s="199"/>
    </row>
    <row r="64" ht="23.1" customHeight="1" spans="1:25">
      <c r="A64" s="179"/>
      <c r="B64" s="179"/>
      <c r="C64" s="180"/>
      <c r="D64" s="215" t="s">
        <v>2350</v>
      </c>
      <c r="E64" s="216" t="s">
        <v>556</v>
      </c>
      <c r="F64" s="216"/>
      <c r="G64" s="216"/>
      <c r="H64" s="216"/>
      <c r="I64" s="220"/>
      <c r="J64" s="220"/>
      <c r="K64" s="221"/>
      <c r="L64" s="179"/>
      <c r="M64" s="222">
        <v>49.5</v>
      </c>
      <c r="N64" s="222">
        <v>49.5</v>
      </c>
      <c r="O64" s="222">
        <v>49.5</v>
      </c>
      <c r="P64" s="222">
        <v>49.5</v>
      </c>
      <c r="Q64" s="222">
        <v>0</v>
      </c>
      <c r="R64" s="183">
        <v>0</v>
      </c>
      <c r="S64" s="188">
        <v>0</v>
      </c>
      <c r="T64" s="183">
        <v>0</v>
      </c>
      <c r="U64" s="184">
        <v>0</v>
      </c>
      <c r="V64" s="188">
        <v>0</v>
      </c>
      <c r="W64" s="222">
        <v>0</v>
      </c>
      <c r="X64" s="222">
        <v>0</v>
      </c>
      <c r="Y64" s="199"/>
    </row>
    <row r="65" ht="23.1" customHeight="1" spans="1:25">
      <c r="A65" s="179" t="s">
        <v>1414</v>
      </c>
      <c r="B65" s="179" t="s">
        <v>1901</v>
      </c>
      <c r="C65" s="180" t="s">
        <v>3134</v>
      </c>
      <c r="D65" s="215" t="s">
        <v>2351</v>
      </c>
      <c r="E65" s="216" t="s">
        <v>2352</v>
      </c>
      <c r="F65" s="216" t="s">
        <v>3126</v>
      </c>
      <c r="G65" s="216"/>
      <c r="H65" s="216" t="s">
        <v>90</v>
      </c>
      <c r="I65" s="220">
        <v>43101</v>
      </c>
      <c r="J65" s="220">
        <v>43465</v>
      </c>
      <c r="K65" s="221">
        <v>20</v>
      </c>
      <c r="L65" s="179" t="s">
        <v>3089</v>
      </c>
      <c r="M65" s="222">
        <v>10</v>
      </c>
      <c r="N65" s="222">
        <v>10</v>
      </c>
      <c r="O65" s="222">
        <v>10</v>
      </c>
      <c r="P65" s="222">
        <v>10</v>
      </c>
      <c r="Q65" s="222">
        <v>0</v>
      </c>
      <c r="R65" s="183">
        <v>0</v>
      </c>
      <c r="S65" s="188">
        <v>0</v>
      </c>
      <c r="T65" s="183">
        <v>0</v>
      </c>
      <c r="U65" s="184">
        <v>0</v>
      </c>
      <c r="V65" s="188">
        <v>0</v>
      </c>
      <c r="W65" s="222">
        <v>0</v>
      </c>
      <c r="X65" s="222">
        <v>0</v>
      </c>
      <c r="Y65" s="199"/>
    </row>
    <row r="66" ht="23.1" customHeight="1" spans="1:25">
      <c r="A66" s="179" t="s">
        <v>1414</v>
      </c>
      <c r="B66" s="179" t="s">
        <v>1901</v>
      </c>
      <c r="C66" s="180" t="s">
        <v>3134</v>
      </c>
      <c r="D66" s="215" t="s">
        <v>2351</v>
      </c>
      <c r="E66" s="216" t="s">
        <v>2352</v>
      </c>
      <c r="F66" s="216" t="s">
        <v>3107</v>
      </c>
      <c r="G66" s="216"/>
      <c r="H66" s="216" t="s">
        <v>90</v>
      </c>
      <c r="I66" s="220">
        <v>43101</v>
      </c>
      <c r="J66" s="220">
        <v>43465</v>
      </c>
      <c r="K66" s="221">
        <v>15</v>
      </c>
      <c r="L66" s="179" t="s">
        <v>3075</v>
      </c>
      <c r="M66" s="222">
        <v>7.5</v>
      </c>
      <c r="N66" s="222">
        <v>7.5</v>
      </c>
      <c r="O66" s="222">
        <v>7.5</v>
      </c>
      <c r="P66" s="222">
        <v>7.5</v>
      </c>
      <c r="Q66" s="222">
        <v>0</v>
      </c>
      <c r="R66" s="183">
        <v>0</v>
      </c>
      <c r="S66" s="188">
        <v>0</v>
      </c>
      <c r="T66" s="183">
        <v>0</v>
      </c>
      <c r="U66" s="184">
        <v>0</v>
      </c>
      <c r="V66" s="188">
        <v>0</v>
      </c>
      <c r="W66" s="222">
        <v>0</v>
      </c>
      <c r="X66" s="222">
        <v>0</v>
      </c>
      <c r="Y66" s="199"/>
    </row>
    <row r="67" ht="23.1" customHeight="1" spans="1:25">
      <c r="A67" s="179" t="s">
        <v>1414</v>
      </c>
      <c r="B67" s="179" t="s">
        <v>1901</v>
      </c>
      <c r="C67" s="180" t="s">
        <v>3134</v>
      </c>
      <c r="D67" s="215" t="s">
        <v>2351</v>
      </c>
      <c r="E67" s="216" t="s">
        <v>2352</v>
      </c>
      <c r="F67" s="216" t="s">
        <v>3109</v>
      </c>
      <c r="G67" s="216"/>
      <c r="H67" s="216" t="s">
        <v>90</v>
      </c>
      <c r="I67" s="220">
        <v>43101</v>
      </c>
      <c r="J67" s="220">
        <v>43465</v>
      </c>
      <c r="K67" s="221">
        <v>20</v>
      </c>
      <c r="L67" s="179" t="s">
        <v>3075</v>
      </c>
      <c r="M67" s="222">
        <v>12</v>
      </c>
      <c r="N67" s="222">
        <v>12</v>
      </c>
      <c r="O67" s="222">
        <v>12</v>
      </c>
      <c r="P67" s="222">
        <v>12</v>
      </c>
      <c r="Q67" s="222">
        <v>0</v>
      </c>
      <c r="R67" s="183">
        <v>0</v>
      </c>
      <c r="S67" s="188">
        <v>0</v>
      </c>
      <c r="T67" s="183">
        <v>0</v>
      </c>
      <c r="U67" s="184">
        <v>0</v>
      </c>
      <c r="V67" s="188">
        <v>0</v>
      </c>
      <c r="W67" s="222">
        <v>0</v>
      </c>
      <c r="X67" s="222">
        <v>0</v>
      </c>
      <c r="Y67" s="199"/>
    </row>
    <row r="68" ht="23.1" customHeight="1" spans="1:25">
      <c r="A68" s="179" t="s">
        <v>1414</v>
      </c>
      <c r="B68" s="179" t="s">
        <v>1901</v>
      </c>
      <c r="C68" s="180" t="s">
        <v>3134</v>
      </c>
      <c r="D68" s="215" t="s">
        <v>2351</v>
      </c>
      <c r="E68" s="216" t="s">
        <v>2352</v>
      </c>
      <c r="F68" s="216" t="s">
        <v>3135</v>
      </c>
      <c r="G68" s="216"/>
      <c r="H68" s="216" t="s">
        <v>87</v>
      </c>
      <c r="I68" s="220">
        <v>43101</v>
      </c>
      <c r="J68" s="220">
        <v>43465</v>
      </c>
      <c r="K68" s="221"/>
      <c r="L68" s="179"/>
      <c r="M68" s="222">
        <v>20</v>
      </c>
      <c r="N68" s="222">
        <v>20</v>
      </c>
      <c r="O68" s="222">
        <v>20</v>
      </c>
      <c r="P68" s="222">
        <v>20</v>
      </c>
      <c r="Q68" s="222">
        <v>0</v>
      </c>
      <c r="R68" s="183">
        <v>0</v>
      </c>
      <c r="S68" s="188">
        <v>0</v>
      </c>
      <c r="T68" s="183">
        <v>0</v>
      </c>
      <c r="U68" s="184">
        <v>0</v>
      </c>
      <c r="V68" s="188">
        <v>0</v>
      </c>
      <c r="W68" s="222">
        <v>0</v>
      </c>
      <c r="X68" s="222">
        <v>0</v>
      </c>
      <c r="Y68" s="199"/>
    </row>
    <row r="69" ht="23.1" customHeight="1" spans="1:25">
      <c r="A69" s="179"/>
      <c r="B69" s="179"/>
      <c r="C69" s="180"/>
      <c r="D69" s="215" t="s">
        <v>2353</v>
      </c>
      <c r="E69" s="216" t="s">
        <v>107</v>
      </c>
      <c r="F69" s="216"/>
      <c r="G69" s="216"/>
      <c r="H69" s="216"/>
      <c r="I69" s="220"/>
      <c r="J69" s="220"/>
      <c r="K69" s="221"/>
      <c r="L69" s="179"/>
      <c r="M69" s="222">
        <v>17</v>
      </c>
      <c r="N69" s="222">
        <v>17</v>
      </c>
      <c r="O69" s="222">
        <v>17</v>
      </c>
      <c r="P69" s="222">
        <v>17</v>
      </c>
      <c r="Q69" s="222">
        <v>0</v>
      </c>
      <c r="R69" s="183">
        <v>0</v>
      </c>
      <c r="S69" s="188">
        <v>0</v>
      </c>
      <c r="T69" s="183">
        <v>0</v>
      </c>
      <c r="U69" s="184">
        <v>0</v>
      </c>
      <c r="V69" s="188">
        <v>0</v>
      </c>
      <c r="W69" s="222">
        <v>0</v>
      </c>
      <c r="X69" s="222">
        <v>0</v>
      </c>
      <c r="Y69" s="199"/>
    </row>
    <row r="70" ht="23.1" customHeight="1" spans="1:25">
      <c r="A70" s="179" t="s">
        <v>1414</v>
      </c>
      <c r="B70" s="179" t="s">
        <v>1917</v>
      </c>
      <c r="C70" s="180" t="s">
        <v>1897</v>
      </c>
      <c r="D70" s="215" t="s">
        <v>2354</v>
      </c>
      <c r="E70" s="216" t="s">
        <v>2355</v>
      </c>
      <c r="F70" s="216"/>
      <c r="G70" s="216" t="s">
        <v>3087</v>
      </c>
      <c r="H70" s="216" t="s">
        <v>90</v>
      </c>
      <c r="I70" s="220"/>
      <c r="J70" s="220"/>
      <c r="K70" s="221"/>
      <c r="L70" s="179"/>
      <c r="M70" s="222">
        <v>2</v>
      </c>
      <c r="N70" s="222">
        <v>2</v>
      </c>
      <c r="O70" s="222">
        <v>2</v>
      </c>
      <c r="P70" s="222">
        <v>2</v>
      </c>
      <c r="Q70" s="222">
        <v>0</v>
      </c>
      <c r="R70" s="183">
        <v>0</v>
      </c>
      <c r="S70" s="188">
        <v>0</v>
      </c>
      <c r="T70" s="183">
        <v>0</v>
      </c>
      <c r="U70" s="184">
        <v>0</v>
      </c>
      <c r="V70" s="188">
        <v>0</v>
      </c>
      <c r="W70" s="222">
        <v>0</v>
      </c>
      <c r="X70" s="222">
        <v>0</v>
      </c>
      <c r="Y70" s="199"/>
    </row>
    <row r="71" ht="23.1" customHeight="1" spans="1:25">
      <c r="A71" s="179" t="s">
        <v>1414</v>
      </c>
      <c r="B71" s="179" t="s">
        <v>1917</v>
      </c>
      <c r="C71" s="180" t="s">
        <v>1897</v>
      </c>
      <c r="D71" s="215" t="s">
        <v>2354</v>
      </c>
      <c r="E71" s="216" t="s">
        <v>2355</v>
      </c>
      <c r="F71" s="216"/>
      <c r="G71" s="216" t="s">
        <v>3136</v>
      </c>
      <c r="H71" s="216" t="s">
        <v>91</v>
      </c>
      <c r="I71" s="220"/>
      <c r="J71" s="220"/>
      <c r="K71" s="221"/>
      <c r="L71" s="179"/>
      <c r="M71" s="222">
        <v>10</v>
      </c>
      <c r="N71" s="222">
        <v>10</v>
      </c>
      <c r="O71" s="222">
        <v>10</v>
      </c>
      <c r="P71" s="222">
        <v>10</v>
      </c>
      <c r="Q71" s="222">
        <v>0</v>
      </c>
      <c r="R71" s="183">
        <v>0</v>
      </c>
      <c r="S71" s="188">
        <v>0</v>
      </c>
      <c r="T71" s="183">
        <v>0</v>
      </c>
      <c r="U71" s="184">
        <v>0</v>
      </c>
      <c r="V71" s="188">
        <v>0</v>
      </c>
      <c r="W71" s="222">
        <v>0</v>
      </c>
      <c r="X71" s="222">
        <v>0</v>
      </c>
      <c r="Y71" s="199"/>
    </row>
    <row r="72" ht="23.1" customHeight="1" spans="1:25">
      <c r="A72" s="179" t="s">
        <v>1414</v>
      </c>
      <c r="B72" s="179" t="s">
        <v>1917</v>
      </c>
      <c r="C72" s="180" t="s">
        <v>1897</v>
      </c>
      <c r="D72" s="215" t="s">
        <v>2354</v>
      </c>
      <c r="E72" s="216" t="s">
        <v>2355</v>
      </c>
      <c r="F72" s="216"/>
      <c r="G72" s="216" t="s">
        <v>3107</v>
      </c>
      <c r="H72" s="216" t="s">
        <v>90</v>
      </c>
      <c r="I72" s="220">
        <v>43101</v>
      </c>
      <c r="J72" s="220">
        <v>43465</v>
      </c>
      <c r="K72" s="221"/>
      <c r="L72" s="179"/>
      <c r="M72" s="222">
        <v>5</v>
      </c>
      <c r="N72" s="222">
        <v>5</v>
      </c>
      <c r="O72" s="222">
        <v>5</v>
      </c>
      <c r="P72" s="222">
        <v>5</v>
      </c>
      <c r="Q72" s="222">
        <v>0</v>
      </c>
      <c r="R72" s="183">
        <v>0</v>
      </c>
      <c r="S72" s="188">
        <v>0</v>
      </c>
      <c r="T72" s="183">
        <v>0</v>
      </c>
      <c r="U72" s="184">
        <v>0</v>
      </c>
      <c r="V72" s="188">
        <v>0</v>
      </c>
      <c r="W72" s="222">
        <v>0</v>
      </c>
      <c r="X72" s="222">
        <v>0</v>
      </c>
      <c r="Y72" s="199"/>
    </row>
    <row r="73" ht="23.1" customHeight="1" spans="1:25">
      <c r="A73" s="179"/>
      <c r="B73" s="179"/>
      <c r="C73" s="180"/>
      <c r="D73" s="215" t="s">
        <v>2356</v>
      </c>
      <c r="E73" s="216" t="s">
        <v>109</v>
      </c>
      <c r="F73" s="216"/>
      <c r="G73" s="216"/>
      <c r="H73" s="216"/>
      <c r="I73" s="220"/>
      <c r="J73" s="220"/>
      <c r="K73" s="221"/>
      <c r="L73" s="179"/>
      <c r="M73" s="222">
        <v>126.75</v>
      </c>
      <c r="N73" s="222">
        <v>126.75</v>
      </c>
      <c r="O73" s="222">
        <v>126.75</v>
      </c>
      <c r="P73" s="222">
        <v>126.75</v>
      </c>
      <c r="Q73" s="222">
        <v>0</v>
      </c>
      <c r="R73" s="183">
        <v>0</v>
      </c>
      <c r="S73" s="188">
        <v>0</v>
      </c>
      <c r="T73" s="183">
        <v>0</v>
      </c>
      <c r="U73" s="184">
        <v>0</v>
      </c>
      <c r="V73" s="188">
        <v>0</v>
      </c>
      <c r="W73" s="222">
        <v>0</v>
      </c>
      <c r="X73" s="222">
        <v>0</v>
      </c>
      <c r="Y73" s="199"/>
    </row>
    <row r="74" ht="23.1" customHeight="1" spans="1:25">
      <c r="A74" s="179" t="s">
        <v>1554</v>
      </c>
      <c r="B74" s="179" t="s">
        <v>1909</v>
      </c>
      <c r="C74" s="180" t="s">
        <v>1899</v>
      </c>
      <c r="D74" s="215" t="s">
        <v>2357</v>
      </c>
      <c r="E74" s="216" t="s">
        <v>2358</v>
      </c>
      <c r="F74" s="216" t="s">
        <v>3128</v>
      </c>
      <c r="G74" s="216" t="s">
        <v>3087</v>
      </c>
      <c r="H74" s="216" t="s">
        <v>90</v>
      </c>
      <c r="I74" s="220">
        <v>43101</v>
      </c>
      <c r="J74" s="220">
        <v>43465</v>
      </c>
      <c r="K74" s="221">
        <v>10</v>
      </c>
      <c r="L74" s="179"/>
      <c r="M74" s="222">
        <v>1.5</v>
      </c>
      <c r="N74" s="222">
        <v>1.5</v>
      </c>
      <c r="O74" s="222">
        <v>1.5</v>
      </c>
      <c r="P74" s="222">
        <v>1.5</v>
      </c>
      <c r="Q74" s="222">
        <v>0</v>
      </c>
      <c r="R74" s="183">
        <v>0</v>
      </c>
      <c r="S74" s="188">
        <v>0</v>
      </c>
      <c r="T74" s="183">
        <v>0</v>
      </c>
      <c r="U74" s="184">
        <v>0</v>
      </c>
      <c r="V74" s="188">
        <v>0</v>
      </c>
      <c r="W74" s="222">
        <v>0</v>
      </c>
      <c r="X74" s="222">
        <v>0</v>
      </c>
      <c r="Y74" s="199"/>
    </row>
    <row r="75" ht="23.1" customHeight="1" spans="1:25">
      <c r="A75" s="179" t="s">
        <v>1554</v>
      </c>
      <c r="B75" s="179" t="s">
        <v>1909</v>
      </c>
      <c r="C75" s="180" t="s">
        <v>1899</v>
      </c>
      <c r="D75" s="215" t="s">
        <v>2357</v>
      </c>
      <c r="E75" s="216" t="s">
        <v>2358</v>
      </c>
      <c r="F75" s="216" t="s">
        <v>3092</v>
      </c>
      <c r="G75" s="216" t="s">
        <v>3074</v>
      </c>
      <c r="H75" s="216" t="s">
        <v>90</v>
      </c>
      <c r="I75" s="220">
        <v>43101</v>
      </c>
      <c r="J75" s="220">
        <v>43465</v>
      </c>
      <c r="K75" s="221">
        <v>10</v>
      </c>
      <c r="L75" s="179"/>
      <c r="M75" s="222">
        <v>4</v>
      </c>
      <c r="N75" s="222">
        <v>4</v>
      </c>
      <c r="O75" s="222">
        <v>4</v>
      </c>
      <c r="P75" s="222">
        <v>4</v>
      </c>
      <c r="Q75" s="222">
        <v>0</v>
      </c>
      <c r="R75" s="183">
        <v>0</v>
      </c>
      <c r="S75" s="188">
        <v>0</v>
      </c>
      <c r="T75" s="183">
        <v>0</v>
      </c>
      <c r="U75" s="184">
        <v>0</v>
      </c>
      <c r="V75" s="188">
        <v>0</v>
      </c>
      <c r="W75" s="222">
        <v>0</v>
      </c>
      <c r="X75" s="222">
        <v>0</v>
      </c>
      <c r="Y75" s="199"/>
    </row>
    <row r="76" ht="23.1" customHeight="1" spans="1:25">
      <c r="A76" s="179" t="s">
        <v>1554</v>
      </c>
      <c r="B76" s="179" t="s">
        <v>1909</v>
      </c>
      <c r="C76" s="180" t="s">
        <v>1899</v>
      </c>
      <c r="D76" s="215" t="s">
        <v>2357</v>
      </c>
      <c r="E76" s="216" t="s">
        <v>2358</v>
      </c>
      <c r="F76" s="216" t="s">
        <v>3092</v>
      </c>
      <c r="G76" s="216" t="s">
        <v>3137</v>
      </c>
      <c r="H76" s="216" t="s">
        <v>90</v>
      </c>
      <c r="I76" s="220">
        <v>43101</v>
      </c>
      <c r="J76" s="220">
        <v>43465</v>
      </c>
      <c r="K76" s="221">
        <v>4</v>
      </c>
      <c r="L76" s="179"/>
      <c r="M76" s="222">
        <v>3</v>
      </c>
      <c r="N76" s="222">
        <v>3</v>
      </c>
      <c r="O76" s="222">
        <v>3</v>
      </c>
      <c r="P76" s="222">
        <v>3</v>
      </c>
      <c r="Q76" s="222">
        <v>0</v>
      </c>
      <c r="R76" s="183">
        <v>0</v>
      </c>
      <c r="S76" s="188">
        <v>0</v>
      </c>
      <c r="T76" s="183">
        <v>0</v>
      </c>
      <c r="U76" s="184">
        <v>0</v>
      </c>
      <c r="V76" s="188">
        <v>0</v>
      </c>
      <c r="W76" s="222">
        <v>0</v>
      </c>
      <c r="X76" s="222">
        <v>0</v>
      </c>
      <c r="Y76" s="199"/>
    </row>
    <row r="77" ht="23.1" customHeight="1" spans="1:25">
      <c r="A77" s="179" t="s">
        <v>1554</v>
      </c>
      <c r="B77" s="179" t="s">
        <v>1909</v>
      </c>
      <c r="C77" s="180" t="s">
        <v>1899</v>
      </c>
      <c r="D77" s="215" t="s">
        <v>2357</v>
      </c>
      <c r="E77" s="216" t="s">
        <v>2358</v>
      </c>
      <c r="F77" s="216" t="s">
        <v>3138</v>
      </c>
      <c r="G77" s="216" t="s">
        <v>3139</v>
      </c>
      <c r="H77" s="216" t="s">
        <v>90</v>
      </c>
      <c r="I77" s="220">
        <v>43101</v>
      </c>
      <c r="J77" s="220">
        <v>43465</v>
      </c>
      <c r="K77" s="221">
        <v>31</v>
      </c>
      <c r="L77" s="179"/>
      <c r="M77" s="222">
        <v>13.95</v>
      </c>
      <c r="N77" s="222">
        <v>13.95</v>
      </c>
      <c r="O77" s="222">
        <v>13.95</v>
      </c>
      <c r="P77" s="222">
        <v>13.95</v>
      </c>
      <c r="Q77" s="222">
        <v>0</v>
      </c>
      <c r="R77" s="183">
        <v>0</v>
      </c>
      <c r="S77" s="188">
        <v>0</v>
      </c>
      <c r="T77" s="183">
        <v>0</v>
      </c>
      <c r="U77" s="184">
        <v>0</v>
      </c>
      <c r="V77" s="188">
        <v>0</v>
      </c>
      <c r="W77" s="222">
        <v>0</v>
      </c>
      <c r="X77" s="222">
        <v>0</v>
      </c>
      <c r="Y77" s="199"/>
    </row>
    <row r="78" ht="23.1" customHeight="1" spans="1:25">
      <c r="A78" s="179" t="s">
        <v>1554</v>
      </c>
      <c r="B78" s="179" t="s">
        <v>1909</v>
      </c>
      <c r="C78" s="180" t="s">
        <v>1899</v>
      </c>
      <c r="D78" s="215" t="s">
        <v>2357</v>
      </c>
      <c r="E78" s="216" t="s">
        <v>2358</v>
      </c>
      <c r="F78" s="216" t="s">
        <v>3138</v>
      </c>
      <c r="G78" s="216" t="s">
        <v>3140</v>
      </c>
      <c r="H78" s="216" t="s">
        <v>90</v>
      </c>
      <c r="I78" s="220">
        <v>43101</v>
      </c>
      <c r="J78" s="220">
        <v>43465</v>
      </c>
      <c r="K78" s="221">
        <v>31</v>
      </c>
      <c r="L78" s="179"/>
      <c r="M78" s="222">
        <v>13.95</v>
      </c>
      <c r="N78" s="222">
        <v>13.95</v>
      </c>
      <c r="O78" s="222">
        <v>13.95</v>
      </c>
      <c r="P78" s="222">
        <v>13.95</v>
      </c>
      <c r="Q78" s="222">
        <v>0</v>
      </c>
      <c r="R78" s="183">
        <v>0</v>
      </c>
      <c r="S78" s="188">
        <v>0</v>
      </c>
      <c r="T78" s="183">
        <v>0</v>
      </c>
      <c r="U78" s="184">
        <v>0</v>
      </c>
      <c r="V78" s="188">
        <v>0</v>
      </c>
      <c r="W78" s="222">
        <v>0</v>
      </c>
      <c r="X78" s="222">
        <v>0</v>
      </c>
      <c r="Y78" s="199"/>
    </row>
    <row r="79" ht="23.1" customHeight="1" spans="1:25">
      <c r="A79" s="179" t="s">
        <v>1554</v>
      </c>
      <c r="B79" s="179" t="s">
        <v>1909</v>
      </c>
      <c r="C79" s="180" t="s">
        <v>1899</v>
      </c>
      <c r="D79" s="215" t="s">
        <v>2357</v>
      </c>
      <c r="E79" s="216" t="s">
        <v>2358</v>
      </c>
      <c r="F79" s="216" t="s">
        <v>3141</v>
      </c>
      <c r="G79" s="216" t="s">
        <v>3142</v>
      </c>
      <c r="H79" s="216" t="s">
        <v>2880</v>
      </c>
      <c r="I79" s="220">
        <v>43101</v>
      </c>
      <c r="J79" s="220">
        <v>43465</v>
      </c>
      <c r="K79" s="221" t="s">
        <v>3143</v>
      </c>
      <c r="L79" s="179"/>
      <c r="M79" s="222">
        <v>15</v>
      </c>
      <c r="N79" s="222">
        <v>15</v>
      </c>
      <c r="O79" s="222">
        <v>15</v>
      </c>
      <c r="P79" s="222">
        <v>15</v>
      </c>
      <c r="Q79" s="222">
        <v>0</v>
      </c>
      <c r="R79" s="183">
        <v>0</v>
      </c>
      <c r="S79" s="188">
        <v>0</v>
      </c>
      <c r="T79" s="183">
        <v>0</v>
      </c>
      <c r="U79" s="184">
        <v>0</v>
      </c>
      <c r="V79" s="188">
        <v>0</v>
      </c>
      <c r="W79" s="222">
        <v>0</v>
      </c>
      <c r="X79" s="222">
        <v>0</v>
      </c>
      <c r="Y79" s="199"/>
    </row>
    <row r="80" ht="23.1" customHeight="1" spans="1:25">
      <c r="A80" s="179" t="s">
        <v>1554</v>
      </c>
      <c r="B80" s="179" t="s">
        <v>1909</v>
      </c>
      <c r="C80" s="180" t="s">
        <v>1899</v>
      </c>
      <c r="D80" s="215" t="s">
        <v>2357</v>
      </c>
      <c r="E80" s="216" t="s">
        <v>2358</v>
      </c>
      <c r="F80" s="216" t="s">
        <v>3144</v>
      </c>
      <c r="G80" s="216" t="s">
        <v>3109</v>
      </c>
      <c r="H80" s="216" t="s">
        <v>90</v>
      </c>
      <c r="I80" s="220">
        <v>43101</v>
      </c>
      <c r="J80" s="220">
        <v>43465</v>
      </c>
      <c r="K80" s="221">
        <v>15</v>
      </c>
      <c r="L80" s="179"/>
      <c r="M80" s="222">
        <v>6.75</v>
      </c>
      <c r="N80" s="222">
        <v>6.75</v>
      </c>
      <c r="O80" s="222">
        <v>6.75</v>
      </c>
      <c r="P80" s="222">
        <v>6.75</v>
      </c>
      <c r="Q80" s="222">
        <v>0</v>
      </c>
      <c r="R80" s="183">
        <v>0</v>
      </c>
      <c r="S80" s="188">
        <v>0</v>
      </c>
      <c r="T80" s="183">
        <v>0</v>
      </c>
      <c r="U80" s="184">
        <v>0</v>
      </c>
      <c r="V80" s="188">
        <v>0</v>
      </c>
      <c r="W80" s="222">
        <v>0</v>
      </c>
      <c r="X80" s="222">
        <v>0</v>
      </c>
      <c r="Y80" s="199"/>
    </row>
    <row r="81" ht="23.1" customHeight="1" spans="1:25">
      <c r="A81" s="179" t="s">
        <v>1554</v>
      </c>
      <c r="B81" s="179" t="s">
        <v>1909</v>
      </c>
      <c r="C81" s="180" t="s">
        <v>1899</v>
      </c>
      <c r="D81" s="215" t="s">
        <v>2357</v>
      </c>
      <c r="E81" s="216" t="s">
        <v>2358</v>
      </c>
      <c r="F81" s="216" t="s">
        <v>3145</v>
      </c>
      <c r="G81" s="216" t="s">
        <v>3146</v>
      </c>
      <c r="H81" s="216" t="s">
        <v>90</v>
      </c>
      <c r="I81" s="220">
        <v>43101</v>
      </c>
      <c r="J81" s="220">
        <v>43465</v>
      </c>
      <c r="K81" s="221">
        <v>10</v>
      </c>
      <c r="L81" s="179"/>
      <c r="M81" s="222">
        <v>3.5</v>
      </c>
      <c r="N81" s="222">
        <v>3.5</v>
      </c>
      <c r="O81" s="222">
        <v>3.5</v>
      </c>
      <c r="P81" s="222">
        <v>3.5</v>
      </c>
      <c r="Q81" s="222">
        <v>0</v>
      </c>
      <c r="R81" s="183">
        <v>0</v>
      </c>
      <c r="S81" s="188">
        <v>0</v>
      </c>
      <c r="T81" s="183">
        <v>0</v>
      </c>
      <c r="U81" s="184">
        <v>0</v>
      </c>
      <c r="V81" s="188">
        <v>0</v>
      </c>
      <c r="W81" s="222">
        <v>0</v>
      </c>
      <c r="X81" s="222">
        <v>0</v>
      </c>
      <c r="Y81" s="199"/>
    </row>
    <row r="82" ht="23.1" customHeight="1" spans="1:25">
      <c r="A82" s="179" t="s">
        <v>1554</v>
      </c>
      <c r="B82" s="179" t="s">
        <v>1909</v>
      </c>
      <c r="C82" s="180" t="s">
        <v>1899</v>
      </c>
      <c r="D82" s="215" t="s">
        <v>2357</v>
      </c>
      <c r="E82" s="216" t="s">
        <v>2358</v>
      </c>
      <c r="F82" s="216" t="s">
        <v>3147</v>
      </c>
      <c r="G82" s="216" t="s">
        <v>3147</v>
      </c>
      <c r="H82" s="216" t="s">
        <v>2880</v>
      </c>
      <c r="I82" s="220">
        <v>43101</v>
      </c>
      <c r="J82" s="220">
        <v>43465</v>
      </c>
      <c r="K82" s="221" t="s">
        <v>3143</v>
      </c>
      <c r="L82" s="179"/>
      <c r="M82" s="222">
        <v>30</v>
      </c>
      <c r="N82" s="222">
        <v>30</v>
      </c>
      <c r="O82" s="222">
        <v>30</v>
      </c>
      <c r="P82" s="222">
        <v>30</v>
      </c>
      <c r="Q82" s="222">
        <v>0</v>
      </c>
      <c r="R82" s="183">
        <v>0</v>
      </c>
      <c r="S82" s="188">
        <v>0</v>
      </c>
      <c r="T82" s="183">
        <v>0</v>
      </c>
      <c r="U82" s="184">
        <v>0</v>
      </c>
      <c r="V82" s="188">
        <v>0</v>
      </c>
      <c r="W82" s="222">
        <v>0</v>
      </c>
      <c r="X82" s="222">
        <v>0</v>
      </c>
      <c r="Y82" s="199"/>
    </row>
    <row r="83" ht="23.1" customHeight="1" spans="1:25">
      <c r="A83" s="179" t="s">
        <v>1554</v>
      </c>
      <c r="B83" s="179" t="s">
        <v>1909</v>
      </c>
      <c r="C83" s="180" t="s">
        <v>1911</v>
      </c>
      <c r="D83" s="215" t="s">
        <v>2357</v>
      </c>
      <c r="E83" s="216" t="s">
        <v>2358</v>
      </c>
      <c r="F83" s="216" t="s">
        <v>3128</v>
      </c>
      <c r="G83" s="216" t="s">
        <v>3087</v>
      </c>
      <c r="H83" s="216" t="s">
        <v>90</v>
      </c>
      <c r="I83" s="220">
        <v>43101</v>
      </c>
      <c r="J83" s="220">
        <v>43465</v>
      </c>
      <c r="K83" s="221">
        <v>4</v>
      </c>
      <c r="L83" s="179"/>
      <c r="M83" s="222">
        <v>0.6</v>
      </c>
      <c r="N83" s="222">
        <v>0.6</v>
      </c>
      <c r="O83" s="222">
        <v>0.6</v>
      </c>
      <c r="P83" s="222">
        <v>0.6</v>
      </c>
      <c r="Q83" s="222">
        <v>0</v>
      </c>
      <c r="R83" s="183">
        <v>0</v>
      </c>
      <c r="S83" s="188">
        <v>0</v>
      </c>
      <c r="T83" s="183">
        <v>0</v>
      </c>
      <c r="U83" s="184">
        <v>0</v>
      </c>
      <c r="V83" s="188">
        <v>0</v>
      </c>
      <c r="W83" s="222">
        <v>0</v>
      </c>
      <c r="X83" s="222">
        <v>0</v>
      </c>
      <c r="Y83" s="199"/>
    </row>
    <row r="84" ht="23.1" customHeight="1" spans="1:25">
      <c r="A84" s="179" t="s">
        <v>1554</v>
      </c>
      <c r="B84" s="179" t="s">
        <v>1909</v>
      </c>
      <c r="C84" s="180" t="s">
        <v>1911</v>
      </c>
      <c r="D84" s="215" t="s">
        <v>2357</v>
      </c>
      <c r="E84" s="216" t="s">
        <v>2358</v>
      </c>
      <c r="F84" s="216" t="s">
        <v>3092</v>
      </c>
      <c r="G84" s="216" t="s">
        <v>3074</v>
      </c>
      <c r="H84" s="216" t="s">
        <v>90</v>
      </c>
      <c r="I84" s="220">
        <v>43101</v>
      </c>
      <c r="J84" s="220">
        <v>43465</v>
      </c>
      <c r="K84" s="221">
        <v>4</v>
      </c>
      <c r="L84" s="179"/>
      <c r="M84" s="222">
        <v>1.6</v>
      </c>
      <c r="N84" s="222">
        <v>1.6</v>
      </c>
      <c r="O84" s="222">
        <v>1.6</v>
      </c>
      <c r="P84" s="222">
        <v>1.6</v>
      </c>
      <c r="Q84" s="222">
        <v>0</v>
      </c>
      <c r="R84" s="183">
        <v>0</v>
      </c>
      <c r="S84" s="188">
        <v>0</v>
      </c>
      <c r="T84" s="183">
        <v>0</v>
      </c>
      <c r="U84" s="184">
        <v>0</v>
      </c>
      <c r="V84" s="188">
        <v>0</v>
      </c>
      <c r="W84" s="222">
        <v>0</v>
      </c>
      <c r="X84" s="222">
        <v>0</v>
      </c>
      <c r="Y84" s="199"/>
    </row>
    <row r="85" ht="23.1" customHeight="1" spans="1:25">
      <c r="A85" s="179" t="s">
        <v>1554</v>
      </c>
      <c r="B85" s="179" t="s">
        <v>1909</v>
      </c>
      <c r="C85" s="180" t="s">
        <v>1911</v>
      </c>
      <c r="D85" s="215" t="s">
        <v>2357</v>
      </c>
      <c r="E85" s="216" t="s">
        <v>2358</v>
      </c>
      <c r="F85" s="216" t="s">
        <v>3092</v>
      </c>
      <c r="G85" s="216" t="s">
        <v>3137</v>
      </c>
      <c r="H85" s="216" t="s">
        <v>90</v>
      </c>
      <c r="I85" s="220">
        <v>43101</v>
      </c>
      <c r="J85" s="220">
        <v>43465</v>
      </c>
      <c r="K85" s="221">
        <v>3</v>
      </c>
      <c r="L85" s="179"/>
      <c r="M85" s="222">
        <v>2.25</v>
      </c>
      <c r="N85" s="222">
        <v>2.25</v>
      </c>
      <c r="O85" s="222">
        <v>2.25</v>
      </c>
      <c r="P85" s="222">
        <v>2.25</v>
      </c>
      <c r="Q85" s="222">
        <v>0</v>
      </c>
      <c r="R85" s="183">
        <v>0</v>
      </c>
      <c r="S85" s="188">
        <v>0</v>
      </c>
      <c r="T85" s="183">
        <v>0</v>
      </c>
      <c r="U85" s="184">
        <v>0</v>
      </c>
      <c r="V85" s="188">
        <v>0</v>
      </c>
      <c r="W85" s="222">
        <v>0</v>
      </c>
      <c r="X85" s="222">
        <v>0</v>
      </c>
      <c r="Y85" s="199"/>
    </row>
    <row r="86" ht="23.1" customHeight="1" spans="1:25">
      <c r="A86" s="179" t="s">
        <v>1554</v>
      </c>
      <c r="B86" s="179" t="s">
        <v>1909</v>
      </c>
      <c r="C86" s="180" t="s">
        <v>1911</v>
      </c>
      <c r="D86" s="215" t="s">
        <v>2357</v>
      </c>
      <c r="E86" s="216" t="s">
        <v>2358</v>
      </c>
      <c r="F86" s="216" t="s">
        <v>3138</v>
      </c>
      <c r="G86" s="216" t="s">
        <v>3140</v>
      </c>
      <c r="H86" s="216" t="s">
        <v>90</v>
      </c>
      <c r="I86" s="220">
        <v>43101</v>
      </c>
      <c r="J86" s="220">
        <v>43465</v>
      </c>
      <c r="K86" s="221">
        <v>10</v>
      </c>
      <c r="L86" s="179"/>
      <c r="M86" s="222">
        <v>4.5</v>
      </c>
      <c r="N86" s="222">
        <v>4.5</v>
      </c>
      <c r="O86" s="222">
        <v>4.5</v>
      </c>
      <c r="P86" s="222">
        <v>4.5</v>
      </c>
      <c r="Q86" s="222">
        <v>0</v>
      </c>
      <c r="R86" s="183">
        <v>0</v>
      </c>
      <c r="S86" s="188">
        <v>0</v>
      </c>
      <c r="T86" s="183">
        <v>0</v>
      </c>
      <c r="U86" s="184">
        <v>0</v>
      </c>
      <c r="V86" s="188">
        <v>0</v>
      </c>
      <c r="W86" s="222">
        <v>0</v>
      </c>
      <c r="X86" s="222">
        <v>0</v>
      </c>
      <c r="Y86" s="199"/>
    </row>
    <row r="87" ht="23.1" customHeight="1" spans="1:25">
      <c r="A87" s="179" t="s">
        <v>1554</v>
      </c>
      <c r="B87" s="179" t="s">
        <v>1909</v>
      </c>
      <c r="C87" s="180" t="s">
        <v>1911</v>
      </c>
      <c r="D87" s="215" t="s">
        <v>2357</v>
      </c>
      <c r="E87" s="216" t="s">
        <v>2358</v>
      </c>
      <c r="F87" s="216" t="s">
        <v>3138</v>
      </c>
      <c r="G87" s="216" t="s">
        <v>3139</v>
      </c>
      <c r="H87" s="216" t="s">
        <v>90</v>
      </c>
      <c r="I87" s="220">
        <v>43101</v>
      </c>
      <c r="J87" s="220">
        <v>43465</v>
      </c>
      <c r="K87" s="221">
        <v>10</v>
      </c>
      <c r="L87" s="179"/>
      <c r="M87" s="222">
        <v>4.5</v>
      </c>
      <c r="N87" s="222">
        <v>4.5</v>
      </c>
      <c r="O87" s="222">
        <v>4.5</v>
      </c>
      <c r="P87" s="222">
        <v>4.5</v>
      </c>
      <c r="Q87" s="222">
        <v>0</v>
      </c>
      <c r="R87" s="183">
        <v>0</v>
      </c>
      <c r="S87" s="188">
        <v>0</v>
      </c>
      <c r="T87" s="183">
        <v>0</v>
      </c>
      <c r="U87" s="184">
        <v>0</v>
      </c>
      <c r="V87" s="188">
        <v>0</v>
      </c>
      <c r="W87" s="222">
        <v>0</v>
      </c>
      <c r="X87" s="222">
        <v>0</v>
      </c>
      <c r="Y87" s="199"/>
    </row>
    <row r="88" ht="23.1" customHeight="1" spans="1:25">
      <c r="A88" s="179" t="s">
        <v>1554</v>
      </c>
      <c r="B88" s="179" t="s">
        <v>1909</v>
      </c>
      <c r="C88" s="180" t="s">
        <v>1911</v>
      </c>
      <c r="D88" s="215" t="s">
        <v>2357</v>
      </c>
      <c r="E88" s="216" t="s">
        <v>2358</v>
      </c>
      <c r="F88" s="216" t="s">
        <v>3144</v>
      </c>
      <c r="G88" s="216" t="s">
        <v>3109</v>
      </c>
      <c r="H88" s="216" t="s">
        <v>90</v>
      </c>
      <c r="I88" s="220">
        <v>43101</v>
      </c>
      <c r="J88" s="220">
        <v>43465</v>
      </c>
      <c r="K88" s="221">
        <v>4</v>
      </c>
      <c r="L88" s="179"/>
      <c r="M88" s="222">
        <v>1.8</v>
      </c>
      <c r="N88" s="222">
        <v>1.8</v>
      </c>
      <c r="O88" s="222">
        <v>1.8</v>
      </c>
      <c r="P88" s="222">
        <v>1.8</v>
      </c>
      <c r="Q88" s="222">
        <v>0</v>
      </c>
      <c r="R88" s="183">
        <v>0</v>
      </c>
      <c r="S88" s="188">
        <v>0</v>
      </c>
      <c r="T88" s="183">
        <v>0</v>
      </c>
      <c r="U88" s="184">
        <v>0</v>
      </c>
      <c r="V88" s="188">
        <v>0</v>
      </c>
      <c r="W88" s="222">
        <v>0</v>
      </c>
      <c r="X88" s="222">
        <v>0</v>
      </c>
      <c r="Y88" s="199"/>
    </row>
    <row r="89" ht="23.1" customHeight="1" spans="1:25">
      <c r="A89" s="179" t="s">
        <v>1554</v>
      </c>
      <c r="B89" s="179" t="s">
        <v>1909</v>
      </c>
      <c r="C89" s="180" t="s">
        <v>1911</v>
      </c>
      <c r="D89" s="215" t="s">
        <v>2357</v>
      </c>
      <c r="E89" s="216" t="s">
        <v>2358</v>
      </c>
      <c r="F89" s="216" t="s">
        <v>3145</v>
      </c>
      <c r="G89" s="216" t="s">
        <v>3146</v>
      </c>
      <c r="H89" s="216" t="s">
        <v>90</v>
      </c>
      <c r="I89" s="220">
        <v>43101</v>
      </c>
      <c r="J89" s="220">
        <v>43465</v>
      </c>
      <c r="K89" s="221">
        <v>4</v>
      </c>
      <c r="L89" s="179"/>
      <c r="M89" s="222">
        <v>1.4</v>
      </c>
      <c r="N89" s="222">
        <v>1.4</v>
      </c>
      <c r="O89" s="222">
        <v>1.4</v>
      </c>
      <c r="P89" s="222">
        <v>1.4</v>
      </c>
      <c r="Q89" s="222">
        <v>0</v>
      </c>
      <c r="R89" s="183">
        <v>0</v>
      </c>
      <c r="S89" s="188">
        <v>0</v>
      </c>
      <c r="T89" s="183">
        <v>0</v>
      </c>
      <c r="U89" s="184">
        <v>0</v>
      </c>
      <c r="V89" s="188">
        <v>0</v>
      </c>
      <c r="W89" s="222">
        <v>0</v>
      </c>
      <c r="X89" s="222">
        <v>0</v>
      </c>
      <c r="Y89" s="199"/>
    </row>
    <row r="90" ht="23.1" customHeight="1" spans="1:25">
      <c r="A90" s="179" t="s">
        <v>1554</v>
      </c>
      <c r="B90" s="179" t="s">
        <v>1909</v>
      </c>
      <c r="C90" s="180" t="s">
        <v>1913</v>
      </c>
      <c r="D90" s="215" t="s">
        <v>2357</v>
      </c>
      <c r="E90" s="216" t="s">
        <v>2358</v>
      </c>
      <c r="F90" s="216" t="s">
        <v>3128</v>
      </c>
      <c r="G90" s="216" t="s">
        <v>3087</v>
      </c>
      <c r="H90" s="216" t="s">
        <v>90</v>
      </c>
      <c r="I90" s="220">
        <v>43101</v>
      </c>
      <c r="J90" s="220">
        <v>43465</v>
      </c>
      <c r="K90" s="221">
        <v>2</v>
      </c>
      <c r="L90" s="179"/>
      <c r="M90" s="222">
        <v>0.3</v>
      </c>
      <c r="N90" s="222">
        <v>0.3</v>
      </c>
      <c r="O90" s="222">
        <v>0.3</v>
      </c>
      <c r="P90" s="222">
        <v>0.3</v>
      </c>
      <c r="Q90" s="222">
        <v>0</v>
      </c>
      <c r="R90" s="183">
        <v>0</v>
      </c>
      <c r="S90" s="188">
        <v>0</v>
      </c>
      <c r="T90" s="183">
        <v>0</v>
      </c>
      <c r="U90" s="184">
        <v>0</v>
      </c>
      <c r="V90" s="188">
        <v>0</v>
      </c>
      <c r="W90" s="222">
        <v>0</v>
      </c>
      <c r="X90" s="222">
        <v>0</v>
      </c>
      <c r="Y90" s="199"/>
    </row>
    <row r="91" ht="23.1" customHeight="1" spans="1:25">
      <c r="A91" s="179" t="s">
        <v>1554</v>
      </c>
      <c r="B91" s="179" t="s">
        <v>1909</v>
      </c>
      <c r="C91" s="180" t="s">
        <v>1913</v>
      </c>
      <c r="D91" s="215" t="s">
        <v>2357</v>
      </c>
      <c r="E91" s="216" t="s">
        <v>2358</v>
      </c>
      <c r="F91" s="216" t="s">
        <v>3092</v>
      </c>
      <c r="G91" s="216" t="s">
        <v>3074</v>
      </c>
      <c r="H91" s="216" t="s">
        <v>90</v>
      </c>
      <c r="I91" s="220">
        <v>43101</v>
      </c>
      <c r="J91" s="220">
        <v>43465</v>
      </c>
      <c r="K91" s="221">
        <v>2</v>
      </c>
      <c r="L91" s="179"/>
      <c r="M91" s="222">
        <v>0.8</v>
      </c>
      <c r="N91" s="222">
        <v>0.8</v>
      </c>
      <c r="O91" s="222">
        <v>0.8</v>
      </c>
      <c r="P91" s="222">
        <v>0.8</v>
      </c>
      <c r="Q91" s="222">
        <v>0</v>
      </c>
      <c r="R91" s="183">
        <v>0</v>
      </c>
      <c r="S91" s="188">
        <v>0</v>
      </c>
      <c r="T91" s="183">
        <v>0</v>
      </c>
      <c r="U91" s="184">
        <v>0</v>
      </c>
      <c r="V91" s="188">
        <v>0</v>
      </c>
      <c r="W91" s="222">
        <v>0</v>
      </c>
      <c r="X91" s="222">
        <v>0</v>
      </c>
      <c r="Y91" s="199"/>
    </row>
    <row r="92" ht="23.1" customHeight="1" spans="1:25">
      <c r="A92" s="179" t="s">
        <v>1554</v>
      </c>
      <c r="B92" s="179" t="s">
        <v>1909</v>
      </c>
      <c r="C92" s="180" t="s">
        <v>1913</v>
      </c>
      <c r="D92" s="215" t="s">
        <v>2357</v>
      </c>
      <c r="E92" s="216" t="s">
        <v>2358</v>
      </c>
      <c r="F92" s="216" t="s">
        <v>3092</v>
      </c>
      <c r="G92" s="216" t="s">
        <v>3137</v>
      </c>
      <c r="H92" s="216" t="s">
        <v>90</v>
      </c>
      <c r="I92" s="220">
        <v>43101</v>
      </c>
      <c r="J92" s="220">
        <v>43465</v>
      </c>
      <c r="K92" s="221">
        <v>1</v>
      </c>
      <c r="L92" s="179"/>
      <c r="M92" s="222">
        <v>0.75</v>
      </c>
      <c r="N92" s="222">
        <v>0.75</v>
      </c>
      <c r="O92" s="222">
        <v>0.75</v>
      </c>
      <c r="P92" s="222">
        <v>0.75</v>
      </c>
      <c r="Q92" s="222">
        <v>0</v>
      </c>
      <c r="R92" s="183">
        <v>0</v>
      </c>
      <c r="S92" s="188">
        <v>0</v>
      </c>
      <c r="T92" s="183">
        <v>0</v>
      </c>
      <c r="U92" s="184">
        <v>0</v>
      </c>
      <c r="V92" s="188">
        <v>0</v>
      </c>
      <c r="W92" s="222">
        <v>0</v>
      </c>
      <c r="X92" s="222">
        <v>0</v>
      </c>
      <c r="Y92" s="199"/>
    </row>
    <row r="93" ht="23.1" customHeight="1" spans="1:25">
      <c r="A93" s="179" t="s">
        <v>1554</v>
      </c>
      <c r="B93" s="179" t="s">
        <v>1909</v>
      </c>
      <c r="C93" s="180" t="s">
        <v>1913</v>
      </c>
      <c r="D93" s="215" t="s">
        <v>2357</v>
      </c>
      <c r="E93" s="216" t="s">
        <v>2358</v>
      </c>
      <c r="F93" s="216" t="s">
        <v>3138</v>
      </c>
      <c r="G93" s="216" t="s">
        <v>3139</v>
      </c>
      <c r="H93" s="216" t="s">
        <v>90</v>
      </c>
      <c r="I93" s="220">
        <v>43101</v>
      </c>
      <c r="J93" s="220">
        <v>43465</v>
      </c>
      <c r="K93" s="221">
        <v>5</v>
      </c>
      <c r="L93" s="179"/>
      <c r="M93" s="222">
        <v>2.25</v>
      </c>
      <c r="N93" s="222">
        <v>2.25</v>
      </c>
      <c r="O93" s="222">
        <v>2.25</v>
      </c>
      <c r="P93" s="222">
        <v>2.25</v>
      </c>
      <c r="Q93" s="222">
        <v>0</v>
      </c>
      <c r="R93" s="183">
        <v>0</v>
      </c>
      <c r="S93" s="188">
        <v>0</v>
      </c>
      <c r="T93" s="183">
        <v>0</v>
      </c>
      <c r="U93" s="184">
        <v>0</v>
      </c>
      <c r="V93" s="188">
        <v>0</v>
      </c>
      <c r="W93" s="222">
        <v>0</v>
      </c>
      <c r="X93" s="222">
        <v>0</v>
      </c>
      <c r="Y93" s="199"/>
    </row>
    <row r="94" ht="23.1" customHeight="1" spans="1:25">
      <c r="A94" s="179" t="s">
        <v>1554</v>
      </c>
      <c r="B94" s="179" t="s">
        <v>1909</v>
      </c>
      <c r="C94" s="180" t="s">
        <v>1913</v>
      </c>
      <c r="D94" s="215" t="s">
        <v>2357</v>
      </c>
      <c r="E94" s="216" t="s">
        <v>2358</v>
      </c>
      <c r="F94" s="216" t="s">
        <v>3138</v>
      </c>
      <c r="G94" s="216" t="s">
        <v>3140</v>
      </c>
      <c r="H94" s="216" t="s">
        <v>90</v>
      </c>
      <c r="I94" s="220">
        <v>43101</v>
      </c>
      <c r="J94" s="220">
        <v>43465</v>
      </c>
      <c r="K94" s="221">
        <v>5</v>
      </c>
      <c r="L94" s="179"/>
      <c r="M94" s="222">
        <v>2.25</v>
      </c>
      <c r="N94" s="222">
        <v>2.25</v>
      </c>
      <c r="O94" s="222">
        <v>2.25</v>
      </c>
      <c r="P94" s="222">
        <v>2.25</v>
      </c>
      <c r="Q94" s="222">
        <v>0</v>
      </c>
      <c r="R94" s="183">
        <v>0</v>
      </c>
      <c r="S94" s="188">
        <v>0</v>
      </c>
      <c r="T94" s="183">
        <v>0</v>
      </c>
      <c r="U94" s="184">
        <v>0</v>
      </c>
      <c r="V94" s="188">
        <v>0</v>
      </c>
      <c r="W94" s="222">
        <v>0</v>
      </c>
      <c r="X94" s="222">
        <v>0</v>
      </c>
      <c r="Y94" s="199"/>
    </row>
    <row r="95" ht="23.1" customHeight="1" spans="1:25">
      <c r="A95" s="179" t="s">
        <v>1554</v>
      </c>
      <c r="B95" s="179" t="s">
        <v>1909</v>
      </c>
      <c r="C95" s="180" t="s">
        <v>1913</v>
      </c>
      <c r="D95" s="215" t="s">
        <v>2357</v>
      </c>
      <c r="E95" s="216" t="s">
        <v>2358</v>
      </c>
      <c r="F95" s="216" t="s">
        <v>3144</v>
      </c>
      <c r="G95" s="216" t="s">
        <v>3109</v>
      </c>
      <c r="H95" s="216" t="s">
        <v>90</v>
      </c>
      <c r="I95" s="220">
        <v>43101</v>
      </c>
      <c r="J95" s="220">
        <v>43465</v>
      </c>
      <c r="K95" s="221">
        <v>2</v>
      </c>
      <c r="L95" s="179"/>
      <c r="M95" s="222">
        <v>0.9</v>
      </c>
      <c r="N95" s="222">
        <v>0.9</v>
      </c>
      <c r="O95" s="222">
        <v>0.9</v>
      </c>
      <c r="P95" s="222">
        <v>0.9</v>
      </c>
      <c r="Q95" s="222">
        <v>0</v>
      </c>
      <c r="R95" s="183">
        <v>0</v>
      </c>
      <c r="S95" s="188">
        <v>0</v>
      </c>
      <c r="T95" s="183">
        <v>0</v>
      </c>
      <c r="U95" s="184">
        <v>0</v>
      </c>
      <c r="V95" s="188">
        <v>0</v>
      </c>
      <c r="W95" s="222">
        <v>0</v>
      </c>
      <c r="X95" s="222">
        <v>0</v>
      </c>
      <c r="Y95" s="199"/>
    </row>
    <row r="96" ht="23.1" customHeight="1" spans="1:25">
      <c r="A96" s="179" t="s">
        <v>1554</v>
      </c>
      <c r="B96" s="179" t="s">
        <v>1909</v>
      </c>
      <c r="C96" s="180" t="s">
        <v>1913</v>
      </c>
      <c r="D96" s="215" t="s">
        <v>2357</v>
      </c>
      <c r="E96" s="216" t="s">
        <v>2358</v>
      </c>
      <c r="F96" s="216" t="s">
        <v>3145</v>
      </c>
      <c r="G96" s="216" t="s">
        <v>3146</v>
      </c>
      <c r="H96" s="216" t="s">
        <v>90</v>
      </c>
      <c r="I96" s="220">
        <v>43101</v>
      </c>
      <c r="J96" s="220">
        <v>43465</v>
      </c>
      <c r="K96" s="221">
        <v>2</v>
      </c>
      <c r="L96" s="179"/>
      <c r="M96" s="222">
        <v>0.7</v>
      </c>
      <c r="N96" s="222">
        <v>0.7</v>
      </c>
      <c r="O96" s="222">
        <v>0.7</v>
      </c>
      <c r="P96" s="222">
        <v>0.7</v>
      </c>
      <c r="Q96" s="222">
        <v>0</v>
      </c>
      <c r="R96" s="183">
        <v>0</v>
      </c>
      <c r="S96" s="188">
        <v>0</v>
      </c>
      <c r="T96" s="183">
        <v>0</v>
      </c>
      <c r="U96" s="184">
        <v>0</v>
      </c>
      <c r="V96" s="188">
        <v>0</v>
      </c>
      <c r="W96" s="222">
        <v>0</v>
      </c>
      <c r="X96" s="222">
        <v>0</v>
      </c>
      <c r="Y96" s="199"/>
    </row>
    <row r="97" ht="23.1" customHeight="1" spans="1:25">
      <c r="A97" s="179" t="s">
        <v>1554</v>
      </c>
      <c r="B97" s="179" t="s">
        <v>1909</v>
      </c>
      <c r="C97" s="180" t="s">
        <v>1915</v>
      </c>
      <c r="D97" s="215" t="s">
        <v>2357</v>
      </c>
      <c r="E97" s="216" t="s">
        <v>2358</v>
      </c>
      <c r="F97" s="216" t="s">
        <v>3128</v>
      </c>
      <c r="G97" s="216" t="s">
        <v>3087</v>
      </c>
      <c r="H97" s="216" t="s">
        <v>90</v>
      </c>
      <c r="I97" s="220">
        <v>43101</v>
      </c>
      <c r="J97" s="220">
        <v>43465</v>
      </c>
      <c r="K97" s="221">
        <v>2</v>
      </c>
      <c r="L97" s="179"/>
      <c r="M97" s="222">
        <v>0.3</v>
      </c>
      <c r="N97" s="222">
        <v>0.3</v>
      </c>
      <c r="O97" s="222">
        <v>0.3</v>
      </c>
      <c r="P97" s="222">
        <v>0.3</v>
      </c>
      <c r="Q97" s="222">
        <v>0</v>
      </c>
      <c r="R97" s="183">
        <v>0</v>
      </c>
      <c r="S97" s="188">
        <v>0</v>
      </c>
      <c r="T97" s="183">
        <v>0</v>
      </c>
      <c r="U97" s="184">
        <v>0</v>
      </c>
      <c r="V97" s="188">
        <v>0</v>
      </c>
      <c r="W97" s="222">
        <v>0</v>
      </c>
      <c r="X97" s="222">
        <v>0</v>
      </c>
      <c r="Y97" s="199"/>
    </row>
    <row r="98" ht="23.1" customHeight="1" spans="1:25">
      <c r="A98" s="179" t="s">
        <v>1554</v>
      </c>
      <c r="B98" s="179" t="s">
        <v>1909</v>
      </c>
      <c r="C98" s="180" t="s">
        <v>1915</v>
      </c>
      <c r="D98" s="215" t="s">
        <v>2357</v>
      </c>
      <c r="E98" s="216" t="s">
        <v>2358</v>
      </c>
      <c r="F98" s="216" t="s">
        <v>3092</v>
      </c>
      <c r="G98" s="216" t="s">
        <v>3137</v>
      </c>
      <c r="H98" s="216" t="s">
        <v>90</v>
      </c>
      <c r="I98" s="220">
        <v>43101</v>
      </c>
      <c r="J98" s="220">
        <v>43465</v>
      </c>
      <c r="K98" s="221">
        <v>1</v>
      </c>
      <c r="L98" s="179"/>
      <c r="M98" s="222">
        <v>0.75</v>
      </c>
      <c r="N98" s="222">
        <v>0.75</v>
      </c>
      <c r="O98" s="222">
        <v>0.75</v>
      </c>
      <c r="P98" s="222">
        <v>0.75</v>
      </c>
      <c r="Q98" s="222">
        <v>0</v>
      </c>
      <c r="R98" s="183">
        <v>0</v>
      </c>
      <c r="S98" s="188">
        <v>0</v>
      </c>
      <c r="T98" s="183">
        <v>0</v>
      </c>
      <c r="U98" s="184">
        <v>0</v>
      </c>
      <c r="V98" s="188">
        <v>0</v>
      </c>
      <c r="W98" s="222">
        <v>0</v>
      </c>
      <c r="X98" s="222">
        <v>0</v>
      </c>
      <c r="Y98" s="199"/>
    </row>
    <row r="99" ht="23.1" customHeight="1" spans="1:25">
      <c r="A99" s="179" t="s">
        <v>1554</v>
      </c>
      <c r="B99" s="179" t="s">
        <v>1909</v>
      </c>
      <c r="C99" s="180" t="s">
        <v>1915</v>
      </c>
      <c r="D99" s="215" t="s">
        <v>2357</v>
      </c>
      <c r="E99" s="216" t="s">
        <v>2358</v>
      </c>
      <c r="F99" s="216" t="s">
        <v>3092</v>
      </c>
      <c r="G99" s="216" t="s">
        <v>3074</v>
      </c>
      <c r="H99" s="216" t="s">
        <v>90</v>
      </c>
      <c r="I99" s="220">
        <v>43101</v>
      </c>
      <c r="J99" s="220">
        <v>43465</v>
      </c>
      <c r="K99" s="221">
        <v>2</v>
      </c>
      <c r="L99" s="179"/>
      <c r="M99" s="222">
        <v>0.8</v>
      </c>
      <c r="N99" s="222">
        <v>0.8</v>
      </c>
      <c r="O99" s="222">
        <v>0.8</v>
      </c>
      <c r="P99" s="222">
        <v>0.8</v>
      </c>
      <c r="Q99" s="222">
        <v>0</v>
      </c>
      <c r="R99" s="183">
        <v>0</v>
      </c>
      <c r="S99" s="188">
        <v>0</v>
      </c>
      <c r="T99" s="183">
        <v>0</v>
      </c>
      <c r="U99" s="184">
        <v>0</v>
      </c>
      <c r="V99" s="188">
        <v>0</v>
      </c>
      <c r="W99" s="222">
        <v>0</v>
      </c>
      <c r="X99" s="222">
        <v>0</v>
      </c>
      <c r="Y99" s="199"/>
    </row>
    <row r="100" ht="23.1" customHeight="1" spans="1:25">
      <c r="A100" s="179" t="s">
        <v>1554</v>
      </c>
      <c r="B100" s="179" t="s">
        <v>1909</v>
      </c>
      <c r="C100" s="180" t="s">
        <v>1915</v>
      </c>
      <c r="D100" s="215" t="s">
        <v>2357</v>
      </c>
      <c r="E100" s="216" t="s">
        <v>2358</v>
      </c>
      <c r="F100" s="216" t="s">
        <v>3138</v>
      </c>
      <c r="G100" s="216" t="s">
        <v>3140</v>
      </c>
      <c r="H100" s="216" t="s">
        <v>90</v>
      </c>
      <c r="I100" s="220">
        <v>43101</v>
      </c>
      <c r="J100" s="220">
        <v>43465</v>
      </c>
      <c r="K100" s="221">
        <v>2</v>
      </c>
      <c r="L100" s="179"/>
      <c r="M100" s="222">
        <v>0.9</v>
      </c>
      <c r="N100" s="222">
        <v>0.9</v>
      </c>
      <c r="O100" s="222">
        <v>0.9</v>
      </c>
      <c r="P100" s="222">
        <v>0.9</v>
      </c>
      <c r="Q100" s="222">
        <v>0</v>
      </c>
      <c r="R100" s="183">
        <v>0</v>
      </c>
      <c r="S100" s="188">
        <v>0</v>
      </c>
      <c r="T100" s="183">
        <v>0</v>
      </c>
      <c r="U100" s="184">
        <v>0</v>
      </c>
      <c r="V100" s="188">
        <v>0</v>
      </c>
      <c r="W100" s="222">
        <v>0</v>
      </c>
      <c r="X100" s="222">
        <v>0</v>
      </c>
      <c r="Y100" s="199"/>
    </row>
    <row r="101" ht="23.1" customHeight="1" spans="1:25">
      <c r="A101" s="179" t="s">
        <v>1554</v>
      </c>
      <c r="B101" s="179" t="s">
        <v>1909</v>
      </c>
      <c r="C101" s="180" t="s">
        <v>1915</v>
      </c>
      <c r="D101" s="215" t="s">
        <v>2357</v>
      </c>
      <c r="E101" s="216" t="s">
        <v>2358</v>
      </c>
      <c r="F101" s="216" t="s">
        <v>3138</v>
      </c>
      <c r="G101" s="216" t="s">
        <v>3139</v>
      </c>
      <c r="H101" s="216" t="s">
        <v>90</v>
      </c>
      <c r="I101" s="220">
        <v>43101</v>
      </c>
      <c r="J101" s="220">
        <v>43465</v>
      </c>
      <c r="K101" s="221">
        <v>2</v>
      </c>
      <c r="L101" s="179"/>
      <c r="M101" s="222">
        <v>0.9</v>
      </c>
      <c r="N101" s="222">
        <v>0.9</v>
      </c>
      <c r="O101" s="222">
        <v>0.9</v>
      </c>
      <c r="P101" s="222">
        <v>0.9</v>
      </c>
      <c r="Q101" s="222">
        <v>0</v>
      </c>
      <c r="R101" s="183">
        <v>0</v>
      </c>
      <c r="S101" s="188">
        <v>0</v>
      </c>
      <c r="T101" s="183">
        <v>0</v>
      </c>
      <c r="U101" s="184">
        <v>0</v>
      </c>
      <c r="V101" s="188">
        <v>0</v>
      </c>
      <c r="W101" s="222">
        <v>0</v>
      </c>
      <c r="X101" s="222">
        <v>0</v>
      </c>
      <c r="Y101" s="199"/>
    </row>
    <row r="102" ht="23.1" customHeight="1" spans="1:25">
      <c r="A102" s="179" t="s">
        <v>1554</v>
      </c>
      <c r="B102" s="179" t="s">
        <v>1909</v>
      </c>
      <c r="C102" s="180" t="s">
        <v>1915</v>
      </c>
      <c r="D102" s="215" t="s">
        <v>2357</v>
      </c>
      <c r="E102" s="216" t="s">
        <v>2358</v>
      </c>
      <c r="F102" s="216" t="s">
        <v>3144</v>
      </c>
      <c r="G102" s="216" t="s">
        <v>3109</v>
      </c>
      <c r="H102" s="216" t="s">
        <v>90</v>
      </c>
      <c r="I102" s="220">
        <v>43101</v>
      </c>
      <c r="J102" s="220">
        <v>43465</v>
      </c>
      <c r="K102" s="221">
        <v>2</v>
      </c>
      <c r="L102" s="179"/>
      <c r="M102" s="222">
        <v>0.9</v>
      </c>
      <c r="N102" s="222">
        <v>0.9</v>
      </c>
      <c r="O102" s="222">
        <v>0.9</v>
      </c>
      <c r="P102" s="222">
        <v>0.9</v>
      </c>
      <c r="Q102" s="222">
        <v>0</v>
      </c>
      <c r="R102" s="183">
        <v>0</v>
      </c>
      <c r="S102" s="188">
        <v>0</v>
      </c>
      <c r="T102" s="183">
        <v>0</v>
      </c>
      <c r="U102" s="184">
        <v>0</v>
      </c>
      <c r="V102" s="188">
        <v>0</v>
      </c>
      <c r="W102" s="222">
        <v>0</v>
      </c>
      <c r="X102" s="222">
        <v>0</v>
      </c>
      <c r="Y102" s="199"/>
    </row>
    <row r="103" ht="23.1" customHeight="1" spans="1:25">
      <c r="A103" s="179" t="s">
        <v>1554</v>
      </c>
      <c r="B103" s="179" t="s">
        <v>1909</v>
      </c>
      <c r="C103" s="180" t="s">
        <v>1915</v>
      </c>
      <c r="D103" s="215" t="s">
        <v>2357</v>
      </c>
      <c r="E103" s="216" t="s">
        <v>2358</v>
      </c>
      <c r="F103" s="216" t="s">
        <v>3145</v>
      </c>
      <c r="G103" s="216" t="s">
        <v>3146</v>
      </c>
      <c r="H103" s="216" t="s">
        <v>90</v>
      </c>
      <c r="I103" s="220">
        <v>43101</v>
      </c>
      <c r="J103" s="220">
        <v>43465</v>
      </c>
      <c r="K103" s="221">
        <v>2</v>
      </c>
      <c r="L103" s="179"/>
      <c r="M103" s="222">
        <v>0.7</v>
      </c>
      <c r="N103" s="222">
        <v>0.7</v>
      </c>
      <c r="O103" s="222">
        <v>0.7</v>
      </c>
      <c r="P103" s="222">
        <v>0.7</v>
      </c>
      <c r="Q103" s="222">
        <v>0</v>
      </c>
      <c r="R103" s="183">
        <v>0</v>
      </c>
      <c r="S103" s="188">
        <v>0</v>
      </c>
      <c r="T103" s="183">
        <v>0</v>
      </c>
      <c r="U103" s="184">
        <v>0</v>
      </c>
      <c r="V103" s="188">
        <v>0</v>
      </c>
      <c r="W103" s="222">
        <v>0</v>
      </c>
      <c r="X103" s="222">
        <v>0</v>
      </c>
      <c r="Y103" s="199"/>
    </row>
    <row r="104" ht="23.1" customHeight="1" spans="1:25">
      <c r="A104" s="179" t="s">
        <v>1554</v>
      </c>
      <c r="B104" s="179" t="s">
        <v>1909</v>
      </c>
      <c r="C104" s="180" t="s">
        <v>1917</v>
      </c>
      <c r="D104" s="215" t="s">
        <v>2357</v>
      </c>
      <c r="E104" s="216" t="s">
        <v>2358</v>
      </c>
      <c r="F104" s="216" t="s">
        <v>3128</v>
      </c>
      <c r="G104" s="216" t="s">
        <v>3087</v>
      </c>
      <c r="H104" s="216" t="s">
        <v>90</v>
      </c>
      <c r="I104" s="220">
        <v>43101</v>
      </c>
      <c r="J104" s="220">
        <v>43465</v>
      </c>
      <c r="K104" s="221">
        <v>2</v>
      </c>
      <c r="L104" s="179"/>
      <c r="M104" s="222">
        <v>0.3</v>
      </c>
      <c r="N104" s="222">
        <v>0.3</v>
      </c>
      <c r="O104" s="222">
        <v>0.3</v>
      </c>
      <c r="P104" s="222">
        <v>0.3</v>
      </c>
      <c r="Q104" s="222">
        <v>0</v>
      </c>
      <c r="R104" s="183">
        <v>0</v>
      </c>
      <c r="S104" s="188">
        <v>0</v>
      </c>
      <c r="T104" s="183">
        <v>0</v>
      </c>
      <c r="U104" s="184">
        <v>0</v>
      </c>
      <c r="V104" s="188">
        <v>0</v>
      </c>
      <c r="W104" s="222">
        <v>0</v>
      </c>
      <c r="X104" s="222">
        <v>0</v>
      </c>
      <c r="Y104" s="199"/>
    </row>
    <row r="105" ht="23.1" customHeight="1" spans="1:25">
      <c r="A105" s="179" t="s">
        <v>1554</v>
      </c>
      <c r="B105" s="179" t="s">
        <v>1909</v>
      </c>
      <c r="C105" s="180" t="s">
        <v>1917</v>
      </c>
      <c r="D105" s="215" t="s">
        <v>2357</v>
      </c>
      <c r="E105" s="216" t="s">
        <v>2358</v>
      </c>
      <c r="F105" s="216" t="s">
        <v>3092</v>
      </c>
      <c r="G105" s="216" t="s">
        <v>3137</v>
      </c>
      <c r="H105" s="216" t="s">
        <v>90</v>
      </c>
      <c r="I105" s="220">
        <v>43101</v>
      </c>
      <c r="J105" s="220">
        <v>43465</v>
      </c>
      <c r="K105" s="221">
        <v>1</v>
      </c>
      <c r="L105" s="179"/>
      <c r="M105" s="222">
        <v>0.75</v>
      </c>
      <c r="N105" s="222">
        <v>0.75</v>
      </c>
      <c r="O105" s="222">
        <v>0.75</v>
      </c>
      <c r="P105" s="222">
        <v>0.75</v>
      </c>
      <c r="Q105" s="222">
        <v>0</v>
      </c>
      <c r="R105" s="183">
        <v>0</v>
      </c>
      <c r="S105" s="188">
        <v>0</v>
      </c>
      <c r="T105" s="183">
        <v>0</v>
      </c>
      <c r="U105" s="184">
        <v>0</v>
      </c>
      <c r="V105" s="188">
        <v>0</v>
      </c>
      <c r="W105" s="222">
        <v>0</v>
      </c>
      <c r="X105" s="222">
        <v>0</v>
      </c>
      <c r="Y105" s="199"/>
    </row>
    <row r="106" ht="23.1" customHeight="1" spans="1:25">
      <c r="A106" s="179" t="s">
        <v>1554</v>
      </c>
      <c r="B106" s="179" t="s">
        <v>1909</v>
      </c>
      <c r="C106" s="180" t="s">
        <v>1917</v>
      </c>
      <c r="D106" s="215" t="s">
        <v>2357</v>
      </c>
      <c r="E106" s="216" t="s">
        <v>2358</v>
      </c>
      <c r="F106" s="216" t="s">
        <v>3092</v>
      </c>
      <c r="G106" s="216" t="s">
        <v>3074</v>
      </c>
      <c r="H106" s="216" t="s">
        <v>90</v>
      </c>
      <c r="I106" s="220">
        <v>43101</v>
      </c>
      <c r="J106" s="220">
        <v>43465</v>
      </c>
      <c r="K106" s="221">
        <v>2</v>
      </c>
      <c r="L106" s="179"/>
      <c r="M106" s="222">
        <v>0.8</v>
      </c>
      <c r="N106" s="222">
        <v>0.8</v>
      </c>
      <c r="O106" s="222">
        <v>0.8</v>
      </c>
      <c r="P106" s="222">
        <v>0.8</v>
      </c>
      <c r="Q106" s="222">
        <v>0</v>
      </c>
      <c r="R106" s="183">
        <v>0</v>
      </c>
      <c r="S106" s="188">
        <v>0</v>
      </c>
      <c r="T106" s="183">
        <v>0</v>
      </c>
      <c r="U106" s="184">
        <v>0</v>
      </c>
      <c r="V106" s="188">
        <v>0</v>
      </c>
      <c r="W106" s="222">
        <v>0</v>
      </c>
      <c r="X106" s="222">
        <v>0</v>
      </c>
      <c r="Y106" s="199"/>
    </row>
    <row r="107" ht="23.1" customHeight="1" spans="1:25">
      <c r="A107" s="179" t="s">
        <v>1554</v>
      </c>
      <c r="B107" s="179" t="s">
        <v>1909</v>
      </c>
      <c r="C107" s="180" t="s">
        <v>1917</v>
      </c>
      <c r="D107" s="215" t="s">
        <v>2357</v>
      </c>
      <c r="E107" s="216" t="s">
        <v>2358</v>
      </c>
      <c r="F107" s="216" t="s">
        <v>3138</v>
      </c>
      <c r="G107" s="216" t="s">
        <v>3140</v>
      </c>
      <c r="H107" s="216" t="s">
        <v>90</v>
      </c>
      <c r="I107" s="220">
        <v>43101</v>
      </c>
      <c r="J107" s="220">
        <v>43465</v>
      </c>
      <c r="K107" s="221">
        <v>2</v>
      </c>
      <c r="L107" s="179"/>
      <c r="M107" s="222">
        <v>0.9</v>
      </c>
      <c r="N107" s="222">
        <v>0.9</v>
      </c>
      <c r="O107" s="222">
        <v>0.9</v>
      </c>
      <c r="P107" s="222">
        <v>0.9</v>
      </c>
      <c r="Q107" s="222">
        <v>0</v>
      </c>
      <c r="R107" s="183">
        <v>0</v>
      </c>
      <c r="S107" s="188">
        <v>0</v>
      </c>
      <c r="T107" s="183">
        <v>0</v>
      </c>
      <c r="U107" s="184">
        <v>0</v>
      </c>
      <c r="V107" s="188">
        <v>0</v>
      </c>
      <c r="W107" s="222">
        <v>0</v>
      </c>
      <c r="X107" s="222">
        <v>0</v>
      </c>
      <c r="Y107" s="199"/>
    </row>
    <row r="108" ht="23.1" customHeight="1" spans="1:25">
      <c r="A108" s="179" t="s">
        <v>1554</v>
      </c>
      <c r="B108" s="179" t="s">
        <v>1909</v>
      </c>
      <c r="C108" s="180" t="s">
        <v>1917</v>
      </c>
      <c r="D108" s="215" t="s">
        <v>2357</v>
      </c>
      <c r="E108" s="216" t="s">
        <v>2358</v>
      </c>
      <c r="F108" s="216" t="s">
        <v>3138</v>
      </c>
      <c r="G108" s="216" t="s">
        <v>3139</v>
      </c>
      <c r="H108" s="216" t="s">
        <v>90</v>
      </c>
      <c r="I108" s="220">
        <v>43101</v>
      </c>
      <c r="J108" s="220">
        <v>43465</v>
      </c>
      <c r="K108" s="221">
        <v>2</v>
      </c>
      <c r="L108" s="179"/>
      <c r="M108" s="222">
        <v>0.9</v>
      </c>
      <c r="N108" s="222">
        <v>0.9</v>
      </c>
      <c r="O108" s="222">
        <v>0.9</v>
      </c>
      <c r="P108" s="222">
        <v>0.9</v>
      </c>
      <c r="Q108" s="222">
        <v>0</v>
      </c>
      <c r="R108" s="183">
        <v>0</v>
      </c>
      <c r="S108" s="188">
        <v>0</v>
      </c>
      <c r="T108" s="183">
        <v>0</v>
      </c>
      <c r="U108" s="184">
        <v>0</v>
      </c>
      <c r="V108" s="188">
        <v>0</v>
      </c>
      <c r="W108" s="222">
        <v>0</v>
      </c>
      <c r="X108" s="222">
        <v>0</v>
      </c>
      <c r="Y108" s="199"/>
    </row>
    <row r="109" ht="23.1" customHeight="1" spans="1:25">
      <c r="A109" s="179" t="s">
        <v>1554</v>
      </c>
      <c r="B109" s="179" t="s">
        <v>1909</v>
      </c>
      <c r="C109" s="180" t="s">
        <v>1917</v>
      </c>
      <c r="D109" s="215" t="s">
        <v>2357</v>
      </c>
      <c r="E109" s="216" t="s">
        <v>2358</v>
      </c>
      <c r="F109" s="216" t="s">
        <v>3144</v>
      </c>
      <c r="G109" s="216" t="s">
        <v>3109</v>
      </c>
      <c r="H109" s="216" t="s">
        <v>90</v>
      </c>
      <c r="I109" s="220">
        <v>43101</v>
      </c>
      <c r="J109" s="220">
        <v>43465</v>
      </c>
      <c r="K109" s="221">
        <v>2</v>
      </c>
      <c r="L109" s="179"/>
      <c r="M109" s="222">
        <v>0.9</v>
      </c>
      <c r="N109" s="222">
        <v>0.9</v>
      </c>
      <c r="O109" s="222">
        <v>0.9</v>
      </c>
      <c r="P109" s="222">
        <v>0.9</v>
      </c>
      <c r="Q109" s="222">
        <v>0</v>
      </c>
      <c r="R109" s="183">
        <v>0</v>
      </c>
      <c r="S109" s="188">
        <v>0</v>
      </c>
      <c r="T109" s="183">
        <v>0</v>
      </c>
      <c r="U109" s="184">
        <v>0</v>
      </c>
      <c r="V109" s="188">
        <v>0</v>
      </c>
      <c r="W109" s="222">
        <v>0</v>
      </c>
      <c r="X109" s="222">
        <v>0</v>
      </c>
      <c r="Y109" s="199"/>
    </row>
    <row r="110" ht="23.1" customHeight="1" spans="1:25">
      <c r="A110" s="179" t="s">
        <v>1554</v>
      </c>
      <c r="B110" s="179" t="s">
        <v>1909</v>
      </c>
      <c r="C110" s="180" t="s">
        <v>1917</v>
      </c>
      <c r="D110" s="215" t="s">
        <v>2357</v>
      </c>
      <c r="E110" s="216" t="s">
        <v>2358</v>
      </c>
      <c r="F110" s="216" t="s">
        <v>3145</v>
      </c>
      <c r="G110" s="216" t="s">
        <v>3146</v>
      </c>
      <c r="H110" s="216" t="s">
        <v>90</v>
      </c>
      <c r="I110" s="220">
        <v>43101</v>
      </c>
      <c r="J110" s="220">
        <v>43465</v>
      </c>
      <c r="K110" s="221">
        <v>2</v>
      </c>
      <c r="L110" s="179"/>
      <c r="M110" s="222">
        <v>0.7</v>
      </c>
      <c r="N110" s="222">
        <v>0.7</v>
      </c>
      <c r="O110" s="222">
        <v>0.7</v>
      </c>
      <c r="P110" s="222">
        <v>0.7</v>
      </c>
      <c r="Q110" s="222">
        <v>0</v>
      </c>
      <c r="R110" s="183">
        <v>0</v>
      </c>
      <c r="S110" s="188">
        <v>0</v>
      </c>
      <c r="T110" s="183">
        <v>0</v>
      </c>
      <c r="U110" s="184">
        <v>0</v>
      </c>
      <c r="V110" s="188">
        <v>0</v>
      </c>
      <c r="W110" s="222">
        <v>0</v>
      </c>
      <c r="X110" s="222">
        <v>0</v>
      </c>
      <c r="Y110" s="199"/>
    </row>
    <row r="111" ht="23.1" customHeight="1" spans="1:25">
      <c r="A111" s="179"/>
      <c r="B111" s="179"/>
      <c r="C111" s="180"/>
      <c r="D111" s="215" t="s">
        <v>2362</v>
      </c>
      <c r="E111" s="216" t="s">
        <v>575</v>
      </c>
      <c r="F111" s="216"/>
      <c r="G111" s="216"/>
      <c r="H111" s="216"/>
      <c r="I111" s="220"/>
      <c r="J111" s="220"/>
      <c r="K111" s="221"/>
      <c r="L111" s="179"/>
      <c r="M111" s="222">
        <v>23.5</v>
      </c>
      <c r="N111" s="222">
        <v>21.5</v>
      </c>
      <c r="O111" s="222">
        <v>21.5</v>
      </c>
      <c r="P111" s="222">
        <v>21.5</v>
      </c>
      <c r="Q111" s="222">
        <v>0</v>
      </c>
      <c r="R111" s="183">
        <v>0</v>
      </c>
      <c r="S111" s="188">
        <v>0</v>
      </c>
      <c r="T111" s="183">
        <v>0</v>
      </c>
      <c r="U111" s="184">
        <v>0</v>
      </c>
      <c r="V111" s="188">
        <v>0</v>
      </c>
      <c r="W111" s="222">
        <v>0</v>
      </c>
      <c r="X111" s="222">
        <v>0</v>
      </c>
      <c r="Y111" s="199"/>
    </row>
    <row r="112" ht="23.1" customHeight="1" spans="1:25">
      <c r="A112" s="179" t="s">
        <v>1554</v>
      </c>
      <c r="B112" s="179" t="s">
        <v>1913</v>
      </c>
      <c r="C112" s="180" t="s">
        <v>1897</v>
      </c>
      <c r="D112" s="215" t="s">
        <v>2363</v>
      </c>
      <c r="E112" s="216" t="s">
        <v>2364</v>
      </c>
      <c r="F112" s="216" t="s">
        <v>3087</v>
      </c>
      <c r="G112" s="216" t="s">
        <v>3148</v>
      </c>
      <c r="H112" s="216" t="s">
        <v>2839</v>
      </c>
      <c r="I112" s="220">
        <v>43101</v>
      </c>
      <c r="J112" s="220">
        <v>43465</v>
      </c>
      <c r="K112" s="221">
        <v>10</v>
      </c>
      <c r="L112" s="179"/>
      <c r="M112" s="222">
        <v>2</v>
      </c>
      <c r="N112" s="222">
        <v>2</v>
      </c>
      <c r="O112" s="222">
        <v>2</v>
      </c>
      <c r="P112" s="222">
        <v>2</v>
      </c>
      <c r="Q112" s="222">
        <v>0</v>
      </c>
      <c r="R112" s="183">
        <v>0</v>
      </c>
      <c r="S112" s="188">
        <v>0</v>
      </c>
      <c r="T112" s="183">
        <v>0</v>
      </c>
      <c r="U112" s="184">
        <v>0</v>
      </c>
      <c r="V112" s="188">
        <v>0</v>
      </c>
      <c r="W112" s="222">
        <v>0</v>
      </c>
      <c r="X112" s="222">
        <v>0</v>
      </c>
      <c r="Y112" s="199"/>
    </row>
    <row r="113" ht="23.1" customHeight="1" spans="1:25">
      <c r="A113" s="179" t="s">
        <v>1554</v>
      </c>
      <c r="B113" s="179" t="s">
        <v>1913</v>
      </c>
      <c r="C113" s="180" t="s">
        <v>1897</v>
      </c>
      <c r="D113" s="215" t="s">
        <v>2363</v>
      </c>
      <c r="E113" s="216" t="s">
        <v>2364</v>
      </c>
      <c r="F113" s="216" t="s">
        <v>3138</v>
      </c>
      <c r="G113" s="216" t="s">
        <v>3082</v>
      </c>
      <c r="H113" s="216" t="s">
        <v>2839</v>
      </c>
      <c r="I113" s="220">
        <v>43101</v>
      </c>
      <c r="J113" s="220">
        <v>43465</v>
      </c>
      <c r="K113" s="221">
        <v>40</v>
      </c>
      <c r="L113" s="179"/>
      <c r="M113" s="222">
        <v>16</v>
      </c>
      <c r="N113" s="222">
        <v>16</v>
      </c>
      <c r="O113" s="222">
        <v>16</v>
      </c>
      <c r="P113" s="222">
        <v>16</v>
      </c>
      <c r="Q113" s="222">
        <v>0</v>
      </c>
      <c r="R113" s="183">
        <v>0</v>
      </c>
      <c r="S113" s="188">
        <v>0</v>
      </c>
      <c r="T113" s="183">
        <v>0</v>
      </c>
      <c r="U113" s="184">
        <v>0</v>
      </c>
      <c r="V113" s="188">
        <v>0</v>
      </c>
      <c r="W113" s="222">
        <v>0</v>
      </c>
      <c r="X113" s="222">
        <v>0</v>
      </c>
      <c r="Y113" s="199"/>
    </row>
    <row r="114" ht="23.1" customHeight="1" spans="1:25">
      <c r="A114" s="179" t="s">
        <v>1554</v>
      </c>
      <c r="B114" s="179" t="s">
        <v>1913</v>
      </c>
      <c r="C114" s="180" t="s">
        <v>1897</v>
      </c>
      <c r="D114" s="215" t="s">
        <v>2365</v>
      </c>
      <c r="E114" s="216" t="s">
        <v>2366</v>
      </c>
      <c r="F114" s="216" t="s">
        <v>3128</v>
      </c>
      <c r="G114" s="216" t="s">
        <v>3107</v>
      </c>
      <c r="H114" s="216"/>
      <c r="I114" s="220">
        <v>43101</v>
      </c>
      <c r="J114" s="220">
        <v>43465</v>
      </c>
      <c r="K114" s="221">
        <v>2</v>
      </c>
      <c r="L114" s="179"/>
      <c r="M114" s="222">
        <v>3</v>
      </c>
      <c r="N114" s="222">
        <v>1</v>
      </c>
      <c r="O114" s="222">
        <v>1</v>
      </c>
      <c r="P114" s="222">
        <v>1</v>
      </c>
      <c r="Q114" s="222">
        <v>0</v>
      </c>
      <c r="R114" s="183">
        <v>0</v>
      </c>
      <c r="S114" s="188">
        <v>0</v>
      </c>
      <c r="T114" s="183">
        <v>0</v>
      </c>
      <c r="U114" s="184">
        <v>0</v>
      </c>
      <c r="V114" s="188">
        <v>0</v>
      </c>
      <c r="W114" s="222">
        <v>0</v>
      </c>
      <c r="X114" s="222">
        <v>0</v>
      </c>
      <c r="Y114" s="199"/>
    </row>
    <row r="115" ht="23.1" customHeight="1" spans="1:25">
      <c r="A115" s="179" t="s">
        <v>1554</v>
      </c>
      <c r="B115" s="179" t="s">
        <v>1913</v>
      </c>
      <c r="C115" s="180" t="s">
        <v>1897</v>
      </c>
      <c r="D115" s="215" t="s">
        <v>2367</v>
      </c>
      <c r="E115" s="216" t="s">
        <v>2368</v>
      </c>
      <c r="F115" s="216" t="s">
        <v>3138</v>
      </c>
      <c r="G115" s="216" t="s">
        <v>3082</v>
      </c>
      <c r="H115" s="216" t="s">
        <v>90</v>
      </c>
      <c r="I115" s="220">
        <v>43101</v>
      </c>
      <c r="J115" s="220">
        <v>43465</v>
      </c>
      <c r="K115" s="221">
        <v>5</v>
      </c>
      <c r="L115" s="179" t="s">
        <v>3075</v>
      </c>
      <c r="M115" s="222">
        <v>2.5</v>
      </c>
      <c r="N115" s="222">
        <v>2.5</v>
      </c>
      <c r="O115" s="222">
        <v>2.5</v>
      </c>
      <c r="P115" s="222">
        <v>2.5</v>
      </c>
      <c r="Q115" s="222">
        <v>0</v>
      </c>
      <c r="R115" s="183">
        <v>0</v>
      </c>
      <c r="S115" s="188">
        <v>0</v>
      </c>
      <c r="T115" s="183">
        <v>0</v>
      </c>
      <c r="U115" s="184">
        <v>0</v>
      </c>
      <c r="V115" s="188">
        <v>0</v>
      </c>
      <c r="W115" s="222">
        <v>0</v>
      </c>
      <c r="X115" s="222">
        <v>0</v>
      </c>
      <c r="Y115" s="199"/>
    </row>
    <row r="116" ht="23.1" customHeight="1" spans="1:25">
      <c r="A116" s="179"/>
      <c r="B116" s="179"/>
      <c r="C116" s="180"/>
      <c r="D116" s="215" t="s">
        <v>2369</v>
      </c>
      <c r="E116" s="216" t="s">
        <v>113</v>
      </c>
      <c r="F116" s="216"/>
      <c r="G116" s="216"/>
      <c r="H116" s="216"/>
      <c r="I116" s="220"/>
      <c r="J116" s="220"/>
      <c r="K116" s="221"/>
      <c r="L116" s="179"/>
      <c r="M116" s="222">
        <v>127</v>
      </c>
      <c r="N116" s="222">
        <v>127</v>
      </c>
      <c r="O116" s="222">
        <v>127</v>
      </c>
      <c r="P116" s="222">
        <v>127</v>
      </c>
      <c r="Q116" s="222">
        <v>0</v>
      </c>
      <c r="R116" s="183">
        <v>0</v>
      </c>
      <c r="S116" s="188">
        <v>0</v>
      </c>
      <c r="T116" s="183">
        <v>0</v>
      </c>
      <c r="U116" s="184">
        <v>0</v>
      </c>
      <c r="V116" s="188">
        <v>0</v>
      </c>
      <c r="W116" s="222">
        <v>0</v>
      </c>
      <c r="X116" s="222">
        <v>0</v>
      </c>
      <c r="Y116" s="199"/>
    </row>
    <row r="117" ht="23.1" customHeight="1" spans="1:25">
      <c r="A117" s="179" t="s">
        <v>1583</v>
      </c>
      <c r="B117" s="179" t="s">
        <v>1899</v>
      </c>
      <c r="C117" s="180" t="s">
        <v>1899</v>
      </c>
      <c r="D117" s="215" t="s">
        <v>2444</v>
      </c>
      <c r="E117" s="216" t="s">
        <v>2445</v>
      </c>
      <c r="F117" s="216" t="s">
        <v>3082</v>
      </c>
      <c r="G117" s="216" t="s">
        <v>3082</v>
      </c>
      <c r="H117" s="216" t="s">
        <v>90</v>
      </c>
      <c r="I117" s="220">
        <v>43154</v>
      </c>
      <c r="J117" s="220">
        <v>43243</v>
      </c>
      <c r="K117" s="221">
        <v>10</v>
      </c>
      <c r="L117" s="179" t="s">
        <v>3075</v>
      </c>
      <c r="M117" s="222">
        <v>4</v>
      </c>
      <c r="N117" s="222">
        <v>4</v>
      </c>
      <c r="O117" s="222">
        <v>4</v>
      </c>
      <c r="P117" s="222">
        <v>4</v>
      </c>
      <c r="Q117" s="222">
        <v>0</v>
      </c>
      <c r="R117" s="183">
        <v>0</v>
      </c>
      <c r="S117" s="188">
        <v>0</v>
      </c>
      <c r="T117" s="183">
        <v>0</v>
      </c>
      <c r="U117" s="184">
        <v>0</v>
      </c>
      <c r="V117" s="188">
        <v>0</v>
      </c>
      <c r="W117" s="222">
        <v>0</v>
      </c>
      <c r="X117" s="222">
        <v>0</v>
      </c>
      <c r="Y117" s="199"/>
    </row>
    <row r="118" ht="23.1" customHeight="1" spans="1:25">
      <c r="A118" s="179" t="s">
        <v>1583</v>
      </c>
      <c r="B118" s="179" t="s">
        <v>1899</v>
      </c>
      <c r="C118" s="180" t="s">
        <v>1899</v>
      </c>
      <c r="D118" s="215" t="s">
        <v>2444</v>
      </c>
      <c r="E118" s="216" t="s">
        <v>2445</v>
      </c>
      <c r="F118" s="216" t="s">
        <v>3149</v>
      </c>
      <c r="G118" s="216" t="s">
        <v>3149</v>
      </c>
      <c r="H118" s="216" t="s">
        <v>2880</v>
      </c>
      <c r="I118" s="220">
        <v>43154</v>
      </c>
      <c r="J118" s="220">
        <v>43213</v>
      </c>
      <c r="K118" s="221">
        <v>100</v>
      </c>
      <c r="L118" s="179" t="s">
        <v>3089</v>
      </c>
      <c r="M118" s="222">
        <v>1</v>
      </c>
      <c r="N118" s="222">
        <v>1</v>
      </c>
      <c r="O118" s="222">
        <v>1</v>
      </c>
      <c r="P118" s="222">
        <v>1</v>
      </c>
      <c r="Q118" s="222">
        <v>0</v>
      </c>
      <c r="R118" s="183">
        <v>0</v>
      </c>
      <c r="S118" s="188">
        <v>0</v>
      </c>
      <c r="T118" s="183">
        <v>0</v>
      </c>
      <c r="U118" s="184">
        <v>0</v>
      </c>
      <c r="V118" s="188">
        <v>0</v>
      </c>
      <c r="W118" s="222">
        <v>0</v>
      </c>
      <c r="X118" s="222">
        <v>0</v>
      </c>
      <c r="Y118" s="199"/>
    </row>
    <row r="119" ht="23.1" customHeight="1" spans="1:25">
      <c r="A119" s="179" t="s">
        <v>1583</v>
      </c>
      <c r="B119" s="179" t="s">
        <v>1899</v>
      </c>
      <c r="C119" s="180" t="s">
        <v>1899</v>
      </c>
      <c r="D119" s="215" t="s">
        <v>2444</v>
      </c>
      <c r="E119" s="216" t="s">
        <v>2445</v>
      </c>
      <c r="F119" s="216" t="s">
        <v>3109</v>
      </c>
      <c r="G119" s="216" t="s">
        <v>3150</v>
      </c>
      <c r="H119" s="216" t="s">
        <v>2880</v>
      </c>
      <c r="I119" s="220">
        <v>43182</v>
      </c>
      <c r="J119" s="220">
        <v>43243</v>
      </c>
      <c r="K119" s="221">
        <v>5</v>
      </c>
      <c r="L119" s="179" t="s">
        <v>3075</v>
      </c>
      <c r="M119" s="222">
        <v>2</v>
      </c>
      <c r="N119" s="222">
        <v>2</v>
      </c>
      <c r="O119" s="222">
        <v>2</v>
      </c>
      <c r="P119" s="222">
        <v>2</v>
      </c>
      <c r="Q119" s="222">
        <v>0</v>
      </c>
      <c r="R119" s="183">
        <v>0</v>
      </c>
      <c r="S119" s="188">
        <v>0</v>
      </c>
      <c r="T119" s="183">
        <v>0</v>
      </c>
      <c r="U119" s="184">
        <v>0</v>
      </c>
      <c r="V119" s="188">
        <v>0</v>
      </c>
      <c r="W119" s="222">
        <v>0</v>
      </c>
      <c r="X119" s="222">
        <v>0</v>
      </c>
      <c r="Y119" s="199"/>
    </row>
    <row r="120" ht="23.1" customHeight="1" spans="1:25">
      <c r="A120" s="179" t="s">
        <v>1583</v>
      </c>
      <c r="B120" s="179" t="s">
        <v>1899</v>
      </c>
      <c r="C120" s="180" t="s">
        <v>1899</v>
      </c>
      <c r="D120" s="215" t="s">
        <v>2444</v>
      </c>
      <c r="E120" s="216" t="s">
        <v>2445</v>
      </c>
      <c r="F120" s="216" t="s">
        <v>3151</v>
      </c>
      <c r="G120" s="216" t="s">
        <v>3152</v>
      </c>
      <c r="H120" s="216" t="s">
        <v>91</v>
      </c>
      <c r="I120" s="220">
        <v>43123</v>
      </c>
      <c r="J120" s="220">
        <v>43457</v>
      </c>
      <c r="K120" s="221"/>
      <c r="L120" s="179" t="s">
        <v>3153</v>
      </c>
      <c r="M120" s="222">
        <v>120</v>
      </c>
      <c r="N120" s="222">
        <v>120</v>
      </c>
      <c r="O120" s="222">
        <v>120</v>
      </c>
      <c r="P120" s="222">
        <v>120</v>
      </c>
      <c r="Q120" s="222">
        <v>0</v>
      </c>
      <c r="R120" s="183">
        <v>0</v>
      </c>
      <c r="S120" s="188">
        <v>0</v>
      </c>
      <c r="T120" s="183">
        <v>0</v>
      </c>
      <c r="U120" s="184">
        <v>0</v>
      </c>
      <c r="V120" s="188">
        <v>0</v>
      </c>
      <c r="W120" s="222">
        <v>0</v>
      </c>
      <c r="X120" s="222">
        <v>0</v>
      </c>
      <c r="Y120" s="199"/>
    </row>
    <row r="121" ht="23.1" customHeight="1" spans="1:25">
      <c r="A121" s="179"/>
      <c r="B121" s="179"/>
      <c r="C121" s="180"/>
      <c r="D121" s="215" t="s">
        <v>2483</v>
      </c>
      <c r="E121" s="216" t="s">
        <v>641</v>
      </c>
      <c r="F121" s="216"/>
      <c r="G121" s="216"/>
      <c r="H121" s="216"/>
      <c r="I121" s="220"/>
      <c r="J121" s="220"/>
      <c r="K121" s="221"/>
      <c r="L121" s="179"/>
      <c r="M121" s="222">
        <v>4.95</v>
      </c>
      <c r="N121" s="222">
        <v>4.95</v>
      </c>
      <c r="O121" s="222">
        <v>4.95</v>
      </c>
      <c r="P121" s="222">
        <v>4.95</v>
      </c>
      <c r="Q121" s="222">
        <v>0</v>
      </c>
      <c r="R121" s="183">
        <v>0</v>
      </c>
      <c r="S121" s="188">
        <v>0</v>
      </c>
      <c r="T121" s="183">
        <v>0</v>
      </c>
      <c r="U121" s="184">
        <v>0</v>
      </c>
      <c r="V121" s="188">
        <v>0</v>
      </c>
      <c r="W121" s="222">
        <v>0</v>
      </c>
      <c r="X121" s="222">
        <v>0</v>
      </c>
      <c r="Y121" s="199"/>
    </row>
    <row r="122" ht="23.1" customHeight="1" spans="1:25">
      <c r="A122" s="179" t="s">
        <v>1752</v>
      </c>
      <c r="B122" s="179" t="s">
        <v>1897</v>
      </c>
      <c r="C122" s="180" t="s">
        <v>1897</v>
      </c>
      <c r="D122" s="215" t="s">
        <v>2484</v>
      </c>
      <c r="E122" s="216" t="s">
        <v>2485</v>
      </c>
      <c r="F122" s="216" t="s">
        <v>3154</v>
      </c>
      <c r="G122" s="216" t="s">
        <v>3087</v>
      </c>
      <c r="H122" s="216" t="s">
        <v>2839</v>
      </c>
      <c r="I122" s="220">
        <v>43101</v>
      </c>
      <c r="J122" s="220">
        <v>43465</v>
      </c>
      <c r="K122" s="221">
        <v>5</v>
      </c>
      <c r="L122" s="179" t="s">
        <v>3089</v>
      </c>
      <c r="M122" s="222">
        <v>0.4</v>
      </c>
      <c r="N122" s="222">
        <v>0.4</v>
      </c>
      <c r="O122" s="222">
        <v>0.4</v>
      </c>
      <c r="P122" s="222">
        <v>0.4</v>
      </c>
      <c r="Q122" s="222">
        <v>0</v>
      </c>
      <c r="R122" s="183">
        <v>0</v>
      </c>
      <c r="S122" s="188">
        <v>0</v>
      </c>
      <c r="T122" s="183">
        <v>0</v>
      </c>
      <c r="U122" s="184">
        <v>0</v>
      </c>
      <c r="V122" s="188">
        <v>0</v>
      </c>
      <c r="W122" s="222">
        <v>0</v>
      </c>
      <c r="X122" s="222">
        <v>0</v>
      </c>
      <c r="Y122" s="199"/>
    </row>
    <row r="123" ht="23.1" customHeight="1" spans="1:25">
      <c r="A123" s="179" t="s">
        <v>1752</v>
      </c>
      <c r="B123" s="179" t="s">
        <v>1897</v>
      </c>
      <c r="C123" s="180" t="s">
        <v>1897</v>
      </c>
      <c r="D123" s="215" t="s">
        <v>2484</v>
      </c>
      <c r="E123" s="216" t="s">
        <v>2485</v>
      </c>
      <c r="F123" s="216" t="s">
        <v>3154</v>
      </c>
      <c r="G123" s="216" t="s">
        <v>3109</v>
      </c>
      <c r="H123" s="216" t="s">
        <v>2839</v>
      </c>
      <c r="I123" s="220">
        <v>43101</v>
      </c>
      <c r="J123" s="220">
        <v>43465</v>
      </c>
      <c r="K123" s="221">
        <v>4</v>
      </c>
      <c r="L123" s="179" t="s">
        <v>3075</v>
      </c>
      <c r="M123" s="222">
        <v>1.6</v>
      </c>
      <c r="N123" s="222">
        <v>1.6</v>
      </c>
      <c r="O123" s="222">
        <v>1.6</v>
      </c>
      <c r="P123" s="222">
        <v>1.6</v>
      </c>
      <c r="Q123" s="222">
        <v>0</v>
      </c>
      <c r="R123" s="183">
        <v>0</v>
      </c>
      <c r="S123" s="188">
        <v>0</v>
      </c>
      <c r="T123" s="183">
        <v>0</v>
      </c>
      <c r="U123" s="184">
        <v>0</v>
      </c>
      <c r="V123" s="188">
        <v>0</v>
      </c>
      <c r="W123" s="222">
        <v>0</v>
      </c>
      <c r="X123" s="222">
        <v>0</v>
      </c>
      <c r="Y123" s="199"/>
    </row>
    <row r="124" ht="23.1" customHeight="1" spans="1:25">
      <c r="A124" s="179" t="s">
        <v>1752</v>
      </c>
      <c r="B124" s="179" t="s">
        <v>1897</v>
      </c>
      <c r="C124" s="180" t="s">
        <v>1897</v>
      </c>
      <c r="D124" s="215" t="s">
        <v>2484</v>
      </c>
      <c r="E124" s="216" t="s">
        <v>2485</v>
      </c>
      <c r="F124" s="216" t="s">
        <v>3154</v>
      </c>
      <c r="G124" s="216" t="s">
        <v>3074</v>
      </c>
      <c r="H124" s="216" t="s">
        <v>2839</v>
      </c>
      <c r="I124" s="220">
        <v>43101</v>
      </c>
      <c r="J124" s="220">
        <v>43465</v>
      </c>
      <c r="K124" s="221">
        <v>1</v>
      </c>
      <c r="L124" s="179" t="s">
        <v>3075</v>
      </c>
      <c r="M124" s="222">
        <v>0.2</v>
      </c>
      <c r="N124" s="222">
        <v>0.2</v>
      </c>
      <c r="O124" s="222">
        <v>0.2</v>
      </c>
      <c r="P124" s="222">
        <v>0.2</v>
      </c>
      <c r="Q124" s="222">
        <v>0</v>
      </c>
      <c r="R124" s="183">
        <v>0</v>
      </c>
      <c r="S124" s="188">
        <v>0</v>
      </c>
      <c r="T124" s="183">
        <v>0</v>
      </c>
      <c r="U124" s="184">
        <v>0</v>
      </c>
      <c r="V124" s="188">
        <v>0</v>
      </c>
      <c r="W124" s="222">
        <v>0</v>
      </c>
      <c r="X124" s="222">
        <v>0</v>
      </c>
      <c r="Y124" s="199"/>
    </row>
    <row r="125" ht="23.1" customHeight="1" spans="1:25">
      <c r="A125" s="179" t="s">
        <v>1752</v>
      </c>
      <c r="B125" s="179" t="s">
        <v>1897</v>
      </c>
      <c r="C125" s="180" t="s">
        <v>1897</v>
      </c>
      <c r="D125" s="215" t="s">
        <v>2484</v>
      </c>
      <c r="E125" s="216" t="s">
        <v>2485</v>
      </c>
      <c r="F125" s="216" t="s">
        <v>3154</v>
      </c>
      <c r="G125" s="216" t="s">
        <v>3118</v>
      </c>
      <c r="H125" s="216" t="s">
        <v>2839</v>
      </c>
      <c r="I125" s="220">
        <v>43101</v>
      </c>
      <c r="J125" s="220">
        <v>43465</v>
      </c>
      <c r="K125" s="221">
        <v>5</v>
      </c>
      <c r="L125" s="179" t="s">
        <v>3155</v>
      </c>
      <c r="M125" s="222">
        <v>0.4</v>
      </c>
      <c r="N125" s="222">
        <v>0.4</v>
      </c>
      <c r="O125" s="222">
        <v>0.4</v>
      </c>
      <c r="P125" s="222">
        <v>0.4</v>
      </c>
      <c r="Q125" s="222">
        <v>0</v>
      </c>
      <c r="R125" s="183">
        <v>0</v>
      </c>
      <c r="S125" s="188">
        <v>0</v>
      </c>
      <c r="T125" s="183">
        <v>0</v>
      </c>
      <c r="U125" s="184">
        <v>0</v>
      </c>
      <c r="V125" s="188">
        <v>0</v>
      </c>
      <c r="W125" s="222">
        <v>0</v>
      </c>
      <c r="X125" s="222">
        <v>0</v>
      </c>
      <c r="Y125" s="199"/>
    </row>
    <row r="126" ht="23.1" customHeight="1" spans="1:25">
      <c r="A126" s="179" t="s">
        <v>1752</v>
      </c>
      <c r="B126" s="179" t="s">
        <v>1897</v>
      </c>
      <c r="C126" s="180" t="s">
        <v>1897</v>
      </c>
      <c r="D126" s="215" t="s">
        <v>2484</v>
      </c>
      <c r="E126" s="216" t="s">
        <v>2485</v>
      </c>
      <c r="F126" s="216" t="s">
        <v>3154</v>
      </c>
      <c r="G126" s="216" t="s">
        <v>3107</v>
      </c>
      <c r="H126" s="216" t="s">
        <v>2839</v>
      </c>
      <c r="I126" s="220">
        <v>43101</v>
      </c>
      <c r="J126" s="220">
        <v>43465</v>
      </c>
      <c r="K126" s="221">
        <v>3</v>
      </c>
      <c r="L126" s="179" t="s">
        <v>3075</v>
      </c>
      <c r="M126" s="222">
        <v>1.35</v>
      </c>
      <c r="N126" s="222">
        <v>1.35</v>
      </c>
      <c r="O126" s="222">
        <v>1.35</v>
      </c>
      <c r="P126" s="222">
        <v>1.35</v>
      </c>
      <c r="Q126" s="222">
        <v>0</v>
      </c>
      <c r="R126" s="183">
        <v>0</v>
      </c>
      <c r="S126" s="188">
        <v>0</v>
      </c>
      <c r="T126" s="183">
        <v>0</v>
      </c>
      <c r="U126" s="184">
        <v>0</v>
      </c>
      <c r="V126" s="188">
        <v>0</v>
      </c>
      <c r="W126" s="222">
        <v>0</v>
      </c>
      <c r="X126" s="222">
        <v>0</v>
      </c>
      <c r="Y126" s="199"/>
    </row>
    <row r="127" ht="23.1" customHeight="1" spans="1:25">
      <c r="A127" s="179" t="s">
        <v>1752</v>
      </c>
      <c r="B127" s="179" t="s">
        <v>1897</v>
      </c>
      <c r="C127" s="180" t="s">
        <v>1897</v>
      </c>
      <c r="D127" s="215" t="s">
        <v>2484</v>
      </c>
      <c r="E127" s="216" t="s">
        <v>2485</v>
      </c>
      <c r="F127" s="216" t="s">
        <v>3154</v>
      </c>
      <c r="G127" s="216" t="s">
        <v>3113</v>
      </c>
      <c r="H127" s="216" t="s">
        <v>2839</v>
      </c>
      <c r="I127" s="220">
        <v>43101</v>
      </c>
      <c r="J127" s="220">
        <v>43465</v>
      </c>
      <c r="K127" s="221">
        <v>5</v>
      </c>
      <c r="L127" s="179" t="s">
        <v>3106</v>
      </c>
      <c r="M127" s="222">
        <v>1</v>
      </c>
      <c r="N127" s="222">
        <v>1</v>
      </c>
      <c r="O127" s="222">
        <v>1</v>
      </c>
      <c r="P127" s="222">
        <v>1</v>
      </c>
      <c r="Q127" s="222">
        <v>0</v>
      </c>
      <c r="R127" s="183">
        <v>0</v>
      </c>
      <c r="S127" s="188">
        <v>0</v>
      </c>
      <c r="T127" s="183">
        <v>0</v>
      </c>
      <c r="U127" s="184">
        <v>0</v>
      </c>
      <c r="V127" s="188">
        <v>0</v>
      </c>
      <c r="W127" s="222">
        <v>0</v>
      </c>
      <c r="X127" s="222">
        <v>0</v>
      </c>
      <c r="Y127" s="199"/>
    </row>
    <row r="128" ht="23.1" customHeight="1" spans="1:25">
      <c r="A128" s="179"/>
      <c r="B128" s="179"/>
      <c r="C128" s="180"/>
      <c r="D128" s="215" t="s">
        <v>2486</v>
      </c>
      <c r="E128" s="216" t="s">
        <v>2206</v>
      </c>
      <c r="F128" s="216"/>
      <c r="G128" s="216"/>
      <c r="H128" s="216"/>
      <c r="I128" s="220"/>
      <c r="J128" s="220"/>
      <c r="K128" s="221"/>
      <c r="L128" s="179"/>
      <c r="M128" s="222">
        <v>502.05</v>
      </c>
      <c r="N128" s="222">
        <v>502.05</v>
      </c>
      <c r="O128" s="222">
        <v>502.05</v>
      </c>
      <c r="P128" s="222">
        <v>502.05</v>
      </c>
      <c r="Q128" s="222">
        <v>0</v>
      </c>
      <c r="R128" s="183">
        <v>0</v>
      </c>
      <c r="S128" s="188">
        <v>0</v>
      </c>
      <c r="T128" s="183">
        <v>0</v>
      </c>
      <c r="U128" s="184">
        <v>0</v>
      </c>
      <c r="V128" s="188">
        <v>0</v>
      </c>
      <c r="W128" s="222">
        <v>0</v>
      </c>
      <c r="X128" s="222">
        <v>0</v>
      </c>
      <c r="Y128" s="199"/>
    </row>
    <row r="129" ht="23.1" customHeight="1" spans="1:25">
      <c r="A129" s="179"/>
      <c r="B129" s="179"/>
      <c r="C129" s="180"/>
      <c r="D129" s="215" t="s">
        <v>2489</v>
      </c>
      <c r="E129" s="216" t="s">
        <v>2490</v>
      </c>
      <c r="F129" s="216"/>
      <c r="G129" s="216" t="s">
        <v>3074</v>
      </c>
      <c r="H129" s="216"/>
      <c r="I129" s="220"/>
      <c r="J129" s="220"/>
      <c r="K129" s="221">
        <v>5</v>
      </c>
      <c r="L129" s="179" t="s">
        <v>3075</v>
      </c>
      <c r="M129" s="222">
        <v>1.25</v>
      </c>
      <c r="N129" s="222">
        <v>1.25</v>
      </c>
      <c r="O129" s="222">
        <v>1.25</v>
      </c>
      <c r="P129" s="222">
        <v>1.25</v>
      </c>
      <c r="Q129" s="222">
        <v>0</v>
      </c>
      <c r="R129" s="183">
        <v>0</v>
      </c>
      <c r="S129" s="188">
        <v>0</v>
      </c>
      <c r="T129" s="183">
        <v>0</v>
      </c>
      <c r="U129" s="184">
        <v>0</v>
      </c>
      <c r="V129" s="188">
        <v>0</v>
      </c>
      <c r="W129" s="222">
        <v>0</v>
      </c>
      <c r="X129" s="222">
        <v>0</v>
      </c>
      <c r="Y129" s="199"/>
    </row>
    <row r="130" ht="23.1" customHeight="1" spans="1:25">
      <c r="A130" s="179"/>
      <c r="B130" s="179"/>
      <c r="C130" s="180"/>
      <c r="D130" s="215" t="s">
        <v>2489</v>
      </c>
      <c r="E130" s="216" t="s">
        <v>2490</v>
      </c>
      <c r="F130" s="216"/>
      <c r="G130" s="216" t="s">
        <v>3156</v>
      </c>
      <c r="H130" s="216"/>
      <c r="I130" s="220"/>
      <c r="J130" s="220"/>
      <c r="K130" s="221"/>
      <c r="L130" s="179"/>
      <c r="M130" s="222">
        <v>1</v>
      </c>
      <c r="N130" s="222">
        <v>1</v>
      </c>
      <c r="O130" s="222">
        <v>1</v>
      </c>
      <c r="P130" s="222">
        <v>1</v>
      </c>
      <c r="Q130" s="222">
        <v>0</v>
      </c>
      <c r="R130" s="183">
        <v>0</v>
      </c>
      <c r="S130" s="188">
        <v>0</v>
      </c>
      <c r="T130" s="183">
        <v>0</v>
      </c>
      <c r="U130" s="184">
        <v>0</v>
      </c>
      <c r="V130" s="188">
        <v>0</v>
      </c>
      <c r="W130" s="222">
        <v>0</v>
      </c>
      <c r="X130" s="222">
        <v>0</v>
      </c>
      <c r="Y130" s="199"/>
    </row>
    <row r="131" ht="23.1" customHeight="1" spans="1:25">
      <c r="A131" s="179"/>
      <c r="B131" s="179"/>
      <c r="C131" s="180"/>
      <c r="D131" s="215" t="s">
        <v>2489</v>
      </c>
      <c r="E131" s="216" t="s">
        <v>2490</v>
      </c>
      <c r="F131" s="216"/>
      <c r="G131" s="216" t="s">
        <v>3114</v>
      </c>
      <c r="H131" s="216"/>
      <c r="I131" s="220"/>
      <c r="J131" s="220"/>
      <c r="K131" s="221">
        <v>2</v>
      </c>
      <c r="L131" s="179" t="s">
        <v>3075</v>
      </c>
      <c r="M131" s="222">
        <v>3.3</v>
      </c>
      <c r="N131" s="222">
        <v>3.3</v>
      </c>
      <c r="O131" s="222">
        <v>3.3</v>
      </c>
      <c r="P131" s="222">
        <v>3.3</v>
      </c>
      <c r="Q131" s="222">
        <v>0</v>
      </c>
      <c r="R131" s="183">
        <v>0</v>
      </c>
      <c r="S131" s="188">
        <v>0</v>
      </c>
      <c r="T131" s="183">
        <v>0</v>
      </c>
      <c r="U131" s="184">
        <v>0</v>
      </c>
      <c r="V131" s="188">
        <v>0</v>
      </c>
      <c r="W131" s="222">
        <v>0</v>
      </c>
      <c r="X131" s="222">
        <v>0</v>
      </c>
      <c r="Y131" s="199"/>
    </row>
    <row r="132" ht="23.1" customHeight="1" spans="1:25">
      <c r="A132" s="179"/>
      <c r="B132" s="179"/>
      <c r="C132" s="180"/>
      <c r="D132" s="215" t="s">
        <v>2489</v>
      </c>
      <c r="E132" s="216" t="s">
        <v>2490</v>
      </c>
      <c r="F132" s="216"/>
      <c r="G132" s="216" t="s">
        <v>3157</v>
      </c>
      <c r="H132" s="216"/>
      <c r="I132" s="220"/>
      <c r="J132" s="220"/>
      <c r="K132" s="221"/>
      <c r="L132" s="179"/>
      <c r="M132" s="222">
        <v>6.5</v>
      </c>
      <c r="N132" s="222">
        <v>6.5</v>
      </c>
      <c r="O132" s="222">
        <v>6.5</v>
      </c>
      <c r="P132" s="222">
        <v>6.5</v>
      </c>
      <c r="Q132" s="222">
        <v>0</v>
      </c>
      <c r="R132" s="183">
        <v>0</v>
      </c>
      <c r="S132" s="188">
        <v>0</v>
      </c>
      <c r="T132" s="183">
        <v>0</v>
      </c>
      <c r="U132" s="184">
        <v>0</v>
      </c>
      <c r="V132" s="188">
        <v>0</v>
      </c>
      <c r="W132" s="222">
        <v>0</v>
      </c>
      <c r="X132" s="222">
        <v>0</v>
      </c>
      <c r="Y132" s="199"/>
    </row>
    <row r="133" ht="23.1" customHeight="1" spans="1:25">
      <c r="A133" s="179"/>
      <c r="B133" s="179"/>
      <c r="C133" s="180"/>
      <c r="D133" s="215" t="s">
        <v>2489</v>
      </c>
      <c r="E133" s="216" t="s">
        <v>2490</v>
      </c>
      <c r="F133" s="216"/>
      <c r="G133" s="216" t="s">
        <v>3158</v>
      </c>
      <c r="H133" s="216"/>
      <c r="I133" s="220"/>
      <c r="J133" s="220"/>
      <c r="K133" s="221"/>
      <c r="L133" s="179"/>
      <c r="M133" s="222">
        <v>0.8</v>
      </c>
      <c r="N133" s="222">
        <v>0.8</v>
      </c>
      <c r="O133" s="222">
        <v>0.8</v>
      </c>
      <c r="P133" s="222">
        <v>0.8</v>
      </c>
      <c r="Q133" s="222">
        <v>0</v>
      </c>
      <c r="R133" s="183">
        <v>0</v>
      </c>
      <c r="S133" s="188">
        <v>0</v>
      </c>
      <c r="T133" s="183">
        <v>0</v>
      </c>
      <c r="U133" s="184">
        <v>0</v>
      </c>
      <c r="V133" s="188">
        <v>0</v>
      </c>
      <c r="W133" s="222">
        <v>0</v>
      </c>
      <c r="X133" s="222">
        <v>0</v>
      </c>
      <c r="Y133" s="199"/>
    </row>
    <row r="134" ht="23.1" customHeight="1" spans="1:25">
      <c r="A134" s="179"/>
      <c r="B134" s="179"/>
      <c r="C134" s="180"/>
      <c r="D134" s="215" t="s">
        <v>2489</v>
      </c>
      <c r="E134" s="216" t="s">
        <v>2490</v>
      </c>
      <c r="F134" s="216"/>
      <c r="G134" s="216" t="s">
        <v>3159</v>
      </c>
      <c r="H134" s="216"/>
      <c r="I134" s="220"/>
      <c r="J134" s="220"/>
      <c r="K134" s="221"/>
      <c r="L134" s="179"/>
      <c r="M134" s="222">
        <v>0.6</v>
      </c>
      <c r="N134" s="222">
        <v>0.6</v>
      </c>
      <c r="O134" s="222">
        <v>0.6</v>
      </c>
      <c r="P134" s="222">
        <v>0.6</v>
      </c>
      <c r="Q134" s="222">
        <v>0</v>
      </c>
      <c r="R134" s="183">
        <v>0</v>
      </c>
      <c r="S134" s="188">
        <v>0</v>
      </c>
      <c r="T134" s="183">
        <v>0</v>
      </c>
      <c r="U134" s="184">
        <v>0</v>
      </c>
      <c r="V134" s="188">
        <v>0</v>
      </c>
      <c r="W134" s="222">
        <v>0</v>
      </c>
      <c r="X134" s="222">
        <v>0</v>
      </c>
      <c r="Y134" s="199"/>
    </row>
    <row r="135" ht="23.1" customHeight="1" spans="1:25">
      <c r="A135" s="179"/>
      <c r="B135" s="179"/>
      <c r="C135" s="180"/>
      <c r="D135" s="215" t="s">
        <v>2489</v>
      </c>
      <c r="E135" s="216" t="s">
        <v>2490</v>
      </c>
      <c r="F135" s="216"/>
      <c r="G135" s="216" t="s">
        <v>3160</v>
      </c>
      <c r="H135" s="216"/>
      <c r="I135" s="220"/>
      <c r="J135" s="220"/>
      <c r="K135" s="221"/>
      <c r="L135" s="179"/>
      <c r="M135" s="222">
        <v>0.5</v>
      </c>
      <c r="N135" s="222">
        <v>0.5</v>
      </c>
      <c r="O135" s="222">
        <v>0.5</v>
      </c>
      <c r="P135" s="222">
        <v>0.5</v>
      </c>
      <c r="Q135" s="222">
        <v>0</v>
      </c>
      <c r="R135" s="183">
        <v>0</v>
      </c>
      <c r="S135" s="188">
        <v>0</v>
      </c>
      <c r="T135" s="183">
        <v>0</v>
      </c>
      <c r="U135" s="184">
        <v>0</v>
      </c>
      <c r="V135" s="188">
        <v>0</v>
      </c>
      <c r="W135" s="222">
        <v>0</v>
      </c>
      <c r="X135" s="222">
        <v>0</v>
      </c>
      <c r="Y135" s="199"/>
    </row>
    <row r="136" ht="23.1" customHeight="1" spans="1:25">
      <c r="A136" s="179"/>
      <c r="B136" s="179"/>
      <c r="C136" s="180"/>
      <c r="D136" s="215" t="s">
        <v>2489</v>
      </c>
      <c r="E136" s="216" t="s">
        <v>2490</v>
      </c>
      <c r="F136" s="216"/>
      <c r="G136" s="216" t="s">
        <v>3161</v>
      </c>
      <c r="H136" s="216"/>
      <c r="I136" s="220"/>
      <c r="J136" s="220"/>
      <c r="K136" s="221"/>
      <c r="L136" s="179"/>
      <c r="M136" s="222">
        <v>1.2</v>
      </c>
      <c r="N136" s="222">
        <v>1.2</v>
      </c>
      <c r="O136" s="222">
        <v>1.2</v>
      </c>
      <c r="P136" s="222">
        <v>1.2</v>
      </c>
      <c r="Q136" s="222">
        <v>0</v>
      </c>
      <c r="R136" s="183">
        <v>0</v>
      </c>
      <c r="S136" s="188">
        <v>0</v>
      </c>
      <c r="T136" s="183">
        <v>0</v>
      </c>
      <c r="U136" s="184">
        <v>0</v>
      </c>
      <c r="V136" s="188">
        <v>0</v>
      </c>
      <c r="W136" s="222">
        <v>0</v>
      </c>
      <c r="X136" s="222">
        <v>0</v>
      </c>
      <c r="Y136" s="199"/>
    </row>
    <row r="137" ht="23.1" customHeight="1" spans="1:25">
      <c r="A137" s="179"/>
      <c r="B137" s="179"/>
      <c r="C137" s="180"/>
      <c r="D137" s="215" t="s">
        <v>2489</v>
      </c>
      <c r="E137" s="216" t="s">
        <v>2490</v>
      </c>
      <c r="F137" s="216"/>
      <c r="G137" s="216" t="s">
        <v>3162</v>
      </c>
      <c r="H137" s="216"/>
      <c r="I137" s="220"/>
      <c r="J137" s="220"/>
      <c r="K137" s="221">
        <v>60</v>
      </c>
      <c r="L137" s="179" t="s">
        <v>3079</v>
      </c>
      <c r="M137" s="222">
        <v>1.8</v>
      </c>
      <c r="N137" s="222">
        <v>1.8</v>
      </c>
      <c r="O137" s="222">
        <v>1.8</v>
      </c>
      <c r="P137" s="222">
        <v>1.8</v>
      </c>
      <c r="Q137" s="222">
        <v>0</v>
      </c>
      <c r="R137" s="183">
        <v>0</v>
      </c>
      <c r="S137" s="188">
        <v>0</v>
      </c>
      <c r="T137" s="183">
        <v>0</v>
      </c>
      <c r="U137" s="184">
        <v>0</v>
      </c>
      <c r="V137" s="188">
        <v>0</v>
      </c>
      <c r="W137" s="222">
        <v>0</v>
      </c>
      <c r="X137" s="222">
        <v>0</v>
      </c>
      <c r="Y137" s="199"/>
    </row>
    <row r="138" ht="23.1" customHeight="1" spans="1:25">
      <c r="A138" s="179"/>
      <c r="B138" s="179"/>
      <c r="C138" s="180"/>
      <c r="D138" s="215" t="s">
        <v>2489</v>
      </c>
      <c r="E138" s="216" t="s">
        <v>2490</v>
      </c>
      <c r="F138" s="216"/>
      <c r="G138" s="216" t="s">
        <v>3107</v>
      </c>
      <c r="H138" s="216"/>
      <c r="I138" s="220"/>
      <c r="J138" s="220"/>
      <c r="K138" s="221">
        <v>3</v>
      </c>
      <c r="L138" s="179" t="s">
        <v>3075</v>
      </c>
      <c r="M138" s="222">
        <v>1.7</v>
      </c>
      <c r="N138" s="222">
        <v>1.7</v>
      </c>
      <c r="O138" s="222">
        <v>1.7</v>
      </c>
      <c r="P138" s="222">
        <v>1.7</v>
      </c>
      <c r="Q138" s="222">
        <v>0</v>
      </c>
      <c r="R138" s="183">
        <v>0</v>
      </c>
      <c r="S138" s="188">
        <v>0</v>
      </c>
      <c r="T138" s="183">
        <v>0</v>
      </c>
      <c r="U138" s="184">
        <v>0</v>
      </c>
      <c r="V138" s="188">
        <v>0</v>
      </c>
      <c r="W138" s="222">
        <v>0</v>
      </c>
      <c r="X138" s="222">
        <v>0</v>
      </c>
      <c r="Y138" s="199"/>
    </row>
    <row r="139" ht="23.1" customHeight="1" spans="1:25">
      <c r="A139" s="179" t="s">
        <v>1414</v>
      </c>
      <c r="B139" s="179" t="s">
        <v>3163</v>
      </c>
      <c r="C139" s="180" t="s">
        <v>1901</v>
      </c>
      <c r="D139" s="215" t="s">
        <v>2489</v>
      </c>
      <c r="E139" s="216" t="s">
        <v>2490</v>
      </c>
      <c r="F139" s="216" t="s">
        <v>3130</v>
      </c>
      <c r="G139" s="216" t="s">
        <v>3164</v>
      </c>
      <c r="H139" s="216"/>
      <c r="I139" s="220"/>
      <c r="J139" s="220"/>
      <c r="K139" s="221"/>
      <c r="L139" s="179"/>
      <c r="M139" s="222">
        <v>15</v>
      </c>
      <c r="N139" s="222">
        <v>15</v>
      </c>
      <c r="O139" s="222">
        <v>15</v>
      </c>
      <c r="P139" s="222">
        <v>15</v>
      </c>
      <c r="Q139" s="222">
        <v>0</v>
      </c>
      <c r="R139" s="183">
        <v>0</v>
      </c>
      <c r="S139" s="188">
        <v>0</v>
      </c>
      <c r="T139" s="183">
        <v>0</v>
      </c>
      <c r="U139" s="184">
        <v>0</v>
      </c>
      <c r="V139" s="188">
        <v>0</v>
      </c>
      <c r="W139" s="222">
        <v>0</v>
      </c>
      <c r="X139" s="222">
        <v>0</v>
      </c>
      <c r="Y139" s="199"/>
    </row>
    <row r="140" ht="23.1" customHeight="1" spans="1:25">
      <c r="A140" s="179" t="s">
        <v>1414</v>
      </c>
      <c r="B140" s="179" t="s">
        <v>3163</v>
      </c>
      <c r="C140" s="180" t="s">
        <v>1901</v>
      </c>
      <c r="D140" s="215" t="s">
        <v>2489</v>
      </c>
      <c r="E140" s="216" t="s">
        <v>2490</v>
      </c>
      <c r="F140" s="216" t="s">
        <v>3154</v>
      </c>
      <c r="G140" s="216" t="s">
        <v>3109</v>
      </c>
      <c r="H140" s="216"/>
      <c r="I140" s="220"/>
      <c r="J140" s="220"/>
      <c r="K140" s="221">
        <v>3</v>
      </c>
      <c r="L140" s="179" t="s">
        <v>3075</v>
      </c>
      <c r="M140" s="222">
        <v>1.7</v>
      </c>
      <c r="N140" s="222">
        <v>1.7</v>
      </c>
      <c r="O140" s="222">
        <v>1.7</v>
      </c>
      <c r="P140" s="222">
        <v>1.7</v>
      </c>
      <c r="Q140" s="222">
        <v>0</v>
      </c>
      <c r="R140" s="183">
        <v>0</v>
      </c>
      <c r="S140" s="188">
        <v>0</v>
      </c>
      <c r="T140" s="183">
        <v>0</v>
      </c>
      <c r="U140" s="184">
        <v>0</v>
      </c>
      <c r="V140" s="188">
        <v>0</v>
      </c>
      <c r="W140" s="222">
        <v>0</v>
      </c>
      <c r="X140" s="222">
        <v>0</v>
      </c>
      <c r="Y140" s="199"/>
    </row>
    <row r="141" ht="23.1" customHeight="1" spans="1:25">
      <c r="A141" s="179" t="s">
        <v>1414</v>
      </c>
      <c r="B141" s="179" t="s">
        <v>3165</v>
      </c>
      <c r="C141" s="180" t="s">
        <v>1897</v>
      </c>
      <c r="D141" s="215" t="s">
        <v>2491</v>
      </c>
      <c r="E141" s="216" t="s">
        <v>2492</v>
      </c>
      <c r="F141" s="216" t="s">
        <v>3166</v>
      </c>
      <c r="G141" s="216" t="s">
        <v>87</v>
      </c>
      <c r="H141" s="216"/>
      <c r="I141" s="220">
        <v>43101</v>
      </c>
      <c r="J141" s="220">
        <v>43465</v>
      </c>
      <c r="K141" s="221"/>
      <c r="L141" s="179"/>
      <c r="M141" s="222">
        <v>40</v>
      </c>
      <c r="N141" s="222">
        <v>40</v>
      </c>
      <c r="O141" s="222">
        <v>40</v>
      </c>
      <c r="P141" s="222">
        <v>40</v>
      </c>
      <c r="Q141" s="222">
        <v>0</v>
      </c>
      <c r="R141" s="183">
        <v>0</v>
      </c>
      <c r="S141" s="188">
        <v>0</v>
      </c>
      <c r="T141" s="183">
        <v>0</v>
      </c>
      <c r="U141" s="184">
        <v>0</v>
      </c>
      <c r="V141" s="188">
        <v>0</v>
      </c>
      <c r="W141" s="222">
        <v>0</v>
      </c>
      <c r="X141" s="222">
        <v>0</v>
      </c>
      <c r="Y141" s="199"/>
    </row>
    <row r="142" ht="23.1" customHeight="1" spans="1:25">
      <c r="A142" s="179" t="s">
        <v>1414</v>
      </c>
      <c r="B142" s="179" t="s">
        <v>3165</v>
      </c>
      <c r="C142" s="180" t="s">
        <v>1897</v>
      </c>
      <c r="D142" s="215" t="s">
        <v>2491</v>
      </c>
      <c r="E142" s="216" t="s">
        <v>2492</v>
      </c>
      <c r="F142" s="216" t="s">
        <v>3167</v>
      </c>
      <c r="G142" s="216" t="s">
        <v>3168</v>
      </c>
      <c r="H142" s="216"/>
      <c r="I142" s="220">
        <v>43101</v>
      </c>
      <c r="J142" s="220">
        <v>43465</v>
      </c>
      <c r="K142" s="221"/>
      <c r="L142" s="179"/>
      <c r="M142" s="222">
        <v>30</v>
      </c>
      <c r="N142" s="222">
        <v>30</v>
      </c>
      <c r="O142" s="222">
        <v>30</v>
      </c>
      <c r="P142" s="222">
        <v>30</v>
      </c>
      <c r="Q142" s="222">
        <v>0</v>
      </c>
      <c r="R142" s="183">
        <v>0</v>
      </c>
      <c r="S142" s="188">
        <v>0</v>
      </c>
      <c r="T142" s="183">
        <v>0</v>
      </c>
      <c r="U142" s="184">
        <v>0</v>
      </c>
      <c r="V142" s="188">
        <v>0</v>
      </c>
      <c r="W142" s="222">
        <v>0</v>
      </c>
      <c r="X142" s="222">
        <v>0</v>
      </c>
      <c r="Y142" s="199"/>
    </row>
    <row r="143" ht="23.1" customHeight="1" spans="1:25">
      <c r="A143" s="179" t="s">
        <v>1414</v>
      </c>
      <c r="B143" s="179" t="s">
        <v>3165</v>
      </c>
      <c r="C143" s="180" t="s">
        <v>1897</v>
      </c>
      <c r="D143" s="215" t="s">
        <v>2491</v>
      </c>
      <c r="E143" s="216" t="s">
        <v>2492</v>
      </c>
      <c r="F143" s="216" t="s">
        <v>3169</v>
      </c>
      <c r="G143" s="216" t="s">
        <v>3170</v>
      </c>
      <c r="H143" s="216"/>
      <c r="I143" s="220">
        <v>43101</v>
      </c>
      <c r="J143" s="220">
        <v>43465</v>
      </c>
      <c r="K143" s="221"/>
      <c r="L143" s="179"/>
      <c r="M143" s="222">
        <v>10</v>
      </c>
      <c r="N143" s="222">
        <v>10</v>
      </c>
      <c r="O143" s="222">
        <v>10</v>
      </c>
      <c r="P143" s="222">
        <v>10</v>
      </c>
      <c r="Q143" s="222">
        <v>0</v>
      </c>
      <c r="R143" s="183">
        <v>0</v>
      </c>
      <c r="S143" s="188">
        <v>0</v>
      </c>
      <c r="T143" s="183">
        <v>0</v>
      </c>
      <c r="U143" s="184">
        <v>0</v>
      </c>
      <c r="V143" s="188">
        <v>0</v>
      </c>
      <c r="W143" s="222">
        <v>0</v>
      </c>
      <c r="X143" s="222">
        <v>0</v>
      </c>
      <c r="Y143" s="199"/>
    </row>
    <row r="144" ht="23.1" customHeight="1" spans="1:25">
      <c r="A144" s="179" t="s">
        <v>1414</v>
      </c>
      <c r="B144" s="179" t="s">
        <v>3165</v>
      </c>
      <c r="C144" s="180" t="s">
        <v>1897</v>
      </c>
      <c r="D144" s="215" t="s">
        <v>2491</v>
      </c>
      <c r="E144" s="216" t="s">
        <v>2492</v>
      </c>
      <c r="F144" s="216" t="s">
        <v>3171</v>
      </c>
      <c r="G144" s="216" t="s">
        <v>3172</v>
      </c>
      <c r="H144" s="216"/>
      <c r="I144" s="220">
        <v>43101</v>
      </c>
      <c r="J144" s="220">
        <v>43465</v>
      </c>
      <c r="K144" s="221"/>
      <c r="L144" s="179"/>
      <c r="M144" s="222">
        <v>45</v>
      </c>
      <c r="N144" s="222">
        <v>45</v>
      </c>
      <c r="O144" s="222">
        <v>45</v>
      </c>
      <c r="P144" s="222">
        <v>45</v>
      </c>
      <c r="Q144" s="222">
        <v>0</v>
      </c>
      <c r="R144" s="183">
        <v>0</v>
      </c>
      <c r="S144" s="188">
        <v>0</v>
      </c>
      <c r="T144" s="183">
        <v>0</v>
      </c>
      <c r="U144" s="184">
        <v>0</v>
      </c>
      <c r="V144" s="188">
        <v>0</v>
      </c>
      <c r="W144" s="222">
        <v>0</v>
      </c>
      <c r="X144" s="222">
        <v>0</v>
      </c>
      <c r="Y144" s="199"/>
    </row>
    <row r="145" ht="23.1" customHeight="1" spans="1:25">
      <c r="A145" s="179" t="s">
        <v>1414</v>
      </c>
      <c r="B145" s="179" t="s">
        <v>3165</v>
      </c>
      <c r="C145" s="180" t="s">
        <v>1897</v>
      </c>
      <c r="D145" s="215" t="s">
        <v>2491</v>
      </c>
      <c r="E145" s="216" t="s">
        <v>2492</v>
      </c>
      <c r="F145" s="216" t="s">
        <v>3171</v>
      </c>
      <c r="G145" s="216" t="s">
        <v>3135</v>
      </c>
      <c r="H145" s="216"/>
      <c r="I145" s="220">
        <v>43101</v>
      </c>
      <c r="J145" s="220">
        <v>43465</v>
      </c>
      <c r="K145" s="221"/>
      <c r="L145" s="179"/>
      <c r="M145" s="222">
        <v>15</v>
      </c>
      <c r="N145" s="222">
        <v>15</v>
      </c>
      <c r="O145" s="222">
        <v>15</v>
      </c>
      <c r="P145" s="222">
        <v>15</v>
      </c>
      <c r="Q145" s="222">
        <v>0</v>
      </c>
      <c r="R145" s="183">
        <v>0</v>
      </c>
      <c r="S145" s="188">
        <v>0</v>
      </c>
      <c r="T145" s="183">
        <v>0</v>
      </c>
      <c r="U145" s="184">
        <v>0</v>
      </c>
      <c r="V145" s="188">
        <v>0</v>
      </c>
      <c r="W145" s="222">
        <v>0</v>
      </c>
      <c r="X145" s="222">
        <v>0</v>
      </c>
      <c r="Y145" s="199"/>
    </row>
    <row r="146" ht="23.1" customHeight="1" spans="1:25">
      <c r="A146" s="179"/>
      <c r="B146" s="179"/>
      <c r="C146" s="180"/>
      <c r="D146" s="215" t="s">
        <v>2493</v>
      </c>
      <c r="E146" s="216" t="s">
        <v>2494</v>
      </c>
      <c r="F146" s="216" t="s">
        <v>3173</v>
      </c>
      <c r="G146" s="216" t="s">
        <v>3174</v>
      </c>
      <c r="H146" s="216" t="s">
        <v>2839</v>
      </c>
      <c r="I146" s="220">
        <v>43101</v>
      </c>
      <c r="J146" s="220">
        <v>43465</v>
      </c>
      <c r="K146" s="221"/>
      <c r="L146" s="179"/>
      <c r="M146" s="222">
        <v>4</v>
      </c>
      <c r="N146" s="222">
        <v>4</v>
      </c>
      <c r="O146" s="222">
        <v>4</v>
      </c>
      <c r="P146" s="222">
        <v>4</v>
      </c>
      <c r="Q146" s="222">
        <v>0</v>
      </c>
      <c r="R146" s="183">
        <v>0</v>
      </c>
      <c r="S146" s="188">
        <v>0</v>
      </c>
      <c r="T146" s="183">
        <v>0</v>
      </c>
      <c r="U146" s="184">
        <v>0</v>
      </c>
      <c r="V146" s="188">
        <v>0</v>
      </c>
      <c r="W146" s="222">
        <v>0</v>
      </c>
      <c r="X146" s="222">
        <v>0</v>
      </c>
      <c r="Y146" s="199" t="s">
        <v>3175</v>
      </c>
    </row>
    <row r="147" ht="23.1" customHeight="1" spans="1:25">
      <c r="A147" s="179"/>
      <c r="B147" s="179"/>
      <c r="C147" s="180"/>
      <c r="D147" s="215" t="s">
        <v>2493</v>
      </c>
      <c r="E147" s="216" t="s">
        <v>2494</v>
      </c>
      <c r="F147" s="216" t="s">
        <v>3173</v>
      </c>
      <c r="G147" s="216" t="s">
        <v>3135</v>
      </c>
      <c r="H147" s="216" t="s">
        <v>87</v>
      </c>
      <c r="I147" s="220">
        <v>43101</v>
      </c>
      <c r="J147" s="220">
        <v>43465</v>
      </c>
      <c r="K147" s="221"/>
      <c r="L147" s="179"/>
      <c r="M147" s="222">
        <v>6</v>
      </c>
      <c r="N147" s="222">
        <v>6</v>
      </c>
      <c r="O147" s="222">
        <v>6</v>
      </c>
      <c r="P147" s="222">
        <v>6</v>
      </c>
      <c r="Q147" s="222">
        <v>0</v>
      </c>
      <c r="R147" s="183">
        <v>0</v>
      </c>
      <c r="S147" s="188">
        <v>0</v>
      </c>
      <c r="T147" s="183">
        <v>0</v>
      </c>
      <c r="U147" s="184">
        <v>0</v>
      </c>
      <c r="V147" s="188">
        <v>0</v>
      </c>
      <c r="W147" s="222">
        <v>0</v>
      </c>
      <c r="X147" s="222">
        <v>0</v>
      </c>
      <c r="Y147" s="199" t="s">
        <v>3176</v>
      </c>
    </row>
    <row r="148" ht="23.1" customHeight="1" spans="1:25">
      <c r="A148" s="179"/>
      <c r="B148" s="179"/>
      <c r="C148" s="180"/>
      <c r="D148" s="215" t="s">
        <v>2493</v>
      </c>
      <c r="E148" s="216" t="s">
        <v>2494</v>
      </c>
      <c r="F148" s="216" t="s">
        <v>2940</v>
      </c>
      <c r="G148" s="216" t="s">
        <v>3177</v>
      </c>
      <c r="H148" s="216" t="s">
        <v>2880</v>
      </c>
      <c r="I148" s="220">
        <v>43101</v>
      </c>
      <c r="J148" s="220">
        <v>43465</v>
      </c>
      <c r="K148" s="221"/>
      <c r="L148" s="179"/>
      <c r="M148" s="222">
        <v>4</v>
      </c>
      <c r="N148" s="222">
        <v>4</v>
      </c>
      <c r="O148" s="222">
        <v>4</v>
      </c>
      <c r="P148" s="222">
        <v>4</v>
      </c>
      <c r="Q148" s="222">
        <v>0</v>
      </c>
      <c r="R148" s="183">
        <v>0</v>
      </c>
      <c r="S148" s="188">
        <v>0</v>
      </c>
      <c r="T148" s="183">
        <v>0</v>
      </c>
      <c r="U148" s="184">
        <v>0</v>
      </c>
      <c r="V148" s="188">
        <v>0</v>
      </c>
      <c r="W148" s="222">
        <v>0</v>
      </c>
      <c r="X148" s="222">
        <v>0</v>
      </c>
      <c r="Y148" s="199" t="s">
        <v>3178</v>
      </c>
    </row>
    <row r="149" ht="23.1" customHeight="1" spans="1:25">
      <c r="A149" s="179"/>
      <c r="B149" s="179"/>
      <c r="C149" s="180"/>
      <c r="D149" s="215" t="s">
        <v>2493</v>
      </c>
      <c r="E149" s="216" t="s">
        <v>2494</v>
      </c>
      <c r="F149" s="216" t="s">
        <v>2940</v>
      </c>
      <c r="G149" s="216" t="s">
        <v>3107</v>
      </c>
      <c r="H149" s="216" t="s">
        <v>2880</v>
      </c>
      <c r="I149" s="220">
        <v>43101</v>
      </c>
      <c r="J149" s="220">
        <v>43465</v>
      </c>
      <c r="K149" s="221"/>
      <c r="L149" s="179"/>
      <c r="M149" s="222">
        <v>4</v>
      </c>
      <c r="N149" s="222">
        <v>4</v>
      </c>
      <c r="O149" s="222">
        <v>4</v>
      </c>
      <c r="P149" s="222">
        <v>4</v>
      </c>
      <c r="Q149" s="222">
        <v>0</v>
      </c>
      <c r="R149" s="183">
        <v>0</v>
      </c>
      <c r="S149" s="188">
        <v>0</v>
      </c>
      <c r="T149" s="183">
        <v>0</v>
      </c>
      <c r="U149" s="184">
        <v>0</v>
      </c>
      <c r="V149" s="188">
        <v>0</v>
      </c>
      <c r="W149" s="222">
        <v>0</v>
      </c>
      <c r="X149" s="222">
        <v>0</v>
      </c>
      <c r="Y149" s="199"/>
    </row>
    <row r="150" ht="23.1" customHeight="1" spans="1:25">
      <c r="A150" s="179"/>
      <c r="B150" s="179"/>
      <c r="C150" s="180"/>
      <c r="D150" s="215" t="s">
        <v>2493</v>
      </c>
      <c r="E150" s="216" t="s">
        <v>2494</v>
      </c>
      <c r="F150" s="216" t="s">
        <v>2940</v>
      </c>
      <c r="G150" s="216" t="s">
        <v>3179</v>
      </c>
      <c r="H150" s="216" t="s">
        <v>2880</v>
      </c>
      <c r="I150" s="220">
        <v>43101</v>
      </c>
      <c r="J150" s="220">
        <v>43465</v>
      </c>
      <c r="K150" s="221"/>
      <c r="L150" s="179"/>
      <c r="M150" s="222">
        <v>3</v>
      </c>
      <c r="N150" s="222">
        <v>3</v>
      </c>
      <c r="O150" s="222">
        <v>3</v>
      </c>
      <c r="P150" s="222">
        <v>3</v>
      </c>
      <c r="Q150" s="222">
        <v>0</v>
      </c>
      <c r="R150" s="183">
        <v>0</v>
      </c>
      <c r="S150" s="188">
        <v>0</v>
      </c>
      <c r="T150" s="183">
        <v>0</v>
      </c>
      <c r="U150" s="184">
        <v>0</v>
      </c>
      <c r="V150" s="188">
        <v>0</v>
      </c>
      <c r="W150" s="222">
        <v>0</v>
      </c>
      <c r="X150" s="222">
        <v>0</v>
      </c>
      <c r="Y150" s="199" t="s">
        <v>3180</v>
      </c>
    </row>
    <row r="151" ht="23.1" customHeight="1" spans="1:25">
      <c r="A151" s="179"/>
      <c r="B151" s="179"/>
      <c r="C151" s="180"/>
      <c r="D151" s="215" t="s">
        <v>2493</v>
      </c>
      <c r="E151" s="216" t="s">
        <v>2494</v>
      </c>
      <c r="F151" s="216" t="s">
        <v>2940</v>
      </c>
      <c r="G151" s="216" t="s">
        <v>3126</v>
      </c>
      <c r="H151" s="216" t="s">
        <v>90</v>
      </c>
      <c r="I151" s="220">
        <v>43101</v>
      </c>
      <c r="J151" s="220">
        <v>43465</v>
      </c>
      <c r="K151" s="221"/>
      <c r="L151" s="179"/>
      <c r="M151" s="222">
        <v>6</v>
      </c>
      <c r="N151" s="222">
        <v>6</v>
      </c>
      <c r="O151" s="222">
        <v>6</v>
      </c>
      <c r="P151" s="222">
        <v>6</v>
      </c>
      <c r="Q151" s="222">
        <v>0</v>
      </c>
      <c r="R151" s="183">
        <v>0</v>
      </c>
      <c r="S151" s="188">
        <v>0</v>
      </c>
      <c r="T151" s="183">
        <v>0</v>
      </c>
      <c r="U151" s="184">
        <v>0</v>
      </c>
      <c r="V151" s="188">
        <v>0</v>
      </c>
      <c r="W151" s="222">
        <v>0</v>
      </c>
      <c r="X151" s="222">
        <v>0</v>
      </c>
      <c r="Y151" s="199" t="s">
        <v>3181</v>
      </c>
    </row>
    <row r="152" ht="23.1" customHeight="1" spans="1:25">
      <c r="A152" s="179" t="s">
        <v>1414</v>
      </c>
      <c r="B152" s="179" t="s">
        <v>3182</v>
      </c>
      <c r="C152" s="180" t="s">
        <v>1897</v>
      </c>
      <c r="D152" s="215" t="s">
        <v>2495</v>
      </c>
      <c r="E152" s="216" t="s">
        <v>2496</v>
      </c>
      <c r="F152" s="216"/>
      <c r="G152" s="216" t="s">
        <v>3082</v>
      </c>
      <c r="H152" s="216"/>
      <c r="I152" s="220">
        <v>43101</v>
      </c>
      <c r="J152" s="220">
        <v>43465</v>
      </c>
      <c r="K152" s="221">
        <v>4</v>
      </c>
      <c r="L152" s="179" t="s">
        <v>3075</v>
      </c>
      <c r="M152" s="222">
        <v>1.2</v>
      </c>
      <c r="N152" s="222">
        <v>1.2</v>
      </c>
      <c r="O152" s="222">
        <v>1.2</v>
      </c>
      <c r="P152" s="222">
        <v>1.2</v>
      </c>
      <c r="Q152" s="222">
        <v>0</v>
      </c>
      <c r="R152" s="183">
        <v>0</v>
      </c>
      <c r="S152" s="188">
        <v>0</v>
      </c>
      <c r="T152" s="183">
        <v>0</v>
      </c>
      <c r="U152" s="184">
        <v>0</v>
      </c>
      <c r="V152" s="188">
        <v>0</v>
      </c>
      <c r="W152" s="222">
        <v>0</v>
      </c>
      <c r="X152" s="222">
        <v>0</v>
      </c>
      <c r="Y152" s="199"/>
    </row>
    <row r="153" ht="23.1" customHeight="1" spans="1:25">
      <c r="A153" s="179" t="s">
        <v>1414</v>
      </c>
      <c r="B153" s="179" t="s">
        <v>3182</v>
      </c>
      <c r="C153" s="180" t="s">
        <v>1897</v>
      </c>
      <c r="D153" s="215" t="s">
        <v>2495</v>
      </c>
      <c r="E153" s="216" t="s">
        <v>2496</v>
      </c>
      <c r="F153" s="216"/>
      <c r="G153" s="216" t="s">
        <v>3109</v>
      </c>
      <c r="H153" s="216"/>
      <c r="I153" s="220">
        <v>43101</v>
      </c>
      <c r="J153" s="220">
        <v>43465</v>
      </c>
      <c r="K153" s="221">
        <v>2</v>
      </c>
      <c r="L153" s="179" t="s">
        <v>3075</v>
      </c>
      <c r="M153" s="222">
        <v>1</v>
      </c>
      <c r="N153" s="222">
        <v>1</v>
      </c>
      <c r="O153" s="222">
        <v>1</v>
      </c>
      <c r="P153" s="222">
        <v>1</v>
      </c>
      <c r="Q153" s="222">
        <v>0</v>
      </c>
      <c r="R153" s="183">
        <v>0</v>
      </c>
      <c r="S153" s="188">
        <v>0</v>
      </c>
      <c r="T153" s="183">
        <v>0</v>
      </c>
      <c r="U153" s="184">
        <v>0</v>
      </c>
      <c r="V153" s="188">
        <v>0</v>
      </c>
      <c r="W153" s="222">
        <v>0</v>
      </c>
      <c r="X153" s="222">
        <v>0</v>
      </c>
      <c r="Y153" s="199"/>
    </row>
    <row r="154" ht="23.1" customHeight="1" spans="1:25">
      <c r="A154" s="179" t="s">
        <v>1414</v>
      </c>
      <c r="B154" s="179" t="s">
        <v>2035</v>
      </c>
      <c r="C154" s="180" t="s">
        <v>1897</v>
      </c>
      <c r="D154" s="215" t="s">
        <v>2499</v>
      </c>
      <c r="E154" s="216" t="s">
        <v>2500</v>
      </c>
      <c r="F154" s="216" t="s">
        <v>3132</v>
      </c>
      <c r="G154" s="216" t="s">
        <v>3183</v>
      </c>
      <c r="H154" s="216" t="s">
        <v>2839</v>
      </c>
      <c r="I154" s="220">
        <v>43066</v>
      </c>
      <c r="J154" s="220">
        <v>43431</v>
      </c>
      <c r="K154" s="221">
        <v>1</v>
      </c>
      <c r="L154" s="179" t="s">
        <v>3075</v>
      </c>
      <c r="M154" s="222">
        <v>0.5</v>
      </c>
      <c r="N154" s="222">
        <v>0.5</v>
      </c>
      <c r="O154" s="222">
        <v>0.5</v>
      </c>
      <c r="P154" s="222">
        <v>0.5</v>
      </c>
      <c r="Q154" s="222">
        <v>0</v>
      </c>
      <c r="R154" s="183">
        <v>0</v>
      </c>
      <c r="S154" s="188">
        <v>0</v>
      </c>
      <c r="T154" s="183">
        <v>0</v>
      </c>
      <c r="U154" s="184">
        <v>0</v>
      </c>
      <c r="V154" s="188">
        <v>0</v>
      </c>
      <c r="W154" s="222">
        <v>0</v>
      </c>
      <c r="X154" s="222">
        <v>0</v>
      </c>
      <c r="Y154" s="199"/>
    </row>
    <row r="155" ht="23.1" customHeight="1" spans="1:25">
      <c r="A155" s="179" t="s">
        <v>1414</v>
      </c>
      <c r="B155" s="179" t="s">
        <v>2035</v>
      </c>
      <c r="C155" s="180" t="s">
        <v>1897</v>
      </c>
      <c r="D155" s="215" t="s">
        <v>2499</v>
      </c>
      <c r="E155" s="216" t="s">
        <v>2500</v>
      </c>
      <c r="F155" s="216" t="s">
        <v>3132</v>
      </c>
      <c r="G155" s="216" t="s">
        <v>3074</v>
      </c>
      <c r="H155" s="216" t="s">
        <v>2839</v>
      </c>
      <c r="I155" s="220">
        <v>43066</v>
      </c>
      <c r="J155" s="220">
        <v>43431</v>
      </c>
      <c r="K155" s="221">
        <v>1</v>
      </c>
      <c r="L155" s="179" t="s">
        <v>3075</v>
      </c>
      <c r="M155" s="222">
        <v>1</v>
      </c>
      <c r="N155" s="222">
        <v>1</v>
      </c>
      <c r="O155" s="222">
        <v>1</v>
      </c>
      <c r="P155" s="222">
        <v>1</v>
      </c>
      <c r="Q155" s="222">
        <v>0</v>
      </c>
      <c r="R155" s="183">
        <v>0</v>
      </c>
      <c r="S155" s="188">
        <v>0</v>
      </c>
      <c r="T155" s="183">
        <v>0</v>
      </c>
      <c r="U155" s="184">
        <v>0</v>
      </c>
      <c r="V155" s="188">
        <v>0</v>
      </c>
      <c r="W155" s="222">
        <v>0</v>
      </c>
      <c r="X155" s="222">
        <v>0</v>
      </c>
      <c r="Y155" s="199"/>
    </row>
    <row r="156" ht="23.1" customHeight="1" spans="1:25">
      <c r="A156" s="179" t="s">
        <v>1414</v>
      </c>
      <c r="B156" s="179" t="s">
        <v>2035</v>
      </c>
      <c r="C156" s="180" t="s">
        <v>1897</v>
      </c>
      <c r="D156" s="215" t="s">
        <v>2503</v>
      </c>
      <c r="E156" s="216" t="s">
        <v>2504</v>
      </c>
      <c r="F156" s="216" t="s">
        <v>3184</v>
      </c>
      <c r="G156" s="216" t="s">
        <v>3107</v>
      </c>
      <c r="H156" s="216"/>
      <c r="I156" s="220">
        <v>43101</v>
      </c>
      <c r="J156" s="220">
        <v>43465</v>
      </c>
      <c r="K156" s="221">
        <v>3</v>
      </c>
      <c r="L156" s="179" t="s">
        <v>3075</v>
      </c>
      <c r="M156" s="222">
        <v>1</v>
      </c>
      <c r="N156" s="222">
        <v>1</v>
      </c>
      <c r="O156" s="222">
        <v>1</v>
      </c>
      <c r="P156" s="222">
        <v>1</v>
      </c>
      <c r="Q156" s="222">
        <v>0</v>
      </c>
      <c r="R156" s="183">
        <v>0</v>
      </c>
      <c r="S156" s="188">
        <v>0</v>
      </c>
      <c r="T156" s="183">
        <v>0</v>
      </c>
      <c r="U156" s="184">
        <v>0</v>
      </c>
      <c r="V156" s="188">
        <v>0</v>
      </c>
      <c r="W156" s="222">
        <v>0</v>
      </c>
      <c r="X156" s="222">
        <v>0</v>
      </c>
      <c r="Y156" s="199"/>
    </row>
    <row r="157" ht="23.1" customHeight="1" spans="1:25">
      <c r="A157" s="179" t="s">
        <v>1414</v>
      </c>
      <c r="B157" s="179" t="s">
        <v>1992</v>
      </c>
      <c r="C157" s="180" t="s">
        <v>1897</v>
      </c>
      <c r="D157" s="215" t="s">
        <v>2505</v>
      </c>
      <c r="E157" s="216" t="s">
        <v>2506</v>
      </c>
      <c r="F157" s="216" t="s">
        <v>3185</v>
      </c>
      <c r="G157" s="216" t="s">
        <v>3186</v>
      </c>
      <c r="H157" s="216" t="s">
        <v>90</v>
      </c>
      <c r="I157" s="220">
        <v>43101</v>
      </c>
      <c r="J157" s="220">
        <v>43464</v>
      </c>
      <c r="K157" s="221">
        <v>5</v>
      </c>
      <c r="L157" s="179" t="s">
        <v>3085</v>
      </c>
      <c r="M157" s="222">
        <v>49</v>
      </c>
      <c r="N157" s="222">
        <v>49</v>
      </c>
      <c r="O157" s="222">
        <v>49</v>
      </c>
      <c r="P157" s="222">
        <v>49</v>
      </c>
      <c r="Q157" s="222">
        <v>0</v>
      </c>
      <c r="R157" s="183">
        <v>0</v>
      </c>
      <c r="S157" s="188">
        <v>0</v>
      </c>
      <c r="T157" s="183">
        <v>0</v>
      </c>
      <c r="U157" s="184">
        <v>0</v>
      </c>
      <c r="V157" s="188">
        <v>0</v>
      </c>
      <c r="W157" s="222">
        <v>0</v>
      </c>
      <c r="X157" s="222">
        <v>0</v>
      </c>
      <c r="Y157" s="199" t="s">
        <v>3187</v>
      </c>
    </row>
    <row r="158" ht="23.1" customHeight="1" spans="1:25">
      <c r="A158" s="179" t="s">
        <v>1414</v>
      </c>
      <c r="B158" s="179" t="s">
        <v>1992</v>
      </c>
      <c r="C158" s="180" t="s">
        <v>1897</v>
      </c>
      <c r="D158" s="215" t="s">
        <v>2505</v>
      </c>
      <c r="E158" s="216" t="s">
        <v>2506</v>
      </c>
      <c r="F158" s="216" t="s">
        <v>3188</v>
      </c>
      <c r="G158" s="216" t="s">
        <v>3188</v>
      </c>
      <c r="H158" s="216" t="s">
        <v>2839</v>
      </c>
      <c r="I158" s="220">
        <v>43101</v>
      </c>
      <c r="J158" s="220">
        <v>43465</v>
      </c>
      <c r="K158" s="221">
        <v>6</v>
      </c>
      <c r="L158" s="179" t="s">
        <v>3085</v>
      </c>
      <c r="M158" s="222">
        <v>24</v>
      </c>
      <c r="N158" s="222">
        <v>24</v>
      </c>
      <c r="O158" s="222">
        <v>24</v>
      </c>
      <c r="P158" s="222">
        <v>24</v>
      </c>
      <c r="Q158" s="222">
        <v>0</v>
      </c>
      <c r="R158" s="183">
        <v>0</v>
      </c>
      <c r="S158" s="188">
        <v>0</v>
      </c>
      <c r="T158" s="183">
        <v>0</v>
      </c>
      <c r="U158" s="184">
        <v>0</v>
      </c>
      <c r="V158" s="188">
        <v>0</v>
      </c>
      <c r="W158" s="222">
        <v>0</v>
      </c>
      <c r="X158" s="222">
        <v>0</v>
      </c>
      <c r="Y158" s="199" t="s">
        <v>3189</v>
      </c>
    </row>
    <row r="159" ht="23.1" customHeight="1" spans="1:25">
      <c r="A159" s="179" t="s">
        <v>1414</v>
      </c>
      <c r="B159" s="179" t="s">
        <v>1992</v>
      </c>
      <c r="C159" s="180" t="s">
        <v>1897</v>
      </c>
      <c r="D159" s="215" t="s">
        <v>2505</v>
      </c>
      <c r="E159" s="216" t="s">
        <v>2506</v>
      </c>
      <c r="F159" s="216" t="s">
        <v>3190</v>
      </c>
      <c r="G159" s="216" t="s">
        <v>3190</v>
      </c>
      <c r="H159" s="216" t="s">
        <v>87</v>
      </c>
      <c r="I159" s="220">
        <v>43101</v>
      </c>
      <c r="J159" s="220">
        <v>43464</v>
      </c>
      <c r="K159" s="221">
        <v>6</v>
      </c>
      <c r="L159" s="179" t="s">
        <v>3085</v>
      </c>
      <c r="M159" s="222">
        <v>29.2</v>
      </c>
      <c r="N159" s="222">
        <v>29.2</v>
      </c>
      <c r="O159" s="222">
        <v>29.2</v>
      </c>
      <c r="P159" s="222">
        <v>29.2</v>
      </c>
      <c r="Q159" s="222">
        <v>0</v>
      </c>
      <c r="R159" s="183">
        <v>0</v>
      </c>
      <c r="S159" s="188">
        <v>0</v>
      </c>
      <c r="T159" s="183">
        <v>0</v>
      </c>
      <c r="U159" s="184">
        <v>0</v>
      </c>
      <c r="V159" s="188">
        <v>0</v>
      </c>
      <c r="W159" s="222">
        <v>0</v>
      </c>
      <c r="X159" s="222">
        <v>0</v>
      </c>
      <c r="Y159" s="199" t="s">
        <v>3191</v>
      </c>
    </row>
    <row r="160" ht="23.1" customHeight="1" spans="1:25">
      <c r="A160" s="179" t="s">
        <v>1414</v>
      </c>
      <c r="B160" s="179" t="s">
        <v>1992</v>
      </c>
      <c r="C160" s="180" t="s">
        <v>1897</v>
      </c>
      <c r="D160" s="215" t="s">
        <v>2505</v>
      </c>
      <c r="E160" s="216" t="s">
        <v>2506</v>
      </c>
      <c r="F160" s="216" t="s">
        <v>3128</v>
      </c>
      <c r="G160" s="216" t="s">
        <v>3192</v>
      </c>
      <c r="H160" s="216" t="s">
        <v>90</v>
      </c>
      <c r="I160" s="220">
        <v>43101</v>
      </c>
      <c r="J160" s="220">
        <v>43465</v>
      </c>
      <c r="K160" s="221">
        <v>4</v>
      </c>
      <c r="L160" s="179" t="s">
        <v>3085</v>
      </c>
      <c r="M160" s="222">
        <v>28</v>
      </c>
      <c r="N160" s="222">
        <v>28</v>
      </c>
      <c r="O160" s="222">
        <v>28</v>
      </c>
      <c r="P160" s="222">
        <v>28</v>
      </c>
      <c r="Q160" s="222">
        <v>0</v>
      </c>
      <c r="R160" s="183">
        <v>0</v>
      </c>
      <c r="S160" s="188">
        <v>0</v>
      </c>
      <c r="T160" s="183">
        <v>0</v>
      </c>
      <c r="U160" s="184">
        <v>0</v>
      </c>
      <c r="V160" s="188">
        <v>0</v>
      </c>
      <c r="W160" s="222">
        <v>0</v>
      </c>
      <c r="X160" s="222">
        <v>0</v>
      </c>
      <c r="Y160" s="199" t="s">
        <v>3193</v>
      </c>
    </row>
    <row r="161" ht="23.1" customHeight="1" spans="1:25">
      <c r="A161" s="179" t="s">
        <v>1414</v>
      </c>
      <c r="B161" s="179" t="s">
        <v>1992</v>
      </c>
      <c r="C161" s="180" t="s">
        <v>1897</v>
      </c>
      <c r="D161" s="215" t="s">
        <v>2505</v>
      </c>
      <c r="E161" s="216" t="s">
        <v>2506</v>
      </c>
      <c r="F161" s="216" t="s">
        <v>3087</v>
      </c>
      <c r="G161" s="216" t="s">
        <v>3087</v>
      </c>
      <c r="H161" s="216" t="s">
        <v>90</v>
      </c>
      <c r="I161" s="220">
        <v>43101</v>
      </c>
      <c r="J161" s="220">
        <v>43464</v>
      </c>
      <c r="K161" s="221">
        <v>4</v>
      </c>
      <c r="L161" s="179" t="s">
        <v>3085</v>
      </c>
      <c r="M161" s="222">
        <v>40</v>
      </c>
      <c r="N161" s="222">
        <v>40</v>
      </c>
      <c r="O161" s="222">
        <v>40</v>
      </c>
      <c r="P161" s="222">
        <v>40</v>
      </c>
      <c r="Q161" s="222">
        <v>0</v>
      </c>
      <c r="R161" s="183">
        <v>0</v>
      </c>
      <c r="S161" s="188">
        <v>0</v>
      </c>
      <c r="T161" s="183">
        <v>0</v>
      </c>
      <c r="U161" s="184">
        <v>0</v>
      </c>
      <c r="V161" s="188">
        <v>0</v>
      </c>
      <c r="W161" s="222">
        <v>0</v>
      </c>
      <c r="X161" s="222">
        <v>0</v>
      </c>
      <c r="Y161" s="199" t="s">
        <v>3193</v>
      </c>
    </row>
    <row r="162" ht="23.1" customHeight="1" spans="1:25">
      <c r="A162" s="179" t="s">
        <v>1414</v>
      </c>
      <c r="B162" s="179" t="s">
        <v>1992</v>
      </c>
      <c r="C162" s="180" t="s">
        <v>1897</v>
      </c>
      <c r="D162" s="215" t="s">
        <v>2505</v>
      </c>
      <c r="E162" s="216" t="s">
        <v>2506</v>
      </c>
      <c r="F162" s="216" t="s">
        <v>3194</v>
      </c>
      <c r="G162" s="216" t="s">
        <v>3122</v>
      </c>
      <c r="H162" s="216" t="s">
        <v>2839</v>
      </c>
      <c r="I162" s="220">
        <v>43101</v>
      </c>
      <c r="J162" s="220">
        <v>43464</v>
      </c>
      <c r="K162" s="221">
        <v>4</v>
      </c>
      <c r="L162" s="179" t="s">
        <v>3085</v>
      </c>
      <c r="M162" s="222">
        <v>18</v>
      </c>
      <c r="N162" s="222">
        <v>18</v>
      </c>
      <c r="O162" s="222">
        <v>18</v>
      </c>
      <c r="P162" s="222">
        <v>18</v>
      </c>
      <c r="Q162" s="222">
        <v>0</v>
      </c>
      <c r="R162" s="183">
        <v>0</v>
      </c>
      <c r="S162" s="188">
        <v>0</v>
      </c>
      <c r="T162" s="183">
        <v>0</v>
      </c>
      <c r="U162" s="184">
        <v>0</v>
      </c>
      <c r="V162" s="188">
        <v>0</v>
      </c>
      <c r="W162" s="222">
        <v>0</v>
      </c>
      <c r="X162" s="222">
        <v>0</v>
      </c>
      <c r="Y162" s="199" t="s">
        <v>3195</v>
      </c>
    </row>
    <row r="163" ht="23.1" customHeight="1" spans="1:25">
      <c r="A163" s="179" t="s">
        <v>1414</v>
      </c>
      <c r="B163" s="179" t="s">
        <v>1992</v>
      </c>
      <c r="C163" s="180" t="s">
        <v>1897</v>
      </c>
      <c r="D163" s="215" t="s">
        <v>2505</v>
      </c>
      <c r="E163" s="216" t="s">
        <v>2506</v>
      </c>
      <c r="F163" s="216" t="s">
        <v>3196</v>
      </c>
      <c r="G163" s="216" t="s">
        <v>3197</v>
      </c>
      <c r="H163" s="216" t="s">
        <v>87</v>
      </c>
      <c r="I163" s="220">
        <v>43101</v>
      </c>
      <c r="J163" s="220">
        <v>43464</v>
      </c>
      <c r="K163" s="221">
        <v>4</v>
      </c>
      <c r="L163" s="179" t="s">
        <v>3085</v>
      </c>
      <c r="M163" s="222">
        <v>18</v>
      </c>
      <c r="N163" s="222">
        <v>18</v>
      </c>
      <c r="O163" s="222">
        <v>18</v>
      </c>
      <c r="P163" s="222">
        <v>18</v>
      </c>
      <c r="Q163" s="222">
        <v>0</v>
      </c>
      <c r="R163" s="183">
        <v>0</v>
      </c>
      <c r="S163" s="188">
        <v>0</v>
      </c>
      <c r="T163" s="183">
        <v>0</v>
      </c>
      <c r="U163" s="184">
        <v>0</v>
      </c>
      <c r="V163" s="188">
        <v>0</v>
      </c>
      <c r="W163" s="222">
        <v>0</v>
      </c>
      <c r="X163" s="222">
        <v>0</v>
      </c>
      <c r="Y163" s="199" t="s">
        <v>3198</v>
      </c>
    </row>
    <row r="164" ht="23.1" customHeight="1" spans="1:25">
      <c r="A164" s="179" t="s">
        <v>1414</v>
      </c>
      <c r="B164" s="179" t="s">
        <v>1992</v>
      </c>
      <c r="C164" s="180" t="s">
        <v>1897</v>
      </c>
      <c r="D164" s="215" t="s">
        <v>2505</v>
      </c>
      <c r="E164" s="216" t="s">
        <v>2506</v>
      </c>
      <c r="F164" s="216" t="s">
        <v>3199</v>
      </c>
      <c r="G164" s="216" t="s">
        <v>3199</v>
      </c>
      <c r="H164" s="216" t="s">
        <v>2887</v>
      </c>
      <c r="I164" s="220">
        <v>43101</v>
      </c>
      <c r="J164" s="220">
        <v>43465</v>
      </c>
      <c r="K164" s="221">
        <v>6</v>
      </c>
      <c r="L164" s="179" t="s">
        <v>3085</v>
      </c>
      <c r="M164" s="222">
        <v>12</v>
      </c>
      <c r="N164" s="222">
        <v>12</v>
      </c>
      <c r="O164" s="222">
        <v>12</v>
      </c>
      <c r="P164" s="222">
        <v>12</v>
      </c>
      <c r="Q164" s="222">
        <v>0</v>
      </c>
      <c r="R164" s="183">
        <v>0</v>
      </c>
      <c r="S164" s="188">
        <v>0</v>
      </c>
      <c r="T164" s="183">
        <v>0</v>
      </c>
      <c r="U164" s="184">
        <v>0</v>
      </c>
      <c r="V164" s="188">
        <v>0</v>
      </c>
      <c r="W164" s="222">
        <v>0</v>
      </c>
      <c r="X164" s="222">
        <v>0</v>
      </c>
      <c r="Y164" s="199" t="s">
        <v>3200</v>
      </c>
    </row>
    <row r="165" ht="23.1" customHeight="1" spans="1:25">
      <c r="A165" s="179" t="s">
        <v>1414</v>
      </c>
      <c r="B165" s="179" t="s">
        <v>1992</v>
      </c>
      <c r="C165" s="180" t="s">
        <v>1897</v>
      </c>
      <c r="D165" s="215" t="s">
        <v>2505</v>
      </c>
      <c r="E165" s="216" t="s">
        <v>2506</v>
      </c>
      <c r="F165" s="216" t="s">
        <v>3201</v>
      </c>
      <c r="G165" s="216" t="s">
        <v>3202</v>
      </c>
      <c r="H165" s="216" t="s">
        <v>2887</v>
      </c>
      <c r="I165" s="220">
        <v>43101</v>
      </c>
      <c r="J165" s="220">
        <v>43465</v>
      </c>
      <c r="K165" s="221">
        <v>6</v>
      </c>
      <c r="L165" s="179" t="s">
        <v>3085</v>
      </c>
      <c r="M165" s="222">
        <v>8</v>
      </c>
      <c r="N165" s="222">
        <v>8</v>
      </c>
      <c r="O165" s="222">
        <v>8</v>
      </c>
      <c r="P165" s="222">
        <v>8</v>
      </c>
      <c r="Q165" s="222">
        <v>0</v>
      </c>
      <c r="R165" s="183">
        <v>0</v>
      </c>
      <c r="S165" s="188">
        <v>0</v>
      </c>
      <c r="T165" s="183">
        <v>0</v>
      </c>
      <c r="U165" s="184">
        <v>0</v>
      </c>
      <c r="V165" s="188">
        <v>0</v>
      </c>
      <c r="W165" s="222">
        <v>0</v>
      </c>
      <c r="X165" s="222">
        <v>0</v>
      </c>
      <c r="Y165" s="199"/>
    </row>
    <row r="166" ht="23.1" customHeight="1" spans="1:25">
      <c r="A166" s="179"/>
      <c r="B166" s="179"/>
      <c r="C166" s="180"/>
      <c r="D166" s="215" t="s">
        <v>2509</v>
      </c>
      <c r="E166" s="216" t="s">
        <v>2510</v>
      </c>
      <c r="F166" s="216"/>
      <c r="G166" s="216"/>
      <c r="H166" s="216"/>
      <c r="I166" s="220">
        <v>43101</v>
      </c>
      <c r="J166" s="220">
        <v>43465</v>
      </c>
      <c r="K166" s="221"/>
      <c r="L166" s="179"/>
      <c r="M166" s="222">
        <v>2</v>
      </c>
      <c r="N166" s="222">
        <v>2</v>
      </c>
      <c r="O166" s="222">
        <v>2</v>
      </c>
      <c r="P166" s="222">
        <v>2</v>
      </c>
      <c r="Q166" s="222">
        <v>0</v>
      </c>
      <c r="R166" s="183">
        <v>0</v>
      </c>
      <c r="S166" s="188">
        <v>0</v>
      </c>
      <c r="T166" s="183">
        <v>0</v>
      </c>
      <c r="U166" s="184">
        <v>0</v>
      </c>
      <c r="V166" s="188">
        <v>0</v>
      </c>
      <c r="W166" s="222">
        <v>0</v>
      </c>
      <c r="X166" s="222">
        <v>0</v>
      </c>
      <c r="Y166" s="199"/>
    </row>
    <row r="167" ht="23.1" customHeight="1" spans="1:25">
      <c r="A167" s="179" t="s">
        <v>1414</v>
      </c>
      <c r="B167" s="179" t="s">
        <v>2035</v>
      </c>
      <c r="C167" s="180" t="s">
        <v>1897</v>
      </c>
      <c r="D167" s="215" t="s">
        <v>2511</v>
      </c>
      <c r="E167" s="216" t="s">
        <v>2512</v>
      </c>
      <c r="F167" s="216" t="s">
        <v>3203</v>
      </c>
      <c r="G167" s="216" t="s">
        <v>3087</v>
      </c>
      <c r="H167" s="216" t="s">
        <v>2839</v>
      </c>
      <c r="I167" s="220">
        <v>43061</v>
      </c>
      <c r="J167" s="220">
        <v>43061</v>
      </c>
      <c r="K167" s="221">
        <v>7</v>
      </c>
      <c r="L167" s="179" t="s">
        <v>3106</v>
      </c>
      <c r="M167" s="222">
        <v>1.4</v>
      </c>
      <c r="N167" s="222">
        <v>1.4</v>
      </c>
      <c r="O167" s="222">
        <v>1.4</v>
      </c>
      <c r="P167" s="222">
        <v>1.4</v>
      </c>
      <c r="Q167" s="222">
        <v>0</v>
      </c>
      <c r="R167" s="183">
        <v>0</v>
      </c>
      <c r="S167" s="188">
        <v>0</v>
      </c>
      <c r="T167" s="183">
        <v>0</v>
      </c>
      <c r="U167" s="184">
        <v>0</v>
      </c>
      <c r="V167" s="188">
        <v>0</v>
      </c>
      <c r="W167" s="222">
        <v>0</v>
      </c>
      <c r="X167" s="222">
        <v>0</v>
      </c>
      <c r="Y167" s="199"/>
    </row>
    <row r="168" ht="23.1" customHeight="1" spans="1:25">
      <c r="A168" s="179" t="s">
        <v>1414</v>
      </c>
      <c r="B168" s="179" t="s">
        <v>2035</v>
      </c>
      <c r="C168" s="180" t="s">
        <v>1897</v>
      </c>
      <c r="D168" s="215" t="s">
        <v>2511</v>
      </c>
      <c r="E168" s="216" t="s">
        <v>2512</v>
      </c>
      <c r="F168" s="216" t="s">
        <v>3138</v>
      </c>
      <c r="G168" s="216" t="s">
        <v>3082</v>
      </c>
      <c r="H168" s="216" t="s">
        <v>2839</v>
      </c>
      <c r="I168" s="220">
        <v>43059</v>
      </c>
      <c r="J168" s="220">
        <v>43059</v>
      </c>
      <c r="K168" s="221">
        <v>4</v>
      </c>
      <c r="L168" s="179" t="s">
        <v>3075</v>
      </c>
      <c r="M168" s="222">
        <v>2</v>
      </c>
      <c r="N168" s="222">
        <v>2</v>
      </c>
      <c r="O168" s="222">
        <v>2</v>
      </c>
      <c r="P168" s="222">
        <v>2</v>
      </c>
      <c r="Q168" s="222">
        <v>0</v>
      </c>
      <c r="R168" s="183">
        <v>0</v>
      </c>
      <c r="S168" s="188">
        <v>0</v>
      </c>
      <c r="T168" s="183">
        <v>0</v>
      </c>
      <c r="U168" s="184">
        <v>0</v>
      </c>
      <c r="V168" s="188">
        <v>0</v>
      </c>
      <c r="W168" s="222">
        <v>0</v>
      </c>
      <c r="X168" s="222">
        <v>0</v>
      </c>
      <c r="Y168" s="199"/>
    </row>
    <row r="169" ht="23.1" customHeight="1" spans="1:25">
      <c r="A169" s="179" t="s">
        <v>1414</v>
      </c>
      <c r="B169" s="179" t="s">
        <v>2035</v>
      </c>
      <c r="C169" s="180" t="s">
        <v>1897</v>
      </c>
      <c r="D169" s="215" t="s">
        <v>2511</v>
      </c>
      <c r="E169" s="216" t="s">
        <v>2512</v>
      </c>
      <c r="F169" s="216" t="s">
        <v>3204</v>
      </c>
      <c r="G169" s="216" t="s">
        <v>3109</v>
      </c>
      <c r="H169" s="216" t="s">
        <v>2839</v>
      </c>
      <c r="I169" s="220">
        <v>43059</v>
      </c>
      <c r="J169" s="220">
        <v>43059</v>
      </c>
      <c r="K169" s="221">
        <v>3</v>
      </c>
      <c r="L169" s="179" t="s">
        <v>3075</v>
      </c>
      <c r="M169" s="222">
        <v>1.2</v>
      </c>
      <c r="N169" s="222">
        <v>1.2</v>
      </c>
      <c r="O169" s="222">
        <v>1.2</v>
      </c>
      <c r="P169" s="222">
        <v>1.2</v>
      </c>
      <c r="Q169" s="222">
        <v>0</v>
      </c>
      <c r="R169" s="183">
        <v>0</v>
      </c>
      <c r="S169" s="188">
        <v>0</v>
      </c>
      <c r="T169" s="183">
        <v>0</v>
      </c>
      <c r="U169" s="184">
        <v>0</v>
      </c>
      <c r="V169" s="188">
        <v>0</v>
      </c>
      <c r="W169" s="222">
        <v>0</v>
      </c>
      <c r="X169" s="222">
        <v>0</v>
      </c>
      <c r="Y169" s="199"/>
    </row>
    <row r="170" ht="23.1" customHeight="1" spans="1:25">
      <c r="A170" s="179" t="s">
        <v>1414</v>
      </c>
      <c r="B170" s="179" t="s">
        <v>1990</v>
      </c>
      <c r="C170" s="180" t="s">
        <v>1897</v>
      </c>
      <c r="D170" s="215" t="s">
        <v>2513</v>
      </c>
      <c r="E170" s="216" t="s">
        <v>2514</v>
      </c>
      <c r="F170" s="216" t="s">
        <v>3128</v>
      </c>
      <c r="G170" s="216" t="s">
        <v>3205</v>
      </c>
      <c r="H170" s="216" t="s">
        <v>3084</v>
      </c>
      <c r="I170" s="220">
        <v>43101</v>
      </c>
      <c r="J170" s="220">
        <v>43465</v>
      </c>
      <c r="K170" s="221"/>
      <c r="L170" s="179"/>
      <c r="M170" s="222">
        <v>3</v>
      </c>
      <c r="N170" s="222">
        <v>3</v>
      </c>
      <c r="O170" s="222">
        <v>3</v>
      </c>
      <c r="P170" s="222">
        <v>3</v>
      </c>
      <c r="Q170" s="222">
        <v>0</v>
      </c>
      <c r="R170" s="183">
        <v>0</v>
      </c>
      <c r="S170" s="188">
        <v>0</v>
      </c>
      <c r="T170" s="183">
        <v>0</v>
      </c>
      <c r="U170" s="184">
        <v>0</v>
      </c>
      <c r="V170" s="188">
        <v>0</v>
      </c>
      <c r="W170" s="222">
        <v>0</v>
      </c>
      <c r="X170" s="222">
        <v>0</v>
      </c>
      <c r="Y170" s="199"/>
    </row>
    <row r="171" ht="23.1" customHeight="1" spans="1:25">
      <c r="A171" s="179" t="s">
        <v>1414</v>
      </c>
      <c r="B171" s="179" t="s">
        <v>1990</v>
      </c>
      <c r="C171" s="180" t="s">
        <v>1897</v>
      </c>
      <c r="D171" s="215" t="s">
        <v>2513</v>
      </c>
      <c r="E171" s="216" t="s">
        <v>2514</v>
      </c>
      <c r="F171" s="216" t="s">
        <v>3138</v>
      </c>
      <c r="G171" s="216" t="s">
        <v>3082</v>
      </c>
      <c r="H171" s="216" t="s">
        <v>2839</v>
      </c>
      <c r="I171" s="220">
        <v>43101</v>
      </c>
      <c r="J171" s="220">
        <v>43465</v>
      </c>
      <c r="K171" s="221"/>
      <c r="L171" s="179"/>
      <c r="M171" s="222">
        <v>2</v>
      </c>
      <c r="N171" s="222">
        <v>2</v>
      </c>
      <c r="O171" s="222">
        <v>2</v>
      </c>
      <c r="P171" s="222">
        <v>2</v>
      </c>
      <c r="Q171" s="222">
        <v>0</v>
      </c>
      <c r="R171" s="183">
        <v>0</v>
      </c>
      <c r="S171" s="188">
        <v>0</v>
      </c>
      <c r="T171" s="183">
        <v>0</v>
      </c>
      <c r="U171" s="184">
        <v>0</v>
      </c>
      <c r="V171" s="188">
        <v>0</v>
      </c>
      <c r="W171" s="222">
        <v>0</v>
      </c>
      <c r="X171" s="222">
        <v>0</v>
      </c>
      <c r="Y171" s="199"/>
    </row>
    <row r="172" ht="23.1" customHeight="1" spans="1:25">
      <c r="A172" s="179" t="s">
        <v>1414</v>
      </c>
      <c r="B172" s="179" t="s">
        <v>1990</v>
      </c>
      <c r="C172" s="180" t="s">
        <v>1897</v>
      </c>
      <c r="D172" s="215" t="s">
        <v>2513</v>
      </c>
      <c r="E172" s="216" t="s">
        <v>2514</v>
      </c>
      <c r="F172" s="216" t="s">
        <v>3135</v>
      </c>
      <c r="G172" s="216" t="s">
        <v>3206</v>
      </c>
      <c r="H172" s="216" t="s">
        <v>87</v>
      </c>
      <c r="I172" s="220">
        <v>43101</v>
      </c>
      <c r="J172" s="220">
        <v>43465</v>
      </c>
      <c r="K172" s="221"/>
      <c r="L172" s="179"/>
      <c r="M172" s="222">
        <v>8</v>
      </c>
      <c r="N172" s="222">
        <v>8</v>
      </c>
      <c r="O172" s="222">
        <v>8</v>
      </c>
      <c r="P172" s="222">
        <v>8</v>
      </c>
      <c r="Q172" s="222">
        <v>0</v>
      </c>
      <c r="R172" s="183">
        <v>0</v>
      </c>
      <c r="S172" s="188">
        <v>0</v>
      </c>
      <c r="T172" s="183">
        <v>0</v>
      </c>
      <c r="U172" s="184">
        <v>0</v>
      </c>
      <c r="V172" s="188">
        <v>0</v>
      </c>
      <c r="W172" s="222">
        <v>0</v>
      </c>
      <c r="X172" s="222">
        <v>0</v>
      </c>
      <c r="Y172" s="199"/>
    </row>
    <row r="173" ht="23.1" customHeight="1" spans="1:25">
      <c r="A173" s="179" t="s">
        <v>1414</v>
      </c>
      <c r="B173" s="179" t="s">
        <v>2035</v>
      </c>
      <c r="C173" s="180" t="s">
        <v>1903</v>
      </c>
      <c r="D173" s="215" t="s">
        <v>2515</v>
      </c>
      <c r="E173" s="216" t="s">
        <v>2516</v>
      </c>
      <c r="F173" s="216" t="s">
        <v>3123</v>
      </c>
      <c r="G173" s="216" t="s">
        <v>3082</v>
      </c>
      <c r="H173" s="216"/>
      <c r="I173" s="220">
        <v>43101</v>
      </c>
      <c r="J173" s="220">
        <v>43465</v>
      </c>
      <c r="K173" s="221"/>
      <c r="L173" s="179"/>
      <c r="M173" s="222">
        <v>0.5</v>
      </c>
      <c r="N173" s="222">
        <v>0.5</v>
      </c>
      <c r="O173" s="222">
        <v>0.5</v>
      </c>
      <c r="P173" s="222">
        <v>0.5</v>
      </c>
      <c r="Q173" s="222">
        <v>0</v>
      </c>
      <c r="R173" s="183">
        <v>0</v>
      </c>
      <c r="S173" s="188">
        <v>0</v>
      </c>
      <c r="T173" s="183">
        <v>0</v>
      </c>
      <c r="U173" s="184">
        <v>0</v>
      </c>
      <c r="V173" s="188">
        <v>0</v>
      </c>
      <c r="W173" s="222">
        <v>0</v>
      </c>
      <c r="X173" s="222">
        <v>0</v>
      </c>
      <c r="Y173" s="199"/>
    </row>
    <row r="174" ht="23.1" customHeight="1" spans="1:25">
      <c r="A174" s="179" t="s">
        <v>1414</v>
      </c>
      <c r="B174" s="179" t="s">
        <v>2035</v>
      </c>
      <c r="C174" s="180" t="s">
        <v>1903</v>
      </c>
      <c r="D174" s="215" t="s">
        <v>2515</v>
      </c>
      <c r="E174" s="216" t="s">
        <v>2516</v>
      </c>
      <c r="F174" s="216" t="s">
        <v>3123</v>
      </c>
      <c r="G174" s="216" t="s">
        <v>3078</v>
      </c>
      <c r="H174" s="216"/>
      <c r="I174" s="220">
        <v>43101</v>
      </c>
      <c r="J174" s="220">
        <v>43465</v>
      </c>
      <c r="K174" s="221"/>
      <c r="L174" s="179"/>
      <c r="M174" s="222">
        <v>0.2</v>
      </c>
      <c r="N174" s="222">
        <v>0.2</v>
      </c>
      <c r="O174" s="222">
        <v>0.2</v>
      </c>
      <c r="P174" s="222">
        <v>0.2</v>
      </c>
      <c r="Q174" s="222">
        <v>0</v>
      </c>
      <c r="R174" s="183">
        <v>0</v>
      </c>
      <c r="S174" s="188">
        <v>0</v>
      </c>
      <c r="T174" s="183">
        <v>0</v>
      </c>
      <c r="U174" s="184">
        <v>0</v>
      </c>
      <c r="V174" s="188">
        <v>0</v>
      </c>
      <c r="W174" s="222">
        <v>0</v>
      </c>
      <c r="X174" s="222">
        <v>0</v>
      </c>
      <c r="Y174" s="199"/>
    </row>
    <row r="175" ht="23.1" customHeight="1" spans="1:25">
      <c r="A175" s="179" t="s">
        <v>1414</v>
      </c>
      <c r="B175" s="179" t="s">
        <v>2035</v>
      </c>
      <c r="C175" s="180" t="s">
        <v>1903</v>
      </c>
      <c r="D175" s="215" t="s">
        <v>2515</v>
      </c>
      <c r="E175" s="216" t="s">
        <v>2516</v>
      </c>
      <c r="F175" s="216" t="s">
        <v>3086</v>
      </c>
      <c r="G175" s="216"/>
      <c r="H175" s="216" t="s">
        <v>87</v>
      </c>
      <c r="I175" s="220">
        <v>43101</v>
      </c>
      <c r="J175" s="220">
        <v>43465</v>
      </c>
      <c r="K175" s="221"/>
      <c r="L175" s="179"/>
      <c r="M175" s="222">
        <v>4</v>
      </c>
      <c r="N175" s="222">
        <v>4</v>
      </c>
      <c r="O175" s="222">
        <v>4</v>
      </c>
      <c r="P175" s="222">
        <v>4</v>
      </c>
      <c r="Q175" s="222">
        <v>0</v>
      </c>
      <c r="R175" s="183">
        <v>0</v>
      </c>
      <c r="S175" s="188">
        <v>0</v>
      </c>
      <c r="T175" s="183">
        <v>0</v>
      </c>
      <c r="U175" s="184">
        <v>0</v>
      </c>
      <c r="V175" s="188">
        <v>0</v>
      </c>
      <c r="W175" s="222">
        <v>0</v>
      </c>
      <c r="X175" s="222">
        <v>0</v>
      </c>
      <c r="Y175" s="199"/>
    </row>
    <row r="176" ht="23.1" customHeight="1" spans="1:25">
      <c r="A176" s="179" t="s">
        <v>1414</v>
      </c>
      <c r="B176" s="179" t="s">
        <v>1901</v>
      </c>
      <c r="C176" s="180" t="s">
        <v>1897</v>
      </c>
      <c r="D176" s="215" t="s">
        <v>2519</v>
      </c>
      <c r="E176" s="216" t="s">
        <v>2520</v>
      </c>
      <c r="F176" s="216" t="s">
        <v>3107</v>
      </c>
      <c r="G176" s="216" t="s">
        <v>3107</v>
      </c>
      <c r="H176" s="216" t="s">
        <v>90</v>
      </c>
      <c r="I176" s="220">
        <v>43101</v>
      </c>
      <c r="J176" s="220">
        <v>43465</v>
      </c>
      <c r="K176" s="221">
        <v>3</v>
      </c>
      <c r="L176" s="179" t="s">
        <v>3075</v>
      </c>
      <c r="M176" s="222">
        <v>1.5</v>
      </c>
      <c r="N176" s="222">
        <v>1.5</v>
      </c>
      <c r="O176" s="222">
        <v>1.5</v>
      </c>
      <c r="P176" s="222">
        <v>1.5</v>
      </c>
      <c r="Q176" s="222">
        <v>0</v>
      </c>
      <c r="R176" s="183">
        <v>0</v>
      </c>
      <c r="S176" s="188">
        <v>0</v>
      </c>
      <c r="T176" s="183">
        <v>0</v>
      </c>
      <c r="U176" s="184">
        <v>0</v>
      </c>
      <c r="V176" s="188">
        <v>0</v>
      </c>
      <c r="W176" s="222">
        <v>0</v>
      </c>
      <c r="X176" s="222">
        <v>0</v>
      </c>
      <c r="Y176" s="199"/>
    </row>
    <row r="177" ht="23.1" customHeight="1" spans="1:25">
      <c r="A177" s="179" t="s">
        <v>1414</v>
      </c>
      <c r="B177" s="179" t="s">
        <v>2035</v>
      </c>
      <c r="C177" s="180" t="s">
        <v>1897</v>
      </c>
      <c r="D177" s="215" t="s">
        <v>2519</v>
      </c>
      <c r="E177" s="216" t="s">
        <v>2520</v>
      </c>
      <c r="F177" s="216" t="s">
        <v>3135</v>
      </c>
      <c r="G177" s="216" t="s">
        <v>3135</v>
      </c>
      <c r="H177" s="216" t="s">
        <v>87</v>
      </c>
      <c r="I177" s="220">
        <v>43101</v>
      </c>
      <c r="J177" s="220">
        <v>43465</v>
      </c>
      <c r="K177" s="221"/>
      <c r="L177" s="179"/>
      <c r="M177" s="222">
        <v>20</v>
      </c>
      <c r="N177" s="222">
        <v>20</v>
      </c>
      <c r="O177" s="222">
        <v>20</v>
      </c>
      <c r="P177" s="222">
        <v>20</v>
      </c>
      <c r="Q177" s="222">
        <v>0</v>
      </c>
      <c r="R177" s="183">
        <v>0</v>
      </c>
      <c r="S177" s="188">
        <v>0</v>
      </c>
      <c r="T177" s="183">
        <v>0</v>
      </c>
      <c r="U177" s="184">
        <v>0</v>
      </c>
      <c r="V177" s="188">
        <v>0</v>
      </c>
      <c r="W177" s="222">
        <v>0</v>
      </c>
      <c r="X177" s="222">
        <v>0</v>
      </c>
      <c r="Y177" s="199"/>
    </row>
    <row r="178" ht="23.1" customHeight="1" spans="1:25">
      <c r="A178" s="179" t="s">
        <v>1414</v>
      </c>
      <c r="B178" s="179" t="s">
        <v>1992</v>
      </c>
      <c r="C178" s="180" t="s">
        <v>1897</v>
      </c>
      <c r="D178" s="215" t="s">
        <v>2521</v>
      </c>
      <c r="E178" s="216" t="s">
        <v>2522</v>
      </c>
      <c r="F178" s="216"/>
      <c r="G178" s="216" t="s">
        <v>3207</v>
      </c>
      <c r="H178" s="216" t="s">
        <v>2839</v>
      </c>
      <c r="I178" s="220"/>
      <c r="J178" s="220"/>
      <c r="K178" s="221">
        <v>10</v>
      </c>
      <c r="L178" s="179" t="s">
        <v>3075</v>
      </c>
      <c r="M178" s="222">
        <v>2</v>
      </c>
      <c r="N178" s="222">
        <v>2</v>
      </c>
      <c r="O178" s="222">
        <v>2</v>
      </c>
      <c r="P178" s="222">
        <v>2</v>
      </c>
      <c r="Q178" s="222">
        <v>0</v>
      </c>
      <c r="R178" s="183">
        <v>0</v>
      </c>
      <c r="S178" s="188">
        <v>0</v>
      </c>
      <c r="T178" s="183">
        <v>0</v>
      </c>
      <c r="U178" s="184">
        <v>0</v>
      </c>
      <c r="V178" s="188">
        <v>0</v>
      </c>
      <c r="W178" s="222">
        <v>0</v>
      </c>
      <c r="X178" s="222">
        <v>0</v>
      </c>
      <c r="Y178" s="199"/>
    </row>
    <row r="179" ht="23.1" customHeight="1" spans="1:25">
      <c r="A179" s="179" t="s">
        <v>1414</v>
      </c>
      <c r="B179" s="179" t="s">
        <v>1992</v>
      </c>
      <c r="C179" s="180" t="s">
        <v>1897</v>
      </c>
      <c r="D179" s="215" t="s">
        <v>2521</v>
      </c>
      <c r="E179" s="216" t="s">
        <v>2522</v>
      </c>
      <c r="F179" s="216"/>
      <c r="G179" s="216" t="s">
        <v>3107</v>
      </c>
      <c r="H179" s="216" t="s">
        <v>2839</v>
      </c>
      <c r="I179" s="220"/>
      <c r="J179" s="220"/>
      <c r="K179" s="221">
        <v>6</v>
      </c>
      <c r="L179" s="179" t="s">
        <v>3075</v>
      </c>
      <c r="M179" s="222">
        <v>4.8</v>
      </c>
      <c r="N179" s="222">
        <v>4.8</v>
      </c>
      <c r="O179" s="222">
        <v>4.8</v>
      </c>
      <c r="P179" s="222">
        <v>4.8</v>
      </c>
      <c r="Q179" s="222">
        <v>0</v>
      </c>
      <c r="R179" s="183">
        <v>0</v>
      </c>
      <c r="S179" s="188">
        <v>0</v>
      </c>
      <c r="T179" s="183">
        <v>0</v>
      </c>
      <c r="U179" s="184">
        <v>0</v>
      </c>
      <c r="V179" s="188">
        <v>0</v>
      </c>
      <c r="W179" s="222">
        <v>0</v>
      </c>
      <c r="X179" s="222">
        <v>0</v>
      </c>
      <c r="Y179" s="199"/>
    </row>
    <row r="180" ht="23.1" customHeight="1" spans="1:25">
      <c r="A180" s="179" t="s">
        <v>1414</v>
      </c>
      <c r="B180" s="179" t="s">
        <v>1992</v>
      </c>
      <c r="C180" s="180" t="s">
        <v>1897</v>
      </c>
      <c r="D180" s="215" t="s">
        <v>2521</v>
      </c>
      <c r="E180" s="216" t="s">
        <v>2522</v>
      </c>
      <c r="F180" s="216"/>
      <c r="G180" s="216" t="s">
        <v>3208</v>
      </c>
      <c r="H180" s="216" t="s">
        <v>87</v>
      </c>
      <c r="I180" s="220"/>
      <c r="J180" s="220"/>
      <c r="K180" s="221">
        <v>10</v>
      </c>
      <c r="L180" s="179"/>
      <c r="M180" s="222">
        <v>5</v>
      </c>
      <c r="N180" s="222">
        <v>5</v>
      </c>
      <c r="O180" s="222">
        <v>5</v>
      </c>
      <c r="P180" s="222">
        <v>5</v>
      </c>
      <c r="Q180" s="222">
        <v>0</v>
      </c>
      <c r="R180" s="183">
        <v>0</v>
      </c>
      <c r="S180" s="188">
        <v>0</v>
      </c>
      <c r="T180" s="183">
        <v>0</v>
      </c>
      <c r="U180" s="184">
        <v>0</v>
      </c>
      <c r="V180" s="188">
        <v>0</v>
      </c>
      <c r="W180" s="222">
        <v>0</v>
      </c>
      <c r="X180" s="222">
        <v>0</v>
      </c>
      <c r="Y180" s="199"/>
    </row>
    <row r="181" ht="23.1" customHeight="1" spans="1:25">
      <c r="A181" s="179" t="s">
        <v>1414</v>
      </c>
      <c r="B181" s="179" t="s">
        <v>1992</v>
      </c>
      <c r="C181" s="180" t="s">
        <v>1897</v>
      </c>
      <c r="D181" s="215" t="s">
        <v>2521</v>
      </c>
      <c r="E181" s="216" t="s">
        <v>2522</v>
      </c>
      <c r="F181" s="216"/>
      <c r="G181" s="216" t="s">
        <v>3209</v>
      </c>
      <c r="H181" s="216" t="s">
        <v>2839</v>
      </c>
      <c r="I181" s="220"/>
      <c r="J181" s="220"/>
      <c r="K181" s="221">
        <v>5</v>
      </c>
      <c r="L181" s="179" t="s">
        <v>3075</v>
      </c>
      <c r="M181" s="222">
        <v>6</v>
      </c>
      <c r="N181" s="222">
        <v>6</v>
      </c>
      <c r="O181" s="222">
        <v>6</v>
      </c>
      <c r="P181" s="222">
        <v>6</v>
      </c>
      <c r="Q181" s="222">
        <v>0</v>
      </c>
      <c r="R181" s="183">
        <v>0</v>
      </c>
      <c r="S181" s="188">
        <v>0</v>
      </c>
      <c r="T181" s="183">
        <v>0</v>
      </c>
      <c r="U181" s="184">
        <v>0</v>
      </c>
      <c r="V181" s="188">
        <v>0</v>
      </c>
      <c r="W181" s="222">
        <v>0</v>
      </c>
      <c r="X181" s="222">
        <v>0</v>
      </c>
      <c r="Y181" s="199"/>
    </row>
    <row r="182" ht="23.1" customHeight="1" spans="1:25">
      <c r="A182" s="179" t="s">
        <v>1414</v>
      </c>
      <c r="B182" s="179" t="s">
        <v>1992</v>
      </c>
      <c r="C182" s="180" t="s">
        <v>1897</v>
      </c>
      <c r="D182" s="215" t="s">
        <v>2521</v>
      </c>
      <c r="E182" s="216" t="s">
        <v>2522</v>
      </c>
      <c r="F182" s="216"/>
      <c r="G182" s="216" t="s">
        <v>3210</v>
      </c>
      <c r="H182" s="216" t="s">
        <v>2839</v>
      </c>
      <c r="I182" s="220"/>
      <c r="J182" s="220"/>
      <c r="K182" s="221">
        <v>8</v>
      </c>
      <c r="L182" s="179" t="s">
        <v>3075</v>
      </c>
      <c r="M182" s="222">
        <v>3.2</v>
      </c>
      <c r="N182" s="222">
        <v>3.2</v>
      </c>
      <c r="O182" s="222">
        <v>3.2</v>
      </c>
      <c r="P182" s="222">
        <v>3.2</v>
      </c>
      <c r="Q182" s="222">
        <v>0</v>
      </c>
      <c r="R182" s="183">
        <v>0</v>
      </c>
      <c r="S182" s="188">
        <v>0</v>
      </c>
      <c r="T182" s="183">
        <v>0</v>
      </c>
      <c r="U182" s="184">
        <v>0</v>
      </c>
      <c r="V182" s="188">
        <v>0</v>
      </c>
      <c r="W182" s="222">
        <v>0</v>
      </c>
      <c r="X182" s="222">
        <v>0</v>
      </c>
      <c r="Y182" s="199"/>
    </row>
    <row r="183" ht="23.1" customHeight="1" spans="1:25">
      <c r="A183" s="179" t="s">
        <v>1414</v>
      </c>
      <c r="B183" s="179" t="s">
        <v>3182</v>
      </c>
      <c r="C183" s="180" t="s">
        <v>1897</v>
      </c>
      <c r="D183" s="215" t="s">
        <v>2523</v>
      </c>
      <c r="E183" s="216" t="s">
        <v>2524</v>
      </c>
      <c r="F183" s="216"/>
      <c r="G183" s="216" t="s">
        <v>3082</v>
      </c>
      <c r="H183" s="216" t="s">
        <v>90</v>
      </c>
      <c r="I183" s="220">
        <v>43101</v>
      </c>
      <c r="J183" s="220">
        <v>43465</v>
      </c>
      <c r="K183" s="221">
        <v>3</v>
      </c>
      <c r="L183" s="179" t="s">
        <v>3075</v>
      </c>
      <c r="M183" s="222">
        <v>1</v>
      </c>
      <c r="N183" s="222">
        <v>1</v>
      </c>
      <c r="O183" s="222">
        <v>1</v>
      </c>
      <c r="P183" s="222">
        <v>1</v>
      </c>
      <c r="Q183" s="222">
        <v>0</v>
      </c>
      <c r="R183" s="183">
        <v>0</v>
      </c>
      <c r="S183" s="188">
        <v>0</v>
      </c>
      <c r="T183" s="183">
        <v>0</v>
      </c>
      <c r="U183" s="184">
        <v>0</v>
      </c>
      <c r="V183" s="188">
        <v>0</v>
      </c>
      <c r="W183" s="222">
        <v>0</v>
      </c>
      <c r="X183" s="222">
        <v>0</v>
      </c>
      <c r="Y183" s="199"/>
    </row>
    <row r="184" ht="23.1" customHeight="1" spans="1:25">
      <c r="A184" s="179" t="s">
        <v>1414</v>
      </c>
      <c r="B184" s="179" t="s">
        <v>3182</v>
      </c>
      <c r="C184" s="180" t="s">
        <v>1897</v>
      </c>
      <c r="D184" s="215" t="s">
        <v>2523</v>
      </c>
      <c r="E184" s="216" t="s">
        <v>2524</v>
      </c>
      <c r="F184" s="216"/>
      <c r="G184" s="216" t="s">
        <v>3109</v>
      </c>
      <c r="H184" s="216" t="s">
        <v>90</v>
      </c>
      <c r="I184" s="220">
        <v>43101</v>
      </c>
      <c r="J184" s="220">
        <v>43465</v>
      </c>
      <c r="K184" s="221">
        <v>2</v>
      </c>
      <c r="L184" s="179" t="s">
        <v>3075</v>
      </c>
      <c r="M184" s="222">
        <v>1</v>
      </c>
      <c r="N184" s="222">
        <v>1</v>
      </c>
      <c r="O184" s="222">
        <v>1</v>
      </c>
      <c r="P184" s="222">
        <v>1</v>
      </c>
      <c r="Q184" s="222">
        <v>0</v>
      </c>
      <c r="R184" s="183">
        <v>0</v>
      </c>
      <c r="S184" s="188">
        <v>0</v>
      </c>
      <c r="T184" s="183">
        <v>0</v>
      </c>
      <c r="U184" s="184">
        <v>0</v>
      </c>
      <c r="V184" s="188">
        <v>0</v>
      </c>
      <c r="W184" s="222">
        <v>0</v>
      </c>
      <c r="X184" s="222">
        <v>0</v>
      </c>
      <c r="Y184" s="199"/>
    </row>
    <row r="185" ht="23.1" customHeight="1" spans="1:25">
      <c r="A185" s="179"/>
      <c r="B185" s="179"/>
      <c r="C185" s="180"/>
      <c r="D185" s="215" t="s">
        <v>2525</v>
      </c>
      <c r="E185" s="216" t="s">
        <v>771</v>
      </c>
      <c r="F185" s="216"/>
      <c r="G185" s="216"/>
      <c r="H185" s="216"/>
      <c r="I185" s="220"/>
      <c r="J185" s="220"/>
      <c r="K185" s="221"/>
      <c r="L185" s="179"/>
      <c r="M185" s="222">
        <v>16</v>
      </c>
      <c r="N185" s="222">
        <v>16</v>
      </c>
      <c r="O185" s="222">
        <v>16</v>
      </c>
      <c r="P185" s="222">
        <v>16</v>
      </c>
      <c r="Q185" s="222">
        <v>0</v>
      </c>
      <c r="R185" s="183">
        <v>0</v>
      </c>
      <c r="S185" s="188">
        <v>0</v>
      </c>
      <c r="T185" s="183">
        <v>0</v>
      </c>
      <c r="U185" s="184">
        <v>0</v>
      </c>
      <c r="V185" s="188">
        <v>0</v>
      </c>
      <c r="W185" s="222">
        <v>0</v>
      </c>
      <c r="X185" s="222">
        <v>0</v>
      </c>
      <c r="Y185" s="199"/>
    </row>
    <row r="186" ht="23.1" customHeight="1" spans="1:25">
      <c r="A186" s="179" t="s">
        <v>1603</v>
      </c>
      <c r="B186" s="179" t="s">
        <v>1897</v>
      </c>
      <c r="C186" s="180" t="s">
        <v>1897</v>
      </c>
      <c r="D186" s="215" t="s">
        <v>2526</v>
      </c>
      <c r="E186" s="216" t="s">
        <v>2527</v>
      </c>
      <c r="F186" s="216" t="s">
        <v>3128</v>
      </c>
      <c r="G186" s="216"/>
      <c r="H186" s="216" t="s">
        <v>90</v>
      </c>
      <c r="I186" s="220">
        <v>43101</v>
      </c>
      <c r="J186" s="220">
        <v>43464</v>
      </c>
      <c r="K186" s="221"/>
      <c r="L186" s="179"/>
      <c r="M186" s="222">
        <v>3</v>
      </c>
      <c r="N186" s="222">
        <v>3</v>
      </c>
      <c r="O186" s="222">
        <v>3</v>
      </c>
      <c r="P186" s="222">
        <v>3</v>
      </c>
      <c r="Q186" s="222">
        <v>0</v>
      </c>
      <c r="R186" s="183">
        <v>0</v>
      </c>
      <c r="S186" s="188">
        <v>0</v>
      </c>
      <c r="T186" s="183">
        <v>0</v>
      </c>
      <c r="U186" s="184">
        <v>0</v>
      </c>
      <c r="V186" s="188">
        <v>0</v>
      </c>
      <c r="W186" s="222">
        <v>0</v>
      </c>
      <c r="X186" s="222">
        <v>0</v>
      </c>
      <c r="Y186" s="199"/>
    </row>
    <row r="187" ht="23.1" customHeight="1" spans="1:25">
      <c r="A187" s="179" t="s">
        <v>1603</v>
      </c>
      <c r="B187" s="179" t="s">
        <v>1897</v>
      </c>
      <c r="C187" s="180" t="s">
        <v>1919</v>
      </c>
      <c r="D187" s="215" t="s">
        <v>2528</v>
      </c>
      <c r="E187" s="216" t="s">
        <v>2529</v>
      </c>
      <c r="F187" s="216" t="s">
        <v>3128</v>
      </c>
      <c r="G187" s="216"/>
      <c r="H187" s="216" t="s">
        <v>90</v>
      </c>
      <c r="I187" s="220">
        <v>43101</v>
      </c>
      <c r="J187" s="220">
        <v>43464</v>
      </c>
      <c r="K187" s="221"/>
      <c r="L187" s="179"/>
      <c r="M187" s="222">
        <v>3</v>
      </c>
      <c r="N187" s="222">
        <v>3</v>
      </c>
      <c r="O187" s="222">
        <v>3</v>
      </c>
      <c r="P187" s="222">
        <v>3</v>
      </c>
      <c r="Q187" s="222">
        <v>0</v>
      </c>
      <c r="R187" s="183">
        <v>0</v>
      </c>
      <c r="S187" s="188">
        <v>0</v>
      </c>
      <c r="T187" s="183">
        <v>0</v>
      </c>
      <c r="U187" s="184">
        <v>0</v>
      </c>
      <c r="V187" s="188">
        <v>0</v>
      </c>
      <c r="W187" s="222">
        <v>0</v>
      </c>
      <c r="X187" s="222">
        <v>0</v>
      </c>
      <c r="Y187" s="199"/>
    </row>
    <row r="188" ht="23.1" customHeight="1" spans="1:25">
      <c r="A188" s="179" t="s">
        <v>1603</v>
      </c>
      <c r="B188" s="179" t="s">
        <v>1899</v>
      </c>
      <c r="C188" s="180" t="s">
        <v>1899</v>
      </c>
      <c r="D188" s="215" t="s">
        <v>2530</v>
      </c>
      <c r="E188" s="216" t="s">
        <v>2531</v>
      </c>
      <c r="F188" s="216" t="s">
        <v>3128</v>
      </c>
      <c r="G188" s="216"/>
      <c r="H188" s="216"/>
      <c r="I188" s="220">
        <v>43101</v>
      </c>
      <c r="J188" s="220">
        <v>43464</v>
      </c>
      <c r="K188" s="221"/>
      <c r="L188" s="179"/>
      <c r="M188" s="222">
        <v>3</v>
      </c>
      <c r="N188" s="222">
        <v>3</v>
      </c>
      <c r="O188" s="222">
        <v>3</v>
      </c>
      <c r="P188" s="222">
        <v>3</v>
      </c>
      <c r="Q188" s="222">
        <v>0</v>
      </c>
      <c r="R188" s="183">
        <v>0</v>
      </c>
      <c r="S188" s="188">
        <v>0</v>
      </c>
      <c r="T188" s="183">
        <v>0</v>
      </c>
      <c r="U188" s="184">
        <v>0</v>
      </c>
      <c r="V188" s="188">
        <v>0</v>
      </c>
      <c r="W188" s="222">
        <v>0</v>
      </c>
      <c r="X188" s="222">
        <v>0</v>
      </c>
      <c r="Y188" s="199"/>
    </row>
    <row r="189" ht="23.1" customHeight="1" spans="1:25">
      <c r="A189" s="179" t="s">
        <v>1603</v>
      </c>
      <c r="B189" s="179" t="s">
        <v>1901</v>
      </c>
      <c r="C189" s="180" t="s">
        <v>1903</v>
      </c>
      <c r="D189" s="215" t="s">
        <v>2532</v>
      </c>
      <c r="E189" s="216" t="s">
        <v>2533</v>
      </c>
      <c r="F189" s="216" t="s">
        <v>3128</v>
      </c>
      <c r="G189" s="216"/>
      <c r="H189" s="216"/>
      <c r="I189" s="220">
        <v>43101</v>
      </c>
      <c r="J189" s="220">
        <v>43464</v>
      </c>
      <c r="K189" s="221"/>
      <c r="L189" s="179"/>
      <c r="M189" s="222">
        <v>3</v>
      </c>
      <c r="N189" s="222">
        <v>3</v>
      </c>
      <c r="O189" s="222">
        <v>3</v>
      </c>
      <c r="P189" s="222">
        <v>3</v>
      </c>
      <c r="Q189" s="222">
        <v>0</v>
      </c>
      <c r="R189" s="183">
        <v>0</v>
      </c>
      <c r="S189" s="188">
        <v>0</v>
      </c>
      <c r="T189" s="183">
        <v>0</v>
      </c>
      <c r="U189" s="184">
        <v>0</v>
      </c>
      <c r="V189" s="188">
        <v>0</v>
      </c>
      <c r="W189" s="222">
        <v>0</v>
      </c>
      <c r="X189" s="222">
        <v>0</v>
      </c>
      <c r="Y189" s="199"/>
    </row>
    <row r="190" ht="23.1" customHeight="1" spans="1:25">
      <c r="A190" s="179" t="s">
        <v>1603</v>
      </c>
      <c r="B190" s="179" t="s">
        <v>1897</v>
      </c>
      <c r="C190" s="180" t="s">
        <v>1909</v>
      </c>
      <c r="D190" s="215" t="s">
        <v>2534</v>
      </c>
      <c r="E190" s="216" t="s">
        <v>2535</v>
      </c>
      <c r="F190" s="216" t="s">
        <v>3211</v>
      </c>
      <c r="G190" s="216" t="s">
        <v>3212</v>
      </c>
      <c r="H190" s="216"/>
      <c r="I190" s="220">
        <v>43101</v>
      </c>
      <c r="J190" s="220">
        <v>43464</v>
      </c>
      <c r="K190" s="221">
        <v>2000</v>
      </c>
      <c r="L190" s="179" t="s">
        <v>3213</v>
      </c>
      <c r="M190" s="222">
        <v>4</v>
      </c>
      <c r="N190" s="222">
        <v>4</v>
      </c>
      <c r="O190" s="222">
        <v>4</v>
      </c>
      <c r="P190" s="222">
        <v>4</v>
      </c>
      <c r="Q190" s="222">
        <v>0</v>
      </c>
      <c r="R190" s="183">
        <v>0</v>
      </c>
      <c r="S190" s="188">
        <v>0</v>
      </c>
      <c r="T190" s="183">
        <v>0</v>
      </c>
      <c r="U190" s="184">
        <v>0</v>
      </c>
      <c r="V190" s="188">
        <v>0</v>
      </c>
      <c r="W190" s="222">
        <v>0</v>
      </c>
      <c r="X190" s="222">
        <v>0</v>
      </c>
      <c r="Y190" s="199"/>
    </row>
    <row r="191" ht="23.1" customHeight="1" spans="1:25">
      <c r="A191" s="179"/>
      <c r="B191" s="179"/>
      <c r="C191" s="180"/>
      <c r="D191" s="215" t="s">
        <v>2536</v>
      </c>
      <c r="E191" s="216" t="s">
        <v>805</v>
      </c>
      <c r="F191" s="216"/>
      <c r="G191" s="216"/>
      <c r="H191" s="216"/>
      <c r="I191" s="220"/>
      <c r="J191" s="220"/>
      <c r="K191" s="221"/>
      <c r="L191" s="179"/>
      <c r="M191" s="222">
        <v>4.3</v>
      </c>
      <c r="N191" s="222">
        <v>4.3</v>
      </c>
      <c r="O191" s="222">
        <v>4.3</v>
      </c>
      <c r="P191" s="222">
        <v>4.3</v>
      </c>
      <c r="Q191" s="222">
        <v>0</v>
      </c>
      <c r="R191" s="183">
        <v>0</v>
      </c>
      <c r="S191" s="188">
        <v>0</v>
      </c>
      <c r="T191" s="183">
        <v>0</v>
      </c>
      <c r="U191" s="184">
        <v>0</v>
      </c>
      <c r="V191" s="188">
        <v>0</v>
      </c>
      <c r="W191" s="222">
        <v>0</v>
      </c>
      <c r="X191" s="222">
        <v>0</v>
      </c>
      <c r="Y191" s="199"/>
    </row>
    <row r="192" ht="23.1" customHeight="1" spans="1:25">
      <c r="A192" s="179" t="s">
        <v>1414</v>
      </c>
      <c r="B192" s="179" t="s">
        <v>1913</v>
      </c>
      <c r="C192" s="180" t="s">
        <v>1897</v>
      </c>
      <c r="D192" s="215" t="s">
        <v>2537</v>
      </c>
      <c r="E192" s="216" t="s">
        <v>2538</v>
      </c>
      <c r="F192" s="216" t="s">
        <v>3214</v>
      </c>
      <c r="G192" s="216" t="s">
        <v>3215</v>
      </c>
      <c r="H192" s="216" t="s">
        <v>2839</v>
      </c>
      <c r="I192" s="220">
        <v>43101</v>
      </c>
      <c r="J192" s="220">
        <v>43465</v>
      </c>
      <c r="K192" s="221">
        <v>1</v>
      </c>
      <c r="L192" s="179" t="s">
        <v>3089</v>
      </c>
      <c r="M192" s="222">
        <v>2</v>
      </c>
      <c r="N192" s="222">
        <v>2</v>
      </c>
      <c r="O192" s="222">
        <v>2</v>
      </c>
      <c r="P192" s="222">
        <v>2</v>
      </c>
      <c r="Q192" s="222">
        <v>0</v>
      </c>
      <c r="R192" s="183">
        <v>0</v>
      </c>
      <c r="S192" s="188">
        <v>0</v>
      </c>
      <c r="T192" s="183">
        <v>0</v>
      </c>
      <c r="U192" s="184">
        <v>0</v>
      </c>
      <c r="V192" s="188">
        <v>0</v>
      </c>
      <c r="W192" s="222">
        <v>0</v>
      </c>
      <c r="X192" s="222">
        <v>0</v>
      </c>
      <c r="Y192" s="199"/>
    </row>
    <row r="193" ht="23.1" customHeight="1" spans="1:25">
      <c r="A193" s="179"/>
      <c r="B193" s="179"/>
      <c r="C193" s="180"/>
      <c r="D193" s="215" t="s">
        <v>2559</v>
      </c>
      <c r="E193" s="216" t="s">
        <v>2560</v>
      </c>
      <c r="F193" s="216"/>
      <c r="G193" s="216"/>
      <c r="H193" s="216"/>
      <c r="I193" s="220">
        <v>43101</v>
      </c>
      <c r="J193" s="220">
        <v>43465</v>
      </c>
      <c r="K193" s="221"/>
      <c r="L193" s="179"/>
      <c r="M193" s="222">
        <v>1</v>
      </c>
      <c r="N193" s="222">
        <v>1</v>
      </c>
      <c r="O193" s="222">
        <v>1</v>
      </c>
      <c r="P193" s="222">
        <v>1</v>
      </c>
      <c r="Q193" s="222">
        <v>0</v>
      </c>
      <c r="R193" s="183">
        <v>0</v>
      </c>
      <c r="S193" s="188">
        <v>0</v>
      </c>
      <c r="T193" s="183">
        <v>0</v>
      </c>
      <c r="U193" s="184">
        <v>0</v>
      </c>
      <c r="V193" s="188">
        <v>0</v>
      </c>
      <c r="W193" s="222">
        <v>0</v>
      </c>
      <c r="X193" s="222">
        <v>0</v>
      </c>
      <c r="Y193" s="199"/>
    </row>
    <row r="194" ht="23.1" customHeight="1" spans="1:25">
      <c r="A194" s="179" t="s">
        <v>1414</v>
      </c>
      <c r="B194" s="179" t="s">
        <v>1913</v>
      </c>
      <c r="C194" s="180" t="s">
        <v>1897</v>
      </c>
      <c r="D194" s="215" t="s">
        <v>2561</v>
      </c>
      <c r="E194" s="216" t="s">
        <v>2562</v>
      </c>
      <c r="F194" s="216" t="s">
        <v>3132</v>
      </c>
      <c r="G194" s="216" t="s">
        <v>3107</v>
      </c>
      <c r="H194" s="216" t="s">
        <v>2839</v>
      </c>
      <c r="I194" s="220">
        <v>43101</v>
      </c>
      <c r="J194" s="220">
        <v>43465</v>
      </c>
      <c r="K194" s="221">
        <v>2</v>
      </c>
      <c r="L194" s="179" t="s">
        <v>3075</v>
      </c>
      <c r="M194" s="222">
        <v>0.8</v>
      </c>
      <c r="N194" s="222">
        <v>0.8</v>
      </c>
      <c r="O194" s="222">
        <v>0.8</v>
      </c>
      <c r="P194" s="222">
        <v>0.8</v>
      </c>
      <c r="Q194" s="222">
        <v>0</v>
      </c>
      <c r="R194" s="183">
        <v>0</v>
      </c>
      <c r="S194" s="188">
        <v>0</v>
      </c>
      <c r="T194" s="183">
        <v>0</v>
      </c>
      <c r="U194" s="184">
        <v>0</v>
      </c>
      <c r="V194" s="188">
        <v>0</v>
      </c>
      <c r="W194" s="222">
        <v>0</v>
      </c>
      <c r="X194" s="222">
        <v>0</v>
      </c>
      <c r="Y194" s="199"/>
    </row>
    <row r="195" ht="23.1" customHeight="1" spans="1:25">
      <c r="A195" s="179" t="s">
        <v>1414</v>
      </c>
      <c r="B195" s="179" t="s">
        <v>1913</v>
      </c>
      <c r="C195" s="180" t="s">
        <v>1897</v>
      </c>
      <c r="D195" s="215" t="s">
        <v>2569</v>
      </c>
      <c r="E195" s="216" t="s">
        <v>2570</v>
      </c>
      <c r="F195" s="216" t="s">
        <v>3154</v>
      </c>
      <c r="G195" s="216" t="s">
        <v>3216</v>
      </c>
      <c r="H195" s="216" t="s">
        <v>2839</v>
      </c>
      <c r="I195" s="220">
        <v>43101</v>
      </c>
      <c r="J195" s="220">
        <v>43465</v>
      </c>
      <c r="K195" s="221">
        <v>1</v>
      </c>
      <c r="L195" s="179" t="s">
        <v>3217</v>
      </c>
      <c r="M195" s="222">
        <v>0.5</v>
      </c>
      <c r="N195" s="222">
        <v>0.5</v>
      </c>
      <c r="O195" s="222">
        <v>0.5</v>
      </c>
      <c r="P195" s="222">
        <v>0.5</v>
      </c>
      <c r="Q195" s="222">
        <v>0</v>
      </c>
      <c r="R195" s="183">
        <v>0</v>
      </c>
      <c r="S195" s="188">
        <v>0</v>
      </c>
      <c r="T195" s="183">
        <v>0</v>
      </c>
      <c r="U195" s="184">
        <v>0</v>
      </c>
      <c r="V195" s="188">
        <v>0</v>
      </c>
      <c r="W195" s="222">
        <v>0</v>
      </c>
      <c r="X195" s="222">
        <v>0</v>
      </c>
      <c r="Y195" s="199"/>
    </row>
    <row r="196" ht="23.1" customHeight="1" spans="1:25">
      <c r="A196" s="179"/>
      <c r="B196" s="179"/>
      <c r="C196" s="180"/>
      <c r="D196" s="215" t="s">
        <v>1414</v>
      </c>
      <c r="E196" s="216" t="s">
        <v>809</v>
      </c>
      <c r="F196" s="216"/>
      <c r="G196" s="216"/>
      <c r="H196" s="216"/>
      <c r="I196" s="220"/>
      <c r="J196" s="220"/>
      <c r="K196" s="221"/>
      <c r="L196" s="179"/>
      <c r="M196" s="222">
        <v>63.5</v>
      </c>
      <c r="N196" s="222">
        <v>63.5</v>
      </c>
      <c r="O196" s="222">
        <v>63.5</v>
      </c>
      <c r="P196" s="222">
        <v>63.5</v>
      </c>
      <c r="Q196" s="222">
        <v>0</v>
      </c>
      <c r="R196" s="183">
        <v>0</v>
      </c>
      <c r="S196" s="188">
        <v>0</v>
      </c>
      <c r="T196" s="183">
        <v>0</v>
      </c>
      <c r="U196" s="184">
        <v>0</v>
      </c>
      <c r="V196" s="188">
        <v>0</v>
      </c>
      <c r="W196" s="222">
        <v>0</v>
      </c>
      <c r="X196" s="222">
        <v>0</v>
      </c>
      <c r="Y196" s="199"/>
    </row>
    <row r="197" ht="23.1" customHeight="1" spans="1:25">
      <c r="A197" s="179" t="s">
        <v>1778</v>
      </c>
      <c r="B197" s="179" t="s">
        <v>1897</v>
      </c>
      <c r="C197" s="180" t="s">
        <v>1897</v>
      </c>
      <c r="D197" s="215" t="s">
        <v>2571</v>
      </c>
      <c r="E197" s="216" t="s">
        <v>2572</v>
      </c>
      <c r="F197" s="216"/>
      <c r="G197" s="216" t="s">
        <v>3139</v>
      </c>
      <c r="H197" s="216"/>
      <c r="I197" s="220"/>
      <c r="J197" s="220"/>
      <c r="K197" s="221">
        <v>20</v>
      </c>
      <c r="L197" s="179" t="s">
        <v>3075</v>
      </c>
      <c r="M197" s="222">
        <v>10</v>
      </c>
      <c r="N197" s="222">
        <v>10</v>
      </c>
      <c r="O197" s="222">
        <v>10</v>
      </c>
      <c r="P197" s="222">
        <v>10</v>
      </c>
      <c r="Q197" s="222">
        <v>0</v>
      </c>
      <c r="R197" s="183">
        <v>0</v>
      </c>
      <c r="S197" s="188">
        <v>0</v>
      </c>
      <c r="T197" s="183">
        <v>0</v>
      </c>
      <c r="U197" s="184">
        <v>0</v>
      </c>
      <c r="V197" s="188">
        <v>0</v>
      </c>
      <c r="W197" s="222">
        <v>0</v>
      </c>
      <c r="X197" s="222">
        <v>0</v>
      </c>
      <c r="Y197" s="199"/>
    </row>
    <row r="198" ht="23.1" customHeight="1" spans="1:25">
      <c r="A198" s="179" t="s">
        <v>1778</v>
      </c>
      <c r="B198" s="179" t="s">
        <v>1897</v>
      </c>
      <c r="C198" s="180" t="s">
        <v>1897</v>
      </c>
      <c r="D198" s="215" t="s">
        <v>2571</v>
      </c>
      <c r="E198" s="216" t="s">
        <v>2572</v>
      </c>
      <c r="F198" s="216"/>
      <c r="G198" s="216" t="s">
        <v>3129</v>
      </c>
      <c r="H198" s="216"/>
      <c r="I198" s="220"/>
      <c r="J198" s="220"/>
      <c r="K198" s="221">
        <v>1</v>
      </c>
      <c r="L198" s="179" t="s">
        <v>3075</v>
      </c>
      <c r="M198" s="222">
        <v>0.5</v>
      </c>
      <c r="N198" s="222">
        <v>0.5</v>
      </c>
      <c r="O198" s="222">
        <v>0.5</v>
      </c>
      <c r="P198" s="222">
        <v>0.5</v>
      </c>
      <c r="Q198" s="222">
        <v>0</v>
      </c>
      <c r="R198" s="183">
        <v>0</v>
      </c>
      <c r="S198" s="188">
        <v>0</v>
      </c>
      <c r="T198" s="183">
        <v>0</v>
      </c>
      <c r="U198" s="184">
        <v>0</v>
      </c>
      <c r="V198" s="188">
        <v>0</v>
      </c>
      <c r="W198" s="222">
        <v>0</v>
      </c>
      <c r="X198" s="222">
        <v>0</v>
      </c>
      <c r="Y198" s="199"/>
    </row>
    <row r="199" ht="23.1" customHeight="1" spans="1:25">
      <c r="A199" s="179" t="s">
        <v>1778</v>
      </c>
      <c r="B199" s="179" t="s">
        <v>1897</v>
      </c>
      <c r="C199" s="180" t="s">
        <v>1897</v>
      </c>
      <c r="D199" s="215" t="s">
        <v>2571</v>
      </c>
      <c r="E199" s="216" t="s">
        <v>2572</v>
      </c>
      <c r="F199" s="216"/>
      <c r="G199" s="216" t="s">
        <v>3124</v>
      </c>
      <c r="H199" s="216"/>
      <c r="I199" s="220"/>
      <c r="J199" s="220"/>
      <c r="K199" s="221"/>
      <c r="L199" s="179"/>
      <c r="M199" s="222">
        <v>5</v>
      </c>
      <c r="N199" s="222">
        <v>5</v>
      </c>
      <c r="O199" s="222">
        <v>5</v>
      </c>
      <c r="P199" s="222">
        <v>5</v>
      </c>
      <c r="Q199" s="222">
        <v>0</v>
      </c>
      <c r="R199" s="183">
        <v>0</v>
      </c>
      <c r="S199" s="188">
        <v>0</v>
      </c>
      <c r="T199" s="183">
        <v>0</v>
      </c>
      <c r="U199" s="184">
        <v>0</v>
      </c>
      <c r="V199" s="188">
        <v>0</v>
      </c>
      <c r="W199" s="222">
        <v>0</v>
      </c>
      <c r="X199" s="222">
        <v>0</v>
      </c>
      <c r="Y199" s="199"/>
    </row>
    <row r="200" ht="23.1" customHeight="1" spans="1:25">
      <c r="A200" s="179" t="s">
        <v>1778</v>
      </c>
      <c r="B200" s="179" t="s">
        <v>1897</v>
      </c>
      <c r="C200" s="180" t="s">
        <v>1897</v>
      </c>
      <c r="D200" s="215" t="s">
        <v>2571</v>
      </c>
      <c r="E200" s="216" t="s">
        <v>2572</v>
      </c>
      <c r="F200" s="216"/>
      <c r="G200" s="216" t="s">
        <v>3074</v>
      </c>
      <c r="H200" s="216"/>
      <c r="I200" s="220"/>
      <c r="J200" s="220"/>
      <c r="K200" s="221">
        <v>2</v>
      </c>
      <c r="L200" s="179" t="s">
        <v>3075</v>
      </c>
      <c r="M200" s="222">
        <v>3</v>
      </c>
      <c r="N200" s="222">
        <v>3</v>
      </c>
      <c r="O200" s="222">
        <v>3</v>
      </c>
      <c r="P200" s="222">
        <v>3</v>
      </c>
      <c r="Q200" s="222">
        <v>0</v>
      </c>
      <c r="R200" s="183">
        <v>0</v>
      </c>
      <c r="S200" s="188">
        <v>0</v>
      </c>
      <c r="T200" s="183">
        <v>0</v>
      </c>
      <c r="U200" s="184">
        <v>0</v>
      </c>
      <c r="V200" s="188">
        <v>0</v>
      </c>
      <c r="W200" s="222">
        <v>0</v>
      </c>
      <c r="X200" s="222">
        <v>0</v>
      </c>
      <c r="Y200" s="199"/>
    </row>
    <row r="201" ht="23.1" customHeight="1" spans="1:25">
      <c r="A201" s="179" t="s">
        <v>1778</v>
      </c>
      <c r="B201" s="179" t="s">
        <v>1897</v>
      </c>
      <c r="C201" s="180" t="s">
        <v>1897</v>
      </c>
      <c r="D201" s="215" t="s">
        <v>2571</v>
      </c>
      <c r="E201" s="216" t="s">
        <v>2572</v>
      </c>
      <c r="F201" s="216"/>
      <c r="G201" s="216" t="s">
        <v>3128</v>
      </c>
      <c r="H201" s="216"/>
      <c r="I201" s="220"/>
      <c r="J201" s="220"/>
      <c r="K201" s="221"/>
      <c r="L201" s="179"/>
      <c r="M201" s="222">
        <v>6</v>
      </c>
      <c r="N201" s="222">
        <v>6</v>
      </c>
      <c r="O201" s="222">
        <v>6</v>
      </c>
      <c r="P201" s="222">
        <v>6</v>
      </c>
      <c r="Q201" s="222">
        <v>0</v>
      </c>
      <c r="R201" s="183">
        <v>0</v>
      </c>
      <c r="S201" s="188">
        <v>0</v>
      </c>
      <c r="T201" s="183">
        <v>0</v>
      </c>
      <c r="U201" s="184">
        <v>0</v>
      </c>
      <c r="V201" s="188">
        <v>0</v>
      </c>
      <c r="W201" s="222">
        <v>0</v>
      </c>
      <c r="X201" s="222">
        <v>0</v>
      </c>
      <c r="Y201" s="199"/>
    </row>
    <row r="202" ht="23.1" customHeight="1" spans="1:25">
      <c r="A202" s="179" t="s">
        <v>1778</v>
      </c>
      <c r="B202" s="179" t="s">
        <v>1897</v>
      </c>
      <c r="C202" s="180" t="s">
        <v>1897</v>
      </c>
      <c r="D202" s="215" t="s">
        <v>2571</v>
      </c>
      <c r="E202" s="216" t="s">
        <v>2572</v>
      </c>
      <c r="F202" s="216"/>
      <c r="G202" s="216" t="s">
        <v>3218</v>
      </c>
      <c r="H202" s="216"/>
      <c r="I202" s="220"/>
      <c r="J202" s="220"/>
      <c r="K202" s="221">
        <v>1</v>
      </c>
      <c r="L202" s="179" t="s">
        <v>3075</v>
      </c>
      <c r="M202" s="222">
        <v>0.5</v>
      </c>
      <c r="N202" s="222">
        <v>0.5</v>
      </c>
      <c r="O202" s="222">
        <v>0.5</v>
      </c>
      <c r="P202" s="222">
        <v>0.5</v>
      </c>
      <c r="Q202" s="222">
        <v>0</v>
      </c>
      <c r="R202" s="183">
        <v>0</v>
      </c>
      <c r="S202" s="188">
        <v>0</v>
      </c>
      <c r="T202" s="183">
        <v>0</v>
      </c>
      <c r="U202" s="184">
        <v>0</v>
      </c>
      <c r="V202" s="188">
        <v>0</v>
      </c>
      <c r="W202" s="222">
        <v>0</v>
      </c>
      <c r="X202" s="222">
        <v>0</v>
      </c>
      <c r="Y202" s="199"/>
    </row>
    <row r="203" ht="23.1" customHeight="1" spans="1:25">
      <c r="A203" s="179" t="s">
        <v>1778</v>
      </c>
      <c r="B203" s="179" t="s">
        <v>1897</v>
      </c>
      <c r="C203" s="180" t="s">
        <v>1897</v>
      </c>
      <c r="D203" s="215" t="s">
        <v>2573</v>
      </c>
      <c r="E203" s="216" t="s">
        <v>2574</v>
      </c>
      <c r="F203" s="216"/>
      <c r="G203" s="216" t="s">
        <v>3087</v>
      </c>
      <c r="H203" s="216" t="s">
        <v>90</v>
      </c>
      <c r="I203" s="220">
        <v>43101</v>
      </c>
      <c r="J203" s="220">
        <v>43465</v>
      </c>
      <c r="K203" s="221">
        <v>9</v>
      </c>
      <c r="L203" s="179" t="s">
        <v>3089</v>
      </c>
      <c r="M203" s="222">
        <v>2</v>
      </c>
      <c r="N203" s="222">
        <v>2</v>
      </c>
      <c r="O203" s="222">
        <v>2</v>
      </c>
      <c r="P203" s="222">
        <v>2</v>
      </c>
      <c r="Q203" s="222">
        <v>0</v>
      </c>
      <c r="R203" s="183">
        <v>0</v>
      </c>
      <c r="S203" s="188">
        <v>0</v>
      </c>
      <c r="T203" s="183">
        <v>0</v>
      </c>
      <c r="U203" s="184">
        <v>0</v>
      </c>
      <c r="V203" s="188">
        <v>0</v>
      </c>
      <c r="W203" s="222">
        <v>0</v>
      </c>
      <c r="X203" s="222">
        <v>0</v>
      </c>
      <c r="Y203" s="199"/>
    </row>
    <row r="204" ht="23.1" customHeight="1" spans="1:25">
      <c r="A204" s="179" t="s">
        <v>1778</v>
      </c>
      <c r="B204" s="179" t="s">
        <v>1897</v>
      </c>
      <c r="C204" s="180" t="s">
        <v>1897</v>
      </c>
      <c r="D204" s="215" t="s">
        <v>2573</v>
      </c>
      <c r="E204" s="216" t="s">
        <v>2574</v>
      </c>
      <c r="F204" s="216"/>
      <c r="G204" s="216" t="s">
        <v>3219</v>
      </c>
      <c r="H204" s="216" t="s">
        <v>2880</v>
      </c>
      <c r="I204" s="220">
        <v>43101</v>
      </c>
      <c r="J204" s="220">
        <v>76337</v>
      </c>
      <c r="K204" s="221">
        <v>10</v>
      </c>
      <c r="L204" s="179" t="s">
        <v>3089</v>
      </c>
      <c r="M204" s="222">
        <v>5</v>
      </c>
      <c r="N204" s="222">
        <v>5</v>
      </c>
      <c r="O204" s="222">
        <v>5</v>
      </c>
      <c r="P204" s="222">
        <v>5</v>
      </c>
      <c r="Q204" s="222">
        <v>0</v>
      </c>
      <c r="R204" s="183">
        <v>0</v>
      </c>
      <c r="S204" s="188">
        <v>0</v>
      </c>
      <c r="T204" s="183">
        <v>0</v>
      </c>
      <c r="U204" s="184">
        <v>0</v>
      </c>
      <c r="V204" s="188">
        <v>0</v>
      </c>
      <c r="W204" s="222">
        <v>0</v>
      </c>
      <c r="X204" s="222">
        <v>0</v>
      </c>
      <c r="Y204" s="199"/>
    </row>
    <row r="205" ht="23.1" customHeight="1" spans="1:25">
      <c r="A205" s="179" t="s">
        <v>1778</v>
      </c>
      <c r="B205" s="179" t="s">
        <v>1897</v>
      </c>
      <c r="C205" s="180" t="s">
        <v>1897</v>
      </c>
      <c r="D205" s="215" t="s">
        <v>2573</v>
      </c>
      <c r="E205" s="216" t="s">
        <v>2574</v>
      </c>
      <c r="F205" s="216"/>
      <c r="G205" s="216" t="s">
        <v>3109</v>
      </c>
      <c r="H205" s="216" t="s">
        <v>90</v>
      </c>
      <c r="I205" s="220">
        <v>43101</v>
      </c>
      <c r="J205" s="220">
        <v>43465</v>
      </c>
      <c r="K205" s="221">
        <v>6</v>
      </c>
      <c r="L205" s="179" t="s">
        <v>3075</v>
      </c>
      <c r="M205" s="222">
        <v>3</v>
      </c>
      <c r="N205" s="222">
        <v>3</v>
      </c>
      <c r="O205" s="222">
        <v>3</v>
      </c>
      <c r="P205" s="222">
        <v>3</v>
      </c>
      <c r="Q205" s="222">
        <v>0</v>
      </c>
      <c r="R205" s="183">
        <v>0</v>
      </c>
      <c r="S205" s="188">
        <v>0</v>
      </c>
      <c r="T205" s="183">
        <v>0</v>
      </c>
      <c r="U205" s="184">
        <v>0</v>
      </c>
      <c r="V205" s="188">
        <v>0</v>
      </c>
      <c r="W205" s="222">
        <v>0</v>
      </c>
      <c r="X205" s="222">
        <v>0</v>
      </c>
      <c r="Y205" s="199"/>
    </row>
    <row r="206" ht="23.1" customHeight="1" spans="1:25">
      <c r="A206" s="179" t="s">
        <v>1778</v>
      </c>
      <c r="B206" s="179" t="s">
        <v>1897</v>
      </c>
      <c r="C206" s="180" t="s">
        <v>1897</v>
      </c>
      <c r="D206" s="215" t="s">
        <v>2573</v>
      </c>
      <c r="E206" s="216" t="s">
        <v>2574</v>
      </c>
      <c r="F206" s="216"/>
      <c r="G206" s="216" t="s">
        <v>3122</v>
      </c>
      <c r="H206" s="216" t="s">
        <v>2839</v>
      </c>
      <c r="I206" s="220">
        <v>43101</v>
      </c>
      <c r="J206" s="220">
        <v>43465</v>
      </c>
      <c r="K206" s="221">
        <v>10</v>
      </c>
      <c r="L206" s="179" t="s">
        <v>3217</v>
      </c>
      <c r="M206" s="222">
        <v>4</v>
      </c>
      <c r="N206" s="222">
        <v>4</v>
      </c>
      <c r="O206" s="222">
        <v>4</v>
      </c>
      <c r="P206" s="222">
        <v>4</v>
      </c>
      <c r="Q206" s="222">
        <v>0</v>
      </c>
      <c r="R206" s="183">
        <v>0</v>
      </c>
      <c r="S206" s="188">
        <v>0</v>
      </c>
      <c r="T206" s="183">
        <v>0</v>
      </c>
      <c r="U206" s="184">
        <v>0</v>
      </c>
      <c r="V206" s="188">
        <v>0</v>
      </c>
      <c r="W206" s="222">
        <v>0</v>
      </c>
      <c r="X206" s="222">
        <v>0</v>
      </c>
      <c r="Y206" s="199"/>
    </row>
    <row r="207" ht="23.1" customHeight="1" spans="1:25">
      <c r="A207" s="179" t="s">
        <v>1778</v>
      </c>
      <c r="B207" s="179" t="s">
        <v>1897</v>
      </c>
      <c r="C207" s="180" t="s">
        <v>1897</v>
      </c>
      <c r="D207" s="215" t="s">
        <v>2573</v>
      </c>
      <c r="E207" s="216" t="s">
        <v>2574</v>
      </c>
      <c r="F207" s="216"/>
      <c r="G207" s="216" t="s">
        <v>3074</v>
      </c>
      <c r="H207" s="216" t="s">
        <v>90</v>
      </c>
      <c r="I207" s="220">
        <v>43101</v>
      </c>
      <c r="J207" s="220">
        <v>43465</v>
      </c>
      <c r="K207" s="221">
        <v>10</v>
      </c>
      <c r="L207" s="179" t="s">
        <v>3075</v>
      </c>
      <c r="M207" s="222">
        <v>3.5</v>
      </c>
      <c r="N207" s="222">
        <v>3.5</v>
      </c>
      <c r="O207" s="222">
        <v>3.5</v>
      </c>
      <c r="P207" s="222">
        <v>3.5</v>
      </c>
      <c r="Q207" s="222">
        <v>0</v>
      </c>
      <c r="R207" s="183">
        <v>0</v>
      </c>
      <c r="S207" s="188">
        <v>0</v>
      </c>
      <c r="T207" s="183">
        <v>0</v>
      </c>
      <c r="U207" s="184">
        <v>0</v>
      </c>
      <c r="V207" s="188">
        <v>0</v>
      </c>
      <c r="W207" s="222">
        <v>0</v>
      </c>
      <c r="X207" s="222">
        <v>0</v>
      </c>
      <c r="Y207" s="199"/>
    </row>
    <row r="208" ht="23.1" customHeight="1" spans="1:25">
      <c r="A208" s="179" t="s">
        <v>1778</v>
      </c>
      <c r="B208" s="179" t="s">
        <v>1897</v>
      </c>
      <c r="C208" s="180" t="s">
        <v>1897</v>
      </c>
      <c r="D208" s="215" t="s">
        <v>2573</v>
      </c>
      <c r="E208" s="216" t="s">
        <v>2574</v>
      </c>
      <c r="F208" s="216"/>
      <c r="G208" s="216" t="s">
        <v>3107</v>
      </c>
      <c r="H208" s="216" t="s">
        <v>90</v>
      </c>
      <c r="I208" s="220">
        <v>43101</v>
      </c>
      <c r="J208" s="220">
        <v>43465</v>
      </c>
      <c r="K208" s="221">
        <v>5</v>
      </c>
      <c r="L208" s="179" t="s">
        <v>3075</v>
      </c>
      <c r="M208" s="222">
        <v>2</v>
      </c>
      <c r="N208" s="222">
        <v>2</v>
      </c>
      <c r="O208" s="222">
        <v>2</v>
      </c>
      <c r="P208" s="222">
        <v>2</v>
      </c>
      <c r="Q208" s="222">
        <v>0</v>
      </c>
      <c r="R208" s="183">
        <v>0</v>
      </c>
      <c r="S208" s="188">
        <v>0</v>
      </c>
      <c r="T208" s="183">
        <v>0</v>
      </c>
      <c r="U208" s="184">
        <v>0</v>
      </c>
      <c r="V208" s="188">
        <v>0</v>
      </c>
      <c r="W208" s="222">
        <v>0</v>
      </c>
      <c r="X208" s="222">
        <v>0</v>
      </c>
      <c r="Y208" s="199"/>
    </row>
    <row r="209" ht="23.1" customHeight="1" spans="1:25">
      <c r="A209" s="179" t="s">
        <v>1778</v>
      </c>
      <c r="B209" s="179" t="s">
        <v>1897</v>
      </c>
      <c r="C209" s="180" t="s">
        <v>1917</v>
      </c>
      <c r="D209" s="215" t="s">
        <v>2573</v>
      </c>
      <c r="E209" s="216" t="s">
        <v>2574</v>
      </c>
      <c r="F209" s="216"/>
      <c r="G209" s="216" t="s">
        <v>3220</v>
      </c>
      <c r="H209" s="216" t="s">
        <v>2874</v>
      </c>
      <c r="I209" s="220">
        <v>43101</v>
      </c>
      <c r="J209" s="220">
        <v>43465</v>
      </c>
      <c r="K209" s="221">
        <v>10000</v>
      </c>
      <c r="L209" s="179" t="s">
        <v>3221</v>
      </c>
      <c r="M209" s="222">
        <v>8</v>
      </c>
      <c r="N209" s="222">
        <v>8</v>
      </c>
      <c r="O209" s="222">
        <v>8</v>
      </c>
      <c r="P209" s="222">
        <v>8</v>
      </c>
      <c r="Q209" s="222">
        <v>0</v>
      </c>
      <c r="R209" s="183">
        <v>0</v>
      </c>
      <c r="S209" s="188">
        <v>0</v>
      </c>
      <c r="T209" s="183">
        <v>0</v>
      </c>
      <c r="U209" s="184">
        <v>0</v>
      </c>
      <c r="V209" s="188">
        <v>0</v>
      </c>
      <c r="W209" s="222">
        <v>0</v>
      </c>
      <c r="X209" s="222">
        <v>0</v>
      </c>
      <c r="Y209" s="199"/>
    </row>
    <row r="210" ht="23.1" customHeight="1" spans="1:25">
      <c r="A210" s="179" t="s">
        <v>1778</v>
      </c>
      <c r="B210" s="179" t="s">
        <v>1897</v>
      </c>
      <c r="C210" s="180" t="s">
        <v>1917</v>
      </c>
      <c r="D210" s="215" t="s">
        <v>2573</v>
      </c>
      <c r="E210" s="216" t="s">
        <v>2574</v>
      </c>
      <c r="F210" s="216"/>
      <c r="G210" s="216" t="s">
        <v>3222</v>
      </c>
      <c r="H210" s="216" t="s">
        <v>2874</v>
      </c>
      <c r="I210" s="220">
        <v>43101</v>
      </c>
      <c r="J210" s="220">
        <v>43465</v>
      </c>
      <c r="K210" s="221">
        <v>260</v>
      </c>
      <c r="L210" s="179" t="s">
        <v>3223</v>
      </c>
      <c r="M210" s="222">
        <v>8</v>
      </c>
      <c r="N210" s="222">
        <v>8</v>
      </c>
      <c r="O210" s="222">
        <v>8</v>
      </c>
      <c r="P210" s="222">
        <v>8</v>
      </c>
      <c r="Q210" s="222">
        <v>0</v>
      </c>
      <c r="R210" s="183">
        <v>0</v>
      </c>
      <c r="S210" s="188">
        <v>0</v>
      </c>
      <c r="T210" s="183">
        <v>0</v>
      </c>
      <c r="U210" s="184">
        <v>0</v>
      </c>
      <c r="V210" s="188">
        <v>0</v>
      </c>
      <c r="W210" s="222">
        <v>0</v>
      </c>
      <c r="X210" s="222">
        <v>0</v>
      </c>
      <c r="Y210" s="199"/>
    </row>
    <row r="211" ht="23.1" customHeight="1" spans="1:25">
      <c r="A211" s="179" t="s">
        <v>1778</v>
      </c>
      <c r="B211" s="179" t="s">
        <v>1897</v>
      </c>
      <c r="C211" s="180" t="s">
        <v>1909</v>
      </c>
      <c r="D211" s="215" t="s">
        <v>2577</v>
      </c>
      <c r="E211" s="216" t="s">
        <v>2578</v>
      </c>
      <c r="F211" s="216" t="s">
        <v>3132</v>
      </c>
      <c r="G211" s="216" t="s">
        <v>3107</v>
      </c>
      <c r="H211" s="216" t="s">
        <v>90</v>
      </c>
      <c r="I211" s="220">
        <v>43101</v>
      </c>
      <c r="J211" s="220">
        <v>43465</v>
      </c>
      <c r="K211" s="221">
        <v>2</v>
      </c>
      <c r="L211" s="179" t="s">
        <v>3075</v>
      </c>
      <c r="M211" s="222">
        <v>1</v>
      </c>
      <c r="N211" s="222">
        <v>1</v>
      </c>
      <c r="O211" s="222">
        <v>1</v>
      </c>
      <c r="P211" s="222">
        <v>1</v>
      </c>
      <c r="Q211" s="222">
        <v>0</v>
      </c>
      <c r="R211" s="183">
        <v>0</v>
      </c>
      <c r="S211" s="188">
        <v>0</v>
      </c>
      <c r="T211" s="183">
        <v>0</v>
      </c>
      <c r="U211" s="184">
        <v>0</v>
      </c>
      <c r="V211" s="188">
        <v>0</v>
      </c>
      <c r="W211" s="222">
        <v>0</v>
      </c>
      <c r="X211" s="222">
        <v>0</v>
      </c>
      <c r="Y211" s="199"/>
    </row>
    <row r="212" ht="23.1" customHeight="1" spans="1:25">
      <c r="A212" s="179" t="s">
        <v>1778</v>
      </c>
      <c r="B212" s="179" t="s">
        <v>1897</v>
      </c>
      <c r="C212" s="180" t="s">
        <v>1909</v>
      </c>
      <c r="D212" s="215" t="s">
        <v>2577</v>
      </c>
      <c r="E212" s="216" t="s">
        <v>2578</v>
      </c>
      <c r="F212" s="216" t="s">
        <v>3132</v>
      </c>
      <c r="G212" s="216" t="s">
        <v>3109</v>
      </c>
      <c r="H212" s="216" t="s">
        <v>90</v>
      </c>
      <c r="I212" s="220">
        <v>43101</v>
      </c>
      <c r="J212" s="220">
        <v>43465</v>
      </c>
      <c r="K212" s="221">
        <v>4</v>
      </c>
      <c r="L212" s="179" t="s">
        <v>3224</v>
      </c>
      <c r="M212" s="222">
        <v>2</v>
      </c>
      <c r="N212" s="222">
        <v>2</v>
      </c>
      <c r="O212" s="222">
        <v>2</v>
      </c>
      <c r="P212" s="222">
        <v>2</v>
      </c>
      <c r="Q212" s="222">
        <v>0</v>
      </c>
      <c r="R212" s="183">
        <v>0</v>
      </c>
      <c r="S212" s="188">
        <v>0</v>
      </c>
      <c r="T212" s="183">
        <v>0</v>
      </c>
      <c r="U212" s="184">
        <v>0</v>
      </c>
      <c r="V212" s="188">
        <v>0</v>
      </c>
      <c r="W212" s="222">
        <v>0</v>
      </c>
      <c r="X212" s="222">
        <v>0</v>
      </c>
      <c r="Y212" s="199"/>
    </row>
    <row r="213" ht="23.1" customHeight="1" spans="1:25">
      <c r="A213" s="179"/>
      <c r="B213" s="179"/>
      <c r="C213" s="180"/>
      <c r="D213" s="215" t="s">
        <v>1598</v>
      </c>
      <c r="E213" s="216" t="s">
        <v>121</v>
      </c>
      <c r="F213" s="216"/>
      <c r="G213" s="216"/>
      <c r="H213" s="216"/>
      <c r="I213" s="220"/>
      <c r="J213" s="220"/>
      <c r="K213" s="221"/>
      <c r="L213" s="179"/>
      <c r="M213" s="222">
        <v>10.5</v>
      </c>
      <c r="N213" s="222">
        <v>10.5</v>
      </c>
      <c r="O213" s="222">
        <v>10.5</v>
      </c>
      <c r="P213" s="222">
        <v>10.5</v>
      </c>
      <c r="Q213" s="222">
        <v>0</v>
      </c>
      <c r="R213" s="183">
        <v>0</v>
      </c>
      <c r="S213" s="188">
        <v>0</v>
      </c>
      <c r="T213" s="183">
        <v>0</v>
      </c>
      <c r="U213" s="184">
        <v>0</v>
      </c>
      <c r="V213" s="188">
        <v>0</v>
      </c>
      <c r="W213" s="222">
        <v>0</v>
      </c>
      <c r="X213" s="222">
        <v>0</v>
      </c>
      <c r="Y213" s="199"/>
    </row>
    <row r="214" ht="23.1" customHeight="1" spans="1:25">
      <c r="A214" s="179" t="s">
        <v>1778</v>
      </c>
      <c r="B214" s="179" t="s">
        <v>1897</v>
      </c>
      <c r="C214" s="180" t="s">
        <v>1897</v>
      </c>
      <c r="D214" s="215" t="s">
        <v>2583</v>
      </c>
      <c r="E214" s="216" t="s">
        <v>2584</v>
      </c>
      <c r="F214" s="216" t="s">
        <v>3130</v>
      </c>
      <c r="G214" s="216" t="s">
        <v>3225</v>
      </c>
      <c r="H214" s="216" t="s">
        <v>2842</v>
      </c>
      <c r="I214" s="220">
        <v>42736</v>
      </c>
      <c r="J214" s="220">
        <v>43100</v>
      </c>
      <c r="K214" s="221"/>
      <c r="L214" s="179"/>
      <c r="M214" s="222">
        <v>2.5</v>
      </c>
      <c r="N214" s="222">
        <v>2.5</v>
      </c>
      <c r="O214" s="222">
        <v>2.5</v>
      </c>
      <c r="P214" s="222">
        <v>2.5</v>
      </c>
      <c r="Q214" s="222">
        <v>0</v>
      </c>
      <c r="R214" s="183">
        <v>0</v>
      </c>
      <c r="S214" s="188">
        <v>0</v>
      </c>
      <c r="T214" s="183">
        <v>0</v>
      </c>
      <c r="U214" s="184">
        <v>0</v>
      </c>
      <c r="V214" s="188">
        <v>0</v>
      </c>
      <c r="W214" s="222">
        <v>0</v>
      </c>
      <c r="X214" s="222">
        <v>0</v>
      </c>
      <c r="Y214" s="199"/>
    </row>
    <row r="215" ht="23.1" customHeight="1" spans="1:25">
      <c r="A215" s="179" t="s">
        <v>1778</v>
      </c>
      <c r="B215" s="179" t="s">
        <v>1897</v>
      </c>
      <c r="C215" s="180" t="s">
        <v>1897</v>
      </c>
      <c r="D215" s="215" t="s">
        <v>2583</v>
      </c>
      <c r="E215" s="216" t="s">
        <v>2584</v>
      </c>
      <c r="F215" s="216" t="s">
        <v>3130</v>
      </c>
      <c r="G215" s="216" t="s">
        <v>3090</v>
      </c>
      <c r="H215" s="216" t="s">
        <v>2853</v>
      </c>
      <c r="I215" s="220">
        <v>42736</v>
      </c>
      <c r="J215" s="220">
        <v>43100</v>
      </c>
      <c r="K215" s="221"/>
      <c r="L215" s="179"/>
      <c r="M215" s="222">
        <v>0.5</v>
      </c>
      <c r="N215" s="222">
        <v>0.5</v>
      </c>
      <c r="O215" s="222">
        <v>0.5</v>
      </c>
      <c r="P215" s="222">
        <v>0.5</v>
      </c>
      <c r="Q215" s="222">
        <v>0</v>
      </c>
      <c r="R215" s="183">
        <v>0</v>
      </c>
      <c r="S215" s="188">
        <v>0</v>
      </c>
      <c r="T215" s="183">
        <v>0</v>
      </c>
      <c r="U215" s="184">
        <v>0</v>
      </c>
      <c r="V215" s="188">
        <v>0</v>
      </c>
      <c r="W215" s="222">
        <v>0</v>
      </c>
      <c r="X215" s="222">
        <v>0</v>
      </c>
      <c r="Y215" s="199"/>
    </row>
    <row r="216" ht="23.1" customHeight="1" spans="1:25">
      <c r="A216" s="179" t="s">
        <v>1778</v>
      </c>
      <c r="B216" s="179" t="s">
        <v>1897</v>
      </c>
      <c r="C216" s="180" t="s">
        <v>1897</v>
      </c>
      <c r="D216" s="215" t="s">
        <v>2583</v>
      </c>
      <c r="E216" s="216" t="s">
        <v>2584</v>
      </c>
      <c r="F216" s="216" t="s">
        <v>3130</v>
      </c>
      <c r="G216" s="216" t="s">
        <v>3226</v>
      </c>
      <c r="H216" s="216" t="s">
        <v>2853</v>
      </c>
      <c r="I216" s="220">
        <v>42736</v>
      </c>
      <c r="J216" s="220">
        <v>43100</v>
      </c>
      <c r="K216" s="221"/>
      <c r="L216" s="179"/>
      <c r="M216" s="222">
        <v>2.5</v>
      </c>
      <c r="N216" s="222">
        <v>2.5</v>
      </c>
      <c r="O216" s="222">
        <v>2.5</v>
      </c>
      <c r="P216" s="222">
        <v>2.5</v>
      </c>
      <c r="Q216" s="222">
        <v>0</v>
      </c>
      <c r="R216" s="183">
        <v>0</v>
      </c>
      <c r="S216" s="188">
        <v>0</v>
      </c>
      <c r="T216" s="183">
        <v>0</v>
      </c>
      <c r="U216" s="184">
        <v>0</v>
      </c>
      <c r="V216" s="188">
        <v>0</v>
      </c>
      <c r="W216" s="222">
        <v>0</v>
      </c>
      <c r="X216" s="222">
        <v>0</v>
      </c>
      <c r="Y216" s="199"/>
    </row>
    <row r="217" ht="23.1" customHeight="1" spans="1:25">
      <c r="A217" s="179" t="s">
        <v>1778</v>
      </c>
      <c r="B217" s="179" t="s">
        <v>1897</v>
      </c>
      <c r="C217" s="180" t="s">
        <v>1897</v>
      </c>
      <c r="D217" s="215" t="s">
        <v>2583</v>
      </c>
      <c r="E217" s="216" t="s">
        <v>2584</v>
      </c>
      <c r="F217" s="216" t="s">
        <v>3130</v>
      </c>
      <c r="G217" s="216" t="s">
        <v>3197</v>
      </c>
      <c r="H217" s="216" t="s">
        <v>87</v>
      </c>
      <c r="I217" s="220">
        <v>42736</v>
      </c>
      <c r="J217" s="220">
        <v>43100</v>
      </c>
      <c r="K217" s="221"/>
      <c r="L217" s="179"/>
      <c r="M217" s="222">
        <v>2</v>
      </c>
      <c r="N217" s="222">
        <v>2</v>
      </c>
      <c r="O217" s="222">
        <v>2</v>
      </c>
      <c r="P217" s="222">
        <v>2</v>
      </c>
      <c r="Q217" s="222">
        <v>0</v>
      </c>
      <c r="R217" s="183">
        <v>0</v>
      </c>
      <c r="S217" s="188">
        <v>0</v>
      </c>
      <c r="T217" s="183">
        <v>0</v>
      </c>
      <c r="U217" s="184">
        <v>0</v>
      </c>
      <c r="V217" s="188">
        <v>0</v>
      </c>
      <c r="W217" s="222">
        <v>0</v>
      </c>
      <c r="X217" s="222">
        <v>0</v>
      </c>
      <c r="Y217" s="199"/>
    </row>
    <row r="218" ht="23.1" customHeight="1" spans="1:25">
      <c r="A218" s="179" t="s">
        <v>1778</v>
      </c>
      <c r="B218" s="179" t="s">
        <v>1897</v>
      </c>
      <c r="C218" s="180" t="s">
        <v>1897</v>
      </c>
      <c r="D218" s="215" t="s">
        <v>2583</v>
      </c>
      <c r="E218" s="216" t="s">
        <v>2584</v>
      </c>
      <c r="F218" s="216" t="s">
        <v>3130</v>
      </c>
      <c r="G218" s="216" t="s">
        <v>3227</v>
      </c>
      <c r="H218" s="216" t="s">
        <v>2853</v>
      </c>
      <c r="I218" s="220">
        <v>42736</v>
      </c>
      <c r="J218" s="220">
        <v>43100</v>
      </c>
      <c r="K218" s="221"/>
      <c r="L218" s="179"/>
      <c r="M218" s="222">
        <v>3</v>
      </c>
      <c r="N218" s="222">
        <v>3</v>
      </c>
      <c r="O218" s="222">
        <v>3</v>
      </c>
      <c r="P218" s="222">
        <v>3</v>
      </c>
      <c r="Q218" s="222">
        <v>0</v>
      </c>
      <c r="R218" s="183">
        <v>0</v>
      </c>
      <c r="S218" s="188">
        <v>0</v>
      </c>
      <c r="T218" s="183">
        <v>0</v>
      </c>
      <c r="U218" s="184">
        <v>0</v>
      </c>
      <c r="V218" s="188">
        <v>0</v>
      </c>
      <c r="W218" s="222">
        <v>0</v>
      </c>
      <c r="X218" s="222">
        <v>0</v>
      </c>
      <c r="Y218" s="199"/>
    </row>
    <row r="219" ht="23.1" customHeight="1" spans="1:25">
      <c r="A219" s="179"/>
      <c r="B219" s="179"/>
      <c r="C219" s="180"/>
      <c r="D219" s="215" t="s">
        <v>2596</v>
      </c>
      <c r="E219" s="216" t="s">
        <v>123</v>
      </c>
      <c r="F219" s="216"/>
      <c r="G219" s="216"/>
      <c r="H219" s="216"/>
      <c r="I219" s="220"/>
      <c r="J219" s="220"/>
      <c r="K219" s="221"/>
      <c r="L219" s="179"/>
      <c r="M219" s="222">
        <v>35</v>
      </c>
      <c r="N219" s="222">
        <v>35</v>
      </c>
      <c r="O219" s="222">
        <v>35</v>
      </c>
      <c r="P219" s="222">
        <v>35</v>
      </c>
      <c r="Q219" s="222">
        <v>0</v>
      </c>
      <c r="R219" s="183">
        <v>0</v>
      </c>
      <c r="S219" s="188">
        <v>0</v>
      </c>
      <c r="T219" s="183">
        <v>0</v>
      </c>
      <c r="U219" s="184">
        <v>0</v>
      </c>
      <c r="V219" s="188">
        <v>0</v>
      </c>
      <c r="W219" s="222">
        <v>0</v>
      </c>
      <c r="X219" s="222">
        <v>0</v>
      </c>
      <c r="Y219" s="199"/>
    </row>
    <row r="220" ht="23.1" customHeight="1" spans="1:25">
      <c r="A220" s="179" t="s">
        <v>1619</v>
      </c>
      <c r="B220" s="179" t="s">
        <v>1992</v>
      </c>
      <c r="C220" s="180" t="s">
        <v>1909</v>
      </c>
      <c r="D220" s="215" t="s">
        <v>2597</v>
      </c>
      <c r="E220" s="216" t="s">
        <v>2598</v>
      </c>
      <c r="F220" s="216" t="s">
        <v>3154</v>
      </c>
      <c r="G220" s="216" t="s">
        <v>3228</v>
      </c>
      <c r="H220" s="216" t="s">
        <v>3229</v>
      </c>
      <c r="I220" s="220">
        <v>43101</v>
      </c>
      <c r="J220" s="220">
        <v>43465</v>
      </c>
      <c r="K220" s="221">
        <v>100</v>
      </c>
      <c r="L220" s="179" t="s">
        <v>3230</v>
      </c>
      <c r="M220" s="222">
        <v>0.9</v>
      </c>
      <c r="N220" s="222">
        <v>0.9</v>
      </c>
      <c r="O220" s="222">
        <v>0.9</v>
      </c>
      <c r="P220" s="222">
        <v>0.9</v>
      </c>
      <c r="Q220" s="222">
        <v>0</v>
      </c>
      <c r="R220" s="183">
        <v>0</v>
      </c>
      <c r="S220" s="188">
        <v>0</v>
      </c>
      <c r="T220" s="183">
        <v>0</v>
      </c>
      <c r="U220" s="184">
        <v>0</v>
      </c>
      <c r="V220" s="188">
        <v>0</v>
      </c>
      <c r="W220" s="222">
        <v>0</v>
      </c>
      <c r="X220" s="222">
        <v>0</v>
      </c>
      <c r="Y220" s="199"/>
    </row>
    <row r="221" ht="23.1" customHeight="1" spans="1:25">
      <c r="A221" s="179" t="s">
        <v>1619</v>
      </c>
      <c r="B221" s="179" t="s">
        <v>1992</v>
      </c>
      <c r="C221" s="180" t="s">
        <v>1909</v>
      </c>
      <c r="D221" s="215" t="s">
        <v>2597</v>
      </c>
      <c r="E221" s="216" t="s">
        <v>2598</v>
      </c>
      <c r="F221" s="216" t="s">
        <v>3154</v>
      </c>
      <c r="G221" s="216" t="s">
        <v>3231</v>
      </c>
      <c r="H221" s="216" t="s">
        <v>3229</v>
      </c>
      <c r="I221" s="220">
        <v>43101</v>
      </c>
      <c r="J221" s="220">
        <v>43465</v>
      </c>
      <c r="K221" s="221">
        <v>100</v>
      </c>
      <c r="L221" s="179" t="s">
        <v>3230</v>
      </c>
      <c r="M221" s="222">
        <v>0.9</v>
      </c>
      <c r="N221" s="222">
        <v>0.9</v>
      </c>
      <c r="O221" s="222">
        <v>0.9</v>
      </c>
      <c r="P221" s="222">
        <v>0.9</v>
      </c>
      <c r="Q221" s="222">
        <v>0</v>
      </c>
      <c r="R221" s="183">
        <v>0</v>
      </c>
      <c r="S221" s="188">
        <v>0</v>
      </c>
      <c r="T221" s="183">
        <v>0</v>
      </c>
      <c r="U221" s="184">
        <v>0</v>
      </c>
      <c r="V221" s="188">
        <v>0</v>
      </c>
      <c r="W221" s="222">
        <v>0</v>
      </c>
      <c r="X221" s="222">
        <v>0</v>
      </c>
      <c r="Y221" s="199"/>
    </row>
    <row r="222" ht="23.1" customHeight="1" spans="1:25">
      <c r="A222" s="179" t="s">
        <v>1619</v>
      </c>
      <c r="B222" s="179" t="s">
        <v>1992</v>
      </c>
      <c r="C222" s="180" t="s">
        <v>1909</v>
      </c>
      <c r="D222" s="215" t="s">
        <v>2597</v>
      </c>
      <c r="E222" s="216" t="s">
        <v>2598</v>
      </c>
      <c r="F222" s="216" t="s">
        <v>3154</v>
      </c>
      <c r="G222" s="216" t="s">
        <v>3232</v>
      </c>
      <c r="H222" s="216" t="s">
        <v>3229</v>
      </c>
      <c r="I222" s="220">
        <v>43101</v>
      </c>
      <c r="J222" s="220">
        <v>43465</v>
      </c>
      <c r="K222" s="221">
        <v>100</v>
      </c>
      <c r="L222" s="179" t="s">
        <v>3155</v>
      </c>
      <c r="M222" s="222">
        <v>11</v>
      </c>
      <c r="N222" s="222">
        <v>11</v>
      </c>
      <c r="O222" s="222">
        <v>11</v>
      </c>
      <c r="P222" s="222">
        <v>11</v>
      </c>
      <c r="Q222" s="222">
        <v>0</v>
      </c>
      <c r="R222" s="183">
        <v>0</v>
      </c>
      <c r="S222" s="188">
        <v>0</v>
      </c>
      <c r="T222" s="183">
        <v>0</v>
      </c>
      <c r="U222" s="184">
        <v>0</v>
      </c>
      <c r="V222" s="188">
        <v>0</v>
      </c>
      <c r="W222" s="222">
        <v>0</v>
      </c>
      <c r="X222" s="222">
        <v>0</v>
      </c>
      <c r="Y222" s="199"/>
    </row>
    <row r="223" ht="23.1" customHeight="1" spans="1:25">
      <c r="A223" s="179" t="s">
        <v>1619</v>
      </c>
      <c r="B223" s="179" t="s">
        <v>1992</v>
      </c>
      <c r="C223" s="180" t="s">
        <v>1909</v>
      </c>
      <c r="D223" s="215" t="s">
        <v>2597</v>
      </c>
      <c r="E223" s="216" t="s">
        <v>2598</v>
      </c>
      <c r="F223" s="216" t="s">
        <v>3154</v>
      </c>
      <c r="G223" s="216" t="s">
        <v>3233</v>
      </c>
      <c r="H223" s="216" t="s">
        <v>3229</v>
      </c>
      <c r="I223" s="220">
        <v>43101</v>
      </c>
      <c r="J223" s="220">
        <v>43465</v>
      </c>
      <c r="K223" s="221">
        <v>30</v>
      </c>
      <c r="L223" s="179" t="s">
        <v>3075</v>
      </c>
      <c r="M223" s="222">
        <v>9</v>
      </c>
      <c r="N223" s="222">
        <v>9</v>
      </c>
      <c r="O223" s="222">
        <v>9</v>
      </c>
      <c r="P223" s="222">
        <v>9</v>
      </c>
      <c r="Q223" s="222">
        <v>0</v>
      </c>
      <c r="R223" s="183">
        <v>0</v>
      </c>
      <c r="S223" s="188">
        <v>0</v>
      </c>
      <c r="T223" s="183">
        <v>0</v>
      </c>
      <c r="U223" s="184">
        <v>0</v>
      </c>
      <c r="V223" s="188">
        <v>0</v>
      </c>
      <c r="W223" s="222">
        <v>0</v>
      </c>
      <c r="X223" s="222">
        <v>0</v>
      </c>
      <c r="Y223" s="199"/>
    </row>
    <row r="224" ht="23.1" customHeight="1" spans="1:25">
      <c r="A224" s="179" t="s">
        <v>1619</v>
      </c>
      <c r="B224" s="179" t="s">
        <v>1992</v>
      </c>
      <c r="C224" s="180" t="s">
        <v>1909</v>
      </c>
      <c r="D224" s="215" t="s">
        <v>2597</v>
      </c>
      <c r="E224" s="216" t="s">
        <v>2598</v>
      </c>
      <c r="F224" s="216" t="s">
        <v>3154</v>
      </c>
      <c r="G224" s="216" t="s">
        <v>3234</v>
      </c>
      <c r="H224" s="216" t="s">
        <v>3229</v>
      </c>
      <c r="I224" s="220">
        <v>43101</v>
      </c>
      <c r="J224" s="220">
        <v>43465</v>
      </c>
      <c r="K224" s="221">
        <v>100</v>
      </c>
      <c r="L224" s="179" t="s">
        <v>3230</v>
      </c>
      <c r="M224" s="222">
        <v>0.9</v>
      </c>
      <c r="N224" s="222">
        <v>0.9</v>
      </c>
      <c r="O224" s="222">
        <v>0.9</v>
      </c>
      <c r="P224" s="222">
        <v>0.9</v>
      </c>
      <c r="Q224" s="222">
        <v>0</v>
      </c>
      <c r="R224" s="183">
        <v>0</v>
      </c>
      <c r="S224" s="188">
        <v>0</v>
      </c>
      <c r="T224" s="183">
        <v>0</v>
      </c>
      <c r="U224" s="184">
        <v>0</v>
      </c>
      <c r="V224" s="188">
        <v>0</v>
      </c>
      <c r="W224" s="222">
        <v>0</v>
      </c>
      <c r="X224" s="222">
        <v>0</v>
      </c>
      <c r="Y224" s="199"/>
    </row>
    <row r="225" ht="23.1" customHeight="1" spans="1:25">
      <c r="A225" s="179" t="s">
        <v>1619</v>
      </c>
      <c r="B225" s="179" t="s">
        <v>1992</v>
      </c>
      <c r="C225" s="180" t="s">
        <v>1909</v>
      </c>
      <c r="D225" s="215" t="s">
        <v>2597</v>
      </c>
      <c r="E225" s="216" t="s">
        <v>2598</v>
      </c>
      <c r="F225" s="216" t="s">
        <v>3154</v>
      </c>
      <c r="G225" s="216" t="s">
        <v>3235</v>
      </c>
      <c r="H225" s="216" t="s">
        <v>3229</v>
      </c>
      <c r="I225" s="220">
        <v>43101</v>
      </c>
      <c r="J225" s="220">
        <v>43465</v>
      </c>
      <c r="K225" s="221">
        <v>200</v>
      </c>
      <c r="L225" s="179" t="s">
        <v>3075</v>
      </c>
      <c r="M225" s="222">
        <v>9</v>
      </c>
      <c r="N225" s="222">
        <v>9</v>
      </c>
      <c r="O225" s="222">
        <v>9</v>
      </c>
      <c r="P225" s="222">
        <v>9</v>
      </c>
      <c r="Q225" s="222">
        <v>0</v>
      </c>
      <c r="R225" s="183">
        <v>0</v>
      </c>
      <c r="S225" s="188">
        <v>0</v>
      </c>
      <c r="T225" s="183">
        <v>0</v>
      </c>
      <c r="U225" s="184">
        <v>0</v>
      </c>
      <c r="V225" s="188">
        <v>0</v>
      </c>
      <c r="W225" s="222">
        <v>0</v>
      </c>
      <c r="X225" s="222">
        <v>0</v>
      </c>
      <c r="Y225" s="199"/>
    </row>
    <row r="226" ht="23.1" customHeight="1" spans="1:25">
      <c r="A226" s="179" t="s">
        <v>1619</v>
      </c>
      <c r="B226" s="179" t="s">
        <v>1992</v>
      </c>
      <c r="C226" s="180" t="s">
        <v>1909</v>
      </c>
      <c r="D226" s="215" t="s">
        <v>2597</v>
      </c>
      <c r="E226" s="216" t="s">
        <v>2598</v>
      </c>
      <c r="F226" s="216" t="s">
        <v>3154</v>
      </c>
      <c r="G226" s="216" t="s">
        <v>3236</v>
      </c>
      <c r="H226" s="216" t="s">
        <v>3229</v>
      </c>
      <c r="I226" s="220">
        <v>43101</v>
      </c>
      <c r="J226" s="220">
        <v>43465</v>
      </c>
      <c r="K226" s="221">
        <v>200</v>
      </c>
      <c r="L226" s="179" t="s">
        <v>3155</v>
      </c>
      <c r="M226" s="222">
        <v>3.3</v>
      </c>
      <c r="N226" s="222">
        <v>3.3</v>
      </c>
      <c r="O226" s="222">
        <v>3.3</v>
      </c>
      <c r="P226" s="222">
        <v>3.3</v>
      </c>
      <c r="Q226" s="222">
        <v>0</v>
      </c>
      <c r="R226" s="183">
        <v>0</v>
      </c>
      <c r="S226" s="188">
        <v>0</v>
      </c>
      <c r="T226" s="183">
        <v>0</v>
      </c>
      <c r="U226" s="184">
        <v>0</v>
      </c>
      <c r="V226" s="188">
        <v>0</v>
      </c>
      <c r="W226" s="222">
        <v>0</v>
      </c>
      <c r="X226" s="222">
        <v>0</v>
      </c>
      <c r="Y226" s="199"/>
    </row>
    <row r="227" ht="23.1" customHeight="1" spans="1:25">
      <c r="A227" s="179"/>
      <c r="B227" s="179"/>
      <c r="C227" s="180"/>
      <c r="D227" s="215" t="s">
        <v>2601</v>
      </c>
      <c r="E227" s="216" t="s">
        <v>125</v>
      </c>
      <c r="F227" s="216"/>
      <c r="G227" s="216"/>
      <c r="H227" s="216"/>
      <c r="I227" s="220"/>
      <c r="J227" s="220"/>
      <c r="K227" s="221"/>
      <c r="L227" s="179"/>
      <c r="M227" s="222">
        <v>280.19</v>
      </c>
      <c r="N227" s="222">
        <v>279.99</v>
      </c>
      <c r="O227" s="222">
        <v>279.99</v>
      </c>
      <c r="P227" s="222">
        <v>279.99</v>
      </c>
      <c r="Q227" s="222">
        <v>0</v>
      </c>
      <c r="R227" s="183">
        <v>0</v>
      </c>
      <c r="S227" s="188">
        <v>0</v>
      </c>
      <c r="T227" s="183">
        <v>0</v>
      </c>
      <c r="U227" s="184">
        <v>0</v>
      </c>
      <c r="V227" s="188">
        <v>0</v>
      </c>
      <c r="W227" s="222">
        <v>0</v>
      </c>
      <c r="X227" s="222">
        <v>0</v>
      </c>
      <c r="Y227" s="199"/>
    </row>
    <row r="228" ht="23.1" customHeight="1" spans="1:25">
      <c r="A228" s="179" t="s">
        <v>1619</v>
      </c>
      <c r="B228" s="179" t="s">
        <v>1897</v>
      </c>
      <c r="C228" s="180" t="s">
        <v>1897</v>
      </c>
      <c r="D228" s="215" t="s">
        <v>2602</v>
      </c>
      <c r="E228" s="216" t="s">
        <v>2603</v>
      </c>
      <c r="F228" s="216" t="s">
        <v>3237</v>
      </c>
      <c r="G228" s="216"/>
      <c r="H228" s="216"/>
      <c r="I228" s="220"/>
      <c r="J228" s="220"/>
      <c r="K228" s="221"/>
      <c r="L228" s="179"/>
      <c r="M228" s="222">
        <v>4.8</v>
      </c>
      <c r="N228" s="222">
        <v>4.8</v>
      </c>
      <c r="O228" s="222">
        <v>4.8</v>
      </c>
      <c r="P228" s="222">
        <v>4.8</v>
      </c>
      <c r="Q228" s="222">
        <v>0</v>
      </c>
      <c r="R228" s="183">
        <v>0</v>
      </c>
      <c r="S228" s="188">
        <v>0</v>
      </c>
      <c r="T228" s="183">
        <v>0</v>
      </c>
      <c r="U228" s="184">
        <v>0</v>
      </c>
      <c r="V228" s="188">
        <v>0</v>
      </c>
      <c r="W228" s="222">
        <v>0</v>
      </c>
      <c r="X228" s="222">
        <v>0</v>
      </c>
      <c r="Y228" s="199"/>
    </row>
    <row r="229" ht="23.1" customHeight="1" spans="1:25">
      <c r="A229" s="179" t="s">
        <v>1619</v>
      </c>
      <c r="B229" s="179" t="s">
        <v>1897</v>
      </c>
      <c r="C229" s="180" t="s">
        <v>1897</v>
      </c>
      <c r="D229" s="215" t="s">
        <v>2602</v>
      </c>
      <c r="E229" s="216" t="s">
        <v>2603</v>
      </c>
      <c r="F229" s="216" t="s">
        <v>3238</v>
      </c>
      <c r="G229" s="216"/>
      <c r="H229" s="216"/>
      <c r="I229" s="220">
        <v>43101</v>
      </c>
      <c r="J229" s="220">
        <v>43465</v>
      </c>
      <c r="K229" s="221">
        <v>30</v>
      </c>
      <c r="L229" s="179"/>
      <c r="M229" s="222">
        <v>0.54</v>
      </c>
      <c r="N229" s="222">
        <v>0.54</v>
      </c>
      <c r="O229" s="222">
        <v>0.54</v>
      </c>
      <c r="P229" s="222">
        <v>0.54</v>
      </c>
      <c r="Q229" s="222">
        <v>0</v>
      </c>
      <c r="R229" s="183">
        <v>0</v>
      </c>
      <c r="S229" s="188">
        <v>0</v>
      </c>
      <c r="T229" s="183">
        <v>0</v>
      </c>
      <c r="U229" s="184">
        <v>0</v>
      </c>
      <c r="V229" s="188">
        <v>0</v>
      </c>
      <c r="W229" s="222">
        <v>0</v>
      </c>
      <c r="X229" s="222">
        <v>0</v>
      </c>
      <c r="Y229" s="199"/>
    </row>
    <row r="230" ht="23.1" customHeight="1" spans="1:25">
      <c r="A230" s="179" t="s">
        <v>1619</v>
      </c>
      <c r="B230" s="179" t="s">
        <v>1897</v>
      </c>
      <c r="C230" s="180" t="s">
        <v>1897</v>
      </c>
      <c r="D230" s="215" t="s">
        <v>2602</v>
      </c>
      <c r="E230" s="216" t="s">
        <v>2603</v>
      </c>
      <c r="F230" s="216" t="s">
        <v>3120</v>
      </c>
      <c r="G230" s="216"/>
      <c r="H230" s="216"/>
      <c r="I230" s="220"/>
      <c r="J230" s="220"/>
      <c r="K230" s="221"/>
      <c r="L230" s="179"/>
      <c r="M230" s="222">
        <v>6</v>
      </c>
      <c r="N230" s="222">
        <v>6</v>
      </c>
      <c r="O230" s="222">
        <v>6</v>
      </c>
      <c r="P230" s="222">
        <v>6</v>
      </c>
      <c r="Q230" s="222">
        <v>0</v>
      </c>
      <c r="R230" s="183">
        <v>0</v>
      </c>
      <c r="S230" s="188">
        <v>0</v>
      </c>
      <c r="T230" s="183">
        <v>0</v>
      </c>
      <c r="U230" s="184">
        <v>0</v>
      </c>
      <c r="V230" s="188">
        <v>0</v>
      </c>
      <c r="W230" s="222">
        <v>0</v>
      </c>
      <c r="X230" s="222">
        <v>0</v>
      </c>
      <c r="Y230" s="199"/>
    </row>
    <row r="231" ht="23.1" customHeight="1" spans="1:25">
      <c r="A231" s="179" t="s">
        <v>1619</v>
      </c>
      <c r="B231" s="179" t="s">
        <v>1897</v>
      </c>
      <c r="C231" s="180" t="s">
        <v>1897</v>
      </c>
      <c r="D231" s="215" t="s">
        <v>2602</v>
      </c>
      <c r="E231" s="216" t="s">
        <v>2603</v>
      </c>
      <c r="F231" s="216" t="s">
        <v>3107</v>
      </c>
      <c r="G231" s="216"/>
      <c r="H231" s="216"/>
      <c r="I231" s="220"/>
      <c r="J231" s="220"/>
      <c r="K231" s="221">
        <v>5</v>
      </c>
      <c r="L231" s="179"/>
      <c r="M231" s="222">
        <v>2</v>
      </c>
      <c r="N231" s="222">
        <v>2</v>
      </c>
      <c r="O231" s="222">
        <v>2</v>
      </c>
      <c r="P231" s="222">
        <v>2</v>
      </c>
      <c r="Q231" s="222">
        <v>0</v>
      </c>
      <c r="R231" s="183">
        <v>0</v>
      </c>
      <c r="S231" s="188">
        <v>0</v>
      </c>
      <c r="T231" s="183">
        <v>0</v>
      </c>
      <c r="U231" s="184">
        <v>0</v>
      </c>
      <c r="V231" s="188">
        <v>0</v>
      </c>
      <c r="W231" s="222">
        <v>0</v>
      </c>
      <c r="X231" s="222">
        <v>0</v>
      </c>
      <c r="Y231" s="199"/>
    </row>
    <row r="232" ht="23.1" customHeight="1" spans="1:25">
      <c r="A232" s="179" t="s">
        <v>1619</v>
      </c>
      <c r="B232" s="179" t="s">
        <v>1897</v>
      </c>
      <c r="C232" s="180" t="s">
        <v>1897</v>
      </c>
      <c r="D232" s="215" t="s">
        <v>2602</v>
      </c>
      <c r="E232" s="216" t="s">
        <v>2603</v>
      </c>
      <c r="F232" s="216" t="s">
        <v>3239</v>
      </c>
      <c r="G232" s="216"/>
      <c r="H232" s="216"/>
      <c r="I232" s="220"/>
      <c r="J232" s="220"/>
      <c r="K232" s="221">
        <v>4</v>
      </c>
      <c r="L232" s="179"/>
      <c r="M232" s="222">
        <v>0.72</v>
      </c>
      <c r="N232" s="222">
        <v>0.72</v>
      </c>
      <c r="O232" s="222">
        <v>0.72</v>
      </c>
      <c r="P232" s="222">
        <v>0.72</v>
      </c>
      <c r="Q232" s="222">
        <v>0</v>
      </c>
      <c r="R232" s="183">
        <v>0</v>
      </c>
      <c r="S232" s="188">
        <v>0</v>
      </c>
      <c r="T232" s="183">
        <v>0</v>
      </c>
      <c r="U232" s="184">
        <v>0</v>
      </c>
      <c r="V232" s="188">
        <v>0</v>
      </c>
      <c r="W232" s="222">
        <v>0</v>
      </c>
      <c r="X232" s="222">
        <v>0</v>
      </c>
      <c r="Y232" s="199"/>
    </row>
    <row r="233" ht="23.1" customHeight="1" spans="1:25">
      <c r="A233" s="179" t="s">
        <v>1619</v>
      </c>
      <c r="B233" s="179" t="s">
        <v>1897</v>
      </c>
      <c r="C233" s="180" t="s">
        <v>1897</v>
      </c>
      <c r="D233" s="215" t="s">
        <v>2602</v>
      </c>
      <c r="E233" s="216" t="s">
        <v>2603</v>
      </c>
      <c r="F233" s="216" t="s">
        <v>3076</v>
      </c>
      <c r="G233" s="216"/>
      <c r="H233" s="216"/>
      <c r="I233" s="220"/>
      <c r="J233" s="220"/>
      <c r="K233" s="221">
        <v>50</v>
      </c>
      <c r="L233" s="179"/>
      <c r="M233" s="222">
        <v>0.4</v>
      </c>
      <c r="N233" s="222">
        <v>0.4</v>
      </c>
      <c r="O233" s="222">
        <v>0.4</v>
      </c>
      <c r="P233" s="222">
        <v>0.4</v>
      </c>
      <c r="Q233" s="222">
        <v>0</v>
      </c>
      <c r="R233" s="183">
        <v>0</v>
      </c>
      <c r="S233" s="188">
        <v>0</v>
      </c>
      <c r="T233" s="183">
        <v>0</v>
      </c>
      <c r="U233" s="184">
        <v>0</v>
      </c>
      <c r="V233" s="188">
        <v>0</v>
      </c>
      <c r="W233" s="222">
        <v>0</v>
      </c>
      <c r="X233" s="222">
        <v>0</v>
      </c>
      <c r="Y233" s="199"/>
    </row>
    <row r="234" ht="23.1" customHeight="1" spans="1:25">
      <c r="A234" s="179" t="s">
        <v>1619</v>
      </c>
      <c r="B234" s="179" t="s">
        <v>1897</v>
      </c>
      <c r="C234" s="180" t="s">
        <v>1897</v>
      </c>
      <c r="D234" s="215" t="s">
        <v>2602</v>
      </c>
      <c r="E234" s="216" t="s">
        <v>2603</v>
      </c>
      <c r="F234" s="216" t="s">
        <v>3240</v>
      </c>
      <c r="G234" s="216"/>
      <c r="H234" s="216"/>
      <c r="I234" s="220"/>
      <c r="J234" s="220"/>
      <c r="K234" s="221"/>
      <c r="L234" s="179"/>
      <c r="M234" s="222">
        <v>5</v>
      </c>
      <c r="N234" s="222">
        <v>5</v>
      </c>
      <c r="O234" s="222">
        <v>5</v>
      </c>
      <c r="P234" s="222">
        <v>5</v>
      </c>
      <c r="Q234" s="222">
        <v>0</v>
      </c>
      <c r="R234" s="183">
        <v>0</v>
      </c>
      <c r="S234" s="188">
        <v>0</v>
      </c>
      <c r="T234" s="183">
        <v>0</v>
      </c>
      <c r="U234" s="184">
        <v>0</v>
      </c>
      <c r="V234" s="188">
        <v>0</v>
      </c>
      <c r="W234" s="222">
        <v>0</v>
      </c>
      <c r="X234" s="222">
        <v>0</v>
      </c>
      <c r="Y234" s="199"/>
    </row>
    <row r="235" ht="23.1" customHeight="1" spans="1:25">
      <c r="A235" s="179" t="s">
        <v>1619</v>
      </c>
      <c r="B235" s="179" t="s">
        <v>1897</v>
      </c>
      <c r="C235" s="180" t="s">
        <v>1897</v>
      </c>
      <c r="D235" s="215" t="s">
        <v>2602</v>
      </c>
      <c r="E235" s="216" t="s">
        <v>2603</v>
      </c>
      <c r="F235" s="216" t="s">
        <v>3241</v>
      </c>
      <c r="G235" s="216"/>
      <c r="H235" s="216"/>
      <c r="I235" s="220"/>
      <c r="J235" s="220"/>
      <c r="K235" s="221"/>
      <c r="L235" s="179"/>
      <c r="M235" s="222">
        <v>8</v>
      </c>
      <c r="N235" s="222">
        <v>8</v>
      </c>
      <c r="O235" s="222">
        <v>8</v>
      </c>
      <c r="P235" s="222">
        <v>8</v>
      </c>
      <c r="Q235" s="222">
        <v>0</v>
      </c>
      <c r="R235" s="183">
        <v>0</v>
      </c>
      <c r="S235" s="188">
        <v>0</v>
      </c>
      <c r="T235" s="183">
        <v>0</v>
      </c>
      <c r="U235" s="184">
        <v>0</v>
      </c>
      <c r="V235" s="188">
        <v>0</v>
      </c>
      <c r="W235" s="222">
        <v>0</v>
      </c>
      <c r="X235" s="222">
        <v>0</v>
      </c>
      <c r="Y235" s="199"/>
    </row>
    <row r="236" ht="23.1" customHeight="1" spans="1:25">
      <c r="A236" s="179" t="s">
        <v>1619</v>
      </c>
      <c r="B236" s="179" t="s">
        <v>1897</v>
      </c>
      <c r="C236" s="180" t="s">
        <v>1897</v>
      </c>
      <c r="D236" s="215" t="s">
        <v>2602</v>
      </c>
      <c r="E236" s="216" t="s">
        <v>2603</v>
      </c>
      <c r="F236" s="216" t="s">
        <v>3109</v>
      </c>
      <c r="G236" s="216"/>
      <c r="H236" s="216"/>
      <c r="I236" s="220"/>
      <c r="J236" s="220"/>
      <c r="K236" s="221">
        <v>3</v>
      </c>
      <c r="L236" s="179"/>
      <c r="M236" s="222">
        <v>0.84</v>
      </c>
      <c r="N236" s="222">
        <v>0.84</v>
      </c>
      <c r="O236" s="222">
        <v>0.84</v>
      </c>
      <c r="P236" s="222">
        <v>0.84</v>
      </c>
      <c r="Q236" s="222">
        <v>0</v>
      </c>
      <c r="R236" s="183">
        <v>0</v>
      </c>
      <c r="S236" s="188">
        <v>0</v>
      </c>
      <c r="T236" s="183">
        <v>0</v>
      </c>
      <c r="U236" s="184">
        <v>0</v>
      </c>
      <c r="V236" s="188">
        <v>0</v>
      </c>
      <c r="W236" s="222">
        <v>0</v>
      </c>
      <c r="X236" s="222">
        <v>0</v>
      </c>
      <c r="Y236" s="199"/>
    </row>
    <row r="237" ht="23.1" customHeight="1" spans="1:25">
      <c r="A237" s="179" t="s">
        <v>1619</v>
      </c>
      <c r="B237" s="179" t="s">
        <v>1897</v>
      </c>
      <c r="C237" s="180" t="s">
        <v>1897</v>
      </c>
      <c r="D237" s="215" t="s">
        <v>2602</v>
      </c>
      <c r="E237" s="216" t="s">
        <v>2603</v>
      </c>
      <c r="F237" s="216" t="s">
        <v>3242</v>
      </c>
      <c r="G237" s="216"/>
      <c r="H237" s="216"/>
      <c r="I237" s="220"/>
      <c r="J237" s="220"/>
      <c r="K237" s="221"/>
      <c r="L237" s="179"/>
      <c r="M237" s="222">
        <v>12</v>
      </c>
      <c r="N237" s="222">
        <v>12</v>
      </c>
      <c r="O237" s="222">
        <v>12</v>
      </c>
      <c r="P237" s="222">
        <v>12</v>
      </c>
      <c r="Q237" s="222">
        <v>0</v>
      </c>
      <c r="R237" s="183">
        <v>0</v>
      </c>
      <c r="S237" s="188">
        <v>0</v>
      </c>
      <c r="T237" s="183">
        <v>0</v>
      </c>
      <c r="U237" s="184">
        <v>0</v>
      </c>
      <c r="V237" s="188">
        <v>0</v>
      </c>
      <c r="W237" s="222">
        <v>0</v>
      </c>
      <c r="X237" s="222">
        <v>0</v>
      </c>
      <c r="Y237" s="199"/>
    </row>
    <row r="238" ht="23.1" customHeight="1" spans="1:25">
      <c r="A238" s="179" t="s">
        <v>1619</v>
      </c>
      <c r="B238" s="179" t="s">
        <v>1897</v>
      </c>
      <c r="C238" s="180" t="s">
        <v>1897</v>
      </c>
      <c r="D238" s="215" t="s">
        <v>2602</v>
      </c>
      <c r="E238" s="216" t="s">
        <v>2603</v>
      </c>
      <c r="F238" s="216" t="s">
        <v>3129</v>
      </c>
      <c r="G238" s="216"/>
      <c r="H238" s="216"/>
      <c r="I238" s="220"/>
      <c r="J238" s="220"/>
      <c r="K238" s="221">
        <v>5</v>
      </c>
      <c r="L238" s="179"/>
      <c r="M238" s="222">
        <v>0.25</v>
      </c>
      <c r="N238" s="222">
        <v>0.25</v>
      </c>
      <c r="O238" s="222">
        <v>0.25</v>
      </c>
      <c r="P238" s="222">
        <v>0.25</v>
      </c>
      <c r="Q238" s="222">
        <v>0</v>
      </c>
      <c r="R238" s="183">
        <v>0</v>
      </c>
      <c r="S238" s="188">
        <v>0</v>
      </c>
      <c r="T238" s="183">
        <v>0</v>
      </c>
      <c r="U238" s="184">
        <v>0</v>
      </c>
      <c r="V238" s="188">
        <v>0</v>
      </c>
      <c r="W238" s="222">
        <v>0</v>
      </c>
      <c r="X238" s="222">
        <v>0</v>
      </c>
      <c r="Y238" s="199"/>
    </row>
    <row r="239" ht="23.1" customHeight="1" spans="1:25">
      <c r="A239" s="179" t="s">
        <v>1619</v>
      </c>
      <c r="B239" s="179" t="s">
        <v>1897</v>
      </c>
      <c r="C239" s="180" t="s">
        <v>1897</v>
      </c>
      <c r="D239" s="215" t="s">
        <v>2602</v>
      </c>
      <c r="E239" s="216" t="s">
        <v>2603</v>
      </c>
      <c r="F239" s="216" t="s">
        <v>3243</v>
      </c>
      <c r="G239" s="216"/>
      <c r="H239" s="216"/>
      <c r="I239" s="220"/>
      <c r="J239" s="220"/>
      <c r="K239" s="221">
        <v>85</v>
      </c>
      <c r="L239" s="179"/>
      <c r="M239" s="222">
        <v>3.23</v>
      </c>
      <c r="N239" s="222">
        <v>3.23</v>
      </c>
      <c r="O239" s="222">
        <v>3.23</v>
      </c>
      <c r="P239" s="222">
        <v>3.23</v>
      </c>
      <c r="Q239" s="222">
        <v>0</v>
      </c>
      <c r="R239" s="183">
        <v>0</v>
      </c>
      <c r="S239" s="188">
        <v>0</v>
      </c>
      <c r="T239" s="183">
        <v>0</v>
      </c>
      <c r="U239" s="184">
        <v>0</v>
      </c>
      <c r="V239" s="188">
        <v>0</v>
      </c>
      <c r="W239" s="222">
        <v>0</v>
      </c>
      <c r="X239" s="222">
        <v>0</v>
      </c>
      <c r="Y239" s="199"/>
    </row>
    <row r="240" ht="23.1" customHeight="1" spans="1:25">
      <c r="A240" s="179" t="s">
        <v>1619</v>
      </c>
      <c r="B240" s="179" t="s">
        <v>1897</v>
      </c>
      <c r="C240" s="180" t="s">
        <v>1897</v>
      </c>
      <c r="D240" s="215" t="s">
        <v>2602</v>
      </c>
      <c r="E240" s="216" t="s">
        <v>2603</v>
      </c>
      <c r="F240" s="216" t="s">
        <v>3244</v>
      </c>
      <c r="G240" s="216"/>
      <c r="H240" s="216"/>
      <c r="I240" s="220"/>
      <c r="J240" s="220"/>
      <c r="K240" s="221"/>
      <c r="L240" s="179"/>
      <c r="M240" s="222">
        <v>1</v>
      </c>
      <c r="N240" s="222">
        <v>1</v>
      </c>
      <c r="O240" s="222">
        <v>1</v>
      </c>
      <c r="P240" s="222">
        <v>1</v>
      </c>
      <c r="Q240" s="222">
        <v>0</v>
      </c>
      <c r="R240" s="183">
        <v>0</v>
      </c>
      <c r="S240" s="188">
        <v>0</v>
      </c>
      <c r="T240" s="183">
        <v>0</v>
      </c>
      <c r="U240" s="184">
        <v>0</v>
      </c>
      <c r="V240" s="188">
        <v>0</v>
      </c>
      <c r="W240" s="222">
        <v>0</v>
      </c>
      <c r="X240" s="222">
        <v>0</v>
      </c>
      <c r="Y240" s="199"/>
    </row>
    <row r="241" ht="23.1" customHeight="1" spans="1:25">
      <c r="A241" s="179" t="s">
        <v>1619</v>
      </c>
      <c r="B241" s="179" t="s">
        <v>1897</v>
      </c>
      <c r="C241" s="180" t="s">
        <v>1897</v>
      </c>
      <c r="D241" s="215" t="s">
        <v>2602</v>
      </c>
      <c r="E241" s="216" t="s">
        <v>2603</v>
      </c>
      <c r="F241" s="216" t="s">
        <v>3245</v>
      </c>
      <c r="G241" s="216"/>
      <c r="H241" s="216"/>
      <c r="I241" s="220"/>
      <c r="J241" s="220"/>
      <c r="K241" s="221"/>
      <c r="L241" s="179"/>
      <c r="M241" s="222">
        <v>2</v>
      </c>
      <c r="N241" s="222">
        <v>2</v>
      </c>
      <c r="O241" s="222">
        <v>2</v>
      </c>
      <c r="P241" s="222">
        <v>2</v>
      </c>
      <c r="Q241" s="222">
        <v>0</v>
      </c>
      <c r="R241" s="183">
        <v>0</v>
      </c>
      <c r="S241" s="188">
        <v>0</v>
      </c>
      <c r="T241" s="183">
        <v>0</v>
      </c>
      <c r="U241" s="184">
        <v>0</v>
      </c>
      <c r="V241" s="188">
        <v>0</v>
      </c>
      <c r="W241" s="222">
        <v>0</v>
      </c>
      <c r="X241" s="222">
        <v>0</v>
      </c>
      <c r="Y241" s="199"/>
    </row>
    <row r="242" ht="23.1" customHeight="1" spans="1:25">
      <c r="A242" s="179" t="s">
        <v>1619</v>
      </c>
      <c r="B242" s="179" t="s">
        <v>1897</v>
      </c>
      <c r="C242" s="180" t="s">
        <v>1897</v>
      </c>
      <c r="D242" s="215" t="s">
        <v>2602</v>
      </c>
      <c r="E242" s="216" t="s">
        <v>2603</v>
      </c>
      <c r="F242" s="216" t="s">
        <v>3246</v>
      </c>
      <c r="G242" s="216"/>
      <c r="H242" s="216"/>
      <c r="I242" s="220">
        <v>43101</v>
      </c>
      <c r="J242" s="220">
        <v>43465</v>
      </c>
      <c r="K242" s="221">
        <v>5</v>
      </c>
      <c r="L242" s="179"/>
      <c r="M242" s="222">
        <v>0.4</v>
      </c>
      <c r="N242" s="222">
        <v>0.4</v>
      </c>
      <c r="O242" s="222">
        <v>0.4</v>
      </c>
      <c r="P242" s="222">
        <v>0.4</v>
      </c>
      <c r="Q242" s="222">
        <v>0</v>
      </c>
      <c r="R242" s="183">
        <v>0</v>
      </c>
      <c r="S242" s="188">
        <v>0</v>
      </c>
      <c r="T242" s="183">
        <v>0</v>
      </c>
      <c r="U242" s="184">
        <v>0</v>
      </c>
      <c r="V242" s="188">
        <v>0</v>
      </c>
      <c r="W242" s="222">
        <v>0</v>
      </c>
      <c r="X242" s="222">
        <v>0</v>
      </c>
      <c r="Y242" s="199"/>
    </row>
    <row r="243" ht="23.1" customHeight="1" spans="1:25">
      <c r="A243" s="179" t="s">
        <v>1619</v>
      </c>
      <c r="B243" s="179" t="s">
        <v>1897</v>
      </c>
      <c r="C243" s="180" t="s">
        <v>1897</v>
      </c>
      <c r="D243" s="215" t="s">
        <v>2602</v>
      </c>
      <c r="E243" s="216" t="s">
        <v>2603</v>
      </c>
      <c r="F243" s="216" t="s">
        <v>87</v>
      </c>
      <c r="G243" s="216"/>
      <c r="H243" s="216"/>
      <c r="I243" s="220"/>
      <c r="J243" s="220"/>
      <c r="K243" s="221"/>
      <c r="L243" s="179"/>
      <c r="M243" s="222">
        <v>23</v>
      </c>
      <c r="N243" s="222">
        <v>23</v>
      </c>
      <c r="O243" s="222">
        <v>23</v>
      </c>
      <c r="P243" s="222">
        <v>23</v>
      </c>
      <c r="Q243" s="222">
        <v>0</v>
      </c>
      <c r="R243" s="183">
        <v>0</v>
      </c>
      <c r="S243" s="188">
        <v>0</v>
      </c>
      <c r="T243" s="183">
        <v>0</v>
      </c>
      <c r="U243" s="184">
        <v>0</v>
      </c>
      <c r="V243" s="188">
        <v>0</v>
      </c>
      <c r="W243" s="222">
        <v>0</v>
      </c>
      <c r="X243" s="222">
        <v>0</v>
      </c>
      <c r="Y243" s="199"/>
    </row>
    <row r="244" ht="23.1" customHeight="1" spans="1:25">
      <c r="A244" s="179" t="s">
        <v>1619</v>
      </c>
      <c r="B244" s="179" t="s">
        <v>1897</v>
      </c>
      <c r="C244" s="180" t="s">
        <v>1897</v>
      </c>
      <c r="D244" s="215" t="s">
        <v>2606</v>
      </c>
      <c r="E244" s="216" t="s">
        <v>2607</v>
      </c>
      <c r="F244" s="216" t="s">
        <v>3203</v>
      </c>
      <c r="G244" s="216" t="s">
        <v>3247</v>
      </c>
      <c r="H244" s="216" t="s">
        <v>2839</v>
      </c>
      <c r="I244" s="220">
        <v>43053</v>
      </c>
      <c r="J244" s="220">
        <v>43053</v>
      </c>
      <c r="K244" s="221">
        <v>1</v>
      </c>
      <c r="L244" s="179" t="s">
        <v>3075</v>
      </c>
      <c r="M244" s="222">
        <v>0.4</v>
      </c>
      <c r="N244" s="222">
        <v>0.4</v>
      </c>
      <c r="O244" s="222">
        <v>0.4</v>
      </c>
      <c r="P244" s="222">
        <v>0.4</v>
      </c>
      <c r="Q244" s="222">
        <v>0</v>
      </c>
      <c r="R244" s="183">
        <v>0</v>
      </c>
      <c r="S244" s="188">
        <v>0</v>
      </c>
      <c r="T244" s="183">
        <v>0</v>
      </c>
      <c r="U244" s="184">
        <v>0</v>
      </c>
      <c r="V244" s="188">
        <v>0</v>
      </c>
      <c r="W244" s="222">
        <v>0</v>
      </c>
      <c r="X244" s="222">
        <v>0</v>
      </c>
      <c r="Y244" s="199"/>
    </row>
    <row r="245" ht="23.1" customHeight="1" spans="1:25">
      <c r="A245" s="179" t="s">
        <v>1619</v>
      </c>
      <c r="B245" s="179" t="s">
        <v>1897</v>
      </c>
      <c r="C245" s="180" t="s">
        <v>1897</v>
      </c>
      <c r="D245" s="215" t="s">
        <v>2606</v>
      </c>
      <c r="E245" s="216" t="s">
        <v>2607</v>
      </c>
      <c r="F245" s="216" t="s">
        <v>3203</v>
      </c>
      <c r="G245" s="216" t="s">
        <v>3080</v>
      </c>
      <c r="H245" s="216" t="s">
        <v>2839</v>
      </c>
      <c r="I245" s="220">
        <v>43053</v>
      </c>
      <c r="J245" s="220">
        <v>43053</v>
      </c>
      <c r="K245" s="221">
        <v>20</v>
      </c>
      <c r="L245" s="179" t="s">
        <v>3155</v>
      </c>
      <c r="M245" s="222">
        <v>0.76</v>
      </c>
      <c r="N245" s="222">
        <v>0.76</v>
      </c>
      <c r="O245" s="222">
        <v>0.76</v>
      </c>
      <c r="P245" s="222">
        <v>0.76</v>
      </c>
      <c r="Q245" s="222">
        <v>0</v>
      </c>
      <c r="R245" s="183">
        <v>0</v>
      </c>
      <c r="S245" s="188">
        <v>0</v>
      </c>
      <c r="T245" s="183">
        <v>0</v>
      </c>
      <c r="U245" s="184">
        <v>0</v>
      </c>
      <c r="V245" s="188">
        <v>0</v>
      </c>
      <c r="W245" s="222">
        <v>0</v>
      </c>
      <c r="X245" s="222">
        <v>0</v>
      </c>
      <c r="Y245" s="199"/>
    </row>
    <row r="246" ht="23.1" customHeight="1" spans="1:25">
      <c r="A246" s="179" t="s">
        <v>1619</v>
      </c>
      <c r="B246" s="179" t="s">
        <v>1897</v>
      </c>
      <c r="C246" s="180" t="s">
        <v>1897</v>
      </c>
      <c r="D246" s="215" t="s">
        <v>2606</v>
      </c>
      <c r="E246" s="216" t="s">
        <v>2607</v>
      </c>
      <c r="F246" s="216" t="s">
        <v>3203</v>
      </c>
      <c r="G246" s="216" t="s">
        <v>3248</v>
      </c>
      <c r="H246" s="216" t="s">
        <v>2839</v>
      </c>
      <c r="I246" s="220">
        <v>43053</v>
      </c>
      <c r="J246" s="220">
        <v>43053</v>
      </c>
      <c r="K246" s="221">
        <v>1</v>
      </c>
      <c r="L246" s="179" t="s">
        <v>3075</v>
      </c>
      <c r="M246" s="222">
        <v>0.28</v>
      </c>
      <c r="N246" s="222">
        <v>0.28</v>
      </c>
      <c r="O246" s="222">
        <v>0.28</v>
      </c>
      <c r="P246" s="222">
        <v>0.28</v>
      </c>
      <c r="Q246" s="222">
        <v>0</v>
      </c>
      <c r="R246" s="183">
        <v>0</v>
      </c>
      <c r="S246" s="188">
        <v>0</v>
      </c>
      <c r="T246" s="183">
        <v>0</v>
      </c>
      <c r="U246" s="184">
        <v>0</v>
      </c>
      <c r="V246" s="188">
        <v>0</v>
      </c>
      <c r="W246" s="222">
        <v>0</v>
      </c>
      <c r="X246" s="222">
        <v>0</v>
      </c>
      <c r="Y246" s="199"/>
    </row>
    <row r="247" ht="23.1" customHeight="1" spans="1:25">
      <c r="A247" s="179" t="s">
        <v>1619</v>
      </c>
      <c r="B247" s="179" t="s">
        <v>1897</v>
      </c>
      <c r="C247" s="180" t="s">
        <v>1897</v>
      </c>
      <c r="D247" s="215" t="s">
        <v>2606</v>
      </c>
      <c r="E247" s="216" t="s">
        <v>2607</v>
      </c>
      <c r="F247" s="216" t="s">
        <v>3203</v>
      </c>
      <c r="G247" s="216" t="s">
        <v>3249</v>
      </c>
      <c r="H247" s="216" t="s">
        <v>2839</v>
      </c>
      <c r="I247" s="220">
        <v>43053</v>
      </c>
      <c r="J247" s="220">
        <v>43053</v>
      </c>
      <c r="K247" s="221">
        <v>2</v>
      </c>
      <c r="L247" s="179" t="s">
        <v>3155</v>
      </c>
      <c r="M247" s="222">
        <v>0.08</v>
      </c>
      <c r="N247" s="222">
        <v>0.08</v>
      </c>
      <c r="O247" s="222">
        <v>0.08</v>
      </c>
      <c r="P247" s="222">
        <v>0.08</v>
      </c>
      <c r="Q247" s="222">
        <v>0</v>
      </c>
      <c r="R247" s="183">
        <v>0</v>
      </c>
      <c r="S247" s="188">
        <v>0</v>
      </c>
      <c r="T247" s="183">
        <v>0</v>
      </c>
      <c r="U247" s="184">
        <v>0</v>
      </c>
      <c r="V247" s="188">
        <v>0</v>
      </c>
      <c r="W247" s="222">
        <v>0</v>
      </c>
      <c r="X247" s="222">
        <v>0</v>
      </c>
      <c r="Y247" s="199"/>
    </row>
    <row r="248" ht="23.1" customHeight="1" spans="1:25">
      <c r="A248" s="179" t="s">
        <v>1619</v>
      </c>
      <c r="B248" s="179" t="s">
        <v>1897</v>
      </c>
      <c r="C248" s="180" t="s">
        <v>1897</v>
      </c>
      <c r="D248" s="215" t="s">
        <v>2606</v>
      </c>
      <c r="E248" s="216" t="s">
        <v>2607</v>
      </c>
      <c r="F248" s="216" t="s">
        <v>3203</v>
      </c>
      <c r="G248" s="216" t="s">
        <v>3129</v>
      </c>
      <c r="H248" s="216" t="s">
        <v>2839</v>
      </c>
      <c r="I248" s="220">
        <v>43053</v>
      </c>
      <c r="J248" s="220">
        <v>43053</v>
      </c>
      <c r="K248" s="221">
        <v>3</v>
      </c>
      <c r="L248" s="179" t="s">
        <v>3075</v>
      </c>
      <c r="M248" s="222">
        <v>0.24</v>
      </c>
      <c r="N248" s="222">
        <v>0.24</v>
      </c>
      <c r="O248" s="222">
        <v>0.24</v>
      </c>
      <c r="P248" s="222">
        <v>0.24</v>
      </c>
      <c r="Q248" s="222">
        <v>0</v>
      </c>
      <c r="R248" s="183">
        <v>0</v>
      </c>
      <c r="S248" s="188">
        <v>0</v>
      </c>
      <c r="T248" s="183">
        <v>0</v>
      </c>
      <c r="U248" s="184">
        <v>0</v>
      </c>
      <c r="V248" s="188">
        <v>0</v>
      </c>
      <c r="W248" s="222">
        <v>0</v>
      </c>
      <c r="X248" s="222">
        <v>0</v>
      </c>
      <c r="Y248" s="199"/>
    </row>
    <row r="249" ht="23.1" customHeight="1" spans="1:25">
      <c r="A249" s="179" t="s">
        <v>1619</v>
      </c>
      <c r="B249" s="179" t="s">
        <v>1897</v>
      </c>
      <c r="C249" s="180" t="s">
        <v>1897</v>
      </c>
      <c r="D249" s="215" t="s">
        <v>2606</v>
      </c>
      <c r="E249" s="216" t="s">
        <v>2607</v>
      </c>
      <c r="F249" s="216" t="s">
        <v>3203</v>
      </c>
      <c r="G249" s="216" t="s">
        <v>3078</v>
      </c>
      <c r="H249" s="216" t="s">
        <v>2839</v>
      </c>
      <c r="I249" s="220">
        <v>43053</v>
      </c>
      <c r="J249" s="220">
        <v>43053</v>
      </c>
      <c r="K249" s="221">
        <v>20</v>
      </c>
      <c r="L249" s="179" t="s">
        <v>3079</v>
      </c>
      <c r="M249" s="222">
        <v>0.48</v>
      </c>
      <c r="N249" s="222">
        <v>0.48</v>
      </c>
      <c r="O249" s="222">
        <v>0.48</v>
      </c>
      <c r="P249" s="222">
        <v>0.48</v>
      </c>
      <c r="Q249" s="222">
        <v>0</v>
      </c>
      <c r="R249" s="183">
        <v>0</v>
      </c>
      <c r="S249" s="188">
        <v>0</v>
      </c>
      <c r="T249" s="183">
        <v>0</v>
      </c>
      <c r="U249" s="184">
        <v>0</v>
      </c>
      <c r="V249" s="188">
        <v>0</v>
      </c>
      <c r="W249" s="222">
        <v>0</v>
      </c>
      <c r="X249" s="222">
        <v>0</v>
      </c>
      <c r="Y249" s="199"/>
    </row>
    <row r="250" ht="23.1" customHeight="1" spans="1:25">
      <c r="A250" s="179" t="s">
        <v>1619</v>
      </c>
      <c r="B250" s="179" t="s">
        <v>1897</v>
      </c>
      <c r="C250" s="180" t="s">
        <v>1897</v>
      </c>
      <c r="D250" s="215" t="s">
        <v>2606</v>
      </c>
      <c r="E250" s="216" t="s">
        <v>2607</v>
      </c>
      <c r="F250" s="216" t="s">
        <v>3203</v>
      </c>
      <c r="G250" s="216" t="s">
        <v>3112</v>
      </c>
      <c r="H250" s="216" t="s">
        <v>2839</v>
      </c>
      <c r="I250" s="220">
        <v>43053</v>
      </c>
      <c r="J250" s="220">
        <v>43053</v>
      </c>
      <c r="K250" s="221">
        <v>4</v>
      </c>
      <c r="L250" s="179" t="s">
        <v>3075</v>
      </c>
      <c r="M250" s="222">
        <v>0.04</v>
      </c>
      <c r="N250" s="222">
        <v>0.04</v>
      </c>
      <c r="O250" s="222">
        <v>0.04</v>
      </c>
      <c r="P250" s="222">
        <v>0.04</v>
      </c>
      <c r="Q250" s="222">
        <v>0</v>
      </c>
      <c r="R250" s="183">
        <v>0</v>
      </c>
      <c r="S250" s="188">
        <v>0</v>
      </c>
      <c r="T250" s="183">
        <v>0</v>
      </c>
      <c r="U250" s="184">
        <v>0</v>
      </c>
      <c r="V250" s="188">
        <v>0</v>
      </c>
      <c r="W250" s="222">
        <v>0</v>
      </c>
      <c r="X250" s="222">
        <v>0</v>
      </c>
      <c r="Y250" s="199"/>
    </row>
    <row r="251" ht="23.1" customHeight="1" spans="1:25">
      <c r="A251" s="179" t="s">
        <v>1619</v>
      </c>
      <c r="B251" s="179" t="s">
        <v>1897</v>
      </c>
      <c r="C251" s="180" t="s">
        <v>1897</v>
      </c>
      <c r="D251" s="215" t="s">
        <v>2606</v>
      </c>
      <c r="E251" s="216" t="s">
        <v>2607</v>
      </c>
      <c r="F251" s="216" t="s">
        <v>3250</v>
      </c>
      <c r="G251" s="216" t="s">
        <v>3251</v>
      </c>
      <c r="H251" s="216" t="s">
        <v>2839</v>
      </c>
      <c r="I251" s="220">
        <v>43053</v>
      </c>
      <c r="J251" s="220">
        <v>43053</v>
      </c>
      <c r="K251" s="221"/>
      <c r="L251" s="179"/>
      <c r="M251" s="222">
        <v>2.6</v>
      </c>
      <c r="N251" s="222">
        <v>2.6</v>
      </c>
      <c r="O251" s="222">
        <v>2.6</v>
      </c>
      <c r="P251" s="222">
        <v>2.6</v>
      </c>
      <c r="Q251" s="222">
        <v>0</v>
      </c>
      <c r="R251" s="183">
        <v>0</v>
      </c>
      <c r="S251" s="188">
        <v>0</v>
      </c>
      <c r="T251" s="183">
        <v>0</v>
      </c>
      <c r="U251" s="184">
        <v>0</v>
      </c>
      <c r="V251" s="188">
        <v>0</v>
      </c>
      <c r="W251" s="222">
        <v>0</v>
      </c>
      <c r="X251" s="222">
        <v>0</v>
      </c>
      <c r="Y251" s="199"/>
    </row>
    <row r="252" ht="23.1" customHeight="1" spans="1:25">
      <c r="A252" s="179" t="s">
        <v>1619</v>
      </c>
      <c r="B252" s="179" t="s">
        <v>1897</v>
      </c>
      <c r="C252" s="180" t="s">
        <v>1897</v>
      </c>
      <c r="D252" s="215" t="s">
        <v>2606</v>
      </c>
      <c r="E252" s="216" t="s">
        <v>2607</v>
      </c>
      <c r="F252" s="216" t="s">
        <v>3252</v>
      </c>
      <c r="G252" s="216" t="s">
        <v>3080</v>
      </c>
      <c r="H252" s="216" t="s">
        <v>2839</v>
      </c>
      <c r="I252" s="220">
        <v>43053</v>
      </c>
      <c r="J252" s="220">
        <v>43053</v>
      </c>
      <c r="K252" s="221">
        <v>30</v>
      </c>
      <c r="L252" s="179" t="s">
        <v>3155</v>
      </c>
      <c r="M252" s="222">
        <v>1.74</v>
      </c>
      <c r="N252" s="222">
        <v>1.74</v>
      </c>
      <c r="O252" s="222">
        <v>1.74</v>
      </c>
      <c r="P252" s="222">
        <v>1.74</v>
      </c>
      <c r="Q252" s="222">
        <v>0</v>
      </c>
      <c r="R252" s="183">
        <v>0</v>
      </c>
      <c r="S252" s="188">
        <v>0</v>
      </c>
      <c r="T252" s="183">
        <v>0</v>
      </c>
      <c r="U252" s="184">
        <v>0</v>
      </c>
      <c r="V252" s="188">
        <v>0</v>
      </c>
      <c r="W252" s="222">
        <v>0</v>
      </c>
      <c r="X252" s="222">
        <v>0</v>
      </c>
      <c r="Y252" s="199"/>
    </row>
    <row r="253" ht="23.1" customHeight="1" spans="1:25">
      <c r="A253" s="179" t="s">
        <v>1619</v>
      </c>
      <c r="B253" s="179" t="s">
        <v>1897</v>
      </c>
      <c r="C253" s="180" t="s">
        <v>1897</v>
      </c>
      <c r="D253" s="215" t="s">
        <v>2606</v>
      </c>
      <c r="E253" s="216" t="s">
        <v>2607</v>
      </c>
      <c r="F253" s="216" t="s">
        <v>3253</v>
      </c>
      <c r="G253" s="216" t="s">
        <v>3253</v>
      </c>
      <c r="H253" s="216" t="s">
        <v>2839</v>
      </c>
      <c r="I253" s="220">
        <v>43053</v>
      </c>
      <c r="J253" s="220">
        <v>43053</v>
      </c>
      <c r="K253" s="221"/>
      <c r="L253" s="179"/>
      <c r="M253" s="222">
        <v>5</v>
      </c>
      <c r="N253" s="222">
        <v>5</v>
      </c>
      <c r="O253" s="222">
        <v>5</v>
      </c>
      <c r="P253" s="222">
        <v>5</v>
      </c>
      <c r="Q253" s="222">
        <v>0</v>
      </c>
      <c r="R253" s="183">
        <v>0</v>
      </c>
      <c r="S253" s="188">
        <v>0</v>
      </c>
      <c r="T253" s="183">
        <v>0</v>
      </c>
      <c r="U253" s="184">
        <v>0</v>
      </c>
      <c r="V253" s="188">
        <v>0</v>
      </c>
      <c r="W253" s="222">
        <v>0</v>
      </c>
      <c r="X253" s="222">
        <v>0</v>
      </c>
      <c r="Y253" s="199"/>
    </row>
    <row r="254" ht="23.1" customHeight="1" spans="1:25">
      <c r="A254" s="179" t="s">
        <v>1619</v>
      </c>
      <c r="B254" s="179" t="s">
        <v>1897</v>
      </c>
      <c r="C254" s="180" t="s">
        <v>1897</v>
      </c>
      <c r="D254" s="215" t="s">
        <v>2606</v>
      </c>
      <c r="E254" s="216" t="s">
        <v>2607</v>
      </c>
      <c r="F254" s="216" t="s">
        <v>3254</v>
      </c>
      <c r="G254" s="216" t="s">
        <v>3255</v>
      </c>
      <c r="H254" s="216" t="s">
        <v>2839</v>
      </c>
      <c r="I254" s="220">
        <v>43053</v>
      </c>
      <c r="J254" s="220">
        <v>182623</v>
      </c>
      <c r="K254" s="221"/>
      <c r="L254" s="179"/>
      <c r="M254" s="222">
        <v>2.4</v>
      </c>
      <c r="N254" s="222">
        <v>2.4</v>
      </c>
      <c r="O254" s="222">
        <v>2.4</v>
      </c>
      <c r="P254" s="222">
        <v>2.4</v>
      </c>
      <c r="Q254" s="222">
        <v>0</v>
      </c>
      <c r="R254" s="183">
        <v>0</v>
      </c>
      <c r="S254" s="188">
        <v>0</v>
      </c>
      <c r="T254" s="183">
        <v>0</v>
      </c>
      <c r="U254" s="184">
        <v>0</v>
      </c>
      <c r="V254" s="188">
        <v>0</v>
      </c>
      <c r="W254" s="222">
        <v>0</v>
      </c>
      <c r="X254" s="222">
        <v>0</v>
      </c>
      <c r="Y254" s="199"/>
    </row>
    <row r="255" ht="23.1" customHeight="1" spans="1:25">
      <c r="A255" s="179" t="s">
        <v>1619</v>
      </c>
      <c r="B255" s="179" t="s">
        <v>1897</v>
      </c>
      <c r="C255" s="180" t="s">
        <v>1897</v>
      </c>
      <c r="D255" s="215" t="s">
        <v>2606</v>
      </c>
      <c r="E255" s="216" t="s">
        <v>2607</v>
      </c>
      <c r="F255" s="216" t="s">
        <v>3256</v>
      </c>
      <c r="G255" s="216" t="s">
        <v>3257</v>
      </c>
      <c r="H255" s="216" t="s">
        <v>2839</v>
      </c>
      <c r="I255" s="220">
        <v>43053</v>
      </c>
      <c r="J255" s="220">
        <v>43053</v>
      </c>
      <c r="K255" s="221">
        <v>50</v>
      </c>
      <c r="L255" s="179" t="s">
        <v>3079</v>
      </c>
      <c r="M255" s="222">
        <v>1.2</v>
      </c>
      <c r="N255" s="222">
        <v>1.2</v>
      </c>
      <c r="O255" s="222">
        <v>1.2</v>
      </c>
      <c r="P255" s="222">
        <v>1.2</v>
      </c>
      <c r="Q255" s="222">
        <v>0</v>
      </c>
      <c r="R255" s="183">
        <v>0</v>
      </c>
      <c r="S255" s="188">
        <v>0</v>
      </c>
      <c r="T255" s="183">
        <v>0</v>
      </c>
      <c r="U255" s="184">
        <v>0</v>
      </c>
      <c r="V255" s="188">
        <v>0</v>
      </c>
      <c r="W255" s="222">
        <v>0</v>
      </c>
      <c r="X255" s="222">
        <v>0</v>
      </c>
      <c r="Y255" s="199"/>
    </row>
    <row r="256" ht="23.1" customHeight="1" spans="1:25">
      <c r="A256" s="179" t="s">
        <v>1619</v>
      </c>
      <c r="B256" s="179" t="s">
        <v>1897</v>
      </c>
      <c r="C256" s="180" t="s">
        <v>1897</v>
      </c>
      <c r="D256" s="215" t="s">
        <v>2606</v>
      </c>
      <c r="E256" s="216" t="s">
        <v>2607</v>
      </c>
      <c r="F256" s="216" t="s">
        <v>3138</v>
      </c>
      <c r="G256" s="216" t="s">
        <v>3082</v>
      </c>
      <c r="H256" s="216" t="s">
        <v>2839</v>
      </c>
      <c r="I256" s="220">
        <v>43053</v>
      </c>
      <c r="J256" s="220">
        <v>43053</v>
      </c>
      <c r="K256" s="221">
        <v>2</v>
      </c>
      <c r="L256" s="179" t="s">
        <v>3075</v>
      </c>
      <c r="M256" s="222">
        <v>0.8</v>
      </c>
      <c r="N256" s="222">
        <v>0.8</v>
      </c>
      <c r="O256" s="222">
        <v>0.8</v>
      </c>
      <c r="P256" s="222">
        <v>0.8</v>
      </c>
      <c r="Q256" s="222">
        <v>0</v>
      </c>
      <c r="R256" s="183">
        <v>0</v>
      </c>
      <c r="S256" s="188">
        <v>0</v>
      </c>
      <c r="T256" s="183">
        <v>0</v>
      </c>
      <c r="U256" s="184">
        <v>0</v>
      </c>
      <c r="V256" s="188">
        <v>0</v>
      </c>
      <c r="W256" s="222">
        <v>0</v>
      </c>
      <c r="X256" s="222">
        <v>0</v>
      </c>
      <c r="Y256" s="199"/>
    </row>
    <row r="257" ht="23.1" customHeight="1" spans="1:25">
      <c r="A257" s="179" t="s">
        <v>1619</v>
      </c>
      <c r="B257" s="179" t="s">
        <v>1897</v>
      </c>
      <c r="C257" s="180" t="s">
        <v>1897</v>
      </c>
      <c r="D257" s="215" t="s">
        <v>2606</v>
      </c>
      <c r="E257" s="216" t="s">
        <v>2607</v>
      </c>
      <c r="F257" s="216" t="s">
        <v>3138</v>
      </c>
      <c r="G257" s="216" t="s">
        <v>3258</v>
      </c>
      <c r="H257" s="216" t="s">
        <v>2839</v>
      </c>
      <c r="I257" s="220">
        <v>43053</v>
      </c>
      <c r="J257" s="220">
        <v>43053</v>
      </c>
      <c r="K257" s="221">
        <v>2</v>
      </c>
      <c r="L257" s="179" t="s">
        <v>3075</v>
      </c>
      <c r="M257" s="222">
        <v>0.9</v>
      </c>
      <c r="N257" s="222">
        <v>0.9</v>
      </c>
      <c r="O257" s="222">
        <v>0.9</v>
      </c>
      <c r="P257" s="222">
        <v>0.9</v>
      </c>
      <c r="Q257" s="222">
        <v>0</v>
      </c>
      <c r="R257" s="183">
        <v>0</v>
      </c>
      <c r="S257" s="188">
        <v>0</v>
      </c>
      <c r="T257" s="183">
        <v>0</v>
      </c>
      <c r="U257" s="184">
        <v>0</v>
      </c>
      <c r="V257" s="188">
        <v>0</v>
      </c>
      <c r="W257" s="222">
        <v>0</v>
      </c>
      <c r="X257" s="222">
        <v>0</v>
      </c>
      <c r="Y257" s="199"/>
    </row>
    <row r="258" ht="23.1" customHeight="1" spans="1:25">
      <c r="A258" s="179" t="s">
        <v>1619</v>
      </c>
      <c r="B258" s="179" t="s">
        <v>1897</v>
      </c>
      <c r="C258" s="180" t="s">
        <v>1897</v>
      </c>
      <c r="D258" s="215" t="s">
        <v>2606</v>
      </c>
      <c r="E258" s="216" t="s">
        <v>2607</v>
      </c>
      <c r="F258" s="216" t="s">
        <v>3259</v>
      </c>
      <c r="G258" s="216" t="s">
        <v>3260</v>
      </c>
      <c r="H258" s="216" t="s">
        <v>2839</v>
      </c>
      <c r="I258" s="220">
        <v>43053</v>
      </c>
      <c r="J258" s="220">
        <v>43046</v>
      </c>
      <c r="K258" s="221">
        <v>15</v>
      </c>
      <c r="L258" s="179" t="s">
        <v>3155</v>
      </c>
      <c r="M258" s="222">
        <v>0.15</v>
      </c>
      <c r="N258" s="222">
        <v>0.15</v>
      </c>
      <c r="O258" s="222">
        <v>0.15</v>
      </c>
      <c r="P258" s="222">
        <v>0.15</v>
      </c>
      <c r="Q258" s="222">
        <v>0</v>
      </c>
      <c r="R258" s="183">
        <v>0</v>
      </c>
      <c r="S258" s="188">
        <v>0</v>
      </c>
      <c r="T258" s="183">
        <v>0</v>
      </c>
      <c r="U258" s="184">
        <v>0</v>
      </c>
      <c r="V258" s="188">
        <v>0</v>
      </c>
      <c r="W258" s="222">
        <v>0</v>
      </c>
      <c r="X258" s="222">
        <v>0</v>
      </c>
      <c r="Y258" s="199"/>
    </row>
    <row r="259" ht="23.1" customHeight="1" spans="1:25">
      <c r="A259" s="179" t="s">
        <v>1619</v>
      </c>
      <c r="B259" s="179" t="s">
        <v>1897</v>
      </c>
      <c r="C259" s="180" t="s">
        <v>1897</v>
      </c>
      <c r="D259" s="215" t="s">
        <v>2606</v>
      </c>
      <c r="E259" s="216" t="s">
        <v>2607</v>
      </c>
      <c r="F259" s="216" t="s">
        <v>3225</v>
      </c>
      <c r="G259" s="216" t="s">
        <v>3225</v>
      </c>
      <c r="H259" s="216" t="s">
        <v>2839</v>
      </c>
      <c r="I259" s="220">
        <v>43053</v>
      </c>
      <c r="J259" s="220">
        <v>43053</v>
      </c>
      <c r="K259" s="221"/>
      <c r="L259" s="179"/>
      <c r="M259" s="222">
        <v>0.9</v>
      </c>
      <c r="N259" s="222">
        <v>0.9</v>
      </c>
      <c r="O259" s="222">
        <v>0.9</v>
      </c>
      <c r="P259" s="222">
        <v>0.9</v>
      </c>
      <c r="Q259" s="222">
        <v>0</v>
      </c>
      <c r="R259" s="183">
        <v>0</v>
      </c>
      <c r="S259" s="188">
        <v>0</v>
      </c>
      <c r="T259" s="183">
        <v>0</v>
      </c>
      <c r="U259" s="184">
        <v>0</v>
      </c>
      <c r="V259" s="188">
        <v>0</v>
      </c>
      <c r="W259" s="222">
        <v>0</v>
      </c>
      <c r="X259" s="222">
        <v>0</v>
      </c>
      <c r="Y259" s="199"/>
    </row>
    <row r="260" ht="23.1" customHeight="1" spans="1:25">
      <c r="A260" s="179" t="s">
        <v>1619</v>
      </c>
      <c r="B260" s="179" t="s">
        <v>1897</v>
      </c>
      <c r="C260" s="180" t="s">
        <v>1897</v>
      </c>
      <c r="D260" s="215" t="s">
        <v>2606</v>
      </c>
      <c r="E260" s="216" t="s">
        <v>2607</v>
      </c>
      <c r="F260" s="216" t="s">
        <v>3261</v>
      </c>
      <c r="G260" s="216" t="s">
        <v>3262</v>
      </c>
      <c r="H260" s="216" t="s">
        <v>2848</v>
      </c>
      <c r="I260" s="220">
        <v>43053</v>
      </c>
      <c r="J260" s="220">
        <v>43053</v>
      </c>
      <c r="K260" s="221">
        <v>2000</v>
      </c>
      <c r="L260" s="179" t="s">
        <v>3263</v>
      </c>
      <c r="M260" s="222">
        <v>6</v>
      </c>
      <c r="N260" s="222">
        <v>6</v>
      </c>
      <c r="O260" s="222">
        <v>6</v>
      </c>
      <c r="P260" s="222">
        <v>6</v>
      </c>
      <c r="Q260" s="222">
        <v>0</v>
      </c>
      <c r="R260" s="183">
        <v>0</v>
      </c>
      <c r="S260" s="188">
        <v>0</v>
      </c>
      <c r="T260" s="183">
        <v>0</v>
      </c>
      <c r="U260" s="184">
        <v>0</v>
      </c>
      <c r="V260" s="188">
        <v>0</v>
      </c>
      <c r="W260" s="222">
        <v>0</v>
      </c>
      <c r="X260" s="222">
        <v>0</v>
      </c>
      <c r="Y260" s="199"/>
    </row>
    <row r="261" ht="23.1" customHeight="1" spans="1:25">
      <c r="A261" s="179" t="s">
        <v>1619</v>
      </c>
      <c r="B261" s="179" t="s">
        <v>1897</v>
      </c>
      <c r="C261" s="180" t="s">
        <v>1897</v>
      </c>
      <c r="D261" s="215" t="s">
        <v>2606</v>
      </c>
      <c r="E261" s="216" t="s">
        <v>2607</v>
      </c>
      <c r="F261" s="216" t="s">
        <v>3204</v>
      </c>
      <c r="G261" s="216" t="s">
        <v>3109</v>
      </c>
      <c r="H261" s="216" t="s">
        <v>2839</v>
      </c>
      <c r="I261" s="220">
        <v>43053</v>
      </c>
      <c r="J261" s="220">
        <v>43053</v>
      </c>
      <c r="K261" s="221">
        <v>3</v>
      </c>
      <c r="L261" s="179" t="s">
        <v>3075</v>
      </c>
      <c r="M261" s="222">
        <v>0.75</v>
      </c>
      <c r="N261" s="222">
        <v>0.75</v>
      </c>
      <c r="O261" s="222">
        <v>0.75</v>
      </c>
      <c r="P261" s="222">
        <v>0.75</v>
      </c>
      <c r="Q261" s="222">
        <v>0</v>
      </c>
      <c r="R261" s="183">
        <v>0</v>
      </c>
      <c r="S261" s="188">
        <v>0</v>
      </c>
      <c r="T261" s="183">
        <v>0</v>
      </c>
      <c r="U261" s="184">
        <v>0</v>
      </c>
      <c r="V261" s="188">
        <v>0</v>
      </c>
      <c r="W261" s="222">
        <v>0</v>
      </c>
      <c r="X261" s="222">
        <v>0</v>
      </c>
      <c r="Y261" s="199"/>
    </row>
    <row r="262" ht="23.1" customHeight="1" spans="1:25">
      <c r="A262" s="179" t="s">
        <v>1619</v>
      </c>
      <c r="B262" s="179" t="s">
        <v>1897</v>
      </c>
      <c r="C262" s="180" t="s">
        <v>1897</v>
      </c>
      <c r="D262" s="215" t="s">
        <v>2606</v>
      </c>
      <c r="E262" s="216" t="s">
        <v>2607</v>
      </c>
      <c r="F262" s="216" t="s">
        <v>3264</v>
      </c>
      <c r="G262" s="216" t="s">
        <v>3265</v>
      </c>
      <c r="H262" s="216" t="s">
        <v>2839</v>
      </c>
      <c r="I262" s="220">
        <v>43053</v>
      </c>
      <c r="J262" s="220">
        <v>43053</v>
      </c>
      <c r="K262" s="221"/>
      <c r="L262" s="179"/>
      <c r="M262" s="222">
        <v>5</v>
      </c>
      <c r="N262" s="222">
        <v>5</v>
      </c>
      <c r="O262" s="222">
        <v>5</v>
      </c>
      <c r="P262" s="222">
        <v>5</v>
      </c>
      <c r="Q262" s="222">
        <v>0</v>
      </c>
      <c r="R262" s="183">
        <v>0</v>
      </c>
      <c r="S262" s="188">
        <v>0</v>
      </c>
      <c r="T262" s="183">
        <v>0</v>
      </c>
      <c r="U262" s="184">
        <v>0</v>
      </c>
      <c r="V262" s="188">
        <v>0</v>
      </c>
      <c r="W262" s="222">
        <v>0</v>
      </c>
      <c r="X262" s="222">
        <v>0</v>
      </c>
      <c r="Y262" s="199"/>
    </row>
    <row r="263" ht="23.1" customHeight="1" spans="1:25">
      <c r="A263" s="179" t="s">
        <v>1619</v>
      </c>
      <c r="B263" s="179" t="s">
        <v>1897</v>
      </c>
      <c r="C263" s="180" t="s">
        <v>1897</v>
      </c>
      <c r="D263" s="215" t="s">
        <v>2606</v>
      </c>
      <c r="E263" s="216" t="s">
        <v>2607</v>
      </c>
      <c r="F263" s="216" t="s">
        <v>3266</v>
      </c>
      <c r="G263" s="216" t="s">
        <v>3267</v>
      </c>
      <c r="H263" s="216" t="s">
        <v>2839</v>
      </c>
      <c r="I263" s="220">
        <v>43053</v>
      </c>
      <c r="J263" s="220">
        <v>43053</v>
      </c>
      <c r="K263" s="221">
        <v>10</v>
      </c>
      <c r="L263" s="179" t="s">
        <v>3155</v>
      </c>
      <c r="M263" s="222">
        <v>0.2</v>
      </c>
      <c r="N263" s="222">
        <v>0.2</v>
      </c>
      <c r="O263" s="222">
        <v>0.2</v>
      </c>
      <c r="P263" s="222">
        <v>0.2</v>
      </c>
      <c r="Q263" s="222">
        <v>0</v>
      </c>
      <c r="R263" s="183">
        <v>0</v>
      </c>
      <c r="S263" s="188">
        <v>0</v>
      </c>
      <c r="T263" s="183">
        <v>0</v>
      </c>
      <c r="U263" s="184">
        <v>0</v>
      </c>
      <c r="V263" s="188">
        <v>0</v>
      </c>
      <c r="W263" s="222">
        <v>0</v>
      </c>
      <c r="X263" s="222">
        <v>0</v>
      </c>
      <c r="Y263" s="199"/>
    </row>
    <row r="264" ht="23.1" customHeight="1" spans="1:25">
      <c r="A264" s="179" t="s">
        <v>1619</v>
      </c>
      <c r="B264" s="179" t="s">
        <v>1897</v>
      </c>
      <c r="C264" s="180" t="s">
        <v>1897</v>
      </c>
      <c r="D264" s="215" t="s">
        <v>2606</v>
      </c>
      <c r="E264" s="216" t="s">
        <v>2607</v>
      </c>
      <c r="F264" s="216" t="s">
        <v>3266</v>
      </c>
      <c r="G264" s="216" t="s">
        <v>3268</v>
      </c>
      <c r="H264" s="216" t="s">
        <v>2839</v>
      </c>
      <c r="I264" s="220">
        <v>43053</v>
      </c>
      <c r="J264" s="220">
        <v>43053</v>
      </c>
      <c r="K264" s="221">
        <v>15</v>
      </c>
      <c r="L264" s="179" t="s">
        <v>3155</v>
      </c>
      <c r="M264" s="222">
        <v>0.07</v>
      </c>
      <c r="N264" s="222">
        <v>0.07</v>
      </c>
      <c r="O264" s="222">
        <v>0.07</v>
      </c>
      <c r="P264" s="222">
        <v>0.07</v>
      </c>
      <c r="Q264" s="222">
        <v>0</v>
      </c>
      <c r="R264" s="183">
        <v>0</v>
      </c>
      <c r="S264" s="188">
        <v>0</v>
      </c>
      <c r="T264" s="183">
        <v>0</v>
      </c>
      <c r="U264" s="184">
        <v>0</v>
      </c>
      <c r="V264" s="188">
        <v>0</v>
      </c>
      <c r="W264" s="222">
        <v>0</v>
      </c>
      <c r="X264" s="222">
        <v>0</v>
      </c>
      <c r="Y264" s="199"/>
    </row>
    <row r="265" ht="23.1" customHeight="1" spans="1:25">
      <c r="A265" s="179" t="s">
        <v>1619</v>
      </c>
      <c r="B265" s="179" t="s">
        <v>1897</v>
      </c>
      <c r="C265" s="180" t="s">
        <v>1897</v>
      </c>
      <c r="D265" s="215" t="s">
        <v>2606</v>
      </c>
      <c r="E265" s="216" t="s">
        <v>2607</v>
      </c>
      <c r="F265" s="216" t="s">
        <v>3269</v>
      </c>
      <c r="G265" s="216" t="s">
        <v>3270</v>
      </c>
      <c r="H265" s="216" t="s">
        <v>2839</v>
      </c>
      <c r="I265" s="220">
        <v>43053</v>
      </c>
      <c r="J265" s="220">
        <v>43053</v>
      </c>
      <c r="K265" s="221"/>
      <c r="L265" s="179"/>
      <c r="M265" s="222">
        <v>1</v>
      </c>
      <c r="N265" s="222">
        <v>1</v>
      </c>
      <c r="O265" s="222">
        <v>1</v>
      </c>
      <c r="P265" s="222">
        <v>1</v>
      </c>
      <c r="Q265" s="222">
        <v>0</v>
      </c>
      <c r="R265" s="183">
        <v>0</v>
      </c>
      <c r="S265" s="188">
        <v>0</v>
      </c>
      <c r="T265" s="183">
        <v>0</v>
      </c>
      <c r="U265" s="184">
        <v>0</v>
      </c>
      <c r="V265" s="188">
        <v>0</v>
      </c>
      <c r="W265" s="222">
        <v>0</v>
      </c>
      <c r="X265" s="222">
        <v>0</v>
      </c>
      <c r="Y265" s="199"/>
    </row>
    <row r="266" ht="23.1" customHeight="1" spans="1:25">
      <c r="A266" s="179" t="s">
        <v>1619</v>
      </c>
      <c r="B266" s="179" t="s">
        <v>1897</v>
      </c>
      <c r="C266" s="180" t="s">
        <v>1897</v>
      </c>
      <c r="D266" s="215" t="s">
        <v>2606</v>
      </c>
      <c r="E266" s="216" t="s">
        <v>2607</v>
      </c>
      <c r="F266" s="216" t="s">
        <v>3271</v>
      </c>
      <c r="G266" s="216" t="s">
        <v>3271</v>
      </c>
      <c r="H266" s="216" t="s">
        <v>2839</v>
      </c>
      <c r="I266" s="220">
        <v>43046</v>
      </c>
      <c r="J266" s="220">
        <v>43053</v>
      </c>
      <c r="K266" s="221"/>
      <c r="L266" s="179"/>
      <c r="M266" s="222">
        <v>0.9</v>
      </c>
      <c r="N266" s="222">
        <v>0.9</v>
      </c>
      <c r="O266" s="222">
        <v>0.9</v>
      </c>
      <c r="P266" s="222">
        <v>0.9</v>
      </c>
      <c r="Q266" s="222">
        <v>0</v>
      </c>
      <c r="R266" s="183">
        <v>0</v>
      </c>
      <c r="S266" s="188">
        <v>0</v>
      </c>
      <c r="T266" s="183">
        <v>0</v>
      </c>
      <c r="U266" s="184">
        <v>0</v>
      </c>
      <c r="V266" s="188">
        <v>0</v>
      </c>
      <c r="W266" s="222">
        <v>0</v>
      </c>
      <c r="X266" s="222">
        <v>0</v>
      </c>
      <c r="Y266" s="199"/>
    </row>
    <row r="267" ht="23.1" customHeight="1" spans="1:25">
      <c r="A267" s="179" t="s">
        <v>1619</v>
      </c>
      <c r="B267" s="179" t="s">
        <v>1897</v>
      </c>
      <c r="C267" s="180" t="s">
        <v>1897</v>
      </c>
      <c r="D267" s="215" t="s">
        <v>2606</v>
      </c>
      <c r="E267" s="216" t="s">
        <v>2607</v>
      </c>
      <c r="F267" s="216" t="s">
        <v>3086</v>
      </c>
      <c r="G267" s="216" t="s">
        <v>3086</v>
      </c>
      <c r="H267" s="216" t="s">
        <v>87</v>
      </c>
      <c r="I267" s="220">
        <v>43053</v>
      </c>
      <c r="J267" s="220">
        <v>43053</v>
      </c>
      <c r="K267" s="221"/>
      <c r="L267" s="179"/>
      <c r="M267" s="222">
        <v>15</v>
      </c>
      <c r="N267" s="222">
        <v>15</v>
      </c>
      <c r="O267" s="222">
        <v>15</v>
      </c>
      <c r="P267" s="222">
        <v>15</v>
      </c>
      <c r="Q267" s="222">
        <v>0</v>
      </c>
      <c r="R267" s="183">
        <v>0</v>
      </c>
      <c r="S267" s="188">
        <v>0</v>
      </c>
      <c r="T267" s="183">
        <v>0</v>
      </c>
      <c r="U267" s="184">
        <v>0</v>
      </c>
      <c r="V267" s="188">
        <v>0</v>
      </c>
      <c r="W267" s="222">
        <v>0</v>
      </c>
      <c r="X267" s="222">
        <v>0</v>
      </c>
      <c r="Y267" s="199"/>
    </row>
    <row r="268" ht="23.1" customHeight="1" spans="1:25">
      <c r="A268" s="179" t="s">
        <v>1619</v>
      </c>
      <c r="B268" s="179" t="s">
        <v>1897</v>
      </c>
      <c r="C268" s="180" t="s">
        <v>1913</v>
      </c>
      <c r="D268" s="215" t="s">
        <v>2608</v>
      </c>
      <c r="E268" s="216" t="s">
        <v>2609</v>
      </c>
      <c r="F268" s="216" t="s">
        <v>3130</v>
      </c>
      <c r="G268" s="216" t="s">
        <v>3272</v>
      </c>
      <c r="H268" s="216" t="s">
        <v>2847</v>
      </c>
      <c r="I268" s="220">
        <v>43101</v>
      </c>
      <c r="J268" s="220">
        <v>43465</v>
      </c>
      <c r="K268" s="221">
        <v>6</v>
      </c>
      <c r="L268" s="179" t="s">
        <v>3085</v>
      </c>
      <c r="M268" s="222">
        <v>3</v>
      </c>
      <c r="N268" s="222">
        <v>3</v>
      </c>
      <c r="O268" s="222">
        <v>3</v>
      </c>
      <c r="P268" s="222">
        <v>3</v>
      </c>
      <c r="Q268" s="222">
        <v>0</v>
      </c>
      <c r="R268" s="183">
        <v>0</v>
      </c>
      <c r="S268" s="188">
        <v>0</v>
      </c>
      <c r="T268" s="183">
        <v>0</v>
      </c>
      <c r="U268" s="184">
        <v>0</v>
      </c>
      <c r="V268" s="188">
        <v>0</v>
      </c>
      <c r="W268" s="222">
        <v>0</v>
      </c>
      <c r="X268" s="222">
        <v>0</v>
      </c>
      <c r="Y268" s="199"/>
    </row>
    <row r="269" ht="23.1" customHeight="1" spans="1:25">
      <c r="A269" s="179" t="s">
        <v>1619</v>
      </c>
      <c r="B269" s="179" t="s">
        <v>1897</v>
      </c>
      <c r="C269" s="180" t="s">
        <v>1913</v>
      </c>
      <c r="D269" s="215" t="s">
        <v>2608</v>
      </c>
      <c r="E269" s="216" t="s">
        <v>2609</v>
      </c>
      <c r="F269" s="216" t="s">
        <v>3130</v>
      </c>
      <c r="G269" s="216" t="s">
        <v>3273</v>
      </c>
      <c r="H269" s="216" t="s">
        <v>2839</v>
      </c>
      <c r="I269" s="220">
        <v>43101</v>
      </c>
      <c r="J269" s="220">
        <v>43465</v>
      </c>
      <c r="K269" s="221"/>
      <c r="L269" s="179"/>
      <c r="M269" s="222">
        <v>3</v>
      </c>
      <c r="N269" s="222">
        <v>3</v>
      </c>
      <c r="O269" s="222">
        <v>3</v>
      </c>
      <c r="P269" s="222">
        <v>3</v>
      </c>
      <c r="Q269" s="222">
        <v>0</v>
      </c>
      <c r="R269" s="183">
        <v>0</v>
      </c>
      <c r="S269" s="188">
        <v>0</v>
      </c>
      <c r="T269" s="183">
        <v>0</v>
      </c>
      <c r="U269" s="184">
        <v>0</v>
      </c>
      <c r="V269" s="188">
        <v>0</v>
      </c>
      <c r="W269" s="222">
        <v>0</v>
      </c>
      <c r="X269" s="222">
        <v>0</v>
      </c>
      <c r="Y269" s="199"/>
    </row>
    <row r="270" ht="23.1" customHeight="1" spans="1:25">
      <c r="A270" s="179" t="s">
        <v>1619</v>
      </c>
      <c r="B270" s="179" t="s">
        <v>1897</v>
      </c>
      <c r="C270" s="180" t="s">
        <v>1913</v>
      </c>
      <c r="D270" s="215" t="s">
        <v>2608</v>
      </c>
      <c r="E270" s="216" t="s">
        <v>2609</v>
      </c>
      <c r="F270" s="216" t="s">
        <v>3130</v>
      </c>
      <c r="G270" s="216" t="s">
        <v>3274</v>
      </c>
      <c r="H270" s="216" t="s">
        <v>2839</v>
      </c>
      <c r="I270" s="220">
        <v>43101</v>
      </c>
      <c r="J270" s="220">
        <v>43465</v>
      </c>
      <c r="K270" s="221"/>
      <c r="L270" s="179"/>
      <c r="M270" s="222">
        <v>1</v>
      </c>
      <c r="N270" s="222">
        <v>1</v>
      </c>
      <c r="O270" s="222">
        <v>1</v>
      </c>
      <c r="P270" s="222">
        <v>1</v>
      </c>
      <c r="Q270" s="222">
        <v>0</v>
      </c>
      <c r="R270" s="183">
        <v>0</v>
      </c>
      <c r="S270" s="188">
        <v>0</v>
      </c>
      <c r="T270" s="183">
        <v>0</v>
      </c>
      <c r="U270" s="184">
        <v>0</v>
      </c>
      <c r="V270" s="188">
        <v>0</v>
      </c>
      <c r="W270" s="222">
        <v>0</v>
      </c>
      <c r="X270" s="222">
        <v>0</v>
      </c>
      <c r="Y270" s="199"/>
    </row>
    <row r="271" ht="23.1" customHeight="1" spans="1:25">
      <c r="A271" s="179" t="s">
        <v>1619</v>
      </c>
      <c r="B271" s="179" t="s">
        <v>1897</v>
      </c>
      <c r="C271" s="180" t="s">
        <v>1913</v>
      </c>
      <c r="D271" s="215" t="s">
        <v>2608</v>
      </c>
      <c r="E271" s="216" t="s">
        <v>2609</v>
      </c>
      <c r="F271" s="216" t="s">
        <v>3154</v>
      </c>
      <c r="G271" s="216" t="s">
        <v>3275</v>
      </c>
      <c r="H271" s="216" t="s">
        <v>2839</v>
      </c>
      <c r="I271" s="220">
        <v>43101</v>
      </c>
      <c r="J271" s="220">
        <v>43465</v>
      </c>
      <c r="K271" s="221">
        <v>5</v>
      </c>
      <c r="L271" s="179" t="s">
        <v>3075</v>
      </c>
      <c r="M271" s="222">
        <v>2</v>
      </c>
      <c r="N271" s="222">
        <v>2</v>
      </c>
      <c r="O271" s="222">
        <v>2</v>
      </c>
      <c r="P271" s="222">
        <v>2</v>
      </c>
      <c r="Q271" s="222">
        <v>0</v>
      </c>
      <c r="R271" s="183">
        <v>0</v>
      </c>
      <c r="S271" s="188">
        <v>0</v>
      </c>
      <c r="T271" s="183">
        <v>0</v>
      </c>
      <c r="U271" s="184">
        <v>0</v>
      </c>
      <c r="V271" s="188">
        <v>0</v>
      </c>
      <c r="W271" s="222">
        <v>0</v>
      </c>
      <c r="X271" s="222">
        <v>0</v>
      </c>
      <c r="Y271" s="199"/>
    </row>
    <row r="272" ht="23.1" customHeight="1" spans="1:25">
      <c r="A272" s="179" t="s">
        <v>1619</v>
      </c>
      <c r="B272" s="179" t="s">
        <v>1897</v>
      </c>
      <c r="C272" s="180" t="s">
        <v>1913</v>
      </c>
      <c r="D272" s="215" t="s">
        <v>2608</v>
      </c>
      <c r="E272" s="216" t="s">
        <v>2609</v>
      </c>
      <c r="F272" s="216" t="s">
        <v>3154</v>
      </c>
      <c r="G272" s="216" t="s">
        <v>3276</v>
      </c>
      <c r="H272" s="216" t="s">
        <v>2839</v>
      </c>
      <c r="I272" s="220">
        <v>43101</v>
      </c>
      <c r="J272" s="220">
        <v>43465</v>
      </c>
      <c r="K272" s="221">
        <v>4</v>
      </c>
      <c r="L272" s="179" t="s">
        <v>3155</v>
      </c>
      <c r="M272" s="222">
        <v>0.2</v>
      </c>
      <c r="N272" s="222">
        <v>0.2</v>
      </c>
      <c r="O272" s="222">
        <v>0.2</v>
      </c>
      <c r="P272" s="222">
        <v>0.2</v>
      </c>
      <c r="Q272" s="222">
        <v>0</v>
      </c>
      <c r="R272" s="183">
        <v>0</v>
      </c>
      <c r="S272" s="188">
        <v>0</v>
      </c>
      <c r="T272" s="183">
        <v>0</v>
      </c>
      <c r="U272" s="184">
        <v>0</v>
      </c>
      <c r="V272" s="188">
        <v>0</v>
      </c>
      <c r="W272" s="222">
        <v>0</v>
      </c>
      <c r="X272" s="222">
        <v>0</v>
      </c>
      <c r="Y272" s="199"/>
    </row>
    <row r="273" ht="23.1" customHeight="1" spans="1:25">
      <c r="A273" s="179" t="s">
        <v>1619</v>
      </c>
      <c r="B273" s="179" t="s">
        <v>1897</v>
      </c>
      <c r="C273" s="180" t="s">
        <v>1913</v>
      </c>
      <c r="D273" s="215" t="s">
        <v>2608</v>
      </c>
      <c r="E273" s="216" t="s">
        <v>2609</v>
      </c>
      <c r="F273" s="216" t="s">
        <v>3154</v>
      </c>
      <c r="G273" s="216" t="s">
        <v>3082</v>
      </c>
      <c r="H273" s="216" t="s">
        <v>90</v>
      </c>
      <c r="I273" s="220">
        <v>43101</v>
      </c>
      <c r="J273" s="220">
        <v>43465</v>
      </c>
      <c r="K273" s="221">
        <v>3</v>
      </c>
      <c r="L273" s="179" t="s">
        <v>3075</v>
      </c>
      <c r="M273" s="222">
        <v>2</v>
      </c>
      <c r="N273" s="222">
        <v>2</v>
      </c>
      <c r="O273" s="222">
        <v>2</v>
      </c>
      <c r="P273" s="222">
        <v>2</v>
      </c>
      <c r="Q273" s="222">
        <v>0</v>
      </c>
      <c r="R273" s="183">
        <v>0</v>
      </c>
      <c r="S273" s="188">
        <v>0</v>
      </c>
      <c r="T273" s="183">
        <v>0</v>
      </c>
      <c r="U273" s="184">
        <v>0</v>
      </c>
      <c r="V273" s="188">
        <v>0</v>
      </c>
      <c r="W273" s="222">
        <v>0</v>
      </c>
      <c r="X273" s="222">
        <v>0</v>
      </c>
      <c r="Y273" s="199"/>
    </row>
    <row r="274" ht="23.1" customHeight="1" spans="1:25">
      <c r="A274" s="179" t="s">
        <v>1619</v>
      </c>
      <c r="B274" s="179" t="s">
        <v>1897</v>
      </c>
      <c r="C274" s="180" t="s">
        <v>1913</v>
      </c>
      <c r="D274" s="215" t="s">
        <v>2608</v>
      </c>
      <c r="E274" s="216" t="s">
        <v>2609</v>
      </c>
      <c r="F274" s="216" t="s">
        <v>3154</v>
      </c>
      <c r="G274" s="216" t="s">
        <v>3074</v>
      </c>
      <c r="H274" s="216" t="s">
        <v>90</v>
      </c>
      <c r="I274" s="220">
        <v>43101</v>
      </c>
      <c r="J274" s="220">
        <v>43465</v>
      </c>
      <c r="K274" s="221">
        <v>5</v>
      </c>
      <c r="L274" s="179" t="s">
        <v>3075</v>
      </c>
      <c r="M274" s="222">
        <v>1</v>
      </c>
      <c r="N274" s="222">
        <v>1</v>
      </c>
      <c r="O274" s="222">
        <v>1</v>
      </c>
      <c r="P274" s="222">
        <v>1</v>
      </c>
      <c r="Q274" s="222">
        <v>0</v>
      </c>
      <c r="R274" s="183">
        <v>0</v>
      </c>
      <c r="S274" s="188">
        <v>0</v>
      </c>
      <c r="T274" s="183">
        <v>0</v>
      </c>
      <c r="U274" s="184">
        <v>0</v>
      </c>
      <c r="V274" s="188">
        <v>0</v>
      </c>
      <c r="W274" s="222">
        <v>0</v>
      </c>
      <c r="X274" s="222">
        <v>0</v>
      </c>
      <c r="Y274" s="199"/>
    </row>
    <row r="275" ht="23.1" customHeight="1" spans="1:25">
      <c r="A275" s="179" t="s">
        <v>1619</v>
      </c>
      <c r="B275" s="179" t="s">
        <v>1897</v>
      </c>
      <c r="C275" s="180" t="s">
        <v>1913</v>
      </c>
      <c r="D275" s="215" t="s">
        <v>2608</v>
      </c>
      <c r="E275" s="216" t="s">
        <v>2609</v>
      </c>
      <c r="F275" s="216" t="s">
        <v>3154</v>
      </c>
      <c r="G275" s="216" t="s">
        <v>3076</v>
      </c>
      <c r="H275" s="216" t="s">
        <v>2839</v>
      </c>
      <c r="I275" s="220">
        <v>43101</v>
      </c>
      <c r="J275" s="220">
        <v>43465</v>
      </c>
      <c r="K275" s="221">
        <v>50</v>
      </c>
      <c r="L275" s="179" t="s">
        <v>3155</v>
      </c>
      <c r="M275" s="222">
        <v>0.5</v>
      </c>
      <c r="N275" s="222">
        <v>0.5</v>
      </c>
      <c r="O275" s="222">
        <v>0.5</v>
      </c>
      <c r="P275" s="222">
        <v>0.5</v>
      </c>
      <c r="Q275" s="222">
        <v>0</v>
      </c>
      <c r="R275" s="183">
        <v>0</v>
      </c>
      <c r="S275" s="188">
        <v>0</v>
      </c>
      <c r="T275" s="183">
        <v>0</v>
      </c>
      <c r="U275" s="184">
        <v>0</v>
      </c>
      <c r="V275" s="188">
        <v>0</v>
      </c>
      <c r="W275" s="222">
        <v>0</v>
      </c>
      <c r="X275" s="222">
        <v>0</v>
      </c>
      <c r="Y275" s="199"/>
    </row>
    <row r="276" ht="23.1" customHeight="1" spans="1:25">
      <c r="A276" s="179" t="s">
        <v>1619</v>
      </c>
      <c r="B276" s="179" t="s">
        <v>1897</v>
      </c>
      <c r="C276" s="180" t="s">
        <v>1913</v>
      </c>
      <c r="D276" s="215" t="s">
        <v>2608</v>
      </c>
      <c r="E276" s="216" t="s">
        <v>2609</v>
      </c>
      <c r="F276" s="216" t="s">
        <v>3154</v>
      </c>
      <c r="G276" s="216" t="s">
        <v>3267</v>
      </c>
      <c r="H276" s="216" t="s">
        <v>2839</v>
      </c>
      <c r="I276" s="220">
        <v>43101</v>
      </c>
      <c r="J276" s="220">
        <v>43465</v>
      </c>
      <c r="K276" s="221">
        <v>8</v>
      </c>
      <c r="L276" s="179" t="s">
        <v>3155</v>
      </c>
      <c r="M276" s="222">
        <v>0.24</v>
      </c>
      <c r="N276" s="222">
        <v>0.24</v>
      </c>
      <c r="O276" s="222">
        <v>0.24</v>
      </c>
      <c r="P276" s="222">
        <v>0.24</v>
      </c>
      <c r="Q276" s="222">
        <v>0</v>
      </c>
      <c r="R276" s="183">
        <v>0</v>
      </c>
      <c r="S276" s="188">
        <v>0</v>
      </c>
      <c r="T276" s="183">
        <v>0</v>
      </c>
      <c r="U276" s="184">
        <v>0</v>
      </c>
      <c r="V276" s="188">
        <v>0</v>
      </c>
      <c r="W276" s="222">
        <v>0</v>
      </c>
      <c r="X276" s="222">
        <v>0</v>
      </c>
      <c r="Y276" s="199"/>
    </row>
    <row r="277" ht="23.1" customHeight="1" spans="1:25">
      <c r="A277" s="179" t="s">
        <v>1619</v>
      </c>
      <c r="B277" s="179" t="s">
        <v>1897</v>
      </c>
      <c r="C277" s="180" t="s">
        <v>1913</v>
      </c>
      <c r="D277" s="215" t="s">
        <v>2608</v>
      </c>
      <c r="E277" s="216" t="s">
        <v>2609</v>
      </c>
      <c r="F277" s="216" t="s">
        <v>3154</v>
      </c>
      <c r="G277" s="216" t="s">
        <v>3086</v>
      </c>
      <c r="H277" s="216" t="s">
        <v>87</v>
      </c>
      <c r="I277" s="220">
        <v>43101</v>
      </c>
      <c r="J277" s="220">
        <v>43465</v>
      </c>
      <c r="K277" s="221"/>
      <c r="L277" s="179"/>
      <c r="M277" s="222">
        <v>25</v>
      </c>
      <c r="N277" s="222">
        <v>25</v>
      </c>
      <c r="O277" s="222">
        <v>25</v>
      </c>
      <c r="P277" s="222">
        <v>25</v>
      </c>
      <c r="Q277" s="222">
        <v>0</v>
      </c>
      <c r="R277" s="183">
        <v>0</v>
      </c>
      <c r="S277" s="188">
        <v>0</v>
      </c>
      <c r="T277" s="183">
        <v>0</v>
      </c>
      <c r="U277" s="184">
        <v>0</v>
      </c>
      <c r="V277" s="188">
        <v>0</v>
      </c>
      <c r="W277" s="222">
        <v>0</v>
      </c>
      <c r="X277" s="222">
        <v>0</v>
      </c>
      <c r="Y277" s="199"/>
    </row>
    <row r="278" ht="23.1" customHeight="1" spans="1:25">
      <c r="A278" s="179" t="s">
        <v>1619</v>
      </c>
      <c r="B278" s="179" t="s">
        <v>1897</v>
      </c>
      <c r="C278" s="180" t="s">
        <v>1913</v>
      </c>
      <c r="D278" s="215" t="s">
        <v>2608</v>
      </c>
      <c r="E278" s="216" t="s">
        <v>2609</v>
      </c>
      <c r="F278" s="216" t="s">
        <v>3154</v>
      </c>
      <c r="G278" s="216" t="s">
        <v>3078</v>
      </c>
      <c r="H278" s="216" t="s">
        <v>2839</v>
      </c>
      <c r="I278" s="220">
        <v>43101</v>
      </c>
      <c r="J278" s="220">
        <v>40402</v>
      </c>
      <c r="K278" s="221">
        <v>120</v>
      </c>
      <c r="L278" s="179" t="s">
        <v>3079</v>
      </c>
      <c r="M278" s="222">
        <v>3.12</v>
      </c>
      <c r="N278" s="222">
        <v>3.12</v>
      </c>
      <c r="O278" s="222">
        <v>3.12</v>
      </c>
      <c r="P278" s="222">
        <v>3.12</v>
      </c>
      <c r="Q278" s="222">
        <v>0</v>
      </c>
      <c r="R278" s="183">
        <v>0</v>
      </c>
      <c r="S278" s="188">
        <v>0</v>
      </c>
      <c r="T278" s="183">
        <v>0</v>
      </c>
      <c r="U278" s="184">
        <v>0</v>
      </c>
      <c r="V278" s="188">
        <v>0</v>
      </c>
      <c r="W278" s="222">
        <v>0</v>
      </c>
      <c r="X278" s="222">
        <v>0</v>
      </c>
      <c r="Y278" s="199"/>
    </row>
    <row r="279" ht="23.1" customHeight="1" spans="1:25">
      <c r="A279" s="179" t="s">
        <v>1619</v>
      </c>
      <c r="B279" s="179" t="s">
        <v>1897</v>
      </c>
      <c r="C279" s="180" t="s">
        <v>1913</v>
      </c>
      <c r="D279" s="215" t="s">
        <v>2608</v>
      </c>
      <c r="E279" s="216" t="s">
        <v>2609</v>
      </c>
      <c r="F279" s="216" t="s">
        <v>3154</v>
      </c>
      <c r="G279" s="216" t="s">
        <v>3243</v>
      </c>
      <c r="H279" s="216" t="s">
        <v>2839</v>
      </c>
      <c r="I279" s="220">
        <v>43101</v>
      </c>
      <c r="J279" s="220">
        <v>43465</v>
      </c>
      <c r="K279" s="221">
        <v>35</v>
      </c>
      <c r="L279" s="179" t="s">
        <v>3155</v>
      </c>
      <c r="M279" s="222">
        <v>2.38</v>
      </c>
      <c r="N279" s="222">
        <v>2.38</v>
      </c>
      <c r="O279" s="222">
        <v>2.38</v>
      </c>
      <c r="P279" s="222">
        <v>2.38</v>
      </c>
      <c r="Q279" s="222">
        <v>0</v>
      </c>
      <c r="R279" s="183">
        <v>0</v>
      </c>
      <c r="S279" s="188">
        <v>0</v>
      </c>
      <c r="T279" s="183">
        <v>0</v>
      </c>
      <c r="U279" s="184">
        <v>0</v>
      </c>
      <c r="V279" s="188">
        <v>0</v>
      </c>
      <c r="W279" s="222">
        <v>0</v>
      </c>
      <c r="X279" s="222">
        <v>0</v>
      </c>
      <c r="Y279" s="199"/>
    </row>
    <row r="280" ht="23.1" customHeight="1" spans="1:25">
      <c r="A280" s="179" t="s">
        <v>1619</v>
      </c>
      <c r="B280" s="179" t="s">
        <v>1897</v>
      </c>
      <c r="C280" s="180" t="s">
        <v>1913</v>
      </c>
      <c r="D280" s="215" t="s">
        <v>2608</v>
      </c>
      <c r="E280" s="216" t="s">
        <v>2609</v>
      </c>
      <c r="F280" s="216" t="s">
        <v>3154</v>
      </c>
      <c r="G280" s="216" t="s">
        <v>3277</v>
      </c>
      <c r="H280" s="216" t="s">
        <v>90</v>
      </c>
      <c r="I280" s="220">
        <v>43101</v>
      </c>
      <c r="J280" s="220">
        <v>43465</v>
      </c>
      <c r="K280" s="221">
        <v>4</v>
      </c>
      <c r="L280" s="179" t="s">
        <v>3155</v>
      </c>
      <c r="M280" s="222">
        <v>0.5</v>
      </c>
      <c r="N280" s="222">
        <v>0.5</v>
      </c>
      <c r="O280" s="222">
        <v>0.5</v>
      </c>
      <c r="P280" s="222">
        <v>0.5</v>
      </c>
      <c r="Q280" s="222">
        <v>0</v>
      </c>
      <c r="R280" s="183">
        <v>0</v>
      </c>
      <c r="S280" s="188">
        <v>0</v>
      </c>
      <c r="T280" s="183">
        <v>0</v>
      </c>
      <c r="U280" s="184">
        <v>0</v>
      </c>
      <c r="V280" s="188">
        <v>0</v>
      </c>
      <c r="W280" s="222">
        <v>0</v>
      </c>
      <c r="X280" s="222">
        <v>0</v>
      </c>
      <c r="Y280" s="199"/>
    </row>
    <row r="281" ht="23.1" customHeight="1" spans="1:25">
      <c r="A281" s="179" t="s">
        <v>1619</v>
      </c>
      <c r="B281" s="179" t="s">
        <v>1897</v>
      </c>
      <c r="C281" s="180" t="s">
        <v>1913</v>
      </c>
      <c r="D281" s="215" t="s">
        <v>2608</v>
      </c>
      <c r="E281" s="216" t="s">
        <v>2609</v>
      </c>
      <c r="F281" s="216" t="s">
        <v>3154</v>
      </c>
      <c r="G281" s="216" t="s">
        <v>3087</v>
      </c>
      <c r="H281" s="216" t="s">
        <v>90</v>
      </c>
      <c r="I281" s="220">
        <v>43101</v>
      </c>
      <c r="J281" s="220">
        <v>43465</v>
      </c>
      <c r="K281" s="221">
        <v>8</v>
      </c>
      <c r="L281" s="179" t="s">
        <v>3089</v>
      </c>
      <c r="M281" s="222">
        <v>1</v>
      </c>
      <c r="N281" s="222">
        <v>1</v>
      </c>
      <c r="O281" s="222">
        <v>1</v>
      </c>
      <c r="P281" s="222">
        <v>1</v>
      </c>
      <c r="Q281" s="222">
        <v>0</v>
      </c>
      <c r="R281" s="183">
        <v>0</v>
      </c>
      <c r="S281" s="188">
        <v>0</v>
      </c>
      <c r="T281" s="183">
        <v>0</v>
      </c>
      <c r="U281" s="184">
        <v>0</v>
      </c>
      <c r="V281" s="188">
        <v>0</v>
      </c>
      <c r="W281" s="222">
        <v>0</v>
      </c>
      <c r="X281" s="222">
        <v>0</v>
      </c>
      <c r="Y281" s="199"/>
    </row>
    <row r="282" ht="23.1" customHeight="1" spans="1:25">
      <c r="A282" s="179" t="s">
        <v>1619</v>
      </c>
      <c r="B282" s="179" t="s">
        <v>1897</v>
      </c>
      <c r="C282" s="180" t="s">
        <v>1913</v>
      </c>
      <c r="D282" s="215" t="s">
        <v>2608</v>
      </c>
      <c r="E282" s="216" t="s">
        <v>2609</v>
      </c>
      <c r="F282" s="216" t="s">
        <v>3154</v>
      </c>
      <c r="G282" s="216" t="s">
        <v>3118</v>
      </c>
      <c r="H282" s="216" t="s">
        <v>90</v>
      </c>
      <c r="I282" s="220">
        <v>43101</v>
      </c>
      <c r="J282" s="220">
        <v>43465</v>
      </c>
      <c r="K282" s="221">
        <v>6</v>
      </c>
      <c r="L282" s="179" t="s">
        <v>3155</v>
      </c>
      <c r="M282" s="222">
        <v>0.6</v>
      </c>
      <c r="N282" s="222">
        <v>0.6</v>
      </c>
      <c r="O282" s="222">
        <v>0.6</v>
      </c>
      <c r="P282" s="222">
        <v>0.6</v>
      </c>
      <c r="Q282" s="222">
        <v>0</v>
      </c>
      <c r="R282" s="183">
        <v>0</v>
      </c>
      <c r="S282" s="188">
        <v>0</v>
      </c>
      <c r="T282" s="183">
        <v>0</v>
      </c>
      <c r="U282" s="184">
        <v>0</v>
      </c>
      <c r="V282" s="188">
        <v>0</v>
      </c>
      <c r="W282" s="222">
        <v>0</v>
      </c>
      <c r="X282" s="222">
        <v>0</v>
      </c>
      <c r="Y282" s="199"/>
    </row>
    <row r="283" ht="23.1" customHeight="1" spans="1:25">
      <c r="A283" s="179"/>
      <c r="B283" s="179"/>
      <c r="C283" s="180"/>
      <c r="D283" s="215" t="s">
        <v>2610</v>
      </c>
      <c r="E283" s="216" t="s">
        <v>2611</v>
      </c>
      <c r="F283" s="216"/>
      <c r="G283" s="216" t="s">
        <v>3267</v>
      </c>
      <c r="H283" s="216" t="s">
        <v>2839</v>
      </c>
      <c r="I283" s="220"/>
      <c r="J283" s="220"/>
      <c r="K283" s="221">
        <v>3</v>
      </c>
      <c r="L283" s="179" t="s">
        <v>3155</v>
      </c>
      <c r="M283" s="222">
        <v>0.06</v>
      </c>
      <c r="N283" s="222">
        <v>0.06</v>
      </c>
      <c r="O283" s="222">
        <v>0.06</v>
      </c>
      <c r="P283" s="222">
        <v>0.06</v>
      </c>
      <c r="Q283" s="222">
        <v>0</v>
      </c>
      <c r="R283" s="183">
        <v>0</v>
      </c>
      <c r="S283" s="188">
        <v>0</v>
      </c>
      <c r="T283" s="183">
        <v>0</v>
      </c>
      <c r="U283" s="184">
        <v>0</v>
      </c>
      <c r="V283" s="188">
        <v>0</v>
      </c>
      <c r="W283" s="222">
        <v>0</v>
      </c>
      <c r="X283" s="222">
        <v>0</v>
      </c>
      <c r="Y283" s="199"/>
    </row>
    <row r="284" ht="23.1" customHeight="1" spans="1:25">
      <c r="A284" s="179"/>
      <c r="B284" s="179"/>
      <c r="C284" s="180"/>
      <c r="D284" s="215" t="s">
        <v>2610</v>
      </c>
      <c r="E284" s="216" t="s">
        <v>2611</v>
      </c>
      <c r="F284" s="216"/>
      <c r="G284" s="216" t="s">
        <v>3278</v>
      </c>
      <c r="H284" s="216" t="s">
        <v>2839</v>
      </c>
      <c r="I284" s="220"/>
      <c r="J284" s="220"/>
      <c r="K284" s="221">
        <v>5</v>
      </c>
      <c r="L284" s="179" t="s">
        <v>3155</v>
      </c>
      <c r="M284" s="222">
        <v>0.3</v>
      </c>
      <c r="N284" s="222">
        <v>0.3</v>
      </c>
      <c r="O284" s="222">
        <v>0.3</v>
      </c>
      <c r="P284" s="222">
        <v>0.3</v>
      </c>
      <c r="Q284" s="222">
        <v>0</v>
      </c>
      <c r="R284" s="183">
        <v>0</v>
      </c>
      <c r="S284" s="188">
        <v>0</v>
      </c>
      <c r="T284" s="183">
        <v>0</v>
      </c>
      <c r="U284" s="184">
        <v>0</v>
      </c>
      <c r="V284" s="188">
        <v>0</v>
      </c>
      <c r="W284" s="222">
        <v>0</v>
      </c>
      <c r="X284" s="222">
        <v>0</v>
      </c>
      <c r="Y284" s="199"/>
    </row>
    <row r="285" ht="23.1" customHeight="1" spans="1:25">
      <c r="A285" s="179"/>
      <c r="B285" s="179"/>
      <c r="C285" s="180"/>
      <c r="D285" s="215" t="s">
        <v>2610</v>
      </c>
      <c r="E285" s="216" t="s">
        <v>2611</v>
      </c>
      <c r="F285" s="216"/>
      <c r="G285" s="216" t="s">
        <v>3249</v>
      </c>
      <c r="H285" s="216" t="s">
        <v>2839</v>
      </c>
      <c r="I285" s="220"/>
      <c r="J285" s="220"/>
      <c r="K285" s="221">
        <v>30</v>
      </c>
      <c r="L285" s="179" t="s">
        <v>3155</v>
      </c>
      <c r="M285" s="222">
        <v>0.3</v>
      </c>
      <c r="N285" s="222">
        <v>0.3</v>
      </c>
      <c r="O285" s="222">
        <v>0.3</v>
      </c>
      <c r="P285" s="222">
        <v>0.3</v>
      </c>
      <c r="Q285" s="222">
        <v>0</v>
      </c>
      <c r="R285" s="183">
        <v>0</v>
      </c>
      <c r="S285" s="188">
        <v>0</v>
      </c>
      <c r="T285" s="183">
        <v>0</v>
      </c>
      <c r="U285" s="184">
        <v>0</v>
      </c>
      <c r="V285" s="188">
        <v>0</v>
      </c>
      <c r="W285" s="222">
        <v>0</v>
      </c>
      <c r="X285" s="222">
        <v>0</v>
      </c>
      <c r="Y285" s="199"/>
    </row>
    <row r="286" ht="23.1" customHeight="1" spans="1:25">
      <c r="A286" s="179"/>
      <c r="B286" s="179"/>
      <c r="C286" s="180"/>
      <c r="D286" s="215" t="s">
        <v>2610</v>
      </c>
      <c r="E286" s="216" t="s">
        <v>2611</v>
      </c>
      <c r="F286" s="216"/>
      <c r="G286" s="216" t="s">
        <v>3183</v>
      </c>
      <c r="H286" s="216" t="s">
        <v>2839</v>
      </c>
      <c r="I286" s="220"/>
      <c r="J286" s="220"/>
      <c r="K286" s="221">
        <v>1</v>
      </c>
      <c r="L286" s="179" t="s">
        <v>3075</v>
      </c>
      <c r="M286" s="222">
        <v>0.2</v>
      </c>
      <c r="N286" s="222">
        <v>0.2</v>
      </c>
      <c r="O286" s="222">
        <v>0.2</v>
      </c>
      <c r="P286" s="222">
        <v>0.2</v>
      </c>
      <c r="Q286" s="222">
        <v>0</v>
      </c>
      <c r="R286" s="183">
        <v>0</v>
      </c>
      <c r="S286" s="188">
        <v>0</v>
      </c>
      <c r="T286" s="183">
        <v>0</v>
      </c>
      <c r="U286" s="184">
        <v>0</v>
      </c>
      <c r="V286" s="188">
        <v>0</v>
      </c>
      <c r="W286" s="222">
        <v>0</v>
      </c>
      <c r="X286" s="222">
        <v>0</v>
      </c>
      <c r="Y286" s="199"/>
    </row>
    <row r="287" ht="23.1" customHeight="1" spans="1:25">
      <c r="A287" s="179"/>
      <c r="B287" s="179"/>
      <c r="C287" s="180"/>
      <c r="D287" s="215" t="s">
        <v>2610</v>
      </c>
      <c r="E287" s="216" t="s">
        <v>2611</v>
      </c>
      <c r="F287" s="216"/>
      <c r="G287" s="216" t="s">
        <v>3074</v>
      </c>
      <c r="H287" s="216" t="s">
        <v>2839</v>
      </c>
      <c r="I287" s="220"/>
      <c r="J287" s="220"/>
      <c r="K287" s="221">
        <v>2</v>
      </c>
      <c r="L287" s="179" t="s">
        <v>3075</v>
      </c>
      <c r="M287" s="222">
        <v>0.8</v>
      </c>
      <c r="N287" s="222">
        <v>0.8</v>
      </c>
      <c r="O287" s="222">
        <v>0.8</v>
      </c>
      <c r="P287" s="222">
        <v>0.8</v>
      </c>
      <c r="Q287" s="222">
        <v>0</v>
      </c>
      <c r="R287" s="183">
        <v>0</v>
      </c>
      <c r="S287" s="188">
        <v>0</v>
      </c>
      <c r="T287" s="183">
        <v>0</v>
      </c>
      <c r="U287" s="184">
        <v>0</v>
      </c>
      <c r="V287" s="188">
        <v>0</v>
      </c>
      <c r="W287" s="222">
        <v>0</v>
      </c>
      <c r="X287" s="222">
        <v>0</v>
      </c>
      <c r="Y287" s="199"/>
    </row>
    <row r="288" ht="23.1" customHeight="1" spans="1:25">
      <c r="A288" s="179"/>
      <c r="B288" s="179"/>
      <c r="C288" s="180"/>
      <c r="D288" s="215" t="s">
        <v>2610</v>
      </c>
      <c r="E288" s="216" t="s">
        <v>2611</v>
      </c>
      <c r="F288" s="216"/>
      <c r="G288" s="216" t="s">
        <v>3279</v>
      </c>
      <c r="H288" s="216" t="s">
        <v>2839</v>
      </c>
      <c r="I288" s="220"/>
      <c r="J288" s="220"/>
      <c r="K288" s="221" t="s">
        <v>3280</v>
      </c>
      <c r="L288" s="179" t="s">
        <v>3155</v>
      </c>
      <c r="M288" s="222">
        <v>3</v>
      </c>
      <c r="N288" s="222">
        <v>3</v>
      </c>
      <c r="O288" s="222">
        <v>3</v>
      </c>
      <c r="P288" s="222">
        <v>3</v>
      </c>
      <c r="Q288" s="222">
        <v>0</v>
      </c>
      <c r="R288" s="183">
        <v>0</v>
      </c>
      <c r="S288" s="188">
        <v>0</v>
      </c>
      <c r="T288" s="183">
        <v>0</v>
      </c>
      <c r="U288" s="184">
        <v>0</v>
      </c>
      <c r="V288" s="188">
        <v>0</v>
      </c>
      <c r="W288" s="222">
        <v>0</v>
      </c>
      <c r="X288" s="222">
        <v>0</v>
      </c>
      <c r="Y288" s="199"/>
    </row>
    <row r="289" ht="23.1" customHeight="1" spans="1:25">
      <c r="A289" s="179"/>
      <c r="B289" s="179"/>
      <c r="C289" s="180"/>
      <c r="D289" s="215" t="s">
        <v>2610</v>
      </c>
      <c r="E289" s="216" t="s">
        <v>2611</v>
      </c>
      <c r="F289" s="216"/>
      <c r="G289" s="216" t="s">
        <v>3281</v>
      </c>
      <c r="H289" s="216" t="s">
        <v>2847</v>
      </c>
      <c r="I289" s="220"/>
      <c r="J289" s="220"/>
      <c r="K289" s="221"/>
      <c r="L289" s="179"/>
      <c r="M289" s="222">
        <v>10</v>
      </c>
      <c r="N289" s="222">
        <v>10</v>
      </c>
      <c r="O289" s="222">
        <v>10</v>
      </c>
      <c r="P289" s="222">
        <v>10</v>
      </c>
      <c r="Q289" s="222">
        <v>0</v>
      </c>
      <c r="R289" s="183">
        <v>0</v>
      </c>
      <c r="S289" s="188">
        <v>0</v>
      </c>
      <c r="T289" s="183">
        <v>0</v>
      </c>
      <c r="U289" s="184">
        <v>0</v>
      </c>
      <c r="V289" s="188">
        <v>0</v>
      </c>
      <c r="W289" s="222">
        <v>0</v>
      </c>
      <c r="X289" s="222">
        <v>0</v>
      </c>
      <c r="Y289" s="199"/>
    </row>
    <row r="290" ht="23.1" customHeight="1" spans="1:25">
      <c r="A290" s="179"/>
      <c r="B290" s="179"/>
      <c r="C290" s="180"/>
      <c r="D290" s="215" t="s">
        <v>2610</v>
      </c>
      <c r="E290" s="216" t="s">
        <v>2611</v>
      </c>
      <c r="F290" s="216"/>
      <c r="G290" s="216" t="s">
        <v>3082</v>
      </c>
      <c r="H290" s="216" t="s">
        <v>2839</v>
      </c>
      <c r="I290" s="220"/>
      <c r="J290" s="220"/>
      <c r="K290" s="221">
        <v>2</v>
      </c>
      <c r="L290" s="179" t="s">
        <v>3075</v>
      </c>
      <c r="M290" s="222">
        <v>0.8</v>
      </c>
      <c r="N290" s="222">
        <v>0.8</v>
      </c>
      <c r="O290" s="222">
        <v>0.8</v>
      </c>
      <c r="P290" s="222">
        <v>0.8</v>
      </c>
      <c r="Q290" s="222">
        <v>0</v>
      </c>
      <c r="R290" s="183">
        <v>0</v>
      </c>
      <c r="S290" s="188">
        <v>0</v>
      </c>
      <c r="T290" s="183">
        <v>0</v>
      </c>
      <c r="U290" s="184">
        <v>0</v>
      </c>
      <c r="V290" s="188">
        <v>0</v>
      </c>
      <c r="W290" s="222">
        <v>0</v>
      </c>
      <c r="X290" s="222">
        <v>0</v>
      </c>
      <c r="Y290" s="199"/>
    </row>
    <row r="291" ht="23.1" customHeight="1" spans="1:25">
      <c r="A291" s="179"/>
      <c r="B291" s="179"/>
      <c r="C291" s="180"/>
      <c r="D291" s="215" t="s">
        <v>2610</v>
      </c>
      <c r="E291" s="216" t="s">
        <v>2611</v>
      </c>
      <c r="F291" s="216"/>
      <c r="G291" s="216" t="s">
        <v>3282</v>
      </c>
      <c r="H291" s="216" t="s">
        <v>2842</v>
      </c>
      <c r="I291" s="220"/>
      <c r="J291" s="220"/>
      <c r="K291" s="221"/>
      <c r="L291" s="179"/>
      <c r="M291" s="222">
        <v>4</v>
      </c>
      <c r="N291" s="222">
        <v>4</v>
      </c>
      <c r="O291" s="222">
        <v>4</v>
      </c>
      <c r="P291" s="222">
        <v>4</v>
      </c>
      <c r="Q291" s="222">
        <v>0</v>
      </c>
      <c r="R291" s="183">
        <v>0</v>
      </c>
      <c r="S291" s="188">
        <v>0</v>
      </c>
      <c r="T291" s="183">
        <v>0</v>
      </c>
      <c r="U291" s="184">
        <v>0</v>
      </c>
      <c r="V291" s="188">
        <v>0</v>
      </c>
      <c r="W291" s="222">
        <v>0</v>
      </c>
      <c r="X291" s="222">
        <v>0</v>
      </c>
      <c r="Y291" s="199"/>
    </row>
    <row r="292" ht="23.1" customHeight="1" spans="1:25">
      <c r="A292" s="179"/>
      <c r="B292" s="179"/>
      <c r="C292" s="180"/>
      <c r="D292" s="215" t="s">
        <v>2610</v>
      </c>
      <c r="E292" s="216" t="s">
        <v>2611</v>
      </c>
      <c r="F292" s="216"/>
      <c r="G292" s="216" t="s">
        <v>2878</v>
      </c>
      <c r="H292" s="216" t="s">
        <v>2856</v>
      </c>
      <c r="I292" s="220"/>
      <c r="J292" s="220"/>
      <c r="K292" s="221"/>
      <c r="L292" s="179"/>
      <c r="M292" s="222">
        <v>12</v>
      </c>
      <c r="N292" s="222">
        <v>12</v>
      </c>
      <c r="O292" s="222">
        <v>12</v>
      </c>
      <c r="P292" s="222">
        <v>12</v>
      </c>
      <c r="Q292" s="222">
        <v>0</v>
      </c>
      <c r="R292" s="183">
        <v>0</v>
      </c>
      <c r="S292" s="188">
        <v>0</v>
      </c>
      <c r="T292" s="183">
        <v>0</v>
      </c>
      <c r="U292" s="184">
        <v>0</v>
      </c>
      <c r="V292" s="188">
        <v>0</v>
      </c>
      <c r="W292" s="222">
        <v>0</v>
      </c>
      <c r="X292" s="222">
        <v>0</v>
      </c>
      <c r="Y292" s="199"/>
    </row>
    <row r="293" ht="23.1" customHeight="1" spans="1:25">
      <c r="A293" s="179"/>
      <c r="B293" s="179"/>
      <c r="C293" s="180"/>
      <c r="D293" s="215" t="s">
        <v>2610</v>
      </c>
      <c r="E293" s="216" t="s">
        <v>2611</v>
      </c>
      <c r="F293" s="216"/>
      <c r="G293" s="216" t="s">
        <v>3283</v>
      </c>
      <c r="H293" s="216" t="s">
        <v>2839</v>
      </c>
      <c r="I293" s="220"/>
      <c r="J293" s="220"/>
      <c r="K293" s="221">
        <v>20</v>
      </c>
      <c r="L293" s="179" t="s">
        <v>3155</v>
      </c>
      <c r="M293" s="222">
        <v>1.2</v>
      </c>
      <c r="N293" s="222">
        <v>1.2</v>
      </c>
      <c r="O293" s="222">
        <v>1.2</v>
      </c>
      <c r="P293" s="222">
        <v>1.2</v>
      </c>
      <c r="Q293" s="222">
        <v>0</v>
      </c>
      <c r="R293" s="183">
        <v>0</v>
      </c>
      <c r="S293" s="188">
        <v>0</v>
      </c>
      <c r="T293" s="183">
        <v>0</v>
      </c>
      <c r="U293" s="184">
        <v>0</v>
      </c>
      <c r="V293" s="188">
        <v>0</v>
      </c>
      <c r="W293" s="222">
        <v>0</v>
      </c>
      <c r="X293" s="222">
        <v>0</v>
      </c>
      <c r="Y293" s="199"/>
    </row>
    <row r="294" ht="23.1" customHeight="1" spans="1:25">
      <c r="A294" s="179"/>
      <c r="B294" s="179"/>
      <c r="C294" s="180"/>
      <c r="D294" s="215" t="s">
        <v>2610</v>
      </c>
      <c r="E294" s="216" t="s">
        <v>2611</v>
      </c>
      <c r="F294" s="216"/>
      <c r="G294" s="216" t="s">
        <v>3080</v>
      </c>
      <c r="H294" s="216" t="s">
        <v>2839</v>
      </c>
      <c r="I294" s="220"/>
      <c r="J294" s="220"/>
      <c r="K294" s="221">
        <v>50</v>
      </c>
      <c r="L294" s="179" t="s">
        <v>3155</v>
      </c>
      <c r="M294" s="222">
        <v>3</v>
      </c>
      <c r="N294" s="222">
        <v>3</v>
      </c>
      <c r="O294" s="222">
        <v>3</v>
      </c>
      <c r="P294" s="222">
        <v>3</v>
      </c>
      <c r="Q294" s="222">
        <v>0</v>
      </c>
      <c r="R294" s="183">
        <v>0</v>
      </c>
      <c r="S294" s="188">
        <v>0</v>
      </c>
      <c r="T294" s="183">
        <v>0</v>
      </c>
      <c r="U294" s="184">
        <v>0</v>
      </c>
      <c r="V294" s="188">
        <v>0</v>
      </c>
      <c r="W294" s="222">
        <v>0</v>
      </c>
      <c r="X294" s="222">
        <v>0</v>
      </c>
      <c r="Y294" s="199"/>
    </row>
    <row r="295" ht="23.1" customHeight="1" spans="1:25">
      <c r="A295" s="179"/>
      <c r="B295" s="179"/>
      <c r="C295" s="180"/>
      <c r="D295" s="215" t="s">
        <v>2610</v>
      </c>
      <c r="E295" s="216" t="s">
        <v>2611</v>
      </c>
      <c r="F295" s="216"/>
      <c r="G295" s="216" t="s">
        <v>3086</v>
      </c>
      <c r="H295" s="216" t="s">
        <v>87</v>
      </c>
      <c r="I295" s="220"/>
      <c r="J295" s="220"/>
      <c r="K295" s="221"/>
      <c r="L295" s="179"/>
      <c r="M295" s="222">
        <v>10</v>
      </c>
      <c r="N295" s="222">
        <v>10</v>
      </c>
      <c r="O295" s="222">
        <v>10</v>
      </c>
      <c r="P295" s="222">
        <v>10</v>
      </c>
      <c r="Q295" s="222">
        <v>0</v>
      </c>
      <c r="R295" s="183">
        <v>0</v>
      </c>
      <c r="S295" s="188">
        <v>0</v>
      </c>
      <c r="T295" s="183">
        <v>0</v>
      </c>
      <c r="U295" s="184">
        <v>0</v>
      </c>
      <c r="V295" s="188">
        <v>0</v>
      </c>
      <c r="W295" s="222">
        <v>0</v>
      </c>
      <c r="X295" s="222">
        <v>0</v>
      </c>
      <c r="Y295" s="199"/>
    </row>
    <row r="296" ht="23.1" customHeight="1" spans="1:25">
      <c r="A296" s="179"/>
      <c r="B296" s="179"/>
      <c r="C296" s="180"/>
      <c r="D296" s="215" t="s">
        <v>2610</v>
      </c>
      <c r="E296" s="216" t="s">
        <v>2611</v>
      </c>
      <c r="F296" s="216"/>
      <c r="G296" s="216" t="s">
        <v>3258</v>
      </c>
      <c r="H296" s="216" t="s">
        <v>2839</v>
      </c>
      <c r="I296" s="220"/>
      <c r="J296" s="220"/>
      <c r="K296" s="221">
        <v>3</v>
      </c>
      <c r="L296" s="179" t="s">
        <v>3075</v>
      </c>
      <c r="M296" s="222">
        <v>1.2</v>
      </c>
      <c r="N296" s="222">
        <v>1.2</v>
      </c>
      <c r="O296" s="222">
        <v>1.2</v>
      </c>
      <c r="P296" s="222">
        <v>1.2</v>
      </c>
      <c r="Q296" s="222">
        <v>0</v>
      </c>
      <c r="R296" s="183">
        <v>0</v>
      </c>
      <c r="S296" s="188">
        <v>0</v>
      </c>
      <c r="T296" s="183">
        <v>0</v>
      </c>
      <c r="U296" s="184">
        <v>0</v>
      </c>
      <c r="V296" s="188">
        <v>0</v>
      </c>
      <c r="W296" s="222">
        <v>0</v>
      </c>
      <c r="X296" s="222">
        <v>0</v>
      </c>
      <c r="Y296" s="199"/>
    </row>
    <row r="297" ht="23.1" customHeight="1" spans="1:25">
      <c r="A297" s="179"/>
      <c r="B297" s="179"/>
      <c r="C297" s="180"/>
      <c r="D297" s="215" t="s">
        <v>2610</v>
      </c>
      <c r="E297" s="216" t="s">
        <v>2611</v>
      </c>
      <c r="F297" s="216"/>
      <c r="G297" s="216" t="s">
        <v>3162</v>
      </c>
      <c r="H297" s="216" t="s">
        <v>2839</v>
      </c>
      <c r="I297" s="220"/>
      <c r="J297" s="220"/>
      <c r="K297" s="221">
        <v>400</v>
      </c>
      <c r="L297" s="179" t="s">
        <v>3081</v>
      </c>
      <c r="M297" s="222">
        <v>0.96</v>
      </c>
      <c r="N297" s="222">
        <v>0.96</v>
      </c>
      <c r="O297" s="222">
        <v>0.96</v>
      </c>
      <c r="P297" s="222">
        <v>0.96</v>
      </c>
      <c r="Q297" s="222">
        <v>0</v>
      </c>
      <c r="R297" s="183">
        <v>0</v>
      </c>
      <c r="S297" s="188">
        <v>0</v>
      </c>
      <c r="T297" s="183">
        <v>0</v>
      </c>
      <c r="U297" s="184">
        <v>0</v>
      </c>
      <c r="V297" s="188">
        <v>0</v>
      </c>
      <c r="W297" s="222">
        <v>0</v>
      </c>
      <c r="X297" s="222">
        <v>0</v>
      </c>
      <c r="Y297" s="199"/>
    </row>
    <row r="298" ht="23.1" customHeight="1" spans="1:25">
      <c r="A298" s="179" t="s">
        <v>1619</v>
      </c>
      <c r="B298" s="179" t="s">
        <v>1897</v>
      </c>
      <c r="C298" s="180" t="s">
        <v>1915</v>
      </c>
      <c r="D298" s="215" t="s">
        <v>2612</v>
      </c>
      <c r="E298" s="216" t="s">
        <v>2613</v>
      </c>
      <c r="F298" s="216" t="s">
        <v>3284</v>
      </c>
      <c r="G298" s="216" t="s">
        <v>3109</v>
      </c>
      <c r="H298" s="216" t="s">
        <v>2839</v>
      </c>
      <c r="I298" s="220">
        <v>43101</v>
      </c>
      <c r="J298" s="220">
        <v>43465</v>
      </c>
      <c r="K298" s="221">
        <v>1</v>
      </c>
      <c r="L298" s="179" t="s">
        <v>3075</v>
      </c>
      <c r="M298" s="222">
        <v>0.25</v>
      </c>
      <c r="N298" s="222">
        <v>0.25</v>
      </c>
      <c r="O298" s="222">
        <v>0.25</v>
      </c>
      <c r="P298" s="222">
        <v>0.25</v>
      </c>
      <c r="Q298" s="222">
        <v>0</v>
      </c>
      <c r="R298" s="183">
        <v>0</v>
      </c>
      <c r="S298" s="188">
        <v>0</v>
      </c>
      <c r="T298" s="183">
        <v>0</v>
      </c>
      <c r="U298" s="184">
        <v>0</v>
      </c>
      <c r="V298" s="188">
        <v>0</v>
      </c>
      <c r="W298" s="222">
        <v>0</v>
      </c>
      <c r="X298" s="222">
        <v>0</v>
      </c>
      <c r="Y298" s="199"/>
    </row>
    <row r="299" ht="23.1" customHeight="1" spans="1:25">
      <c r="A299" s="179" t="s">
        <v>1619</v>
      </c>
      <c r="B299" s="179" t="s">
        <v>1897</v>
      </c>
      <c r="C299" s="180" t="s">
        <v>1915</v>
      </c>
      <c r="D299" s="215" t="s">
        <v>2612</v>
      </c>
      <c r="E299" s="216" t="s">
        <v>2613</v>
      </c>
      <c r="F299" s="216" t="s">
        <v>3285</v>
      </c>
      <c r="G299" s="216" t="s">
        <v>3124</v>
      </c>
      <c r="H299" s="216" t="s">
        <v>2839</v>
      </c>
      <c r="I299" s="220">
        <v>43101</v>
      </c>
      <c r="J299" s="220">
        <v>43465</v>
      </c>
      <c r="K299" s="221">
        <v>20</v>
      </c>
      <c r="L299" s="179" t="s">
        <v>3079</v>
      </c>
      <c r="M299" s="222">
        <v>0.48</v>
      </c>
      <c r="N299" s="222">
        <v>0.48</v>
      </c>
      <c r="O299" s="222">
        <v>0.48</v>
      </c>
      <c r="P299" s="222">
        <v>0.48</v>
      </c>
      <c r="Q299" s="222">
        <v>0</v>
      </c>
      <c r="R299" s="183">
        <v>0</v>
      </c>
      <c r="S299" s="188">
        <v>0</v>
      </c>
      <c r="T299" s="183">
        <v>0</v>
      </c>
      <c r="U299" s="184">
        <v>0</v>
      </c>
      <c r="V299" s="188">
        <v>0</v>
      </c>
      <c r="W299" s="222">
        <v>0</v>
      </c>
      <c r="X299" s="222">
        <v>0</v>
      </c>
      <c r="Y299" s="199"/>
    </row>
    <row r="300" ht="23.1" customHeight="1" spans="1:25">
      <c r="A300" s="179" t="s">
        <v>1619</v>
      </c>
      <c r="B300" s="179" t="s">
        <v>1897</v>
      </c>
      <c r="C300" s="180" t="s">
        <v>1915</v>
      </c>
      <c r="D300" s="215" t="s">
        <v>2612</v>
      </c>
      <c r="E300" s="216" t="s">
        <v>2613</v>
      </c>
      <c r="F300" s="216" t="s">
        <v>3087</v>
      </c>
      <c r="G300" s="216" t="s">
        <v>3087</v>
      </c>
      <c r="H300" s="216" t="s">
        <v>2839</v>
      </c>
      <c r="I300" s="220">
        <v>43101</v>
      </c>
      <c r="J300" s="220">
        <v>43465</v>
      </c>
      <c r="K300" s="221"/>
      <c r="L300" s="179"/>
      <c r="M300" s="222">
        <v>1.8</v>
      </c>
      <c r="N300" s="222">
        <v>1.8</v>
      </c>
      <c r="O300" s="222">
        <v>1.8</v>
      </c>
      <c r="P300" s="222">
        <v>1.8</v>
      </c>
      <c r="Q300" s="222">
        <v>0</v>
      </c>
      <c r="R300" s="183">
        <v>0</v>
      </c>
      <c r="S300" s="188">
        <v>0</v>
      </c>
      <c r="T300" s="183">
        <v>0</v>
      </c>
      <c r="U300" s="184">
        <v>0</v>
      </c>
      <c r="V300" s="188">
        <v>0</v>
      </c>
      <c r="W300" s="222">
        <v>0</v>
      </c>
      <c r="X300" s="222">
        <v>0</v>
      </c>
      <c r="Y300" s="199"/>
    </row>
    <row r="301" ht="23.1" customHeight="1" spans="1:25">
      <c r="A301" s="179" t="s">
        <v>1619</v>
      </c>
      <c r="B301" s="179" t="s">
        <v>1897</v>
      </c>
      <c r="C301" s="180" t="s">
        <v>1915</v>
      </c>
      <c r="D301" s="215" t="s">
        <v>2612</v>
      </c>
      <c r="E301" s="216" t="s">
        <v>2613</v>
      </c>
      <c r="F301" s="216" t="s">
        <v>3218</v>
      </c>
      <c r="G301" s="216" t="s">
        <v>3218</v>
      </c>
      <c r="H301" s="216" t="s">
        <v>2839</v>
      </c>
      <c r="I301" s="220">
        <v>43101</v>
      </c>
      <c r="J301" s="220">
        <v>43465</v>
      </c>
      <c r="K301" s="221">
        <v>1</v>
      </c>
      <c r="L301" s="179" t="s">
        <v>3075</v>
      </c>
      <c r="M301" s="222">
        <v>0.26</v>
      </c>
      <c r="N301" s="222">
        <v>0.26</v>
      </c>
      <c r="O301" s="222">
        <v>0.26</v>
      </c>
      <c r="P301" s="222">
        <v>0.26</v>
      </c>
      <c r="Q301" s="222">
        <v>0</v>
      </c>
      <c r="R301" s="183">
        <v>0</v>
      </c>
      <c r="S301" s="188">
        <v>0</v>
      </c>
      <c r="T301" s="183">
        <v>0</v>
      </c>
      <c r="U301" s="184">
        <v>0</v>
      </c>
      <c r="V301" s="188">
        <v>0</v>
      </c>
      <c r="W301" s="222">
        <v>0</v>
      </c>
      <c r="X301" s="222">
        <v>0</v>
      </c>
      <c r="Y301" s="199"/>
    </row>
    <row r="302" ht="23.1" customHeight="1" spans="1:25">
      <c r="A302" s="179" t="s">
        <v>1619</v>
      </c>
      <c r="B302" s="179" t="s">
        <v>1897</v>
      </c>
      <c r="C302" s="180" t="s">
        <v>1915</v>
      </c>
      <c r="D302" s="215" t="s">
        <v>2612</v>
      </c>
      <c r="E302" s="216" t="s">
        <v>2613</v>
      </c>
      <c r="F302" s="216" t="s">
        <v>3074</v>
      </c>
      <c r="G302" s="216" t="s">
        <v>3074</v>
      </c>
      <c r="H302" s="216" t="s">
        <v>2839</v>
      </c>
      <c r="I302" s="220">
        <v>43101</v>
      </c>
      <c r="J302" s="220">
        <v>43465</v>
      </c>
      <c r="K302" s="221">
        <v>5</v>
      </c>
      <c r="L302" s="179" t="s">
        <v>3075</v>
      </c>
      <c r="M302" s="222">
        <v>0.6</v>
      </c>
      <c r="N302" s="222">
        <v>0.6</v>
      </c>
      <c r="O302" s="222">
        <v>0.6</v>
      </c>
      <c r="P302" s="222">
        <v>0.6</v>
      </c>
      <c r="Q302" s="222">
        <v>0</v>
      </c>
      <c r="R302" s="183">
        <v>0</v>
      </c>
      <c r="S302" s="188">
        <v>0</v>
      </c>
      <c r="T302" s="183">
        <v>0</v>
      </c>
      <c r="U302" s="184">
        <v>0</v>
      </c>
      <c r="V302" s="188">
        <v>0</v>
      </c>
      <c r="W302" s="222">
        <v>0</v>
      </c>
      <c r="X302" s="222">
        <v>0</v>
      </c>
      <c r="Y302" s="199"/>
    </row>
    <row r="303" ht="23.1" customHeight="1" spans="1:25">
      <c r="A303" s="179" t="s">
        <v>1619</v>
      </c>
      <c r="B303" s="179" t="s">
        <v>1897</v>
      </c>
      <c r="C303" s="180" t="s">
        <v>1915</v>
      </c>
      <c r="D303" s="215" t="s">
        <v>2612</v>
      </c>
      <c r="E303" s="216" t="s">
        <v>2613</v>
      </c>
      <c r="F303" s="216" t="s">
        <v>3286</v>
      </c>
      <c r="G303" s="216" t="s">
        <v>3124</v>
      </c>
      <c r="H303" s="216" t="s">
        <v>2839</v>
      </c>
      <c r="I303" s="220">
        <v>43101</v>
      </c>
      <c r="J303" s="220">
        <v>43465</v>
      </c>
      <c r="K303" s="221">
        <v>2</v>
      </c>
      <c r="L303" s="179" t="s">
        <v>3155</v>
      </c>
      <c r="M303" s="222">
        <v>0.24</v>
      </c>
      <c r="N303" s="222">
        <v>0.24</v>
      </c>
      <c r="O303" s="222">
        <v>0.24</v>
      </c>
      <c r="P303" s="222">
        <v>0.24</v>
      </c>
      <c r="Q303" s="222">
        <v>0</v>
      </c>
      <c r="R303" s="183">
        <v>0</v>
      </c>
      <c r="S303" s="188">
        <v>0</v>
      </c>
      <c r="T303" s="183">
        <v>0</v>
      </c>
      <c r="U303" s="184">
        <v>0</v>
      </c>
      <c r="V303" s="188">
        <v>0</v>
      </c>
      <c r="W303" s="222">
        <v>0</v>
      </c>
      <c r="X303" s="222">
        <v>0</v>
      </c>
      <c r="Y303" s="199"/>
    </row>
    <row r="304" ht="23.1" customHeight="1" spans="1:25">
      <c r="A304" s="179" t="s">
        <v>1619</v>
      </c>
      <c r="B304" s="179" t="s">
        <v>1897</v>
      </c>
      <c r="C304" s="180" t="s">
        <v>1915</v>
      </c>
      <c r="D304" s="215" t="s">
        <v>2612</v>
      </c>
      <c r="E304" s="216" t="s">
        <v>2613</v>
      </c>
      <c r="F304" s="216" t="s">
        <v>3139</v>
      </c>
      <c r="G304" s="216" t="s">
        <v>3082</v>
      </c>
      <c r="H304" s="216" t="s">
        <v>2839</v>
      </c>
      <c r="I304" s="220">
        <v>43101</v>
      </c>
      <c r="J304" s="220">
        <v>43465</v>
      </c>
      <c r="K304" s="221">
        <v>2</v>
      </c>
      <c r="L304" s="179" t="s">
        <v>3075</v>
      </c>
      <c r="M304" s="222">
        <v>0.8</v>
      </c>
      <c r="N304" s="222">
        <v>0.8</v>
      </c>
      <c r="O304" s="222">
        <v>0.8</v>
      </c>
      <c r="P304" s="222">
        <v>0.8</v>
      </c>
      <c r="Q304" s="222">
        <v>0</v>
      </c>
      <c r="R304" s="183">
        <v>0</v>
      </c>
      <c r="S304" s="188">
        <v>0</v>
      </c>
      <c r="T304" s="183">
        <v>0</v>
      </c>
      <c r="U304" s="184">
        <v>0</v>
      </c>
      <c r="V304" s="188">
        <v>0</v>
      </c>
      <c r="W304" s="222">
        <v>0</v>
      </c>
      <c r="X304" s="222">
        <v>0</v>
      </c>
      <c r="Y304" s="199"/>
    </row>
    <row r="305" ht="23.1" customHeight="1" spans="1:25">
      <c r="A305" s="179" t="s">
        <v>1619</v>
      </c>
      <c r="B305" s="179" t="s">
        <v>1897</v>
      </c>
      <c r="C305" s="180" t="s">
        <v>1915</v>
      </c>
      <c r="D305" s="215" t="s">
        <v>2612</v>
      </c>
      <c r="E305" s="216" t="s">
        <v>2613</v>
      </c>
      <c r="F305" s="216" t="s">
        <v>3287</v>
      </c>
      <c r="G305" s="216" t="s">
        <v>3124</v>
      </c>
      <c r="H305" s="216" t="s">
        <v>2839</v>
      </c>
      <c r="I305" s="220">
        <v>43101</v>
      </c>
      <c r="J305" s="220">
        <v>43465</v>
      </c>
      <c r="K305" s="221">
        <v>10</v>
      </c>
      <c r="L305" s="179"/>
      <c r="M305" s="222">
        <v>0.12</v>
      </c>
      <c r="N305" s="222">
        <v>0.12</v>
      </c>
      <c r="O305" s="222">
        <v>0.12</v>
      </c>
      <c r="P305" s="222">
        <v>0.12</v>
      </c>
      <c r="Q305" s="222">
        <v>0</v>
      </c>
      <c r="R305" s="183">
        <v>0</v>
      </c>
      <c r="S305" s="188">
        <v>0</v>
      </c>
      <c r="T305" s="183">
        <v>0</v>
      </c>
      <c r="U305" s="184">
        <v>0</v>
      </c>
      <c r="V305" s="188">
        <v>0</v>
      </c>
      <c r="W305" s="222">
        <v>0</v>
      </c>
      <c r="X305" s="222">
        <v>0</v>
      </c>
      <c r="Y305" s="199"/>
    </row>
    <row r="306" ht="23.1" customHeight="1" spans="1:25">
      <c r="A306" s="179" t="s">
        <v>1619</v>
      </c>
      <c r="B306" s="179" t="s">
        <v>1897</v>
      </c>
      <c r="C306" s="180" t="s">
        <v>1994</v>
      </c>
      <c r="D306" s="215" t="s">
        <v>2614</v>
      </c>
      <c r="E306" s="216" t="s">
        <v>2615</v>
      </c>
      <c r="F306" s="216" t="s">
        <v>3154</v>
      </c>
      <c r="G306" s="216" t="s">
        <v>3080</v>
      </c>
      <c r="H306" s="216"/>
      <c r="I306" s="220"/>
      <c r="J306" s="220"/>
      <c r="K306" s="221">
        <v>26</v>
      </c>
      <c r="L306" s="179" t="s">
        <v>3155</v>
      </c>
      <c r="M306" s="222">
        <v>1.28</v>
      </c>
      <c r="N306" s="222">
        <v>1.28</v>
      </c>
      <c r="O306" s="222">
        <v>1.28</v>
      </c>
      <c r="P306" s="222">
        <v>1.28</v>
      </c>
      <c r="Q306" s="222">
        <v>0</v>
      </c>
      <c r="R306" s="183">
        <v>0</v>
      </c>
      <c r="S306" s="188">
        <v>0</v>
      </c>
      <c r="T306" s="183">
        <v>0</v>
      </c>
      <c r="U306" s="184">
        <v>0</v>
      </c>
      <c r="V306" s="188">
        <v>0</v>
      </c>
      <c r="W306" s="222">
        <v>0</v>
      </c>
      <c r="X306" s="222">
        <v>0</v>
      </c>
      <c r="Y306" s="199"/>
    </row>
    <row r="307" ht="23.1" customHeight="1" spans="1:25">
      <c r="A307" s="179" t="s">
        <v>1619</v>
      </c>
      <c r="B307" s="179" t="s">
        <v>1897</v>
      </c>
      <c r="C307" s="180" t="s">
        <v>1994</v>
      </c>
      <c r="D307" s="215" t="s">
        <v>2614</v>
      </c>
      <c r="E307" s="216" t="s">
        <v>2615</v>
      </c>
      <c r="F307" s="216" t="s">
        <v>3154</v>
      </c>
      <c r="G307" s="216" t="s">
        <v>3109</v>
      </c>
      <c r="H307" s="216"/>
      <c r="I307" s="220"/>
      <c r="J307" s="220"/>
      <c r="K307" s="221">
        <v>3</v>
      </c>
      <c r="L307" s="179" t="s">
        <v>3075</v>
      </c>
      <c r="M307" s="222">
        <v>1</v>
      </c>
      <c r="N307" s="222">
        <v>1</v>
      </c>
      <c r="O307" s="222">
        <v>1</v>
      </c>
      <c r="P307" s="222">
        <v>1</v>
      </c>
      <c r="Q307" s="222">
        <v>0</v>
      </c>
      <c r="R307" s="183">
        <v>0</v>
      </c>
      <c r="S307" s="188">
        <v>0</v>
      </c>
      <c r="T307" s="183">
        <v>0</v>
      </c>
      <c r="U307" s="184">
        <v>0</v>
      </c>
      <c r="V307" s="188">
        <v>0</v>
      </c>
      <c r="W307" s="222">
        <v>0</v>
      </c>
      <c r="X307" s="222">
        <v>0</v>
      </c>
      <c r="Y307" s="199"/>
    </row>
    <row r="308" ht="23.1" customHeight="1" spans="1:25">
      <c r="A308" s="179" t="s">
        <v>1619</v>
      </c>
      <c r="B308" s="179" t="s">
        <v>1897</v>
      </c>
      <c r="C308" s="180" t="s">
        <v>1994</v>
      </c>
      <c r="D308" s="215" t="s">
        <v>2614</v>
      </c>
      <c r="E308" s="216" t="s">
        <v>2615</v>
      </c>
      <c r="F308" s="216" t="s">
        <v>3154</v>
      </c>
      <c r="G308" s="216" t="s">
        <v>3288</v>
      </c>
      <c r="H308" s="216"/>
      <c r="I308" s="220"/>
      <c r="J308" s="220"/>
      <c r="K308" s="221">
        <v>10</v>
      </c>
      <c r="L308" s="179" t="s">
        <v>3155</v>
      </c>
      <c r="M308" s="222">
        <v>0.05</v>
      </c>
      <c r="N308" s="222">
        <v>0.05</v>
      </c>
      <c r="O308" s="222">
        <v>0.05</v>
      </c>
      <c r="P308" s="222">
        <v>0.05</v>
      </c>
      <c r="Q308" s="222">
        <v>0</v>
      </c>
      <c r="R308" s="183">
        <v>0</v>
      </c>
      <c r="S308" s="188">
        <v>0</v>
      </c>
      <c r="T308" s="183">
        <v>0</v>
      </c>
      <c r="U308" s="184">
        <v>0</v>
      </c>
      <c r="V308" s="188">
        <v>0</v>
      </c>
      <c r="W308" s="222">
        <v>0</v>
      </c>
      <c r="X308" s="222">
        <v>0</v>
      </c>
      <c r="Y308" s="199"/>
    </row>
    <row r="309" ht="23.1" customHeight="1" spans="1:25">
      <c r="A309" s="179" t="s">
        <v>1619</v>
      </c>
      <c r="B309" s="179" t="s">
        <v>1897</v>
      </c>
      <c r="C309" s="180" t="s">
        <v>1994</v>
      </c>
      <c r="D309" s="215" t="s">
        <v>2614</v>
      </c>
      <c r="E309" s="216" t="s">
        <v>2615</v>
      </c>
      <c r="F309" s="216" t="s">
        <v>3154</v>
      </c>
      <c r="G309" s="216" t="s">
        <v>3076</v>
      </c>
      <c r="H309" s="216"/>
      <c r="I309" s="220"/>
      <c r="J309" s="220"/>
      <c r="K309" s="221">
        <v>30</v>
      </c>
      <c r="L309" s="179" t="s">
        <v>3155</v>
      </c>
      <c r="M309" s="222">
        <v>0.45</v>
      </c>
      <c r="N309" s="222">
        <v>0.45</v>
      </c>
      <c r="O309" s="222">
        <v>0.45</v>
      </c>
      <c r="P309" s="222">
        <v>0.45</v>
      </c>
      <c r="Q309" s="222">
        <v>0</v>
      </c>
      <c r="R309" s="183">
        <v>0</v>
      </c>
      <c r="S309" s="188">
        <v>0</v>
      </c>
      <c r="T309" s="183">
        <v>0</v>
      </c>
      <c r="U309" s="184">
        <v>0</v>
      </c>
      <c r="V309" s="188">
        <v>0</v>
      </c>
      <c r="W309" s="222">
        <v>0</v>
      </c>
      <c r="X309" s="222">
        <v>0</v>
      </c>
      <c r="Y309" s="199"/>
    </row>
    <row r="310" ht="23.1" customHeight="1" spans="1:25">
      <c r="A310" s="179" t="s">
        <v>1619</v>
      </c>
      <c r="B310" s="179" t="s">
        <v>1897</v>
      </c>
      <c r="C310" s="180" t="s">
        <v>1994</v>
      </c>
      <c r="D310" s="215" t="s">
        <v>2614</v>
      </c>
      <c r="E310" s="216" t="s">
        <v>2615</v>
      </c>
      <c r="F310" s="216" t="s">
        <v>3154</v>
      </c>
      <c r="G310" s="216" t="s">
        <v>3078</v>
      </c>
      <c r="H310" s="216"/>
      <c r="I310" s="220"/>
      <c r="J310" s="220"/>
      <c r="K310" s="221">
        <v>15</v>
      </c>
      <c r="L310" s="179" t="s">
        <v>3079</v>
      </c>
      <c r="M310" s="222">
        <v>0.36</v>
      </c>
      <c r="N310" s="222">
        <v>0.36</v>
      </c>
      <c r="O310" s="222">
        <v>0.36</v>
      </c>
      <c r="P310" s="222">
        <v>0.36</v>
      </c>
      <c r="Q310" s="222">
        <v>0</v>
      </c>
      <c r="R310" s="183">
        <v>0</v>
      </c>
      <c r="S310" s="188">
        <v>0</v>
      </c>
      <c r="T310" s="183">
        <v>0</v>
      </c>
      <c r="U310" s="184">
        <v>0</v>
      </c>
      <c r="V310" s="188">
        <v>0</v>
      </c>
      <c r="W310" s="222">
        <v>0</v>
      </c>
      <c r="X310" s="222">
        <v>0</v>
      </c>
      <c r="Y310" s="199"/>
    </row>
    <row r="311" ht="23.1" customHeight="1" spans="1:25">
      <c r="A311" s="179" t="s">
        <v>1619</v>
      </c>
      <c r="B311" s="179" t="s">
        <v>1897</v>
      </c>
      <c r="C311" s="180" t="s">
        <v>1994</v>
      </c>
      <c r="D311" s="215" t="s">
        <v>2614</v>
      </c>
      <c r="E311" s="216" t="s">
        <v>2615</v>
      </c>
      <c r="F311" s="216" t="s">
        <v>3154</v>
      </c>
      <c r="G311" s="216" t="s">
        <v>3126</v>
      </c>
      <c r="H311" s="216"/>
      <c r="I311" s="220"/>
      <c r="J311" s="220"/>
      <c r="K311" s="221"/>
      <c r="L311" s="179"/>
      <c r="M311" s="222">
        <v>2</v>
      </c>
      <c r="N311" s="222">
        <v>2</v>
      </c>
      <c r="O311" s="222">
        <v>2</v>
      </c>
      <c r="P311" s="222">
        <v>2</v>
      </c>
      <c r="Q311" s="222">
        <v>0</v>
      </c>
      <c r="R311" s="183">
        <v>0</v>
      </c>
      <c r="S311" s="188">
        <v>0</v>
      </c>
      <c r="T311" s="183">
        <v>0</v>
      </c>
      <c r="U311" s="184">
        <v>0</v>
      </c>
      <c r="V311" s="188">
        <v>0</v>
      </c>
      <c r="W311" s="222">
        <v>0</v>
      </c>
      <c r="X311" s="222">
        <v>0</v>
      </c>
      <c r="Y311" s="199"/>
    </row>
    <row r="312" ht="23.1" customHeight="1" spans="1:25">
      <c r="A312" s="179" t="s">
        <v>1619</v>
      </c>
      <c r="B312" s="179" t="s">
        <v>1897</v>
      </c>
      <c r="C312" s="180" t="s">
        <v>1994</v>
      </c>
      <c r="D312" s="215" t="s">
        <v>2614</v>
      </c>
      <c r="E312" s="216" t="s">
        <v>2615</v>
      </c>
      <c r="F312" s="216" t="s">
        <v>3154</v>
      </c>
      <c r="G312" s="216" t="s">
        <v>3074</v>
      </c>
      <c r="H312" s="216"/>
      <c r="I312" s="220"/>
      <c r="J312" s="220"/>
      <c r="K312" s="221">
        <v>3</v>
      </c>
      <c r="L312" s="179" t="s">
        <v>3075</v>
      </c>
      <c r="M312" s="222">
        <v>0.38</v>
      </c>
      <c r="N312" s="222">
        <v>0.38</v>
      </c>
      <c r="O312" s="222">
        <v>0.38</v>
      </c>
      <c r="P312" s="222">
        <v>0.38</v>
      </c>
      <c r="Q312" s="222">
        <v>0</v>
      </c>
      <c r="R312" s="183">
        <v>0</v>
      </c>
      <c r="S312" s="188">
        <v>0</v>
      </c>
      <c r="T312" s="183">
        <v>0</v>
      </c>
      <c r="U312" s="184">
        <v>0</v>
      </c>
      <c r="V312" s="188">
        <v>0</v>
      </c>
      <c r="W312" s="222">
        <v>0</v>
      </c>
      <c r="X312" s="222">
        <v>0</v>
      </c>
      <c r="Y312" s="199"/>
    </row>
    <row r="313" ht="23.1" customHeight="1" spans="1:25">
      <c r="A313" s="179" t="s">
        <v>1619</v>
      </c>
      <c r="B313" s="179" t="s">
        <v>1897</v>
      </c>
      <c r="C313" s="180" t="s">
        <v>1994</v>
      </c>
      <c r="D313" s="215" t="s">
        <v>2614</v>
      </c>
      <c r="E313" s="216" t="s">
        <v>2615</v>
      </c>
      <c r="F313" s="216" t="s">
        <v>3154</v>
      </c>
      <c r="G313" s="216" t="s">
        <v>3082</v>
      </c>
      <c r="H313" s="216"/>
      <c r="I313" s="220"/>
      <c r="J313" s="220"/>
      <c r="K313" s="221">
        <v>4</v>
      </c>
      <c r="L313" s="179" t="s">
        <v>3075</v>
      </c>
      <c r="M313" s="222">
        <v>1.6</v>
      </c>
      <c r="N313" s="222">
        <v>1.6</v>
      </c>
      <c r="O313" s="222">
        <v>1.6</v>
      </c>
      <c r="P313" s="222">
        <v>1.6</v>
      </c>
      <c r="Q313" s="222">
        <v>0</v>
      </c>
      <c r="R313" s="183">
        <v>0</v>
      </c>
      <c r="S313" s="188">
        <v>0</v>
      </c>
      <c r="T313" s="183">
        <v>0</v>
      </c>
      <c r="U313" s="184">
        <v>0</v>
      </c>
      <c r="V313" s="188">
        <v>0</v>
      </c>
      <c r="W313" s="222">
        <v>0</v>
      </c>
      <c r="X313" s="222">
        <v>0</v>
      </c>
      <c r="Y313" s="199"/>
    </row>
    <row r="314" ht="23.1" customHeight="1" spans="1:25">
      <c r="A314" s="179" t="s">
        <v>1619</v>
      </c>
      <c r="B314" s="179" t="s">
        <v>1897</v>
      </c>
      <c r="C314" s="180" t="s">
        <v>1994</v>
      </c>
      <c r="D314" s="215" t="s">
        <v>2614</v>
      </c>
      <c r="E314" s="216" t="s">
        <v>2615</v>
      </c>
      <c r="F314" s="216" t="s">
        <v>3154</v>
      </c>
      <c r="G314" s="216" t="s">
        <v>3289</v>
      </c>
      <c r="H314" s="216"/>
      <c r="I314" s="220"/>
      <c r="J314" s="220"/>
      <c r="K314" s="221">
        <v>1</v>
      </c>
      <c r="L314" s="179" t="s">
        <v>3075</v>
      </c>
      <c r="M314" s="222">
        <v>0.5</v>
      </c>
      <c r="N314" s="222">
        <v>0.5</v>
      </c>
      <c r="O314" s="222">
        <v>0.5</v>
      </c>
      <c r="P314" s="222">
        <v>0.5</v>
      </c>
      <c r="Q314" s="222">
        <v>0</v>
      </c>
      <c r="R314" s="183">
        <v>0</v>
      </c>
      <c r="S314" s="188">
        <v>0</v>
      </c>
      <c r="T314" s="183">
        <v>0</v>
      </c>
      <c r="U314" s="184">
        <v>0</v>
      </c>
      <c r="V314" s="188">
        <v>0</v>
      </c>
      <c r="W314" s="222">
        <v>0</v>
      </c>
      <c r="X314" s="222">
        <v>0</v>
      </c>
      <c r="Y314" s="199"/>
    </row>
    <row r="315" ht="23.1" customHeight="1" spans="1:25">
      <c r="A315" s="179" t="s">
        <v>1619</v>
      </c>
      <c r="B315" s="179" t="s">
        <v>1897</v>
      </c>
      <c r="C315" s="180" t="s">
        <v>1994</v>
      </c>
      <c r="D315" s="215" t="s">
        <v>2614</v>
      </c>
      <c r="E315" s="216" t="s">
        <v>2615</v>
      </c>
      <c r="F315" s="216" t="s">
        <v>3154</v>
      </c>
      <c r="G315" s="216" t="s">
        <v>3288</v>
      </c>
      <c r="H315" s="216"/>
      <c r="I315" s="220"/>
      <c r="J315" s="220"/>
      <c r="K315" s="221">
        <v>2</v>
      </c>
      <c r="L315" s="179" t="s">
        <v>3155</v>
      </c>
      <c r="M315" s="222">
        <v>0.16</v>
      </c>
      <c r="N315" s="222">
        <v>0.16</v>
      </c>
      <c r="O315" s="222">
        <v>0.16</v>
      </c>
      <c r="P315" s="222">
        <v>0.16</v>
      </c>
      <c r="Q315" s="222">
        <v>0</v>
      </c>
      <c r="R315" s="183">
        <v>0</v>
      </c>
      <c r="S315" s="188">
        <v>0</v>
      </c>
      <c r="T315" s="183">
        <v>0</v>
      </c>
      <c r="U315" s="184">
        <v>0</v>
      </c>
      <c r="V315" s="188">
        <v>0</v>
      </c>
      <c r="W315" s="222">
        <v>0</v>
      </c>
      <c r="X315" s="222">
        <v>0</v>
      </c>
      <c r="Y315" s="199"/>
    </row>
    <row r="316" ht="23.1" customHeight="1" spans="1:25">
      <c r="A316" s="179" t="s">
        <v>1619</v>
      </c>
      <c r="B316" s="179" t="s">
        <v>1897</v>
      </c>
      <c r="C316" s="180" t="s">
        <v>1915</v>
      </c>
      <c r="D316" s="215" t="s">
        <v>2616</v>
      </c>
      <c r="E316" s="216" t="s">
        <v>2617</v>
      </c>
      <c r="F316" s="216" t="s">
        <v>3154</v>
      </c>
      <c r="G316" s="216" t="s">
        <v>3290</v>
      </c>
      <c r="H316" s="216"/>
      <c r="I316" s="220">
        <v>43101</v>
      </c>
      <c r="J316" s="220">
        <v>43465</v>
      </c>
      <c r="K316" s="221">
        <v>4</v>
      </c>
      <c r="L316" s="179" t="s">
        <v>3155</v>
      </c>
      <c r="M316" s="222">
        <v>0.06</v>
      </c>
      <c r="N316" s="222">
        <v>0.06</v>
      </c>
      <c r="O316" s="222">
        <v>0.06</v>
      </c>
      <c r="P316" s="222">
        <v>0.06</v>
      </c>
      <c r="Q316" s="222">
        <v>0</v>
      </c>
      <c r="R316" s="183">
        <v>0</v>
      </c>
      <c r="S316" s="188">
        <v>0</v>
      </c>
      <c r="T316" s="183">
        <v>0</v>
      </c>
      <c r="U316" s="184">
        <v>0</v>
      </c>
      <c r="V316" s="188">
        <v>0</v>
      </c>
      <c r="W316" s="222">
        <v>0</v>
      </c>
      <c r="X316" s="222">
        <v>0</v>
      </c>
      <c r="Y316" s="199"/>
    </row>
    <row r="317" ht="23.1" customHeight="1" spans="1:25">
      <c r="A317" s="179" t="s">
        <v>1619</v>
      </c>
      <c r="B317" s="179" t="s">
        <v>1897</v>
      </c>
      <c r="C317" s="180" t="s">
        <v>1915</v>
      </c>
      <c r="D317" s="215" t="s">
        <v>2616</v>
      </c>
      <c r="E317" s="216" t="s">
        <v>2617</v>
      </c>
      <c r="F317" s="216" t="s">
        <v>3154</v>
      </c>
      <c r="G317" s="216" t="s">
        <v>3291</v>
      </c>
      <c r="H317" s="216"/>
      <c r="I317" s="220">
        <v>43101</v>
      </c>
      <c r="J317" s="220">
        <v>43465</v>
      </c>
      <c r="K317" s="221">
        <v>15</v>
      </c>
      <c r="L317" s="179" t="s">
        <v>3155</v>
      </c>
      <c r="M317" s="222">
        <v>0.87</v>
      </c>
      <c r="N317" s="222">
        <v>0.87</v>
      </c>
      <c r="O317" s="222">
        <v>0.87</v>
      </c>
      <c r="P317" s="222">
        <v>0.87</v>
      </c>
      <c r="Q317" s="222">
        <v>0</v>
      </c>
      <c r="R317" s="183">
        <v>0</v>
      </c>
      <c r="S317" s="188">
        <v>0</v>
      </c>
      <c r="T317" s="183">
        <v>0</v>
      </c>
      <c r="U317" s="184">
        <v>0</v>
      </c>
      <c r="V317" s="188">
        <v>0</v>
      </c>
      <c r="W317" s="222">
        <v>0</v>
      </c>
      <c r="X317" s="222">
        <v>0</v>
      </c>
      <c r="Y317" s="199"/>
    </row>
    <row r="318" ht="23.1" customHeight="1" spans="1:25">
      <c r="A318" s="179" t="s">
        <v>1619</v>
      </c>
      <c r="B318" s="179" t="s">
        <v>1897</v>
      </c>
      <c r="C318" s="180" t="s">
        <v>1915</v>
      </c>
      <c r="D318" s="215" t="s">
        <v>2616</v>
      </c>
      <c r="E318" s="216" t="s">
        <v>2617</v>
      </c>
      <c r="F318" s="216" t="s">
        <v>3154</v>
      </c>
      <c r="G318" s="216" t="s">
        <v>3078</v>
      </c>
      <c r="H318" s="216"/>
      <c r="I318" s="220">
        <v>43101</v>
      </c>
      <c r="J318" s="220">
        <v>43465</v>
      </c>
      <c r="K318" s="221">
        <v>40</v>
      </c>
      <c r="L318" s="179" t="s">
        <v>3079</v>
      </c>
      <c r="M318" s="222">
        <v>0.96</v>
      </c>
      <c r="N318" s="222">
        <v>0.96</v>
      </c>
      <c r="O318" s="222">
        <v>0.96</v>
      </c>
      <c r="P318" s="222">
        <v>0.96</v>
      </c>
      <c r="Q318" s="222">
        <v>0</v>
      </c>
      <c r="R318" s="183">
        <v>0</v>
      </c>
      <c r="S318" s="188">
        <v>0</v>
      </c>
      <c r="T318" s="183">
        <v>0</v>
      </c>
      <c r="U318" s="184">
        <v>0</v>
      </c>
      <c r="V318" s="188">
        <v>0</v>
      </c>
      <c r="W318" s="222">
        <v>0</v>
      </c>
      <c r="X318" s="222">
        <v>0</v>
      </c>
      <c r="Y318" s="199"/>
    </row>
    <row r="319" ht="23.1" customHeight="1" spans="1:25">
      <c r="A319" s="179" t="s">
        <v>1619</v>
      </c>
      <c r="B319" s="179" t="s">
        <v>1897</v>
      </c>
      <c r="C319" s="180" t="s">
        <v>1915</v>
      </c>
      <c r="D319" s="215" t="s">
        <v>2616</v>
      </c>
      <c r="E319" s="216" t="s">
        <v>2617</v>
      </c>
      <c r="F319" s="216" t="s">
        <v>3154</v>
      </c>
      <c r="G319" s="216" t="s">
        <v>3292</v>
      </c>
      <c r="H319" s="216"/>
      <c r="I319" s="220">
        <v>43101</v>
      </c>
      <c r="J319" s="220">
        <v>43465</v>
      </c>
      <c r="K319" s="221">
        <v>60</v>
      </c>
      <c r="L319" s="179" t="s">
        <v>3155</v>
      </c>
      <c r="M319" s="222">
        <v>1.71</v>
      </c>
      <c r="N319" s="222">
        <v>1.71</v>
      </c>
      <c r="O319" s="222">
        <v>1.71</v>
      </c>
      <c r="P319" s="222">
        <v>1.71</v>
      </c>
      <c r="Q319" s="222">
        <v>0</v>
      </c>
      <c r="R319" s="183">
        <v>0</v>
      </c>
      <c r="S319" s="188">
        <v>0</v>
      </c>
      <c r="T319" s="183">
        <v>0</v>
      </c>
      <c r="U319" s="184">
        <v>0</v>
      </c>
      <c r="V319" s="188">
        <v>0</v>
      </c>
      <c r="W319" s="222">
        <v>0</v>
      </c>
      <c r="X319" s="222">
        <v>0</v>
      </c>
      <c r="Y319" s="199"/>
    </row>
    <row r="320" ht="23.1" customHeight="1" spans="1:25">
      <c r="A320" s="179" t="s">
        <v>1619</v>
      </c>
      <c r="B320" s="179" t="s">
        <v>1897</v>
      </c>
      <c r="C320" s="180" t="s">
        <v>1915</v>
      </c>
      <c r="D320" s="215" t="s">
        <v>2616</v>
      </c>
      <c r="E320" s="216" t="s">
        <v>2617</v>
      </c>
      <c r="F320" s="216" t="s">
        <v>3154</v>
      </c>
      <c r="G320" s="216" t="s">
        <v>3293</v>
      </c>
      <c r="H320" s="216"/>
      <c r="I320" s="220">
        <v>43101</v>
      </c>
      <c r="J320" s="220">
        <v>43465</v>
      </c>
      <c r="K320" s="221">
        <v>3</v>
      </c>
      <c r="L320" s="179" t="s">
        <v>3075</v>
      </c>
      <c r="M320" s="222">
        <v>0.75</v>
      </c>
      <c r="N320" s="222">
        <v>0.75</v>
      </c>
      <c r="O320" s="222">
        <v>0.75</v>
      </c>
      <c r="P320" s="222">
        <v>0.75</v>
      </c>
      <c r="Q320" s="222">
        <v>0</v>
      </c>
      <c r="R320" s="183">
        <v>0</v>
      </c>
      <c r="S320" s="188">
        <v>0</v>
      </c>
      <c r="T320" s="183">
        <v>0</v>
      </c>
      <c r="U320" s="184">
        <v>0</v>
      </c>
      <c r="V320" s="188">
        <v>0</v>
      </c>
      <c r="W320" s="222">
        <v>0</v>
      </c>
      <c r="X320" s="222">
        <v>0</v>
      </c>
      <c r="Y320" s="199"/>
    </row>
    <row r="321" ht="23.1" customHeight="1" spans="1:25">
      <c r="A321" s="179" t="s">
        <v>1619</v>
      </c>
      <c r="B321" s="179" t="s">
        <v>1897</v>
      </c>
      <c r="C321" s="180" t="s">
        <v>1915</v>
      </c>
      <c r="D321" s="215" t="s">
        <v>2616</v>
      </c>
      <c r="E321" s="216" t="s">
        <v>2617</v>
      </c>
      <c r="F321" s="216" t="s">
        <v>3154</v>
      </c>
      <c r="G321" s="216" t="s">
        <v>3074</v>
      </c>
      <c r="H321" s="216"/>
      <c r="I321" s="220">
        <v>43101</v>
      </c>
      <c r="J321" s="220">
        <v>43465</v>
      </c>
      <c r="K321" s="221">
        <v>4</v>
      </c>
      <c r="L321" s="179" t="s">
        <v>3075</v>
      </c>
      <c r="M321" s="222">
        <v>0.5</v>
      </c>
      <c r="N321" s="222">
        <v>0.5</v>
      </c>
      <c r="O321" s="222">
        <v>0.5</v>
      </c>
      <c r="P321" s="222">
        <v>0.5</v>
      </c>
      <c r="Q321" s="222">
        <v>0</v>
      </c>
      <c r="R321" s="183">
        <v>0</v>
      </c>
      <c r="S321" s="188">
        <v>0</v>
      </c>
      <c r="T321" s="183">
        <v>0</v>
      </c>
      <c r="U321" s="184">
        <v>0</v>
      </c>
      <c r="V321" s="188">
        <v>0</v>
      </c>
      <c r="W321" s="222">
        <v>0</v>
      </c>
      <c r="X321" s="222">
        <v>0</v>
      </c>
      <c r="Y321" s="199"/>
    </row>
    <row r="322" ht="23.1" customHeight="1" spans="1:25">
      <c r="A322" s="179" t="s">
        <v>1619</v>
      </c>
      <c r="B322" s="179" t="s">
        <v>1897</v>
      </c>
      <c r="C322" s="180" t="s">
        <v>1915</v>
      </c>
      <c r="D322" s="215" t="s">
        <v>2616</v>
      </c>
      <c r="E322" s="216" t="s">
        <v>2617</v>
      </c>
      <c r="F322" s="216" t="s">
        <v>3154</v>
      </c>
      <c r="G322" s="216" t="s">
        <v>3076</v>
      </c>
      <c r="H322" s="216"/>
      <c r="I322" s="220">
        <v>43101</v>
      </c>
      <c r="J322" s="220">
        <v>43465</v>
      </c>
      <c r="K322" s="221">
        <v>20</v>
      </c>
      <c r="L322" s="179" t="s">
        <v>3155</v>
      </c>
      <c r="M322" s="222">
        <v>0.16</v>
      </c>
      <c r="N322" s="222">
        <v>0.16</v>
      </c>
      <c r="O322" s="222">
        <v>0.16</v>
      </c>
      <c r="P322" s="222">
        <v>0.16</v>
      </c>
      <c r="Q322" s="222">
        <v>0</v>
      </c>
      <c r="R322" s="183">
        <v>0</v>
      </c>
      <c r="S322" s="188">
        <v>0</v>
      </c>
      <c r="T322" s="183">
        <v>0</v>
      </c>
      <c r="U322" s="184">
        <v>0</v>
      </c>
      <c r="V322" s="188">
        <v>0</v>
      </c>
      <c r="W322" s="222">
        <v>0</v>
      </c>
      <c r="X322" s="222">
        <v>0</v>
      </c>
      <c r="Y322" s="199"/>
    </row>
    <row r="323" ht="23.1" customHeight="1" spans="1:25">
      <c r="A323" s="179" t="s">
        <v>1619</v>
      </c>
      <c r="B323" s="179" t="s">
        <v>1897</v>
      </c>
      <c r="C323" s="180" t="s">
        <v>1915</v>
      </c>
      <c r="D323" s="215" t="s">
        <v>2616</v>
      </c>
      <c r="E323" s="216" t="s">
        <v>2617</v>
      </c>
      <c r="F323" s="216" t="s">
        <v>3154</v>
      </c>
      <c r="G323" s="216" t="s">
        <v>3139</v>
      </c>
      <c r="H323" s="216"/>
      <c r="I323" s="220">
        <v>43101</v>
      </c>
      <c r="J323" s="220">
        <v>43465</v>
      </c>
      <c r="K323" s="221">
        <v>8</v>
      </c>
      <c r="L323" s="179" t="s">
        <v>3075</v>
      </c>
      <c r="M323" s="222">
        <v>3.2</v>
      </c>
      <c r="N323" s="222">
        <v>3.2</v>
      </c>
      <c r="O323" s="222">
        <v>3.2</v>
      </c>
      <c r="P323" s="222">
        <v>3.2</v>
      </c>
      <c r="Q323" s="222">
        <v>0</v>
      </c>
      <c r="R323" s="183">
        <v>0</v>
      </c>
      <c r="S323" s="188">
        <v>0</v>
      </c>
      <c r="T323" s="183">
        <v>0</v>
      </c>
      <c r="U323" s="184">
        <v>0</v>
      </c>
      <c r="V323" s="188">
        <v>0</v>
      </c>
      <c r="W323" s="222">
        <v>0</v>
      </c>
      <c r="X323" s="222">
        <v>0</v>
      </c>
      <c r="Y323" s="199"/>
    </row>
    <row r="324" ht="23.1" customHeight="1" spans="1:25">
      <c r="A324" s="179" t="s">
        <v>1414</v>
      </c>
      <c r="B324" s="179" t="s">
        <v>1990</v>
      </c>
      <c r="C324" s="180" t="s">
        <v>3134</v>
      </c>
      <c r="D324" s="215" t="s">
        <v>2618</v>
      </c>
      <c r="E324" s="216" t="s">
        <v>2619</v>
      </c>
      <c r="F324" s="216" t="s">
        <v>3294</v>
      </c>
      <c r="G324" s="216" t="s">
        <v>3295</v>
      </c>
      <c r="H324" s="216" t="s">
        <v>2839</v>
      </c>
      <c r="I324" s="220">
        <v>43101</v>
      </c>
      <c r="J324" s="220">
        <v>43465</v>
      </c>
      <c r="K324" s="221">
        <v>380</v>
      </c>
      <c r="L324" s="179" t="s">
        <v>3079</v>
      </c>
      <c r="M324" s="222">
        <v>3.8</v>
      </c>
      <c r="N324" s="222">
        <v>3.8</v>
      </c>
      <c r="O324" s="222">
        <v>3.8</v>
      </c>
      <c r="P324" s="222">
        <v>3.8</v>
      </c>
      <c r="Q324" s="222">
        <v>0</v>
      </c>
      <c r="R324" s="183">
        <v>0</v>
      </c>
      <c r="S324" s="188">
        <v>0</v>
      </c>
      <c r="T324" s="183">
        <v>0</v>
      </c>
      <c r="U324" s="184">
        <v>0</v>
      </c>
      <c r="V324" s="188">
        <v>0</v>
      </c>
      <c r="W324" s="222">
        <v>0</v>
      </c>
      <c r="X324" s="222">
        <v>0</v>
      </c>
      <c r="Y324" s="199"/>
    </row>
    <row r="325" ht="23.1" customHeight="1" spans="1:25">
      <c r="A325" s="179" t="s">
        <v>1414</v>
      </c>
      <c r="B325" s="179" t="s">
        <v>1990</v>
      </c>
      <c r="C325" s="180" t="s">
        <v>3134</v>
      </c>
      <c r="D325" s="215" t="s">
        <v>2618</v>
      </c>
      <c r="E325" s="216" t="s">
        <v>2619</v>
      </c>
      <c r="F325" s="216" t="s">
        <v>3294</v>
      </c>
      <c r="G325" s="216" t="s">
        <v>3296</v>
      </c>
      <c r="H325" s="216" t="s">
        <v>87</v>
      </c>
      <c r="I325" s="220">
        <v>43101</v>
      </c>
      <c r="J325" s="220">
        <v>43465</v>
      </c>
      <c r="K325" s="221">
        <v>1000</v>
      </c>
      <c r="L325" s="179" t="s">
        <v>3106</v>
      </c>
      <c r="M325" s="222">
        <v>0.3</v>
      </c>
      <c r="N325" s="222">
        <v>0.3</v>
      </c>
      <c r="O325" s="222">
        <v>0.3</v>
      </c>
      <c r="P325" s="222">
        <v>0.3</v>
      </c>
      <c r="Q325" s="222">
        <v>0</v>
      </c>
      <c r="R325" s="183">
        <v>0</v>
      </c>
      <c r="S325" s="188">
        <v>0</v>
      </c>
      <c r="T325" s="183">
        <v>0</v>
      </c>
      <c r="U325" s="184">
        <v>0</v>
      </c>
      <c r="V325" s="188">
        <v>0</v>
      </c>
      <c r="W325" s="222">
        <v>0</v>
      </c>
      <c r="X325" s="222">
        <v>0</v>
      </c>
      <c r="Y325" s="199"/>
    </row>
    <row r="326" ht="23.1" customHeight="1" spans="1:25">
      <c r="A326" s="179" t="s">
        <v>1414</v>
      </c>
      <c r="B326" s="179" t="s">
        <v>1990</v>
      </c>
      <c r="C326" s="180" t="s">
        <v>3134</v>
      </c>
      <c r="D326" s="215" t="s">
        <v>2618</v>
      </c>
      <c r="E326" s="216" t="s">
        <v>2619</v>
      </c>
      <c r="F326" s="216" t="s">
        <v>3294</v>
      </c>
      <c r="G326" s="216" t="s">
        <v>3297</v>
      </c>
      <c r="H326" s="216" t="s">
        <v>87</v>
      </c>
      <c r="I326" s="220">
        <v>43101</v>
      </c>
      <c r="J326" s="220">
        <v>43465</v>
      </c>
      <c r="K326" s="221">
        <v>1500</v>
      </c>
      <c r="L326" s="179" t="s">
        <v>3155</v>
      </c>
      <c r="M326" s="222">
        <v>0.1</v>
      </c>
      <c r="N326" s="222">
        <v>0.1</v>
      </c>
      <c r="O326" s="222">
        <v>0.1</v>
      </c>
      <c r="P326" s="222">
        <v>0.1</v>
      </c>
      <c r="Q326" s="222">
        <v>0</v>
      </c>
      <c r="R326" s="183">
        <v>0</v>
      </c>
      <c r="S326" s="188">
        <v>0</v>
      </c>
      <c r="T326" s="183">
        <v>0</v>
      </c>
      <c r="U326" s="184">
        <v>0</v>
      </c>
      <c r="V326" s="188">
        <v>0</v>
      </c>
      <c r="W326" s="222">
        <v>0</v>
      </c>
      <c r="X326" s="222">
        <v>0</v>
      </c>
      <c r="Y326" s="199"/>
    </row>
    <row r="327" ht="23.1" customHeight="1" spans="1:25">
      <c r="A327" s="179" t="s">
        <v>1414</v>
      </c>
      <c r="B327" s="179" t="s">
        <v>1990</v>
      </c>
      <c r="C327" s="180" t="s">
        <v>3134</v>
      </c>
      <c r="D327" s="215" t="s">
        <v>2618</v>
      </c>
      <c r="E327" s="216" t="s">
        <v>2619</v>
      </c>
      <c r="F327" s="216" t="s">
        <v>3294</v>
      </c>
      <c r="G327" s="216" t="s">
        <v>3298</v>
      </c>
      <c r="H327" s="216" t="s">
        <v>87</v>
      </c>
      <c r="I327" s="220">
        <v>43101</v>
      </c>
      <c r="J327" s="220">
        <v>43465</v>
      </c>
      <c r="K327" s="221">
        <v>8000</v>
      </c>
      <c r="L327" s="179" t="s">
        <v>3213</v>
      </c>
      <c r="M327" s="222">
        <v>16</v>
      </c>
      <c r="N327" s="222">
        <v>16</v>
      </c>
      <c r="O327" s="222">
        <v>16</v>
      </c>
      <c r="P327" s="222">
        <v>16</v>
      </c>
      <c r="Q327" s="222">
        <v>0</v>
      </c>
      <c r="R327" s="183">
        <v>0</v>
      </c>
      <c r="S327" s="188">
        <v>0</v>
      </c>
      <c r="T327" s="183">
        <v>0</v>
      </c>
      <c r="U327" s="184">
        <v>0</v>
      </c>
      <c r="V327" s="188">
        <v>0</v>
      </c>
      <c r="W327" s="222">
        <v>0</v>
      </c>
      <c r="X327" s="222">
        <v>0</v>
      </c>
      <c r="Y327" s="199"/>
    </row>
    <row r="328" ht="23.1" customHeight="1" spans="1:25">
      <c r="A328" s="179" t="s">
        <v>1414</v>
      </c>
      <c r="B328" s="179" t="s">
        <v>1990</v>
      </c>
      <c r="C328" s="180" t="s">
        <v>3134</v>
      </c>
      <c r="D328" s="215" t="s">
        <v>2618</v>
      </c>
      <c r="E328" s="216" t="s">
        <v>2619</v>
      </c>
      <c r="F328" s="216" t="s">
        <v>3294</v>
      </c>
      <c r="G328" s="216" t="s">
        <v>3299</v>
      </c>
      <c r="H328" s="216" t="s">
        <v>2839</v>
      </c>
      <c r="I328" s="220">
        <v>43101</v>
      </c>
      <c r="J328" s="220">
        <v>43465</v>
      </c>
      <c r="K328" s="221">
        <v>30</v>
      </c>
      <c r="L328" s="179" t="s">
        <v>3079</v>
      </c>
      <c r="M328" s="222">
        <v>0.72</v>
      </c>
      <c r="N328" s="222">
        <v>0.72</v>
      </c>
      <c r="O328" s="222">
        <v>0.72</v>
      </c>
      <c r="P328" s="222">
        <v>0.72</v>
      </c>
      <c r="Q328" s="222">
        <v>0</v>
      </c>
      <c r="R328" s="183">
        <v>0</v>
      </c>
      <c r="S328" s="188">
        <v>0</v>
      </c>
      <c r="T328" s="183">
        <v>0</v>
      </c>
      <c r="U328" s="184">
        <v>0</v>
      </c>
      <c r="V328" s="188">
        <v>0</v>
      </c>
      <c r="W328" s="222">
        <v>0</v>
      </c>
      <c r="X328" s="222">
        <v>0</v>
      </c>
      <c r="Y328" s="199"/>
    </row>
    <row r="329" ht="23.1" customHeight="1" spans="1:25">
      <c r="A329" s="179" t="s">
        <v>1414</v>
      </c>
      <c r="B329" s="179" t="s">
        <v>1990</v>
      </c>
      <c r="C329" s="180" t="s">
        <v>3134</v>
      </c>
      <c r="D329" s="215" t="s">
        <v>2618</v>
      </c>
      <c r="E329" s="216" t="s">
        <v>2619</v>
      </c>
      <c r="F329" s="216" t="s">
        <v>3294</v>
      </c>
      <c r="G329" s="216" t="s">
        <v>3300</v>
      </c>
      <c r="H329" s="216" t="s">
        <v>87</v>
      </c>
      <c r="I329" s="220">
        <v>43101</v>
      </c>
      <c r="J329" s="220">
        <v>43465</v>
      </c>
      <c r="K329" s="221" t="s">
        <v>3301</v>
      </c>
      <c r="L329" s="179" t="s">
        <v>3301</v>
      </c>
      <c r="M329" s="222">
        <v>6</v>
      </c>
      <c r="N329" s="222">
        <v>6</v>
      </c>
      <c r="O329" s="222">
        <v>6</v>
      </c>
      <c r="P329" s="222">
        <v>6</v>
      </c>
      <c r="Q329" s="222">
        <v>0</v>
      </c>
      <c r="R329" s="183">
        <v>0</v>
      </c>
      <c r="S329" s="188">
        <v>0</v>
      </c>
      <c r="T329" s="183">
        <v>0</v>
      </c>
      <c r="U329" s="184">
        <v>0</v>
      </c>
      <c r="V329" s="188">
        <v>0</v>
      </c>
      <c r="W329" s="222">
        <v>0</v>
      </c>
      <c r="X329" s="222">
        <v>0</v>
      </c>
      <c r="Y329" s="199"/>
    </row>
    <row r="330" ht="23.1" customHeight="1" spans="1:25">
      <c r="A330" s="179" t="s">
        <v>1414</v>
      </c>
      <c r="B330" s="179" t="s">
        <v>1990</v>
      </c>
      <c r="C330" s="180" t="s">
        <v>3134</v>
      </c>
      <c r="D330" s="215" t="s">
        <v>2618</v>
      </c>
      <c r="E330" s="216" t="s">
        <v>2619</v>
      </c>
      <c r="F330" s="216" t="s">
        <v>3294</v>
      </c>
      <c r="G330" s="216" t="s">
        <v>3302</v>
      </c>
      <c r="H330" s="216" t="s">
        <v>87</v>
      </c>
      <c r="I330" s="220">
        <v>43101</v>
      </c>
      <c r="J330" s="220">
        <v>43465</v>
      </c>
      <c r="K330" s="221">
        <v>20000</v>
      </c>
      <c r="L330" s="179" t="s">
        <v>3213</v>
      </c>
      <c r="M330" s="222">
        <v>6</v>
      </c>
      <c r="N330" s="222">
        <v>6</v>
      </c>
      <c r="O330" s="222">
        <v>6</v>
      </c>
      <c r="P330" s="222">
        <v>6</v>
      </c>
      <c r="Q330" s="222">
        <v>0</v>
      </c>
      <c r="R330" s="183">
        <v>0</v>
      </c>
      <c r="S330" s="188">
        <v>0</v>
      </c>
      <c r="T330" s="183">
        <v>0</v>
      </c>
      <c r="U330" s="184">
        <v>0</v>
      </c>
      <c r="V330" s="188">
        <v>0</v>
      </c>
      <c r="W330" s="222">
        <v>0</v>
      </c>
      <c r="X330" s="222">
        <v>0</v>
      </c>
      <c r="Y330" s="199"/>
    </row>
    <row r="331" ht="23.1" customHeight="1" spans="1:25">
      <c r="A331" s="179" t="s">
        <v>1414</v>
      </c>
      <c r="B331" s="179" t="s">
        <v>1990</v>
      </c>
      <c r="C331" s="180" t="s">
        <v>3134</v>
      </c>
      <c r="D331" s="215" t="s">
        <v>2618</v>
      </c>
      <c r="E331" s="216" t="s">
        <v>2619</v>
      </c>
      <c r="F331" s="216" t="s">
        <v>3294</v>
      </c>
      <c r="G331" s="216" t="s">
        <v>3107</v>
      </c>
      <c r="H331" s="216" t="s">
        <v>90</v>
      </c>
      <c r="I331" s="220">
        <v>43101</v>
      </c>
      <c r="J331" s="220">
        <v>43465</v>
      </c>
      <c r="K331" s="221">
        <v>1</v>
      </c>
      <c r="L331" s="179" t="s">
        <v>3075</v>
      </c>
      <c r="M331" s="222">
        <v>0.5</v>
      </c>
      <c r="N331" s="222">
        <v>0.5</v>
      </c>
      <c r="O331" s="222">
        <v>0.5</v>
      </c>
      <c r="P331" s="222">
        <v>0.5</v>
      </c>
      <c r="Q331" s="222">
        <v>0</v>
      </c>
      <c r="R331" s="183">
        <v>0</v>
      </c>
      <c r="S331" s="188">
        <v>0</v>
      </c>
      <c r="T331" s="183">
        <v>0</v>
      </c>
      <c r="U331" s="184">
        <v>0</v>
      </c>
      <c r="V331" s="188">
        <v>0</v>
      </c>
      <c r="W331" s="222">
        <v>0</v>
      </c>
      <c r="X331" s="222">
        <v>0</v>
      </c>
      <c r="Y331" s="199"/>
    </row>
    <row r="332" ht="23.1" customHeight="1" spans="1:25">
      <c r="A332" s="179" t="s">
        <v>1414</v>
      </c>
      <c r="B332" s="179" t="s">
        <v>1990</v>
      </c>
      <c r="C332" s="180" t="s">
        <v>3134</v>
      </c>
      <c r="D332" s="215" t="s">
        <v>2618</v>
      </c>
      <c r="E332" s="216" t="s">
        <v>2619</v>
      </c>
      <c r="F332" s="216" t="s">
        <v>3294</v>
      </c>
      <c r="G332" s="216" t="s">
        <v>3243</v>
      </c>
      <c r="H332" s="216" t="s">
        <v>2839</v>
      </c>
      <c r="I332" s="220">
        <v>43101</v>
      </c>
      <c r="J332" s="220">
        <v>43465</v>
      </c>
      <c r="K332" s="221">
        <v>14</v>
      </c>
      <c r="L332" s="179" t="s">
        <v>3155</v>
      </c>
      <c r="M332" s="222">
        <v>0.84</v>
      </c>
      <c r="N332" s="222">
        <v>0.84</v>
      </c>
      <c r="O332" s="222">
        <v>0.84</v>
      </c>
      <c r="P332" s="222">
        <v>0.84</v>
      </c>
      <c r="Q332" s="222">
        <v>0</v>
      </c>
      <c r="R332" s="183">
        <v>0</v>
      </c>
      <c r="S332" s="188">
        <v>0</v>
      </c>
      <c r="T332" s="183">
        <v>0</v>
      </c>
      <c r="U332" s="184">
        <v>0</v>
      </c>
      <c r="V332" s="188">
        <v>0</v>
      </c>
      <c r="W332" s="222">
        <v>0</v>
      </c>
      <c r="X332" s="222">
        <v>0</v>
      </c>
      <c r="Y332" s="199"/>
    </row>
    <row r="333" ht="23.1" customHeight="1" spans="1:25">
      <c r="A333" s="179" t="s">
        <v>1414</v>
      </c>
      <c r="B333" s="179" t="s">
        <v>1990</v>
      </c>
      <c r="C333" s="180" t="s">
        <v>3134</v>
      </c>
      <c r="D333" s="215" t="s">
        <v>2618</v>
      </c>
      <c r="E333" s="216" t="s">
        <v>2619</v>
      </c>
      <c r="F333" s="216" t="s">
        <v>3294</v>
      </c>
      <c r="G333" s="216" t="s">
        <v>3303</v>
      </c>
      <c r="H333" s="216" t="s">
        <v>2839</v>
      </c>
      <c r="I333" s="220">
        <v>43101</v>
      </c>
      <c r="J333" s="220">
        <v>43465</v>
      </c>
      <c r="K333" s="221">
        <v>10</v>
      </c>
      <c r="L333" s="179" t="s">
        <v>3155</v>
      </c>
      <c r="M333" s="222">
        <v>0.2</v>
      </c>
      <c r="N333" s="222">
        <v>0.2</v>
      </c>
      <c r="O333" s="222">
        <v>0.2</v>
      </c>
      <c r="P333" s="222">
        <v>0.2</v>
      </c>
      <c r="Q333" s="222">
        <v>0</v>
      </c>
      <c r="R333" s="183">
        <v>0</v>
      </c>
      <c r="S333" s="188">
        <v>0</v>
      </c>
      <c r="T333" s="183">
        <v>0</v>
      </c>
      <c r="U333" s="184">
        <v>0</v>
      </c>
      <c r="V333" s="188">
        <v>0</v>
      </c>
      <c r="W333" s="222">
        <v>0</v>
      </c>
      <c r="X333" s="222">
        <v>0</v>
      </c>
      <c r="Y333" s="199"/>
    </row>
    <row r="334" ht="23.1" customHeight="1" spans="1:25">
      <c r="A334" s="179" t="s">
        <v>1414</v>
      </c>
      <c r="B334" s="179" t="s">
        <v>1990</v>
      </c>
      <c r="C334" s="180" t="s">
        <v>3134</v>
      </c>
      <c r="D334" s="215" t="s">
        <v>2618</v>
      </c>
      <c r="E334" s="216" t="s">
        <v>2619</v>
      </c>
      <c r="F334" s="216" t="s">
        <v>3294</v>
      </c>
      <c r="G334" s="216" t="s">
        <v>3304</v>
      </c>
      <c r="H334" s="216" t="s">
        <v>2839</v>
      </c>
      <c r="I334" s="220">
        <v>43101</v>
      </c>
      <c r="J334" s="220">
        <v>43465</v>
      </c>
      <c r="K334" s="221">
        <v>4</v>
      </c>
      <c r="L334" s="179" t="s">
        <v>3155</v>
      </c>
      <c r="M334" s="222">
        <v>0.2</v>
      </c>
      <c r="N334" s="222">
        <v>0.5</v>
      </c>
      <c r="O334" s="222">
        <v>0.5</v>
      </c>
      <c r="P334" s="222">
        <v>0.5</v>
      </c>
      <c r="Q334" s="222">
        <v>0</v>
      </c>
      <c r="R334" s="183">
        <v>0</v>
      </c>
      <c r="S334" s="188">
        <v>0</v>
      </c>
      <c r="T334" s="183">
        <v>0</v>
      </c>
      <c r="U334" s="184">
        <v>0</v>
      </c>
      <c r="V334" s="188">
        <v>0</v>
      </c>
      <c r="W334" s="222">
        <v>0</v>
      </c>
      <c r="X334" s="222">
        <v>0</v>
      </c>
      <c r="Y334" s="199"/>
    </row>
    <row r="335" ht="23.1" customHeight="1" spans="1:25">
      <c r="A335" s="179" t="s">
        <v>1414</v>
      </c>
      <c r="B335" s="179" t="s">
        <v>1990</v>
      </c>
      <c r="C335" s="180" t="s">
        <v>3134</v>
      </c>
      <c r="D335" s="215" t="s">
        <v>2618</v>
      </c>
      <c r="E335" s="216" t="s">
        <v>2619</v>
      </c>
      <c r="F335" s="216" t="s">
        <v>3305</v>
      </c>
      <c r="G335" s="216" t="s">
        <v>3300</v>
      </c>
      <c r="H335" s="216" t="s">
        <v>87</v>
      </c>
      <c r="I335" s="220">
        <v>43101</v>
      </c>
      <c r="J335" s="220">
        <v>43465</v>
      </c>
      <c r="K335" s="221" t="s">
        <v>3301</v>
      </c>
      <c r="L335" s="179" t="s">
        <v>3301</v>
      </c>
      <c r="M335" s="222">
        <v>1.7</v>
      </c>
      <c r="N335" s="222">
        <v>1.2</v>
      </c>
      <c r="O335" s="222">
        <v>1.2</v>
      </c>
      <c r="P335" s="222">
        <v>1.2</v>
      </c>
      <c r="Q335" s="222">
        <v>0</v>
      </c>
      <c r="R335" s="183">
        <v>0</v>
      </c>
      <c r="S335" s="188">
        <v>0</v>
      </c>
      <c r="T335" s="183">
        <v>0</v>
      </c>
      <c r="U335" s="184">
        <v>0</v>
      </c>
      <c r="V335" s="188">
        <v>0</v>
      </c>
      <c r="W335" s="222">
        <v>0</v>
      </c>
      <c r="X335" s="222">
        <v>0</v>
      </c>
      <c r="Y335" s="199"/>
    </row>
    <row r="336" ht="23.1" customHeight="1" spans="1:25">
      <c r="A336" s="179" t="s">
        <v>1619</v>
      </c>
      <c r="B336" s="179" t="s">
        <v>1897</v>
      </c>
      <c r="C336" s="180" t="s">
        <v>1915</v>
      </c>
      <c r="D336" s="215" t="s">
        <v>2620</v>
      </c>
      <c r="E336" s="216" t="s">
        <v>2621</v>
      </c>
      <c r="F336" s="216" t="s">
        <v>3154</v>
      </c>
      <c r="G336" s="216" t="s">
        <v>3306</v>
      </c>
      <c r="H336" s="216"/>
      <c r="I336" s="220">
        <v>43101</v>
      </c>
      <c r="J336" s="220">
        <v>43464</v>
      </c>
      <c r="K336" s="221">
        <v>4</v>
      </c>
      <c r="L336" s="179" t="s">
        <v>3155</v>
      </c>
      <c r="M336" s="222">
        <v>0.32</v>
      </c>
      <c r="N336" s="222">
        <v>0.32</v>
      </c>
      <c r="O336" s="222">
        <v>0.32</v>
      </c>
      <c r="P336" s="222">
        <v>0.32</v>
      </c>
      <c r="Q336" s="222">
        <v>0</v>
      </c>
      <c r="R336" s="183">
        <v>0</v>
      </c>
      <c r="S336" s="188">
        <v>0</v>
      </c>
      <c r="T336" s="183">
        <v>0</v>
      </c>
      <c r="U336" s="184">
        <v>0</v>
      </c>
      <c r="V336" s="188">
        <v>0</v>
      </c>
      <c r="W336" s="222">
        <v>0</v>
      </c>
      <c r="X336" s="222">
        <v>0</v>
      </c>
      <c r="Y336" s="199"/>
    </row>
    <row r="337" ht="23.1" customHeight="1" spans="1:25">
      <c r="A337" s="179" t="s">
        <v>1619</v>
      </c>
      <c r="B337" s="179" t="s">
        <v>1897</v>
      </c>
      <c r="C337" s="180" t="s">
        <v>1915</v>
      </c>
      <c r="D337" s="215" t="s">
        <v>2620</v>
      </c>
      <c r="E337" s="216" t="s">
        <v>2621</v>
      </c>
      <c r="F337" s="216" t="s">
        <v>3154</v>
      </c>
      <c r="G337" s="216" t="s">
        <v>3082</v>
      </c>
      <c r="H337" s="216"/>
      <c r="I337" s="220">
        <v>43101</v>
      </c>
      <c r="J337" s="220">
        <v>43464</v>
      </c>
      <c r="K337" s="221">
        <v>3</v>
      </c>
      <c r="L337" s="179" t="s">
        <v>3075</v>
      </c>
      <c r="M337" s="222">
        <v>1.2</v>
      </c>
      <c r="N337" s="222">
        <v>1.2</v>
      </c>
      <c r="O337" s="222">
        <v>1.2</v>
      </c>
      <c r="P337" s="222">
        <v>1.2</v>
      </c>
      <c r="Q337" s="222">
        <v>0</v>
      </c>
      <c r="R337" s="183">
        <v>0</v>
      </c>
      <c r="S337" s="188">
        <v>0</v>
      </c>
      <c r="T337" s="183">
        <v>0</v>
      </c>
      <c r="U337" s="184">
        <v>0</v>
      </c>
      <c r="V337" s="188">
        <v>0</v>
      </c>
      <c r="W337" s="222">
        <v>0</v>
      </c>
      <c r="X337" s="222">
        <v>0</v>
      </c>
      <c r="Y337" s="199"/>
    </row>
    <row r="338" ht="23.1" customHeight="1" spans="1:25">
      <c r="A338" s="179" t="s">
        <v>1619</v>
      </c>
      <c r="B338" s="179" t="s">
        <v>1897</v>
      </c>
      <c r="C338" s="180" t="s">
        <v>1915</v>
      </c>
      <c r="D338" s="215" t="s">
        <v>2620</v>
      </c>
      <c r="E338" s="216" t="s">
        <v>2621</v>
      </c>
      <c r="F338" s="216" t="s">
        <v>3154</v>
      </c>
      <c r="G338" s="216" t="s">
        <v>3307</v>
      </c>
      <c r="H338" s="216"/>
      <c r="I338" s="220">
        <v>43101</v>
      </c>
      <c r="J338" s="220">
        <v>43464</v>
      </c>
      <c r="K338" s="221">
        <v>3</v>
      </c>
      <c r="L338" s="179" t="s">
        <v>3155</v>
      </c>
      <c r="M338" s="222">
        <v>0.21</v>
      </c>
      <c r="N338" s="222">
        <v>0.21</v>
      </c>
      <c r="O338" s="222">
        <v>0.21</v>
      </c>
      <c r="P338" s="222">
        <v>0.21</v>
      </c>
      <c r="Q338" s="222">
        <v>0</v>
      </c>
      <c r="R338" s="183">
        <v>0</v>
      </c>
      <c r="S338" s="188">
        <v>0</v>
      </c>
      <c r="T338" s="183">
        <v>0</v>
      </c>
      <c r="U338" s="184">
        <v>0</v>
      </c>
      <c r="V338" s="188">
        <v>0</v>
      </c>
      <c r="W338" s="222">
        <v>0</v>
      </c>
      <c r="X338" s="222">
        <v>0</v>
      </c>
      <c r="Y338" s="199"/>
    </row>
    <row r="339" ht="23.1" customHeight="1" spans="1:25">
      <c r="A339" s="179" t="s">
        <v>1619</v>
      </c>
      <c r="B339" s="179" t="s">
        <v>1897</v>
      </c>
      <c r="C339" s="180" t="s">
        <v>1915</v>
      </c>
      <c r="D339" s="215" t="s">
        <v>2620</v>
      </c>
      <c r="E339" s="216" t="s">
        <v>2621</v>
      </c>
      <c r="F339" s="216" t="s">
        <v>3154</v>
      </c>
      <c r="G339" s="216" t="s">
        <v>3076</v>
      </c>
      <c r="H339" s="216"/>
      <c r="I339" s="220">
        <v>43101</v>
      </c>
      <c r="J339" s="220">
        <v>43464</v>
      </c>
      <c r="K339" s="221">
        <v>15</v>
      </c>
      <c r="L339" s="179" t="s">
        <v>3081</v>
      </c>
      <c r="M339" s="222">
        <v>0.12</v>
      </c>
      <c r="N339" s="222">
        <v>0.12</v>
      </c>
      <c r="O339" s="222">
        <v>0.12</v>
      </c>
      <c r="P339" s="222">
        <v>0.12</v>
      </c>
      <c r="Q339" s="222">
        <v>0</v>
      </c>
      <c r="R339" s="183">
        <v>0</v>
      </c>
      <c r="S339" s="188">
        <v>0</v>
      </c>
      <c r="T339" s="183">
        <v>0</v>
      </c>
      <c r="U339" s="184">
        <v>0</v>
      </c>
      <c r="V339" s="188">
        <v>0</v>
      </c>
      <c r="W339" s="222">
        <v>0</v>
      </c>
      <c r="X339" s="222">
        <v>0</v>
      </c>
      <c r="Y339" s="199"/>
    </row>
    <row r="340" ht="23.1" customHeight="1" spans="1:25">
      <c r="A340" s="179" t="s">
        <v>1619</v>
      </c>
      <c r="B340" s="179" t="s">
        <v>1897</v>
      </c>
      <c r="C340" s="180" t="s">
        <v>1915</v>
      </c>
      <c r="D340" s="215" t="s">
        <v>2620</v>
      </c>
      <c r="E340" s="216" t="s">
        <v>2621</v>
      </c>
      <c r="F340" s="216" t="s">
        <v>3154</v>
      </c>
      <c r="G340" s="216" t="s">
        <v>3243</v>
      </c>
      <c r="H340" s="216"/>
      <c r="I340" s="220">
        <v>43101</v>
      </c>
      <c r="J340" s="220">
        <v>43464</v>
      </c>
      <c r="K340" s="221">
        <v>20</v>
      </c>
      <c r="L340" s="179" t="s">
        <v>3155</v>
      </c>
      <c r="M340" s="222">
        <v>0.56</v>
      </c>
      <c r="N340" s="222">
        <v>0.56</v>
      </c>
      <c r="O340" s="222">
        <v>0.56</v>
      </c>
      <c r="P340" s="222">
        <v>0.56</v>
      </c>
      <c r="Q340" s="222">
        <v>0</v>
      </c>
      <c r="R340" s="183">
        <v>0</v>
      </c>
      <c r="S340" s="188">
        <v>0</v>
      </c>
      <c r="T340" s="183">
        <v>0</v>
      </c>
      <c r="U340" s="184">
        <v>0</v>
      </c>
      <c r="V340" s="188">
        <v>0</v>
      </c>
      <c r="W340" s="222">
        <v>0</v>
      </c>
      <c r="X340" s="222">
        <v>0</v>
      </c>
      <c r="Y340" s="199"/>
    </row>
    <row r="341" ht="23.1" customHeight="1" spans="1:25">
      <c r="A341" s="179" t="s">
        <v>1619</v>
      </c>
      <c r="B341" s="179" t="s">
        <v>1897</v>
      </c>
      <c r="C341" s="180" t="s">
        <v>1915</v>
      </c>
      <c r="D341" s="215" t="s">
        <v>2620</v>
      </c>
      <c r="E341" s="216" t="s">
        <v>2621</v>
      </c>
      <c r="F341" s="216" t="s">
        <v>3154</v>
      </c>
      <c r="G341" s="216" t="s">
        <v>3080</v>
      </c>
      <c r="H341" s="216"/>
      <c r="I341" s="220">
        <v>43101</v>
      </c>
      <c r="J341" s="220">
        <v>43464</v>
      </c>
      <c r="K341" s="221">
        <v>12</v>
      </c>
      <c r="L341" s="179" t="s">
        <v>3081</v>
      </c>
      <c r="M341" s="222">
        <v>0.34</v>
      </c>
      <c r="N341" s="222">
        <v>0.34</v>
      </c>
      <c r="O341" s="222">
        <v>0.34</v>
      </c>
      <c r="P341" s="222">
        <v>0.34</v>
      </c>
      <c r="Q341" s="222">
        <v>0</v>
      </c>
      <c r="R341" s="183">
        <v>0</v>
      </c>
      <c r="S341" s="188">
        <v>0</v>
      </c>
      <c r="T341" s="183">
        <v>0</v>
      </c>
      <c r="U341" s="184">
        <v>0</v>
      </c>
      <c r="V341" s="188">
        <v>0</v>
      </c>
      <c r="W341" s="222">
        <v>0</v>
      </c>
      <c r="X341" s="222">
        <v>0</v>
      </c>
      <c r="Y341" s="199"/>
    </row>
    <row r="342" ht="23.1" customHeight="1" spans="1:25">
      <c r="A342" s="179" t="s">
        <v>1619</v>
      </c>
      <c r="B342" s="179" t="s">
        <v>1897</v>
      </c>
      <c r="C342" s="180" t="s">
        <v>1915</v>
      </c>
      <c r="D342" s="215" t="s">
        <v>2620</v>
      </c>
      <c r="E342" s="216" t="s">
        <v>2621</v>
      </c>
      <c r="F342" s="216" t="s">
        <v>3154</v>
      </c>
      <c r="G342" s="216" t="s">
        <v>87</v>
      </c>
      <c r="H342" s="216"/>
      <c r="I342" s="220">
        <v>43101</v>
      </c>
      <c r="J342" s="220">
        <v>43464</v>
      </c>
      <c r="K342" s="221">
        <v>8500</v>
      </c>
      <c r="L342" s="179" t="s">
        <v>3106</v>
      </c>
      <c r="M342" s="222">
        <v>0.25</v>
      </c>
      <c r="N342" s="222">
        <v>0.25</v>
      </c>
      <c r="O342" s="222">
        <v>0.25</v>
      </c>
      <c r="P342" s="222">
        <v>0.25</v>
      </c>
      <c r="Q342" s="222">
        <v>0</v>
      </c>
      <c r="R342" s="183">
        <v>0</v>
      </c>
      <c r="S342" s="188">
        <v>0</v>
      </c>
      <c r="T342" s="183">
        <v>0</v>
      </c>
      <c r="U342" s="184">
        <v>0</v>
      </c>
      <c r="V342" s="188">
        <v>0</v>
      </c>
      <c r="W342" s="222">
        <v>0</v>
      </c>
      <c r="X342" s="222">
        <v>0</v>
      </c>
      <c r="Y342" s="199"/>
    </row>
    <row r="343" ht="23.1" customHeight="1" spans="1:25">
      <c r="A343" s="179" t="s">
        <v>1619</v>
      </c>
      <c r="B343" s="179" t="s">
        <v>1897</v>
      </c>
      <c r="C343" s="180" t="s">
        <v>1915</v>
      </c>
      <c r="D343" s="215" t="s">
        <v>2620</v>
      </c>
      <c r="E343" s="216" t="s">
        <v>2621</v>
      </c>
      <c r="F343" s="216" t="s">
        <v>3154</v>
      </c>
      <c r="G343" s="216" t="s">
        <v>3078</v>
      </c>
      <c r="H343" s="216"/>
      <c r="I343" s="220">
        <v>43101</v>
      </c>
      <c r="J343" s="220">
        <v>43464</v>
      </c>
      <c r="K343" s="221">
        <v>50</v>
      </c>
      <c r="L343" s="179" t="s">
        <v>3079</v>
      </c>
      <c r="M343" s="222">
        <v>1.2</v>
      </c>
      <c r="N343" s="222">
        <v>1.2</v>
      </c>
      <c r="O343" s="222">
        <v>1.2</v>
      </c>
      <c r="P343" s="222">
        <v>1.2</v>
      </c>
      <c r="Q343" s="222">
        <v>0</v>
      </c>
      <c r="R343" s="183">
        <v>0</v>
      </c>
      <c r="S343" s="188">
        <v>0</v>
      </c>
      <c r="T343" s="183">
        <v>0</v>
      </c>
      <c r="U343" s="184">
        <v>0</v>
      </c>
      <c r="V343" s="188">
        <v>0</v>
      </c>
      <c r="W343" s="222">
        <v>0</v>
      </c>
      <c r="X343" s="222">
        <v>0</v>
      </c>
      <c r="Y343" s="199"/>
    </row>
    <row r="344" ht="23.1" customHeight="1" spans="1:25">
      <c r="A344" s="179" t="s">
        <v>1619</v>
      </c>
      <c r="B344" s="179" t="s">
        <v>1897</v>
      </c>
      <c r="C344" s="180" t="s">
        <v>1915</v>
      </c>
      <c r="D344" s="215" t="s">
        <v>2622</v>
      </c>
      <c r="E344" s="216" t="s">
        <v>2623</v>
      </c>
      <c r="F344" s="216"/>
      <c r="G344" s="216" t="s">
        <v>3109</v>
      </c>
      <c r="H344" s="216"/>
      <c r="I344" s="220">
        <v>43101</v>
      </c>
      <c r="J344" s="220">
        <v>43465</v>
      </c>
      <c r="K344" s="221">
        <v>5</v>
      </c>
      <c r="L344" s="179"/>
      <c r="M344" s="222">
        <v>2.4</v>
      </c>
      <c r="N344" s="222">
        <v>2.4</v>
      </c>
      <c r="O344" s="222">
        <v>2.4</v>
      </c>
      <c r="P344" s="222">
        <v>2.4</v>
      </c>
      <c r="Q344" s="222">
        <v>0</v>
      </c>
      <c r="R344" s="183">
        <v>0</v>
      </c>
      <c r="S344" s="188">
        <v>0</v>
      </c>
      <c r="T344" s="183">
        <v>0</v>
      </c>
      <c r="U344" s="184">
        <v>0</v>
      </c>
      <c r="V344" s="188">
        <v>0</v>
      </c>
      <c r="W344" s="222">
        <v>0</v>
      </c>
      <c r="X344" s="222">
        <v>0</v>
      </c>
      <c r="Y344" s="199"/>
    </row>
    <row r="345" ht="23.1" customHeight="1" spans="1:25">
      <c r="A345" s="179" t="s">
        <v>1619</v>
      </c>
      <c r="B345" s="179" t="s">
        <v>1897</v>
      </c>
      <c r="C345" s="180" t="s">
        <v>1915</v>
      </c>
      <c r="D345" s="215" t="s">
        <v>2622</v>
      </c>
      <c r="E345" s="216" t="s">
        <v>2623</v>
      </c>
      <c r="F345" s="216"/>
      <c r="G345" s="216" t="s">
        <v>3129</v>
      </c>
      <c r="H345" s="216"/>
      <c r="I345" s="220">
        <v>43101</v>
      </c>
      <c r="J345" s="220">
        <v>43465</v>
      </c>
      <c r="K345" s="221">
        <v>1</v>
      </c>
      <c r="L345" s="179"/>
      <c r="M345" s="222">
        <v>0.2</v>
      </c>
      <c r="N345" s="222">
        <v>0.2</v>
      </c>
      <c r="O345" s="222">
        <v>0.2</v>
      </c>
      <c r="P345" s="222">
        <v>0.2</v>
      </c>
      <c r="Q345" s="222">
        <v>0</v>
      </c>
      <c r="R345" s="183">
        <v>0</v>
      </c>
      <c r="S345" s="188">
        <v>0</v>
      </c>
      <c r="T345" s="183">
        <v>0</v>
      </c>
      <c r="U345" s="184">
        <v>0</v>
      </c>
      <c r="V345" s="188">
        <v>0</v>
      </c>
      <c r="W345" s="222">
        <v>0</v>
      </c>
      <c r="X345" s="222">
        <v>0</v>
      </c>
      <c r="Y345" s="199"/>
    </row>
    <row r="346" ht="23.1" customHeight="1" spans="1:25">
      <c r="A346" s="179" t="s">
        <v>1619</v>
      </c>
      <c r="B346" s="179" t="s">
        <v>1897</v>
      </c>
      <c r="C346" s="180" t="s">
        <v>1915</v>
      </c>
      <c r="D346" s="215" t="s">
        <v>2622</v>
      </c>
      <c r="E346" s="216" t="s">
        <v>2623</v>
      </c>
      <c r="F346" s="216"/>
      <c r="G346" s="216" t="s">
        <v>3080</v>
      </c>
      <c r="H346" s="216"/>
      <c r="I346" s="220">
        <v>43101</v>
      </c>
      <c r="J346" s="220">
        <v>43465</v>
      </c>
      <c r="K346" s="221">
        <v>30</v>
      </c>
      <c r="L346" s="179"/>
      <c r="M346" s="222">
        <v>0.6</v>
      </c>
      <c r="N346" s="222">
        <v>0.6</v>
      </c>
      <c r="O346" s="222">
        <v>0.6</v>
      </c>
      <c r="P346" s="222">
        <v>0.6</v>
      </c>
      <c r="Q346" s="222">
        <v>0</v>
      </c>
      <c r="R346" s="183">
        <v>0</v>
      </c>
      <c r="S346" s="188">
        <v>0</v>
      </c>
      <c r="T346" s="183">
        <v>0</v>
      </c>
      <c r="U346" s="184">
        <v>0</v>
      </c>
      <c r="V346" s="188">
        <v>0</v>
      </c>
      <c r="W346" s="222">
        <v>0</v>
      </c>
      <c r="X346" s="222">
        <v>0</v>
      </c>
      <c r="Y346" s="199"/>
    </row>
    <row r="347" ht="23.1" customHeight="1" spans="1:25">
      <c r="A347" s="179" t="s">
        <v>1619</v>
      </c>
      <c r="B347" s="179" t="s">
        <v>1897</v>
      </c>
      <c r="C347" s="180" t="s">
        <v>1915</v>
      </c>
      <c r="D347" s="215" t="s">
        <v>2622</v>
      </c>
      <c r="E347" s="216" t="s">
        <v>2623</v>
      </c>
      <c r="F347" s="216"/>
      <c r="G347" s="216" t="s">
        <v>3162</v>
      </c>
      <c r="H347" s="216"/>
      <c r="I347" s="220">
        <v>43101</v>
      </c>
      <c r="J347" s="220">
        <v>43465</v>
      </c>
      <c r="K347" s="221">
        <v>50</v>
      </c>
      <c r="L347" s="179"/>
      <c r="M347" s="222">
        <v>1.5</v>
      </c>
      <c r="N347" s="222">
        <v>1.5</v>
      </c>
      <c r="O347" s="222">
        <v>1.5</v>
      </c>
      <c r="P347" s="222">
        <v>1.5</v>
      </c>
      <c r="Q347" s="222">
        <v>0</v>
      </c>
      <c r="R347" s="183">
        <v>0</v>
      </c>
      <c r="S347" s="188">
        <v>0</v>
      </c>
      <c r="T347" s="183">
        <v>0</v>
      </c>
      <c r="U347" s="184">
        <v>0</v>
      </c>
      <c r="V347" s="188">
        <v>0</v>
      </c>
      <c r="W347" s="222">
        <v>0</v>
      </c>
      <c r="X347" s="222">
        <v>0</v>
      </c>
      <c r="Y347" s="199"/>
    </row>
    <row r="348" ht="23.1" customHeight="1" spans="1:25">
      <c r="A348" s="179" t="s">
        <v>1619</v>
      </c>
      <c r="B348" s="179" t="s">
        <v>1897</v>
      </c>
      <c r="C348" s="180" t="s">
        <v>1915</v>
      </c>
      <c r="D348" s="215" t="s">
        <v>2622</v>
      </c>
      <c r="E348" s="216" t="s">
        <v>2623</v>
      </c>
      <c r="F348" s="216"/>
      <c r="G348" s="216" t="s">
        <v>3308</v>
      </c>
      <c r="H348" s="216"/>
      <c r="I348" s="220">
        <v>43101</v>
      </c>
      <c r="J348" s="220">
        <v>43465</v>
      </c>
      <c r="K348" s="221">
        <v>1</v>
      </c>
      <c r="L348" s="179"/>
      <c r="M348" s="222">
        <v>1</v>
      </c>
      <c r="N348" s="222">
        <v>1</v>
      </c>
      <c r="O348" s="222">
        <v>1</v>
      </c>
      <c r="P348" s="222">
        <v>1</v>
      </c>
      <c r="Q348" s="222">
        <v>0</v>
      </c>
      <c r="R348" s="183">
        <v>0</v>
      </c>
      <c r="S348" s="188">
        <v>0</v>
      </c>
      <c r="T348" s="183">
        <v>0</v>
      </c>
      <c r="U348" s="184">
        <v>0</v>
      </c>
      <c r="V348" s="188">
        <v>0</v>
      </c>
      <c r="W348" s="222">
        <v>0</v>
      </c>
      <c r="X348" s="222">
        <v>0</v>
      </c>
      <c r="Y348" s="199"/>
    </row>
    <row r="349" ht="23.1" customHeight="1" spans="1:25">
      <c r="A349" s="179" t="s">
        <v>1619</v>
      </c>
      <c r="B349" s="179" t="s">
        <v>1897</v>
      </c>
      <c r="C349" s="180" t="s">
        <v>1915</v>
      </c>
      <c r="D349" s="215" t="s">
        <v>2622</v>
      </c>
      <c r="E349" s="216" t="s">
        <v>2623</v>
      </c>
      <c r="F349" s="216"/>
      <c r="G349" s="216" t="s">
        <v>3074</v>
      </c>
      <c r="H349" s="216"/>
      <c r="I349" s="220">
        <v>43101</v>
      </c>
      <c r="J349" s="220">
        <v>43465</v>
      </c>
      <c r="K349" s="221">
        <v>5</v>
      </c>
      <c r="L349" s="179"/>
      <c r="M349" s="222">
        <v>0.4</v>
      </c>
      <c r="N349" s="222">
        <v>0.4</v>
      </c>
      <c r="O349" s="222">
        <v>0.4</v>
      </c>
      <c r="P349" s="222">
        <v>0.4</v>
      </c>
      <c r="Q349" s="222">
        <v>0</v>
      </c>
      <c r="R349" s="183">
        <v>0</v>
      </c>
      <c r="S349" s="188">
        <v>0</v>
      </c>
      <c r="T349" s="183">
        <v>0</v>
      </c>
      <c r="U349" s="184">
        <v>0</v>
      </c>
      <c r="V349" s="188">
        <v>0</v>
      </c>
      <c r="W349" s="222">
        <v>0</v>
      </c>
      <c r="X349" s="222">
        <v>0</v>
      </c>
      <c r="Y349" s="199"/>
    </row>
    <row r="350" ht="23.1" customHeight="1" spans="1:25">
      <c r="A350" s="179" t="s">
        <v>1619</v>
      </c>
      <c r="B350" s="179" t="s">
        <v>1897</v>
      </c>
      <c r="C350" s="180" t="s">
        <v>1915</v>
      </c>
      <c r="D350" s="215" t="s">
        <v>2622</v>
      </c>
      <c r="E350" s="216" t="s">
        <v>2623</v>
      </c>
      <c r="F350" s="216" t="s">
        <v>3154</v>
      </c>
      <c r="G350" s="216" t="s">
        <v>3125</v>
      </c>
      <c r="H350" s="216"/>
      <c r="I350" s="220">
        <v>43101</v>
      </c>
      <c r="J350" s="220">
        <v>43465</v>
      </c>
      <c r="K350" s="221">
        <v>6</v>
      </c>
      <c r="L350" s="179"/>
      <c r="M350" s="222">
        <v>2.4</v>
      </c>
      <c r="N350" s="222">
        <v>2.4</v>
      </c>
      <c r="O350" s="222">
        <v>2.4</v>
      </c>
      <c r="P350" s="222">
        <v>2.4</v>
      </c>
      <c r="Q350" s="222">
        <v>0</v>
      </c>
      <c r="R350" s="183">
        <v>0</v>
      </c>
      <c r="S350" s="188">
        <v>0</v>
      </c>
      <c r="T350" s="183">
        <v>0</v>
      </c>
      <c r="U350" s="184">
        <v>0</v>
      </c>
      <c r="V350" s="188">
        <v>0</v>
      </c>
      <c r="W350" s="222">
        <v>0</v>
      </c>
      <c r="X350" s="222">
        <v>0</v>
      </c>
      <c r="Y350" s="199"/>
    </row>
    <row r="351" ht="23.1" customHeight="1" spans="1:25">
      <c r="A351" s="179" t="s">
        <v>1619</v>
      </c>
      <c r="B351" s="179" t="s">
        <v>1897</v>
      </c>
      <c r="C351" s="180" t="s">
        <v>1915</v>
      </c>
      <c r="D351" s="215" t="s">
        <v>2622</v>
      </c>
      <c r="E351" s="216" t="s">
        <v>2623</v>
      </c>
      <c r="F351" s="216" t="s">
        <v>3154</v>
      </c>
      <c r="G351" s="216" t="s">
        <v>3309</v>
      </c>
      <c r="H351" s="216"/>
      <c r="I351" s="220">
        <v>43101</v>
      </c>
      <c r="J351" s="220">
        <v>43465</v>
      </c>
      <c r="K351" s="221">
        <v>2</v>
      </c>
      <c r="L351" s="179"/>
      <c r="M351" s="222">
        <v>0.16</v>
      </c>
      <c r="N351" s="222">
        <v>0.16</v>
      </c>
      <c r="O351" s="222">
        <v>0.16</v>
      </c>
      <c r="P351" s="222">
        <v>0.16</v>
      </c>
      <c r="Q351" s="222">
        <v>0</v>
      </c>
      <c r="R351" s="183">
        <v>0</v>
      </c>
      <c r="S351" s="188">
        <v>0</v>
      </c>
      <c r="T351" s="183">
        <v>0</v>
      </c>
      <c r="U351" s="184">
        <v>0</v>
      </c>
      <c r="V351" s="188">
        <v>0</v>
      </c>
      <c r="W351" s="222">
        <v>0</v>
      </c>
      <c r="X351" s="222">
        <v>0</v>
      </c>
      <c r="Y351" s="199"/>
    </row>
    <row r="352" ht="23.1" customHeight="1" spans="1:25">
      <c r="A352" s="179"/>
      <c r="B352" s="179"/>
      <c r="C352" s="180"/>
      <c r="D352" s="215" t="s">
        <v>2626</v>
      </c>
      <c r="E352" s="216" t="s">
        <v>997</v>
      </c>
      <c r="F352" s="216"/>
      <c r="G352" s="216"/>
      <c r="H352" s="216"/>
      <c r="I352" s="220"/>
      <c r="J352" s="220"/>
      <c r="K352" s="221"/>
      <c r="L352" s="179"/>
      <c r="M352" s="222">
        <v>1551.25</v>
      </c>
      <c r="N352" s="222">
        <v>1551.15</v>
      </c>
      <c r="O352" s="222">
        <v>1551.15</v>
      </c>
      <c r="P352" s="222">
        <v>1551.15</v>
      </c>
      <c r="Q352" s="222">
        <v>0</v>
      </c>
      <c r="R352" s="183">
        <v>0</v>
      </c>
      <c r="S352" s="188">
        <v>0</v>
      </c>
      <c r="T352" s="183">
        <v>0</v>
      </c>
      <c r="U352" s="184">
        <v>0</v>
      </c>
      <c r="V352" s="188">
        <v>0</v>
      </c>
      <c r="W352" s="222">
        <v>0</v>
      </c>
      <c r="X352" s="222">
        <v>0</v>
      </c>
      <c r="Y352" s="199"/>
    </row>
    <row r="353" ht="23.1" customHeight="1" spans="1:25">
      <c r="A353" s="179" t="s">
        <v>1697</v>
      </c>
      <c r="B353" s="179" t="s">
        <v>1909</v>
      </c>
      <c r="C353" s="180" t="s">
        <v>1913</v>
      </c>
      <c r="D353" s="215" t="s">
        <v>2629</v>
      </c>
      <c r="E353" s="216" t="s">
        <v>2630</v>
      </c>
      <c r="F353" s="216" t="s">
        <v>3130</v>
      </c>
      <c r="G353" s="216" t="s">
        <v>3086</v>
      </c>
      <c r="H353" s="216" t="s">
        <v>87</v>
      </c>
      <c r="I353" s="220">
        <v>43101</v>
      </c>
      <c r="J353" s="220">
        <v>43465</v>
      </c>
      <c r="K353" s="221"/>
      <c r="L353" s="179"/>
      <c r="M353" s="222">
        <v>17</v>
      </c>
      <c r="N353" s="222">
        <v>17</v>
      </c>
      <c r="O353" s="222">
        <v>17</v>
      </c>
      <c r="P353" s="222">
        <v>17</v>
      </c>
      <c r="Q353" s="222">
        <v>0</v>
      </c>
      <c r="R353" s="183">
        <v>0</v>
      </c>
      <c r="S353" s="188">
        <v>0</v>
      </c>
      <c r="T353" s="183">
        <v>0</v>
      </c>
      <c r="U353" s="184">
        <v>0</v>
      </c>
      <c r="V353" s="188">
        <v>0</v>
      </c>
      <c r="W353" s="222">
        <v>0</v>
      </c>
      <c r="X353" s="222">
        <v>0</v>
      </c>
      <c r="Y353" s="199"/>
    </row>
    <row r="354" ht="23.1" customHeight="1" spans="1:25">
      <c r="A354" s="179" t="s">
        <v>1697</v>
      </c>
      <c r="B354" s="179" t="s">
        <v>1909</v>
      </c>
      <c r="C354" s="180" t="s">
        <v>1913</v>
      </c>
      <c r="D354" s="215" t="s">
        <v>2629</v>
      </c>
      <c r="E354" s="216" t="s">
        <v>2630</v>
      </c>
      <c r="F354" s="216" t="s">
        <v>3154</v>
      </c>
      <c r="G354" s="216" t="s">
        <v>3078</v>
      </c>
      <c r="H354" s="216" t="s">
        <v>2839</v>
      </c>
      <c r="I354" s="220">
        <v>43101</v>
      </c>
      <c r="J354" s="220">
        <v>43465</v>
      </c>
      <c r="K354" s="221"/>
      <c r="L354" s="179"/>
      <c r="M354" s="222">
        <v>0.5</v>
      </c>
      <c r="N354" s="222">
        <v>0.5</v>
      </c>
      <c r="O354" s="222">
        <v>0.5</v>
      </c>
      <c r="P354" s="222">
        <v>0.5</v>
      </c>
      <c r="Q354" s="222">
        <v>0</v>
      </c>
      <c r="R354" s="183">
        <v>0</v>
      </c>
      <c r="S354" s="188">
        <v>0</v>
      </c>
      <c r="T354" s="183">
        <v>0</v>
      </c>
      <c r="U354" s="184">
        <v>0</v>
      </c>
      <c r="V354" s="188">
        <v>0</v>
      </c>
      <c r="W354" s="222">
        <v>0</v>
      </c>
      <c r="X354" s="222">
        <v>0</v>
      </c>
      <c r="Y354" s="199"/>
    </row>
    <row r="355" ht="23.1" customHeight="1" spans="1:25">
      <c r="A355" s="179" t="s">
        <v>1697</v>
      </c>
      <c r="B355" s="179" t="s">
        <v>1909</v>
      </c>
      <c r="C355" s="180" t="s">
        <v>1913</v>
      </c>
      <c r="D355" s="215" t="s">
        <v>2629</v>
      </c>
      <c r="E355" s="216" t="s">
        <v>2630</v>
      </c>
      <c r="F355" s="216" t="s">
        <v>3154</v>
      </c>
      <c r="G355" s="216" t="s">
        <v>3082</v>
      </c>
      <c r="H355" s="216" t="s">
        <v>90</v>
      </c>
      <c r="I355" s="220">
        <v>43101</v>
      </c>
      <c r="J355" s="220">
        <v>43465</v>
      </c>
      <c r="K355" s="221"/>
      <c r="L355" s="179"/>
      <c r="M355" s="222">
        <v>4</v>
      </c>
      <c r="N355" s="222">
        <v>4</v>
      </c>
      <c r="O355" s="222">
        <v>4</v>
      </c>
      <c r="P355" s="222">
        <v>4</v>
      </c>
      <c r="Q355" s="222">
        <v>0</v>
      </c>
      <c r="R355" s="183">
        <v>0</v>
      </c>
      <c r="S355" s="188">
        <v>0</v>
      </c>
      <c r="T355" s="183">
        <v>0</v>
      </c>
      <c r="U355" s="184">
        <v>0</v>
      </c>
      <c r="V355" s="188">
        <v>0</v>
      </c>
      <c r="W355" s="222">
        <v>0</v>
      </c>
      <c r="X355" s="222">
        <v>0</v>
      </c>
      <c r="Y355" s="199"/>
    </row>
    <row r="356" ht="23.1" customHeight="1" spans="1:25">
      <c r="A356" s="179" t="s">
        <v>1697</v>
      </c>
      <c r="B356" s="179" t="s">
        <v>1909</v>
      </c>
      <c r="C356" s="180" t="s">
        <v>1913</v>
      </c>
      <c r="D356" s="215" t="s">
        <v>2629</v>
      </c>
      <c r="E356" s="216" t="s">
        <v>2630</v>
      </c>
      <c r="F356" s="216" t="s">
        <v>3154</v>
      </c>
      <c r="G356" s="216" t="s">
        <v>3074</v>
      </c>
      <c r="H356" s="216" t="s">
        <v>90</v>
      </c>
      <c r="I356" s="220">
        <v>43101</v>
      </c>
      <c r="J356" s="220">
        <v>43465</v>
      </c>
      <c r="K356" s="221"/>
      <c r="L356" s="179"/>
      <c r="M356" s="222">
        <v>0.62</v>
      </c>
      <c r="N356" s="222">
        <v>0.62</v>
      </c>
      <c r="O356" s="222">
        <v>0.62</v>
      </c>
      <c r="P356" s="222">
        <v>0.62</v>
      </c>
      <c r="Q356" s="222">
        <v>0</v>
      </c>
      <c r="R356" s="183">
        <v>0</v>
      </c>
      <c r="S356" s="188">
        <v>0</v>
      </c>
      <c r="T356" s="183">
        <v>0</v>
      </c>
      <c r="U356" s="184">
        <v>0</v>
      </c>
      <c r="V356" s="188">
        <v>0</v>
      </c>
      <c r="W356" s="222">
        <v>0</v>
      </c>
      <c r="X356" s="222">
        <v>0</v>
      </c>
      <c r="Y356" s="199"/>
    </row>
    <row r="357" ht="23.1" customHeight="1" spans="1:25">
      <c r="A357" s="179" t="s">
        <v>1697</v>
      </c>
      <c r="B357" s="179" t="s">
        <v>1909</v>
      </c>
      <c r="C357" s="180" t="s">
        <v>1897</v>
      </c>
      <c r="D357" s="215" t="s">
        <v>2631</v>
      </c>
      <c r="E357" s="216" t="s">
        <v>2632</v>
      </c>
      <c r="F357" s="216" t="s">
        <v>3130</v>
      </c>
      <c r="G357" s="216" t="s">
        <v>3310</v>
      </c>
      <c r="H357" s="216" t="s">
        <v>2853</v>
      </c>
      <c r="I357" s="220">
        <v>43101</v>
      </c>
      <c r="J357" s="220">
        <v>43465</v>
      </c>
      <c r="K357" s="221"/>
      <c r="L357" s="179"/>
      <c r="M357" s="222">
        <v>8</v>
      </c>
      <c r="N357" s="222">
        <v>8</v>
      </c>
      <c r="O357" s="222">
        <v>8</v>
      </c>
      <c r="P357" s="222">
        <v>8</v>
      </c>
      <c r="Q357" s="222">
        <v>0</v>
      </c>
      <c r="R357" s="183">
        <v>0</v>
      </c>
      <c r="S357" s="188">
        <v>0</v>
      </c>
      <c r="T357" s="183">
        <v>0</v>
      </c>
      <c r="U357" s="184">
        <v>0</v>
      </c>
      <c r="V357" s="188">
        <v>0</v>
      </c>
      <c r="W357" s="222">
        <v>0</v>
      </c>
      <c r="X357" s="222">
        <v>0</v>
      </c>
      <c r="Y357" s="199"/>
    </row>
    <row r="358" ht="23.1" customHeight="1" spans="1:25">
      <c r="A358" s="179" t="s">
        <v>1697</v>
      </c>
      <c r="B358" s="179" t="s">
        <v>1909</v>
      </c>
      <c r="C358" s="180" t="s">
        <v>1897</v>
      </c>
      <c r="D358" s="215" t="s">
        <v>2631</v>
      </c>
      <c r="E358" s="216" t="s">
        <v>2632</v>
      </c>
      <c r="F358" s="216" t="s">
        <v>3130</v>
      </c>
      <c r="G358" s="216" t="s">
        <v>3311</v>
      </c>
      <c r="H358" s="216" t="s">
        <v>2842</v>
      </c>
      <c r="I358" s="220">
        <v>43101</v>
      </c>
      <c r="J358" s="220">
        <v>43465</v>
      </c>
      <c r="K358" s="221"/>
      <c r="L358" s="179"/>
      <c r="M358" s="222">
        <v>20</v>
      </c>
      <c r="N358" s="222">
        <v>20</v>
      </c>
      <c r="O358" s="222">
        <v>20</v>
      </c>
      <c r="P358" s="222">
        <v>20</v>
      </c>
      <c r="Q358" s="222">
        <v>0</v>
      </c>
      <c r="R358" s="183">
        <v>0</v>
      </c>
      <c r="S358" s="188">
        <v>0</v>
      </c>
      <c r="T358" s="183">
        <v>0</v>
      </c>
      <c r="U358" s="184">
        <v>0</v>
      </c>
      <c r="V358" s="188">
        <v>0</v>
      </c>
      <c r="W358" s="222">
        <v>0</v>
      </c>
      <c r="X358" s="222">
        <v>0</v>
      </c>
      <c r="Y358" s="199"/>
    </row>
    <row r="359" ht="23.1" customHeight="1" spans="1:25">
      <c r="A359" s="179" t="s">
        <v>1697</v>
      </c>
      <c r="B359" s="179" t="s">
        <v>1909</v>
      </c>
      <c r="C359" s="180" t="s">
        <v>1897</v>
      </c>
      <c r="D359" s="215" t="s">
        <v>2631</v>
      </c>
      <c r="E359" s="216" t="s">
        <v>2632</v>
      </c>
      <c r="F359" s="216" t="s">
        <v>3130</v>
      </c>
      <c r="G359" s="216" t="s">
        <v>3086</v>
      </c>
      <c r="H359" s="216" t="s">
        <v>87</v>
      </c>
      <c r="I359" s="220">
        <v>43101</v>
      </c>
      <c r="J359" s="220">
        <v>43465</v>
      </c>
      <c r="K359" s="221"/>
      <c r="L359" s="179"/>
      <c r="M359" s="222">
        <v>39</v>
      </c>
      <c r="N359" s="222">
        <v>39</v>
      </c>
      <c r="O359" s="222">
        <v>39</v>
      </c>
      <c r="P359" s="222">
        <v>39</v>
      </c>
      <c r="Q359" s="222">
        <v>0</v>
      </c>
      <c r="R359" s="183">
        <v>0</v>
      </c>
      <c r="S359" s="188">
        <v>0</v>
      </c>
      <c r="T359" s="183">
        <v>0</v>
      </c>
      <c r="U359" s="184">
        <v>0</v>
      </c>
      <c r="V359" s="188">
        <v>0</v>
      </c>
      <c r="W359" s="222">
        <v>0</v>
      </c>
      <c r="X359" s="222">
        <v>0</v>
      </c>
      <c r="Y359" s="199"/>
    </row>
    <row r="360" ht="23.1" customHeight="1" spans="1:25">
      <c r="A360" s="179" t="s">
        <v>1697</v>
      </c>
      <c r="B360" s="179" t="s">
        <v>1909</v>
      </c>
      <c r="C360" s="180" t="s">
        <v>1897</v>
      </c>
      <c r="D360" s="215" t="s">
        <v>2631</v>
      </c>
      <c r="E360" s="216" t="s">
        <v>2632</v>
      </c>
      <c r="F360" s="216" t="s">
        <v>3130</v>
      </c>
      <c r="G360" s="216" t="s">
        <v>3312</v>
      </c>
      <c r="H360" s="216" t="s">
        <v>2847</v>
      </c>
      <c r="I360" s="220">
        <v>43101</v>
      </c>
      <c r="J360" s="220">
        <v>43465</v>
      </c>
      <c r="K360" s="221"/>
      <c r="L360" s="179"/>
      <c r="M360" s="222">
        <v>40</v>
      </c>
      <c r="N360" s="222">
        <v>40</v>
      </c>
      <c r="O360" s="222">
        <v>40</v>
      </c>
      <c r="P360" s="222">
        <v>40</v>
      </c>
      <c r="Q360" s="222">
        <v>0</v>
      </c>
      <c r="R360" s="183">
        <v>0</v>
      </c>
      <c r="S360" s="188">
        <v>0</v>
      </c>
      <c r="T360" s="183">
        <v>0</v>
      </c>
      <c r="U360" s="184">
        <v>0</v>
      </c>
      <c r="V360" s="188">
        <v>0</v>
      </c>
      <c r="W360" s="222">
        <v>0</v>
      </c>
      <c r="X360" s="222">
        <v>0</v>
      </c>
      <c r="Y360" s="199"/>
    </row>
    <row r="361" ht="23.1" customHeight="1" spans="1:25">
      <c r="A361" s="179" t="s">
        <v>1697</v>
      </c>
      <c r="B361" s="179" t="s">
        <v>1909</v>
      </c>
      <c r="C361" s="180" t="s">
        <v>1897</v>
      </c>
      <c r="D361" s="215" t="s">
        <v>2631</v>
      </c>
      <c r="E361" s="216" t="s">
        <v>2632</v>
      </c>
      <c r="F361" s="216" t="s">
        <v>3154</v>
      </c>
      <c r="G361" s="216" t="s">
        <v>3313</v>
      </c>
      <c r="H361" s="216" t="s">
        <v>2880</v>
      </c>
      <c r="I361" s="220">
        <v>43101</v>
      </c>
      <c r="J361" s="220">
        <v>43465</v>
      </c>
      <c r="K361" s="221"/>
      <c r="L361" s="179"/>
      <c r="M361" s="222">
        <v>38</v>
      </c>
      <c r="N361" s="222">
        <v>38</v>
      </c>
      <c r="O361" s="222">
        <v>38</v>
      </c>
      <c r="P361" s="222">
        <v>38</v>
      </c>
      <c r="Q361" s="222">
        <v>0</v>
      </c>
      <c r="R361" s="183">
        <v>0</v>
      </c>
      <c r="S361" s="188">
        <v>0</v>
      </c>
      <c r="T361" s="183">
        <v>0</v>
      </c>
      <c r="U361" s="184">
        <v>0</v>
      </c>
      <c r="V361" s="188">
        <v>0</v>
      </c>
      <c r="W361" s="222">
        <v>0</v>
      </c>
      <c r="X361" s="222">
        <v>0</v>
      </c>
      <c r="Y361" s="199"/>
    </row>
    <row r="362" ht="23.1" customHeight="1" spans="1:25">
      <c r="A362" s="179" t="s">
        <v>1697</v>
      </c>
      <c r="B362" s="179" t="s">
        <v>1909</v>
      </c>
      <c r="C362" s="180" t="s">
        <v>1897</v>
      </c>
      <c r="D362" s="215" t="s">
        <v>2631</v>
      </c>
      <c r="E362" s="216" t="s">
        <v>2632</v>
      </c>
      <c r="F362" s="216" t="s">
        <v>3154</v>
      </c>
      <c r="G362" s="216" t="s">
        <v>3314</v>
      </c>
      <c r="H362" s="216" t="s">
        <v>90</v>
      </c>
      <c r="I362" s="220">
        <v>43101</v>
      </c>
      <c r="J362" s="220">
        <v>43465</v>
      </c>
      <c r="K362" s="221"/>
      <c r="L362" s="179"/>
      <c r="M362" s="222">
        <v>20</v>
      </c>
      <c r="N362" s="222">
        <v>20</v>
      </c>
      <c r="O362" s="222">
        <v>20</v>
      </c>
      <c r="P362" s="222">
        <v>20</v>
      </c>
      <c r="Q362" s="222">
        <v>0</v>
      </c>
      <c r="R362" s="183">
        <v>0</v>
      </c>
      <c r="S362" s="188">
        <v>0</v>
      </c>
      <c r="T362" s="183">
        <v>0</v>
      </c>
      <c r="U362" s="184">
        <v>0</v>
      </c>
      <c r="V362" s="188">
        <v>0</v>
      </c>
      <c r="W362" s="222">
        <v>0</v>
      </c>
      <c r="X362" s="222">
        <v>0</v>
      </c>
      <c r="Y362" s="199"/>
    </row>
    <row r="363" ht="23.1" customHeight="1" spans="1:25">
      <c r="A363" s="179" t="s">
        <v>1697</v>
      </c>
      <c r="B363" s="179" t="s">
        <v>1909</v>
      </c>
      <c r="C363" s="180" t="s">
        <v>1897</v>
      </c>
      <c r="D363" s="215" t="s">
        <v>2631</v>
      </c>
      <c r="E363" s="216" t="s">
        <v>2632</v>
      </c>
      <c r="F363" s="216" t="s">
        <v>3154</v>
      </c>
      <c r="G363" s="216" t="s">
        <v>3139</v>
      </c>
      <c r="H363" s="216" t="s">
        <v>90</v>
      </c>
      <c r="I363" s="220">
        <v>43101</v>
      </c>
      <c r="J363" s="220">
        <v>43465</v>
      </c>
      <c r="K363" s="221"/>
      <c r="L363" s="179"/>
      <c r="M363" s="222">
        <v>6</v>
      </c>
      <c r="N363" s="222">
        <v>6</v>
      </c>
      <c r="O363" s="222">
        <v>6</v>
      </c>
      <c r="P363" s="222">
        <v>6</v>
      </c>
      <c r="Q363" s="222">
        <v>0</v>
      </c>
      <c r="R363" s="183">
        <v>0</v>
      </c>
      <c r="S363" s="188">
        <v>0</v>
      </c>
      <c r="T363" s="183">
        <v>0</v>
      </c>
      <c r="U363" s="184">
        <v>0</v>
      </c>
      <c r="V363" s="188">
        <v>0</v>
      </c>
      <c r="W363" s="222">
        <v>0</v>
      </c>
      <c r="X363" s="222">
        <v>0</v>
      </c>
      <c r="Y363" s="199"/>
    </row>
    <row r="364" ht="23.1" customHeight="1" spans="1:25">
      <c r="A364" s="179" t="s">
        <v>1697</v>
      </c>
      <c r="B364" s="179" t="s">
        <v>1909</v>
      </c>
      <c r="C364" s="180" t="s">
        <v>1897</v>
      </c>
      <c r="D364" s="215" t="s">
        <v>2631</v>
      </c>
      <c r="E364" s="216" t="s">
        <v>2632</v>
      </c>
      <c r="F364" s="216" t="s">
        <v>3154</v>
      </c>
      <c r="G364" s="216" t="s">
        <v>3109</v>
      </c>
      <c r="H364" s="216" t="s">
        <v>90</v>
      </c>
      <c r="I364" s="220">
        <v>43101</v>
      </c>
      <c r="J364" s="220">
        <v>43465</v>
      </c>
      <c r="K364" s="221"/>
      <c r="L364" s="179"/>
      <c r="M364" s="222">
        <v>8</v>
      </c>
      <c r="N364" s="222">
        <v>8</v>
      </c>
      <c r="O364" s="222">
        <v>8</v>
      </c>
      <c r="P364" s="222">
        <v>8</v>
      </c>
      <c r="Q364" s="222">
        <v>0</v>
      </c>
      <c r="R364" s="183">
        <v>0</v>
      </c>
      <c r="S364" s="188">
        <v>0</v>
      </c>
      <c r="T364" s="183">
        <v>0</v>
      </c>
      <c r="U364" s="184">
        <v>0</v>
      </c>
      <c r="V364" s="188">
        <v>0</v>
      </c>
      <c r="W364" s="222">
        <v>0</v>
      </c>
      <c r="X364" s="222">
        <v>0</v>
      </c>
      <c r="Y364" s="199"/>
    </row>
    <row r="365" ht="23.1" customHeight="1" spans="1:25">
      <c r="A365" s="179" t="s">
        <v>1697</v>
      </c>
      <c r="B365" s="179" t="s">
        <v>1909</v>
      </c>
      <c r="C365" s="180" t="s">
        <v>1897</v>
      </c>
      <c r="D365" s="215" t="s">
        <v>2631</v>
      </c>
      <c r="E365" s="216" t="s">
        <v>2632</v>
      </c>
      <c r="F365" s="216" t="s">
        <v>3154</v>
      </c>
      <c r="G365" s="216" t="s">
        <v>3315</v>
      </c>
      <c r="H365" s="216" t="s">
        <v>90</v>
      </c>
      <c r="I365" s="220">
        <v>43101</v>
      </c>
      <c r="J365" s="220">
        <v>43465</v>
      </c>
      <c r="K365" s="221"/>
      <c r="L365" s="179"/>
      <c r="M365" s="222">
        <v>18</v>
      </c>
      <c r="N365" s="222">
        <v>18</v>
      </c>
      <c r="O365" s="222">
        <v>18</v>
      </c>
      <c r="P365" s="222">
        <v>18</v>
      </c>
      <c r="Q365" s="222">
        <v>0</v>
      </c>
      <c r="R365" s="183">
        <v>0</v>
      </c>
      <c r="S365" s="188">
        <v>0</v>
      </c>
      <c r="T365" s="183">
        <v>0</v>
      </c>
      <c r="U365" s="184">
        <v>0</v>
      </c>
      <c r="V365" s="188">
        <v>0</v>
      </c>
      <c r="W365" s="222">
        <v>0</v>
      </c>
      <c r="X365" s="222">
        <v>0</v>
      </c>
      <c r="Y365" s="199"/>
    </row>
    <row r="366" ht="23.1" customHeight="1" spans="1:25">
      <c r="A366" s="179" t="s">
        <v>1697</v>
      </c>
      <c r="B366" s="179" t="s">
        <v>1909</v>
      </c>
      <c r="C366" s="180" t="s">
        <v>1899</v>
      </c>
      <c r="D366" s="215" t="s">
        <v>2633</v>
      </c>
      <c r="E366" s="216" t="s">
        <v>2634</v>
      </c>
      <c r="F366" s="216" t="s">
        <v>3316</v>
      </c>
      <c r="G366" s="216" t="s">
        <v>3086</v>
      </c>
      <c r="H366" s="216" t="s">
        <v>87</v>
      </c>
      <c r="I366" s="220">
        <v>43101</v>
      </c>
      <c r="J366" s="220">
        <v>43465</v>
      </c>
      <c r="K366" s="221">
        <v>1</v>
      </c>
      <c r="L366" s="179" t="s">
        <v>3217</v>
      </c>
      <c r="M366" s="222">
        <v>40</v>
      </c>
      <c r="N366" s="222">
        <v>40</v>
      </c>
      <c r="O366" s="222">
        <v>40</v>
      </c>
      <c r="P366" s="222">
        <v>40</v>
      </c>
      <c r="Q366" s="222">
        <v>0</v>
      </c>
      <c r="R366" s="183">
        <v>0</v>
      </c>
      <c r="S366" s="188">
        <v>0</v>
      </c>
      <c r="T366" s="183">
        <v>0</v>
      </c>
      <c r="U366" s="184">
        <v>0</v>
      </c>
      <c r="V366" s="188">
        <v>0</v>
      </c>
      <c r="W366" s="222">
        <v>0</v>
      </c>
      <c r="X366" s="222">
        <v>0</v>
      </c>
      <c r="Y366" s="199"/>
    </row>
    <row r="367" ht="23.1" customHeight="1" spans="1:25">
      <c r="A367" s="179" t="s">
        <v>1697</v>
      </c>
      <c r="B367" s="179" t="s">
        <v>1897</v>
      </c>
      <c r="C367" s="180" t="s">
        <v>1897</v>
      </c>
      <c r="D367" s="215" t="s">
        <v>2641</v>
      </c>
      <c r="E367" s="216" t="s">
        <v>2642</v>
      </c>
      <c r="F367" s="216" t="s">
        <v>3130</v>
      </c>
      <c r="G367" s="216" t="s">
        <v>3086</v>
      </c>
      <c r="H367" s="216" t="s">
        <v>2874</v>
      </c>
      <c r="I367" s="220">
        <v>43101</v>
      </c>
      <c r="J367" s="220">
        <v>43465</v>
      </c>
      <c r="K367" s="221">
        <v>1</v>
      </c>
      <c r="L367" s="179" t="s">
        <v>3217</v>
      </c>
      <c r="M367" s="222">
        <v>2</v>
      </c>
      <c r="N367" s="222">
        <v>2</v>
      </c>
      <c r="O367" s="222">
        <v>2</v>
      </c>
      <c r="P367" s="222">
        <v>2</v>
      </c>
      <c r="Q367" s="222">
        <v>0</v>
      </c>
      <c r="R367" s="183">
        <v>0</v>
      </c>
      <c r="S367" s="188">
        <v>0</v>
      </c>
      <c r="T367" s="183">
        <v>0</v>
      </c>
      <c r="U367" s="184">
        <v>0</v>
      </c>
      <c r="V367" s="188">
        <v>0</v>
      </c>
      <c r="W367" s="222">
        <v>0</v>
      </c>
      <c r="X367" s="222">
        <v>0</v>
      </c>
      <c r="Y367" s="199"/>
    </row>
    <row r="368" ht="23.1" customHeight="1" spans="1:25">
      <c r="A368" s="179" t="s">
        <v>1697</v>
      </c>
      <c r="B368" s="179" t="s">
        <v>1897</v>
      </c>
      <c r="C368" s="180" t="s">
        <v>1897</v>
      </c>
      <c r="D368" s="215" t="s">
        <v>2641</v>
      </c>
      <c r="E368" s="216" t="s">
        <v>2642</v>
      </c>
      <c r="F368" s="216" t="s">
        <v>3154</v>
      </c>
      <c r="G368" s="216" t="s">
        <v>3078</v>
      </c>
      <c r="H368" s="216" t="s">
        <v>2839</v>
      </c>
      <c r="I368" s="220">
        <v>43101</v>
      </c>
      <c r="J368" s="220">
        <v>43465</v>
      </c>
      <c r="K368" s="221">
        <v>8</v>
      </c>
      <c r="L368" s="179" t="s">
        <v>3079</v>
      </c>
      <c r="M368" s="222">
        <v>0.18</v>
      </c>
      <c r="N368" s="222">
        <v>0.18</v>
      </c>
      <c r="O368" s="222">
        <v>0.18</v>
      </c>
      <c r="P368" s="222">
        <v>0.18</v>
      </c>
      <c r="Q368" s="222">
        <v>0</v>
      </c>
      <c r="R368" s="183">
        <v>0</v>
      </c>
      <c r="S368" s="188">
        <v>0</v>
      </c>
      <c r="T368" s="183">
        <v>0</v>
      </c>
      <c r="U368" s="184">
        <v>0</v>
      </c>
      <c r="V368" s="188">
        <v>0</v>
      </c>
      <c r="W368" s="222">
        <v>0</v>
      </c>
      <c r="X368" s="222">
        <v>0</v>
      </c>
      <c r="Y368" s="199"/>
    </row>
    <row r="369" ht="23.1" customHeight="1" spans="1:25">
      <c r="A369" s="179" t="s">
        <v>1697</v>
      </c>
      <c r="B369" s="179" t="s">
        <v>1897</v>
      </c>
      <c r="C369" s="180" t="s">
        <v>1897</v>
      </c>
      <c r="D369" s="215" t="s">
        <v>2641</v>
      </c>
      <c r="E369" s="216" t="s">
        <v>2642</v>
      </c>
      <c r="F369" s="216" t="s">
        <v>3154</v>
      </c>
      <c r="G369" s="216" t="s">
        <v>3080</v>
      </c>
      <c r="H369" s="216" t="s">
        <v>2839</v>
      </c>
      <c r="I369" s="220">
        <v>43101</v>
      </c>
      <c r="J369" s="220">
        <v>43465</v>
      </c>
      <c r="K369" s="221">
        <v>15</v>
      </c>
      <c r="L369" s="179" t="s">
        <v>3155</v>
      </c>
      <c r="M369" s="222">
        <v>0.32</v>
      </c>
      <c r="N369" s="222">
        <v>0.32</v>
      </c>
      <c r="O369" s="222">
        <v>0.32</v>
      </c>
      <c r="P369" s="222">
        <v>0.32</v>
      </c>
      <c r="Q369" s="222">
        <v>0</v>
      </c>
      <c r="R369" s="183">
        <v>0</v>
      </c>
      <c r="S369" s="188">
        <v>0</v>
      </c>
      <c r="T369" s="183">
        <v>0</v>
      </c>
      <c r="U369" s="184">
        <v>0</v>
      </c>
      <c r="V369" s="188">
        <v>0</v>
      </c>
      <c r="W369" s="222">
        <v>0</v>
      </c>
      <c r="X369" s="222">
        <v>0</v>
      </c>
      <c r="Y369" s="199"/>
    </row>
    <row r="370" ht="23.1" customHeight="1" spans="1:25">
      <c r="A370" s="179" t="s">
        <v>1697</v>
      </c>
      <c r="B370" s="179" t="s">
        <v>1897</v>
      </c>
      <c r="C370" s="180" t="s">
        <v>1897</v>
      </c>
      <c r="D370" s="215" t="s">
        <v>2641</v>
      </c>
      <c r="E370" s="216" t="s">
        <v>2642</v>
      </c>
      <c r="F370" s="216" t="s">
        <v>3154</v>
      </c>
      <c r="G370" s="216" t="s">
        <v>3249</v>
      </c>
      <c r="H370" s="216" t="s">
        <v>2839</v>
      </c>
      <c r="I370" s="220">
        <v>43101</v>
      </c>
      <c r="J370" s="220">
        <v>43465</v>
      </c>
      <c r="K370" s="221">
        <v>10</v>
      </c>
      <c r="L370" s="179" t="s">
        <v>3230</v>
      </c>
      <c r="M370" s="222">
        <v>0.04</v>
      </c>
      <c r="N370" s="222">
        <v>0.04</v>
      </c>
      <c r="O370" s="222">
        <v>0.04</v>
      </c>
      <c r="P370" s="222">
        <v>0.04</v>
      </c>
      <c r="Q370" s="222">
        <v>0</v>
      </c>
      <c r="R370" s="183">
        <v>0</v>
      </c>
      <c r="S370" s="188">
        <v>0</v>
      </c>
      <c r="T370" s="183">
        <v>0</v>
      </c>
      <c r="U370" s="184">
        <v>0</v>
      </c>
      <c r="V370" s="188">
        <v>0</v>
      </c>
      <c r="W370" s="222">
        <v>0</v>
      </c>
      <c r="X370" s="222">
        <v>0</v>
      </c>
      <c r="Y370" s="199"/>
    </row>
    <row r="371" ht="23.1" customHeight="1" spans="1:25">
      <c r="A371" s="179" t="s">
        <v>1697</v>
      </c>
      <c r="B371" s="179" t="s">
        <v>1901</v>
      </c>
      <c r="C371" s="180" t="s">
        <v>1897</v>
      </c>
      <c r="D371" s="215" t="s">
        <v>2645</v>
      </c>
      <c r="E371" s="216" t="s">
        <v>2646</v>
      </c>
      <c r="F371" s="216" t="s">
        <v>3130</v>
      </c>
      <c r="G371" s="216" t="s">
        <v>3086</v>
      </c>
      <c r="H371" s="216" t="s">
        <v>2856</v>
      </c>
      <c r="I371" s="220">
        <v>43101</v>
      </c>
      <c r="J371" s="220">
        <v>43465</v>
      </c>
      <c r="K371" s="221">
        <v>1</v>
      </c>
      <c r="L371" s="179" t="s">
        <v>3217</v>
      </c>
      <c r="M371" s="222">
        <v>18</v>
      </c>
      <c r="N371" s="222">
        <v>18</v>
      </c>
      <c r="O371" s="222">
        <v>18</v>
      </c>
      <c r="P371" s="222">
        <v>18</v>
      </c>
      <c r="Q371" s="222">
        <v>0</v>
      </c>
      <c r="R371" s="183">
        <v>0</v>
      </c>
      <c r="S371" s="188">
        <v>0</v>
      </c>
      <c r="T371" s="183">
        <v>0</v>
      </c>
      <c r="U371" s="184">
        <v>0</v>
      </c>
      <c r="V371" s="188">
        <v>0</v>
      </c>
      <c r="W371" s="222">
        <v>0</v>
      </c>
      <c r="X371" s="222">
        <v>0</v>
      </c>
      <c r="Y371" s="199"/>
    </row>
    <row r="372" ht="23.1" customHeight="1" spans="1:25">
      <c r="A372" s="179" t="s">
        <v>1697</v>
      </c>
      <c r="B372" s="179" t="s">
        <v>1901</v>
      </c>
      <c r="C372" s="180" t="s">
        <v>1897</v>
      </c>
      <c r="D372" s="215" t="s">
        <v>2645</v>
      </c>
      <c r="E372" s="216" t="s">
        <v>2646</v>
      </c>
      <c r="F372" s="216" t="s">
        <v>3130</v>
      </c>
      <c r="G372" s="216" t="s">
        <v>3317</v>
      </c>
      <c r="H372" s="216" t="s">
        <v>2856</v>
      </c>
      <c r="I372" s="220">
        <v>43101</v>
      </c>
      <c r="J372" s="220">
        <v>43465</v>
      </c>
      <c r="K372" s="221">
        <v>1</v>
      </c>
      <c r="L372" s="179" t="s">
        <v>3217</v>
      </c>
      <c r="M372" s="222">
        <v>15.5</v>
      </c>
      <c r="N372" s="222">
        <v>15.5</v>
      </c>
      <c r="O372" s="222">
        <v>15.5</v>
      </c>
      <c r="P372" s="222">
        <v>15.5</v>
      </c>
      <c r="Q372" s="222">
        <v>0</v>
      </c>
      <c r="R372" s="183">
        <v>0</v>
      </c>
      <c r="S372" s="188">
        <v>0</v>
      </c>
      <c r="T372" s="183">
        <v>0</v>
      </c>
      <c r="U372" s="184">
        <v>0</v>
      </c>
      <c r="V372" s="188">
        <v>0</v>
      </c>
      <c r="W372" s="222">
        <v>0</v>
      </c>
      <c r="X372" s="222">
        <v>0</v>
      </c>
      <c r="Y372" s="199"/>
    </row>
    <row r="373" ht="23.1" customHeight="1" spans="1:25">
      <c r="A373" s="179" t="s">
        <v>1697</v>
      </c>
      <c r="B373" s="179" t="s">
        <v>1901</v>
      </c>
      <c r="C373" s="180" t="s">
        <v>1897</v>
      </c>
      <c r="D373" s="215" t="s">
        <v>2645</v>
      </c>
      <c r="E373" s="216" t="s">
        <v>2646</v>
      </c>
      <c r="F373" s="216" t="s">
        <v>3152</v>
      </c>
      <c r="G373" s="216" t="s">
        <v>3083</v>
      </c>
      <c r="H373" s="216" t="s">
        <v>2856</v>
      </c>
      <c r="I373" s="220">
        <v>43101</v>
      </c>
      <c r="J373" s="220">
        <v>43465</v>
      </c>
      <c r="K373" s="221">
        <v>8</v>
      </c>
      <c r="L373" s="179" t="s">
        <v>2287</v>
      </c>
      <c r="M373" s="222">
        <v>192</v>
      </c>
      <c r="N373" s="222">
        <v>192</v>
      </c>
      <c r="O373" s="222">
        <v>192</v>
      </c>
      <c r="P373" s="222">
        <v>192</v>
      </c>
      <c r="Q373" s="222">
        <v>0</v>
      </c>
      <c r="R373" s="183">
        <v>0</v>
      </c>
      <c r="S373" s="188">
        <v>0</v>
      </c>
      <c r="T373" s="183">
        <v>0</v>
      </c>
      <c r="U373" s="184">
        <v>0</v>
      </c>
      <c r="V373" s="188">
        <v>0</v>
      </c>
      <c r="W373" s="222">
        <v>0</v>
      </c>
      <c r="X373" s="222">
        <v>0</v>
      </c>
      <c r="Y373" s="199"/>
    </row>
    <row r="374" ht="23.1" customHeight="1" spans="1:25">
      <c r="A374" s="179" t="s">
        <v>1697</v>
      </c>
      <c r="B374" s="179" t="s">
        <v>1901</v>
      </c>
      <c r="C374" s="180" t="s">
        <v>1897</v>
      </c>
      <c r="D374" s="215" t="s">
        <v>2645</v>
      </c>
      <c r="E374" s="216" t="s">
        <v>2646</v>
      </c>
      <c r="F374" s="216" t="s">
        <v>3154</v>
      </c>
      <c r="G374" s="216" t="s">
        <v>3318</v>
      </c>
      <c r="H374" s="216" t="s">
        <v>2856</v>
      </c>
      <c r="I374" s="220">
        <v>43101</v>
      </c>
      <c r="J374" s="220">
        <v>43465</v>
      </c>
      <c r="K374" s="221">
        <v>1</v>
      </c>
      <c r="L374" s="179" t="s">
        <v>3217</v>
      </c>
      <c r="M374" s="222">
        <v>5.2</v>
      </c>
      <c r="N374" s="222">
        <v>5.2</v>
      </c>
      <c r="O374" s="222">
        <v>5.2</v>
      </c>
      <c r="P374" s="222">
        <v>5.2</v>
      </c>
      <c r="Q374" s="222">
        <v>0</v>
      </c>
      <c r="R374" s="183">
        <v>0</v>
      </c>
      <c r="S374" s="188">
        <v>0</v>
      </c>
      <c r="T374" s="183">
        <v>0</v>
      </c>
      <c r="U374" s="184">
        <v>0</v>
      </c>
      <c r="V374" s="188">
        <v>0</v>
      </c>
      <c r="W374" s="222">
        <v>0</v>
      </c>
      <c r="X374" s="222">
        <v>0</v>
      </c>
      <c r="Y374" s="199"/>
    </row>
    <row r="375" ht="23.1" customHeight="1" spans="1:25">
      <c r="A375" s="179" t="s">
        <v>1697</v>
      </c>
      <c r="B375" s="179" t="s">
        <v>1901</v>
      </c>
      <c r="C375" s="180" t="s">
        <v>1897</v>
      </c>
      <c r="D375" s="215" t="s">
        <v>2645</v>
      </c>
      <c r="E375" s="216" t="s">
        <v>2646</v>
      </c>
      <c r="F375" s="216" t="s">
        <v>3154</v>
      </c>
      <c r="G375" s="216" t="s">
        <v>3128</v>
      </c>
      <c r="H375" s="216" t="s">
        <v>2856</v>
      </c>
      <c r="I375" s="220">
        <v>43101</v>
      </c>
      <c r="J375" s="220">
        <v>43465</v>
      </c>
      <c r="K375" s="221">
        <v>1</v>
      </c>
      <c r="L375" s="179" t="s">
        <v>3217</v>
      </c>
      <c r="M375" s="222">
        <v>8.1</v>
      </c>
      <c r="N375" s="222">
        <v>8.1</v>
      </c>
      <c r="O375" s="222">
        <v>8.1</v>
      </c>
      <c r="P375" s="222">
        <v>8.1</v>
      </c>
      <c r="Q375" s="222">
        <v>0</v>
      </c>
      <c r="R375" s="183">
        <v>0</v>
      </c>
      <c r="S375" s="188">
        <v>0</v>
      </c>
      <c r="T375" s="183">
        <v>0</v>
      </c>
      <c r="U375" s="184">
        <v>0</v>
      </c>
      <c r="V375" s="188">
        <v>0</v>
      </c>
      <c r="W375" s="222">
        <v>0</v>
      </c>
      <c r="X375" s="222">
        <v>0</v>
      </c>
      <c r="Y375" s="199"/>
    </row>
    <row r="376" ht="23.1" customHeight="1" spans="1:25">
      <c r="A376" s="179" t="s">
        <v>1697</v>
      </c>
      <c r="B376" s="179" t="s">
        <v>1901</v>
      </c>
      <c r="C376" s="180" t="s">
        <v>1897</v>
      </c>
      <c r="D376" s="215" t="s">
        <v>2645</v>
      </c>
      <c r="E376" s="216" t="s">
        <v>2646</v>
      </c>
      <c r="F376" s="216" t="s">
        <v>3154</v>
      </c>
      <c r="G376" s="216" t="s">
        <v>3132</v>
      </c>
      <c r="H376" s="216" t="s">
        <v>2856</v>
      </c>
      <c r="I376" s="220">
        <v>43101</v>
      </c>
      <c r="J376" s="220">
        <v>43465</v>
      </c>
      <c r="K376" s="221">
        <v>1</v>
      </c>
      <c r="L376" s="179" t="s">
        <v>3217</v>
      </c>
      <c r="M376" s="222">
        <v>16</v>
      </c>
      <c r="N376" s="222">
        <v>16</v>
      </c>
      <c r="O376" s="222">
        <v>16</v>
      </c>
      <c r="P376" s="222">
        <v>16</v>
      </c>
      <c r="Q376" s="222">
        <v>0</v>
      </c>
      <c r="R376" s="183">
        <v>0</v>
      </c>
      <c r="S376" s="188">
        <v>0</v>
      </c>
      <c r="T376" s="183">
        <v>0</v>
      </c>
      <c r="U376" s="184">
        <v>0</v>
      </c>
      <c r="V376" s="188">
        <v>0</v>
      </c>
      <c r="W376" s="222">
        <v>0</v>
      </c>
      <c r="X376" s="222">
        <v>0</v>
      </c>
      <c r="Y376" s="199"/>
    </row>
    <row r="377" ht="23.1" customHeight="1" spans="1:25">
      <c r="A377" s="179" t="s">
        <v>1697</v>
      </c>
      <c r="B377" s="179" t="s">
        <v>1909</v>
      </c>
      <c r="C377" s="180" t="s">
        <v>1901</v>
      </c>
      <c r="D377" s="215" t="s">
        <v>2651</v>
      </c>
      <c r="E377" s="216" t="s">
        <v>2652</v>
      </c>
      <c r="F377" s="216"/>
      <c r="G377" s="216" t="s">
        <v>3078</v>
      </c>
      <c r="H377" s="216" t="s">
        <v>2839</v>
      </c>
      <c r="I377" s="220">
        <v>43131</v>
      </c>
      <c r="J377" s="220">
        <v>43465</v>
      </c>
      <c r="K377" s="221">
        <v>40</v>
      </c>
      <c r="L377" s="179" t="s">
        <v>3079</v>
      </c>
      <c r="M377" s="222">
        <v>0.8</v>
      </c>
      <c r="N377" s="222">
        <v>0.8</v>
      </c>
      <c r="O377" s="222">
        <v>0.8</v>
      </c>
      <c r="P377" s="222">
        <v>0.8</v>
      </c>
      <c r="Q377" s="222">
        <v>0</v>
      </c>
      <c r="R377" s="183">
        <v>0</v>
      </c>
      <c r="S377" s="188">
        <v>0</v>
      </c>
      <c r="T377" s="183">
        <v>0</v>
      </c>
      <c r="U377" s="184">
        <v>0</v>
      </c>
      <c r="V377" s="188">
        <v>0</v>
      </c>
      <c r="W377" s="222">
        <v>0</v>
      </c>
      <c r="X377" s="222">
        <v>0</v>
      </c>
      <c r="Y377" s="199"/>
    </row>
    <row r="378" ht="23.1" customHeight="1" spans="1:25">
      <c r="A378" s="179" t="s">
        <v>1697</v>
      </c>
      <c r="B378" s="179" t="s">
        <v>1909</v>
      </c>
      <c r="C378" s="180" t="s">
        <v>1901</v>
      </c>
      <c r="D378" s="215" t="s">
        <v>2651</v>
      </c>
      <c r="E378" s="216" t="s">
        <v>2652</v>
      </c>
      <c r="F378" s="216"/>
      <c r="G378" s="216" t="s">
        <v>3135</v>
      </c>
      <c r="H378" s="216" t="s">
        <v>87</v>
      </c>
      <c r="I378" s="220">
        <v>43101</v>
      </c>
      <c r="J378" s="220">
        <v>43465</v>
      </c>
      <c r="K378" s="221"/>
      <c r="L378" s="179" t="s">
        <v>3319</v>
      </c>
      <c r="M378" s="222">
        <v>6</v>
      </c>
      <c r="N378" s="222">
        <v>6</v>
      </c>
      <c r="O378" s="222">
        <v>6</v>
      </c>
      <c r="P378" s="222">
        <v>6</v>
      </c>
      <c r="Q378" s="222">
        <v>0</v>
      </c>
      <c r="R378" s="183">
        <v>0</v>
      </c>
      <c r="S378" s="188">
        <v>0</v>
      </c>
      <c r="T378" s="183">
        <v>0</v>
      </c>
      <c r="U378" s="184">
        <v>0</v>
      </c>
      <c r="V378" s="188">
        <v>0</v>
      </c>
      <c r="W378" s="222">
        <v>0</v>
      </c>
      <c r="X378" s="222">
        <v>0</v>
      </c>
      <c r="Y378" s="199"/>
    </row>
    <row r="379" ht="23.1" customHeight="1" spans="1:25">
      <c r="A379" s="179" t="s">
        <v>1697</v>
      </c>
      <c r="B379" s="179" t="s">
        <v>1909</v>
      </c>
      <c r="C379" s="180" t="s">
        <v>1901</v>
      </c>
      <c r="D379" s="215" t="s">
        <v>2651</v>
      </c>
      <c r="E379" s="216" t="s">
        <v>2652</v>
      </c>
      <c r="F379" s="216"/>
      <c r="G379" s="216" t="s">
        <v>3080</v>
      </c>
      <c r="H379" s="216" t="s">
        <v>2839</v>
      </c>
      <c r="I379" s="220">
        <v>43101</v>
      </c>
      <c r="J379" s="220">
        <v>43465</v>
      </c>
      <c r="K379" s="221">
        <v>30</v>
      </c>
      <c r="L379" s="179" t="s">
        <v>3081</v>
      </c>
      <c r="M379" s="222">
        <v>0.36</v>
      </c>
      <c r="N379" s="222">
        <v>0.36</v>
      </c>
      <c r="O379" s="222">
        <v>0.36</v>
      </c>
      <c r="P379" s="222">
        <v>0.36</v>
      </c>
      <c r="Q379" s="222">
        <v>0</v>
      </c>
      <c r="R379" s="183">
        <v>0</v>
      </c>
      <c r="S379" s="188">
        <v>0</v>
      </c>
      <c r="T379" s="183">
        <v>0</v>
      </c>
      <c r="U379" s="184">
        <v>0</v>
      </c>
      <c r="V379" s="188">
        <v>0</v>
      </c>
      <c r="W379" s="222">
        <v>0</v>
      </c>
      <c r="X379" s="222">
        <v>0</v>
      </c>
      <c r="Y379" s="199"/>
    </row>
    <row r="380" ht="23.1" customHeight="1" spans="1:25">
      <c r="A380" s="179" t="s">
        <v>1697</v>
      </c>
      <c r="B380" s="179" t="s">
        <v>1909</v>
      </c>
      <c r="C380" s="180" t="s">
        <v>1901</v>
      </c>
      <c r="D380" s="215" t="s">
        <v>2651</v>
      </c>
      <c r="E380" s="216" t="s">
        <v>2652</v>
      </c>
      <c r="F380" s="216"/>
      <c r="G380" s="216" t="s">
        <v>3164</v>
      </c>
      <c r="H380" s="216" t="s">
        <v>87</v>
      </c>
      <c r="I380" s="220"/>
      <c r="J380" s="220"/>
      <c r="K380" s="221"/>
      <c r="L380" s="179" t="s">
        <v>3319</v>
      </c>
      <c r="M380" s="222">
        <v>2</v>
      </c>
      <c r="N380" s="222">
        <v>2</v>
      </c>
      <c r="O380" s="222">
        <v>2</v>
      </c>
      <c r="P380" s="222">
        <v>2</v>
      </c>
      <c r="Q380" s="222">
        <v>0</v>
      </c>
      <c r="R380" s="183">
        <v>0</v>
      </c>
      <c r="S380" s="188">
        <v>0</v>
      </c>
      <c r="T380" s="183">
        <v>0</v>
      </c>
      <c r="U380" s="184">
        <v>0</v>
      </c>
      <c r="V380" s="188">
        <v>0</v>
      </c>
      <c r="W380" s="222">
        <v>0</v>
      </c>
      <c r="X380" s="222">
        <v>0</v>
      </c>
      <c r="Y380" s="199"/>
    </row>
    <row r="381" ht="23.1" customHeight="1" spans="1:25">
      <c r="A381" s="179" t="s">
        <v>1697</v>
      </c>
      <c r="B381" s="179" t="s">
        <v>1909</v>
      </c>
      <c r="C381" s="180" t="s">
        <v>1901</v>
      </c>
      <c r="D381" s="215" t="s">
        <v>2651</v>
      </c>
      <c r="E381" s="216" t="s">
        <v>2652</v>
      </c>
      <c r="F381" s="216"/>
      <c r="G381" s="216" t="s">
        <v>3107</v>
      </c>
      <c r="H381" s="216" t="s">
        <v>90</v>
      </c>
      <c r="I381" s="220">
        <v>43101</v>
      </c>
      <c r="J381" s="220">
        <v>43465</v>
      </c>
      <c r="K381" s="221">
        <v>4</v>
      </c>
      <c r="L381" s="179" t="s">
        <v>3075</v>
      </c>
      <c r="M381" s="222">
        <v>2</v>
      </c>
      <c r="N381" s="222">
        <v>2</v>
      </c>
      <c r="O381" s="222">
        <v>2</v>
      </c>
      <c r="P381" s="222">
        <v>2</v>
      </c>
      <c r="Q381" s="222">
        <v>0</v>
      </c>
      <c r="R381" s="183">
        <v>0</v>
      </c>
      <c r="S381" s="188">
        <v>0</v>
      </c>
      <c r="T381" s="183">
        <v>0</v>
      </c>
      <c r="U381" s="184">
        <v>0</v>
      </c>
      <c r="V381" s="188">
        <v>0</v>
      </c>
      <c r="W381" s="222">
        <v>0</v>
      </c>
      <c r="X381" s="222">
        <v>0</v>
      </c>
      <c r="Y381" s="199"/>
    </row>
    <row r="382" ht="23.1" customHeight="1" spans="1:25">
      <c r="A382" s="179" t="s">
        <v>1697</v>
      </c>
      <c r="B382" s="179" t="s">
        <v>1909</v>
      </c>
      <c r="C382" s="180" t="s">
        <v>1901</v>
      </c>
      <c r="D382" s="215" t="s">
        <v>2651</v>
      </c>
      <c r="E382" s="216" t="s">
        <v>2652</v>
      </c>
      <c r="F382" s="216"/>
      <c r="G382" s="216" t="s">
        <v>3074</v>
      </c>
      <c r="H382" s="216" t="s">
        <v>90</v>
      </c>
      <c r="I382" s="220">
        <v>43101</v>
      </c>
      <c r="J382" s="220">
        <v>43465</v>
      </c>
      <c r="K382" s="221">
        <v>2</v>
      </c>
      <c r="L382" s="179" t="s">
        <v>3075</v>
      </c>
      <c r="M382" s="222">
        <v>0.6</v>
      </c>
      <c r="N382" s="222">
        <v>0.6</v>
      </c>
      <c r="O382" s="222">
        <v>0.6</v>
      </c>
      <c r="P382" s="222">
        <v>0.6</v>
      </c>
      <c r="Q382" s="222">
        <v>0</v>
      </c>
      <c r="R382" s="183">
        <v>0</v>
      </c>
      <c r="S382" s="188">
        <v>0</v>
      </c>
      <c r="T382" s="183">
        <v>0</v>
      </c>
      <c r="U382" s="184">
        <v>0</v>
      </c>
      <c r="V382" s="188">
        <v>0</v>
      </c>
      <c r="W382" s="222">
        <v>0</v>
      </c>
      <c r="X382" s="222">
        <v>0</v>
      </c>
      <c r="Y382" s="199"/>
    </row>
    <row r="383" ht="23.1" customHeight="1" spans="1:25">
      <c r="A383" s="179" t="s">
        <v>1697</v>
      </c>
      <c r="B383" s="179" t="s">
        <v>1909</v>
      </c>
      <c r="C383" s="180" t="s">
        <v>1901</v>
      </c>
      <c r="D383" s="215" t="s">
        <v>2651</v>
      </c>
      <c r="E383" s="216" t="s">
        <v>2652</v>
      </c>
      <c r="F383" s="216"/>
      <c r="G383" s="216" t="s">
        <v>3114</v>
      </c>
      <c r="H383" s="216" t="s">
        <v>90</v>
      </c>
      <c r="I383" s="220">
        <v>43116</v>
      </c>
      <c r="J383" s="220">
        <v>43465</v>
      </c>
      <c r="K383" s="221">
        <v>1</v>
      </c>
      <c r="L383" s="179" t="s">
        <v>3075</v>
      </c>
      <c r="M383" s="222">
        <v>1</v>
      </c>
      <c r="N383" s="222">
        <v>1</v>
      </c>
      <c r="O383" s="222">
        <v>1</v>
      </c>
      <c r="P383" s="222">
        <v>1</v>
      </c>
      <c r="Q383" s="222">
        <v>0</v>
      </c>
      <c r="R383" s="183">
        <v>0</v>
      </c>
      <c r="S383" s="188">
        <v>0</v>
      </c>
      <c r="T383" s="183">
        <v>0</v>
      </c>
      <c r="U383" s="184">
        <v>0</v>
      </c>
      <c r="V383" s="188">
        <v>0</v>
      </c>
      <c r="W383" s="222">
        <v>0</v>
      </c>
      <c r="X383" s="222">
        <v>0</v>
      </c>
      <c r="Y383" s="199"/>
    </row>
    <row r="384" ht="23.1" customHeight="1" spans="1:25">
      <c r="A384" s="179" t="s">
        <v>1697</v>
      </c>
      <c r="B384" s="179" t="s">
        <v>1909</v>
      </c>
      <c r="C384" s="180" t="s">
        <v>1901</v>
      </c>
      <c r="D384" s="215" t="s">
        <v>2651</v>
      </c>
      <c r="E384" s="216" t="s">
        <v>2652</v>
      </c>
      <c r="F384" s="216"/>
      <c r="G384" s="216" t="s">
        <v>3109</v>
      </c>
      <c r="H384" s="216" t="s">
        <v>90</v>
      </c>
      <c r="I384" s="220">
        <v>43131</v>
      </c>
      <c r="J384" s="220">
        <v>43465</v>
      </c>
      <c r="K384" s="221">
        <v>5</v>
      </c>
      <c r="L384" s="179" t="s">
        <v>3075</v>
      </c>
      <c r="M384" s="222">
        <v>3</v>
      </c>
      <c r="N384" s="222">
        <v>3</v>
      </c>
      <c r="O384" s="222">
        <v>3</v>
      </c>
      <c r="P384" s="222">
        <v>3</v>
      </c>
      <c r="Q384" s="222">
        <v>0</v>
      </c>
      <c r="R384" s="183">
        <v>0</v>
      </c>
      <c r="S384" s="188">
        <v>0</v>
      </c>
      <c r="T384" s="183">
        <v>0</v>
      </c>
      <c r="U384" s="184">
        <v>0</v>
      </c>
      <c r="V384" s="188">
        <v>0</v>
      </c>
      <c r="W384" s="222">
        <v>0</v>
      </c>
      <c r="X384" s="222">
        <v>0</v>
      </c>
      <c r="Y384" s="199"/>
    </row>
    <row r="385" ht="23.1" customHeight="1" spans="1:25">
      <c r="A385" s="179" t="s">
        <v>1697</v>
      </c>
      <c r="B385" s="179" t="s">
        <v>1909</v>
      </c>
      <c r="C385" s="180" t="s">
        <v>1901</v>
      </c>
      <c r="D385" s="215" t="s">
        <v>2651</v>
      </c>
      <c r="E385" s="216" t="s">
        <v>2652</v>
      </c>
      <c r="F385" s="216"/>
      <c r="G385" s="216" t="s">
        <v>3300</v>
      </c>
      <c r="H385" s="216" t="s">
        <v>87</v>
      </c>
      <c r="I385" s="220">
        <v>43101</v>
      </c>
      <c r="J385" s="220">
        <v>43465</v>
      </c>
      <c r="K385" s="221"/>
      <c r="L385" s="179" t="s">
        <v>3319</v>
      </c>
      <c r="M385" s="222">
        <v>8</v>
      </c>
      <c r="N385" s="222">
        <v>8</v>
      </c>
      <c r="O385" s="222">
        <v>8</v>
      </c>
      <c r="P385" s="222">
        <v>8</v>
      </c>
      <c r="Q385" s="222">
        <v>0</v>
      </c>
      <c r="R385" s="183">
        <v>0</v>
      </c>
      <c r="S385" s="188">
        <v>0</v>
      </c>
      <c r="T385" s="183">
        <v>0</v>
      </c>
      <c r="U385" s="184">
        <v>0</v>
      </c>
      <c r="V385" s="188">
        <v>0</v>
      </c>
      <c r="W385" s="222">
        <v>0</v>
      </c>
      <c r="X385" s="222">
        <v>0</v>
      </c>
      <c r="Y385" s="199"/>
    </row>
    <row r="386" ht="23.1" customHeight="1" spans="1:25">
      <c r="A386" s="179" t="s">
        <v>1697</v>
      </c>
      <c r="B386" s="179" t="s">
        <v>1901</v>
      </c>
      <c r="C386" s="180" t="s">
        <v>1897</v>
      </c>
      <c r="D386" s="215" t="s">
        <v>2655</v>
      </c>
      <c r="E386" s="216" t="s">
        <v>2656</v>
      </c>
      <c r="F386" s="216" t="s">
        <v>3130</v>
      </c>
      <c r="G386" s="216" t="s">
        <v>3086</v>
      </c>
      <c r="H386" s="216" t="s">
        <v>2856</v>
      </c>
      <c r="I386" s="220"/>
      <c r="J386" s="220"/>
      <c r="K386" s="221">
        <v>1</v>
      </c>
      <c r="L386" s="179" t="s">
        <v>3320</v>
      </c>
      <c r="M386" s="222">
        <v>10</v>
      </c>
      <c r="N386" s="222">
        <v>10</v>
      </c>
      <c r="O386" s="222">
        <v>10</v>
      </c>
      <c r="P386" s="222">
        <v>10</v>
      </c>
      <c r="Q386" s="222">
        <v>0</v>
      </c>
      <c r="R386" s="183">
        <v>0</v>
      </c>
      <c r="S386" s="188">
        <v>0</v>
      </c>
      <c r="T386" s="183">
        <v>0</v>
      </c>
      <c r="U386" s="184">
        <v>0</v>
      </c>
      <c r="V386" s="188">
        <v>0</v>
      </c>
      <c r="W386" s="222">
        <v>0</v>
      </c>
      <c r="X386" s="222">
        <v>0</v>
      </c>
      <c r="Y386" s="199"/>
    </row>
    <row r="387" ht="23.1" customHeight="1" spans="1:25">
      <c r="A387" s="179" t="s">
        <v>1697</v>
      </c>
      <c r="B387" s="179" t="s">
        <v>1901</v>
      </c>
      <c r="C387" s="180" t="s">
        <v>1897</v>
      </c>
      <c r="D387" s="215" t="s">
        <v>2655</v>
      </c>
      <c r="E387" s="216" t="s">
        <v>2656</v>
      </c>
      <c r="F387" s="216" t="s">
        <v>3154</v>
      </c>
      <c r="G387" s="216" t="s">
        <v>3184</v>
      </c>
      <c r="H387" s="216" t="s">
        <v>2856</v>
      </c>
      <c r="I387" s="220">
        <v>43101</v>
      </c>
      <c r="J387" s="220">
        <v>43465</v>
      </c>
      <c r="K387" s="221">
        <v>1</v>
      </c>
      <c r="L387" s="179" t="s">
        <v>3217</v>
      </c>
      <c r="M387" s="222">
        <v>6.3</v>
      </c>
      <c r="N387" s="222">
        <v>6.3</v>
      </c>
      <c r="O387" s="222">
        <v>6.3</v>
      </c>
      <c r="P387" s="222">
        <v>6.3</v>
      </c>
      <c r="Q387" s="222">
        <v>0</v>
      </c>
      <c r="R387" s="183">
        <v>0</v>
      </c>
      <c r="S387" s="188">
        <v>0</v>
      </c>
      <c r="T387" s="183">
        <v>0</v>
      </c>
      <c r="U387" s="184">
        <v>0</v>
      </c>
      <c r="V387" s="188">
        <v>0</v>
      </c>
      <c r="W387" s="222">
        <v>0</v>
      </c>
      <c r="X387" s="222">
        <v>0</v>
      </c>
      <c r="Y387" s="199"/>
    </row>
    <row r="388" ht="23.1" customHeight="1" spans="1:25">
      <c r="A388" s="179" t="s">
        <v>1697</v>
      </c>
      <c r="B388" s="179" t="s">
        <v>1901</v>
      </c>
      <c r="C388" s="180" t="s">
        <v>1897</v>
      </c>
      <c r="D388" s="215" t="s">
        <v>2657</v>
      </c>
      <c r="E388" s="216" t="s">
        <v>2658</v>
      </c>
      <c r="F388" s="216" t="s">
        <v>3130</v>
      </c>
      <c r="G388" s="216" t="s">
        <v>3281</v>
      </c>
      <c r="H388" s="216"/>
      <c r="I388" s="220">
        <v>43101</v>
      </c>
      <c r="J388" s="220">
        <v>43465</v>
      </c>
      <c r="K388" s="221"/>
      <c r="L388" s="179"/>
      <c r="M388" s="222">
        <v>1.6</v>
      </c>
      <c r="N388" s="222">
        <v>1.6</v>
      </c>
      <c r="O388" s="222">
        <v>1.6</v>
      </c>
      <c r="P388" s="222">
        <v>1.6</v>
      </c>
      <c r="Q388" s="222">
        <v>0</v>
      </c>
      <c r="R388" s="183">
        <v>0</v>
      </c>
      <c r="S388" s="188">
        <v>0</v>
      </c>
      <c r="T388" s="183">
        <v>0</v>
      </c>
      <c r="U388" s="184">
        <v>0</v>
      </c>
      <c r="V388" s="188">
        <v>0</v>
      </c>
      <c r="W388" s="222">
        <v>0</v>
      </c>
      <c r="X388" s="222">
        <v>0</v>
      </c>
      <c r="Y388" s="199"/>
    </row>
    <row r="389" ht="23.1" customHeight="1" spans="1:25">
      <c r="A389" s="179" t="s">
        <v>1697</v>
      </c>
      <c r="B389" s="179" t="s">
        <v>1901</v>
      </c>
      <c r="C389" s="180" t="s">
        <v>1897</v>
      </c>
      <c r="D389" s="215" t="s">
        <v>2657</v>
      </c>
      <c r="E389" s="216" t="s">
        <v>2658</v>
      </c>
      <c r="F389" s="216" t="s">
        <v>3130</v>
      </c>
      <c r="G389" s="216" t="s">
        <v>3086</v>
      </c>
      <c r="H389" s="216"/>
      <c r="I389" s="220">
        <v>43101</v>
      </c>
      <c r="J389" s="220">
        <v>43465</v>
      </c>
      <c r="K389" s="221"/>
      <c r="L389" s="179"/>
      <c r="M389" s="222">
        <v>12</v>
      </c>
      <c r="N389" s="222">
        <v>12</v>
      </c>
      <c r="O389" s="222">
        <v>12</v>
      </c>
      <c r="P389" s="222">
        <v>12</v>
      </c>
      <c r="Q389" s="222">
        <v>0</v>
      </c>
      <c r="R389" s="183">
        <v>0</v>
      </c>
      <c r="S389" s="188">
        <v>0</v>
      </c>
      <c r="T389" s="183">
        <v>0</v>
      </c>
      <c r="U389" s="184">
        <v>0</v>
      </c>
      <c r="V389" s="188">
        <v>0</v>
      </c>
      <c r="W389" s="222">
        <v>0</v>
      </c>
      <c r="X389" s="222">
        <v>0</v>
      </c>
      <c r="Y389" s="199"/>
    </row>
    <row r="390" ht="23.1" customHeight="1" spans="1:25">
      <c r="A390" s="179" t="s">
        <v>1697</v>
      </c>
      <c r="B390" s="179" t="s">
        <v>1901</v>
      </c>
      <c r="C390" s="180" t="s">
        <v>1897</v>
      </c>
      <c r="D390" s="215" t="s">
        <v>2657</v>
      </c>
      <c r="E390" s="216" t="s">
        <v>2658</v>
      </c>
      <c r="F390" s="216" t="s">
        <v>3152</v>
      </c>
      <c r="G390" s="216"/>
      <c r="H390" s="216" t="s">
        <v>2856</v>
      </c>
      <c r="I390" s="220">
        <v>43101</v>
      </c>
      <c r="J390" s="220">
        <v>43465</v>
      </c>
      <c r="K390" s="221"/>
      <c r="L390" s="179"/>
      <c r="M390" s="222">
        <v>15</v>
      </c>
      <c r="N390" s="222">
        <v>15</v>
      </c>
      <c r="O390" s="222">
        <v>15</v>
      </c>
      <c r="P390" s="222">
        <v>15</v>
      </c>
      <c r="Q390" s="222">
        <v>0</v>
      </c>
      <c r="R390" s="183">
        <v>0</v>
      </c>
      <c r="S390" s="188">
        <v>0</v>
      </c>
      <c r="T390" s="183">
        <v>0</v>
      </c>
      <c r="U390" s="184">
        <v>0</v>
      </c>
      <c r="V390" s="188">
        <v>0</v>
      </c>
      <c r="W390" s="222">
        <v>0</v>
      </c>
      <c r="X390" s="222">
        <v>0</v>
      </c>
      <c r="Y390" s="199"/>
    </row>
    <row r="391" ht="23.1" customHeight="1" spans="1:25">
      <c r="A391" s="179" t="s">
        <v>1697</v>
      </c>
      <c r="B391" s="179" t="s">
        <v>1901</v>
      </c>
      <c r="C391" s="180" t="s">
        <v>1897</v>
      </c>
      <c r="D391" s="215" t="s">
        <v>2657</v>
      </c>
      <c r="E391" s="216" t="s">
        <v>2658</v>
      </c>
      <c r="F391" s="216" t="s">
        <v>3154</v>
      </c>
      <c r="G391" s="216" t="s">
        <v>3128</v>
      </c>
      <c r="H391" s="216"/>
      <c r="I391" s="220">
        <v>43101</v>
      </c>
      <c r="J391" s="220">
        <v>43458</v>
      </c>
      <c r="K391" s="221"/>
      <c r="L391" s="179"/>
      <c r="M391" s="222">
        <v>3.98</v>
      </c>
      <c r="N391" s="222">
        <v>3.98</v>
      </c>
      <c r="O391" s="222">
        <v>3.98</v>
      </c>
      <c r="P391" s="222">
        <v>3.98</v>
      </c>
      <c r="Q391" s="222">
        <v>0</v>
      </c>
      <c r="R391" s="183">
        <v>0</v>
      </c>
      <c r="S391" s="188">
        <v>0</v>
      </c>
      <c r="T391" s="183">
        <v>0</v>
      </c>
      <c r="U391" s="184">
        <v>0</v>
      </c>
      <c r="V391" s="188">
        <v>0</v>
      </c>
      <c r="W391" s="222">
        <v>0</v>
      </c>
      <c r="X391" s="222">
        <v>0</v>
      </c>
      <c r="Y391" s="199"/>
    </row>
    <row r="392" ht="23.1" customHeight="1" spans="1:25">
      <c r="A392" s="179" t="s">
        <v>1697</v>
      </c>
      <c r="B392" s="179" t="s">
        <v>1901</v>
      </c>
      <c r="C392" s="180" t="s">
        <v>1897</v>
      </c>
      <c r="D392" s="215" t="s">
        <v>2657</v>
      </c>
      <c r="E392" s="216" t="s">
        <v>2658</v>
      </c>
      <c r="F392" s="216" t="s">
        <v>3154</v>
      </c>
      <c r="G392" s="216" t="s">
        <v>3132</v>
      </c>
      <c r="H392" s="216"/>
      <c r="I392" s="220">
        <v>43101</v>
      </c>
      <c r="J392" s="220">
        <v>43465</v>
      </c>
      <c r="K392" s="221"/>
      <c r="L392" s="179"/>
      <c r="M392" s="222">
        <v>2.12</v>
      </c>
      <c r="N392" s="222">
        <v>2.12</v>
      </c>
      <c r="O392" s="222">
        <v>2.12</v>
      </c>
      <c r="P392" s="222">
        <v>2.12</v>
      </c>
      <c r="Q392" s="222">
        <v>0</v>
      </c>
      <c r="R392" s="183">
        <v>0</v>
      </c>
      <c r="S392" s="188">
        <v>0</v>
      </c>
      <c r="T392" s="183">
        <v>0</v>
      </c>
      <c r="U392" s="184">
        <v>0</v>
      </c>
      <c r="V392" s="188">
        <v>0</v>
      </c>
      <c r="W392" s="222">
        <v>0</v>
      </c>
      <c r="X392" s="222">
        <v>0</v>
      </c>
      <c r="Y392" s="199"/>
    </row>
    <row r="393" ht="23.1" customHeight="1" spans="1:25">
      <c r="A393" s="179" t="s">
        <v>1697</v>
      </c>
      <c r="B393" s="179" t="s">
        <v>1901</v>
      </c>
      <c r="C393" s="180" t="s">
        <v>1897</v>
      </c>
      <c r="D393" s="215" t="s">
        <v>2659</v>
      </c>
      <c r="E393" s="216" t="s">
        <v>2660</v>
      </c>
      <c r="F393" s="216" t="s">
        <v>3130</v>
      </c>
      <c r="G393" s="216" t="s">
        <v>3321</v>
      </c>
      <c r="H393" s="216"/>
      <c r="I393" s="220"/>
      <c r="J393" s="220"/>
      <c r="K393" s="221">
        <v>1</v>
      </c>
      <c r="L393" s="179" t="s">
        <v>3320</v>
      </c>
      <c r="M393" s="222">
        <v>4.1</v>
      </c>
      <c r="N393" s="222">
        <v>4.1</v>
      </c>
      <c r="O393" s="222">
        <v>4.1</v>
      </c>
      <c r="P393" s="222">
        <v>4.1</v>
      </c>
      <c r="Q393" s="222">
        <v>0</v>
      </c>
      <c r="R393" s="183">
        <v>0</v>
      </c>
      <c r="S393" s="188">
        <v>0</v>
      </c>
      <c r="T393" s="183">
        <v>0</v>
      </c>
      <c r="U393" s="184">
        <v>0</v>
      </c>
      <c r="V393" s="188">
        <v>0</v>
      </c>
      <c r="W393" s="222">
        <v>0</v>
      </c>
      <c r="X393" s="222">
        <v>0</v>
      </c>
      <c r="Y393" s="199"/>
    </row>
    <row r="394" ht="23.1" customHeight="1" spans="1:25">
      <c r="A394" s="179" t="s">
        <v>1697</v>
      </c>
      <c r="B394" s="179" t="s">
        <v>1901</v>
      </c>
      <c r="C394" s="180" t="s">
        <v>1897</v>
      </c>
      <c r="D394" s="215" t="s">
        <v>2659</v>
      </c>
      <c r="E394" s="216" t="s">
        <v>2660</v>
      </c>
      <c r="F394" s="216" t="s">
        <v>3130</v>
      </c>
      <c r="G394" s="216" t="s">
        <v>87</v>
      </c>
      <c r="H394" s="216" t="s">
        <v>87</v>
      </c>
      <c r="I394" s="220">
        <v>43101</v>
      </c>
      <c r="J394" s="220">
        <v>43465</v>
      </c>
      <c r="K394" s="221">
        <v>1</v>
      </c>
      <c r="L394" s="179" t="s">
        <v>3217</v>
      </c>
      <c r="M394" s="222">
        <v>12</v>
      </c>
      <c r="N394" s="222">
        <v>12</v>
      </c>
      <c r="O394" s="222">
        <v>12</v>
      </c>
      <c r="P394" s="222">
        <v>12</v>
      </c>
      <c r="Q394" s="222">
        <v>0</v>
      </c>
      <c r="R394" s="183">
        <v>0</v>
      </c>
      <c r="S394" s="188">
        <v>0</v>
      </c>
      <c r="T394" s="183">
        <v>0</v>
      </c>
      <c r="U394" s="184">
        <v>0</v>
      </c>
      <c r="V394" s="188">
        <v>0</v>
      </c>
      <c r="W394" s="222">
        <v>0</v>
      </c>
      <c r="X394" s="222">
        <v>0</v>
      </c>
      <c r="Y394" s="199"/>
    </row>
    <row r="395" ht="23.1" customHeight="1" spans="1:25">
      <c r="A395" s="179" t="s">
        <v>1697</v>
      </c>
      <c r="B395" s="179" t="s">
        <v>1901</v>
      </c>
      <c r="C395" s="180" t="s">
        <v>1897</v>
      </c>
      <c r="D395" s="215" t="s">
        <v>2659</v>
      </c>
      <c r="E395" s="216" t="s">
        <v>2660</v>
      </c>
      <c r="F395" s="216" t="s">
        <v>3154</v>
      </c>
      <c r="G395" s="216" t="s">
        <v>2848</v>
      </c>
      <c r="H395" s="216" t="s">
        <v>2848</v>
      </c>
      <c r="I395" s="220">
        <v>43101</v>
      </c>
      <c r="J395" s="220">
        <v>43465</v>
      </c>
      <c r="K395" s="221">
        <v>1</v>
      </c>
      <c r="L395" s="179" t="s">
        <v>3320</v>
      </c>
      <c r="M395" s="222">
        <v>2</v>
      </c>
      <c r="N395" s="222">
        <v>2</v>
      </c>
      <c r="O395" s="222">
        <v>2</v>
      </c>
      <c r="P395" s="222">
        <v>2</v>
      </c>
      <c r="Q395" s="222">
        <v>0</v>
      </c>
      <c r="R395" s="183">
        <v>0</v>
      </c>
      <c r="S395" s="188">
        <v>0</v>
      </c>
      <c r="T395" s="183">
        <v>0</v>
      </c>
      <c r="U395" s="184">
        <v>0</v>
      </c>
      <c r="V395" s="188">
        <v>0</v>
      </c>
      <c r="W395" s="222">
        <v>0</v>
      </c>
      <c r="X395" s="222">
        <v>0</v>
      </c>
      <c r="Y395" s="199"/>
    </row>
    <row r="396" ht="23.1" customHeight="1" spans="1:25">
      <c r="A396" s="179" t="s">
        <v>1697</v>
      </c>
      <c r="B396" s="179" t="s">
        <v>1901</v>
      </c>
      <c r="C396" s="180" t="s">
        <v>1897</v>
      </c>
      <c r="D396" s="215" t="s">
        <v>2659</v>
      </c>
      <c r="E396" s="216" t="s">
        <v>2660</v>
      </c>
      <c r="F396" s="216" t="s">
        <v>3154</v>
      </c>
      <c r="G396" s="216" t="s">
        <v>3107</v>
      </c>
      <c r="H396" s="216" t="s">
        <v>2825</v>
      </c>
      <c r="I396" s="220">
        <v>43101</v>
      </c>
      <c r="J396" s="220">
        <v>43465</v>
      </c>
      <c r="K396" s="221">
        <v>4</v>
      </c>
      <c r="L396" s="179" t="s">
        <v>3075</v>
      </c>
      <c r="M396" s="222">
        <v>1.6</v>
      </c>
      <c r="N396" s="222">
        <v>1.6</v>
      </c>
      <c r="O396" s="222">
        <v>1.6</v>
      </c>
      <c r="P396" s="222">
        <v>1.6</v>
      </c>
      <c r="Q396" s="222">
        <v>0</v>
      </c>
      <c r="R396" s="183">
        <v>0</v>
      </c>
      <c r="S396" s="188">
        <v>0</v>
      </c>
      <c r="T396" s="183">
        <v>0</v>
      </c>
      <c r="U396" s="184">
        <v>0</v>
      </c>
      <c r="V396" s="188">
        <v>0</v>
      </c>
      <c r="W396" s="222">
        <v>0</v>
      </c>
      <c r="X396" s="222">
        <v>0</v>
      </c>
      <c r="Y396" s="199"/>
    </row>
    <row r="397" ht="23.1" customHeight="1" spans="1:25">
      <c r="A397" s="179" t="s">
        <v>1697</v>
      </c>
      <c r="B397" s="179" t="s">
        <v>1901</v>
      </c>
      <c r="C397" s="180" t="s">
        <v>1897</v>
      </c>
      <c r="D397" s="215" t="s">
        <v>2659</v>
      </c>
      <c r="E397" s="216" t="s">
        <v>2660</v>
      </c>
      <c r="F397" s="216" t="s">
        <v>3154</v>
      </c>
      <c r="G397" s="216" t="s">
        <v>3184</v>
      </c>
      <c r="H397" s="216" t="s">
        <v>2839</v>
      </c>
      <c r="I397" s="220">
        <v>43101</v>
      </c>
      <c r="J397" s="220">
        <v>43465</v>
      </c>
      <c r="K397" s="221">
        <v>1</v>
      </c>
      <c r="L397" s="179" t="s">
        <v>3217</v>
      </c>
      <c r="M397" s="222">
        <v>5</v>
      </c>
      <c r="N397" s="222">
        <v>5</v>
      </c>
      <c r="O397" s="222">
        <v>5</v>
      </c>
      <c r="P397" s="222">
        <v>5</v>
      </c>
      <c r="Q397" s="222">
        <v>0</v>
      </c>
      <c r="R397" s="183">
        <v>0</v>
      </c>
      <c r="S397" s="188">
        <v>0</v>
      </c>
      <c r="T397" s="183">
        <v>0</v>
      </c>
      <c r="U397" s="184">
        <v>0</v>
      </c>
      <c r="V397" s="188">
        <v>0</v>
      </c>
      <c r="W397" s="222">
        <v>0</v>
      </c>
      <c r="X397" s="222">
        <v>0</v>
      </c>
      <c r="Y397" s="199"/>
    </row>
    <row r="398" ht="23.1" customHeight="1" spans="1:25">
      <c r="A398" s="179" t="s">
        <v>1697</v>
      </c>
      <c r="B398" s="179" t="s">
        <v>1901</v>
      </c>
      <c r="C398" s="180" t="s">
        <v>1897</v>
      </c>
      <c r="D398" s="215" t="s">
        <v>2659</v>
      </c>
      <c r="E398" s="216" t="s">
        <v>2660</v>
      </c>
      <c r="F398" s="216" t="s">
        <v>3154</v>
      </c>
      <c r="G398" s="216" t="s">
        <v>3322</v>
      </c>
      <c r="H398" s="216" t="s">
        <v>2884</v>
      </c>
      <c r="I398" s="220">
        <v>43101</v>
      </c>
      <c r="J398" s="220">
        <v>43465</v>
      </c>
      <c r="K398" s="221">
        <v>1</v>
      </c>
      <c r="L398" s="179" t="s">
        <v>3323</v>
      </c>
      <c r="M398" s="222">
        <v>10</v>
      </c>
      <c r="N398" s="222">
        <v>10</v>
      </c>
      <c r="O398" s="222">
        <v>10</v>
      </c>
      <c r="P398" s="222">
        <v>10</v>
      </c>
      <c r="Q398" s="222">
        <v>0</v>
      </c>
      <c r="R398" s="183">
        <v>0</v>
      </c>
      <c r="S398" s="188">
        <v>0</v>
      </c>
      <c r="T398" s="183">
        <v>0</v>
      </c>
      <c r="U398" s="184">
        <v>0</v>
      </c>
      <c r="V398" s="188">
        <v>0</v>
      </c>
      <c r="W398" s="222">
        <v>0</v>
      </c>
      <c r="X398" s="222">
        <v>0</v>
      </c>
      <c r="Y398" s="199"/>
    </row>
    <row r="399" ht="23.1" customHeight="1" spans="1:25">
      <c r="A399" s="179" t="s">
        <v>1697</v>
      </c>
      <c r="B399" s="179" t="s">
        <v>1901</v>
      </c>
      <c r="C399" s="180" t="s">
        <v>1897</v>
      </c>
      <c r="D399" s="215" t="s">
        <v>2659</v>
      </c>
      <c r="E399" s="216" t="s">
        <v>2660</v>
      </c>
      <c r="F399" s="216" t="s">
        <v>3154</v>
      </c>
      <c r="G399" s="216" t="s">
        <v>3074</v>
      </c>
      <c r="H399" s="216" t="s">
        <v>2856</v>
      </c>
      <c r="I399" s="220">
        <v>43101</v>
      </c>
      <c r="J399" s="220">
        <v>43465</v>
      </c>
      <c r="K399" s="221">
        <v>2</v>
      </c>
      <c r="L399" s="179" t="s">
        <v>3075</v>
      </c>
      <c r="M399" s="222">
        <v>0.4</v>
      </c>
      <c r="N399" s="222">
        <v>0.4</v>
      </c>
      <c r="O399" s="222">
        <v>0.4</v>
      </c>
      <c r="P399" s="222">
        <v>0.4</v>
      </c>
      <c r="Q399" s="222">
        <v>0</v>
      </c>
      <c r="R399" s="183">
        <v>0</v>
      </c>
      <c r="S399" s="188">
        <v>0</v>
      </c>
      <c r="T399" s="183">
        <v>0</v>
      </c>
      <c r="U399" s="184">
        <v>0</v>
      </c>
      <c r="V399" s="188">
        <v>0</v>
      </c>
      <c r="W399" s="222">
        <v>0</v>
      </c>
      <c r="X399" s="222">
        <v>0</v>
      </c>
      <c r="Y399" s="199"/>
    </row>
    <row r="400" ht="23.1" customHeight="1" spans="1:25">
      <c r="A400" s="179" t="s">
        <v>1697</v>
      </c>
      <c r="B400" s="179" t="s">
        <v>1901</v>
      </c>
      <c r="C400" s="180" t="s">
        <v>1897</v>
      </c>
      <c r="D400" s="215" t="s">
        <v>2659</v>
      </c>
      <c r="E400" s="216" t="s">
        <v>2660</v>
      </c>
      <c r="F400" s="216" t="s">
        <v>3154</v>
      </c>
      <c r="G400" s="216" t="s">
        <v>3324</v>
      </c>
      <c r="H400" s="216" t="s">
        <v>90</v>
      </c>
      <c r="I400" s="220">
        <v>43101</v>
      </c>
      <c r="J400" s="220">
        <v>43465</v>
      </c>
      <c r="K400" s="221">
        <v>1</v>
      </c>
      <c r="L400" s="179" t="s">
        <v>3075</v>
      </c>
      <c r="M400" s="222">
        <v>2</v>
      </c>
      <c r="N400" s="222">
        <v>2</v>
      </c>
      <c r="O400" s="222">
        <v>2</v>
      </c>
      <c r="P400" s="222">
        <v>2</v>
      </c>
      <c r="Q400" s="222">
        <v>0</v>
      </c>
      <c r="R400" s="183">
        <v>0</v>
      </c>
      <c r="S400" s="188">
        <v>0</v>
      </c>
      <c r="T400" s="183">
        <v>0</v>
      </c>
      <c r="U400" s="184">
        <v>0</v>
      </c>
      <c r="V400" s="188">
        <v>0</v>
      </c>
      <c r="W400" s="222">
        <v>0</v>
      </c>
      <c r="X400" s="222">
        <v>0</v>
      </c>
      <c r="Y400" s="199"/>
    </row>
    <row r="401" ht="23.1" customHeight="1" spans="1:25">
      <c r="A401" s="179" t="s">
        <v>1697</v>
      </c>
      <c r="B401" s="179" t="s">
        <v>1901</v>
      </c>
      <c r="C401" s="180" t="s">
        <v>1897</v>
      </c>
      <c r="D401" s="215" t="s">
        <v>2659</v>
      </c>
      <c r="E401" s="216" t="s">
        <v>2660</v>
      </c>
      <c r="F401" s="216" t="s">
        <v>3154</v>
      </c>
      <c r="G401" s="216" t="s">
        <v>3150</v>
      </c>
      <c r="H401" s="216" t="s">
        <v>2856</v>
      </c>
      <c r="I401" s="220">
        <v>43101</v>
      </c>
      <c r="J401" s="220">
        <v>43465</v>
      </c>
      <c r="K401" s="221">
        <v>4</v>
      </c>
      <c r="L401" s="179" t="s">
        <v>3075</v>
      </c>
      <c r="M401" s="222">
        <v>1.2</v>
      </c>
      <c r="N401" s="222">
        <v>1.2</v>
      </c>
      <c r="O401" s="222">
        <v>1.2</v>
      </c>
      <c r="P401" s="222">
        <v>1.2</v>
      </c>
      <c r="Q401" s="222">
        <v>0</v>
      </c>
      <c r="R401" s="183">
        <v>0</v>
      </c>
      <c r="S401" s="188">
        <v>0</v>
      </c>
      <c r="T401" s="183">
        <v>0</v>
      </c>
      <c r="U401" s="184">
        <v>0</v>
      </c>
      <c r="V401" s="188">
        <v>0</v>
      </c>
      <c r="W401" s="222">
        <v>0</v>
      </c>
      <c r="X401" s="222">
        <v>0</v>
      </c>
      <c r="Y401" s="199"/>
    </row>
    <row r="402" ht="23.1" customHeight="1" spans="1:25">
      <c r="A402" s="179" t="s">
        <v>1697</v>
      </c>
      <c r="B402" s="179" t="s">
        <v>1901</v>
      </c>
      <c r="C402" s="180" t="s">
        <v>1897</v>
      </c>
      <c r="D402" s="215" t="s">
        <v>2661</v>
      </c>
      <c r="E402" s="216" t="s">
        <v>2662</v>
      </c>
      <c r="F402" s="216" t="s">
        <v>3152</v>
      </c>
      <c r="G402" s="216" t="s">
        <v>3083</v>
      </c>
      <c r="H402" s="216" t="s">
        <v>2856</v>
      </c>
      <c r="I402" s="220">
        <v>43101</v>
      </c>
      <c r="J402" s="220">
        <v>43465</v>
      </c>
      <c r="K402" s="221"/>
      <c r="L402" s="179"/>
      <c r="M402" s="222">
        <v>36</v>
      </c>
      <c r="N402" s="222">
        <v>36</v>
      </c>
      <c r="O402" s="222">
        <v>36</v>
      </c>
      <c r="P402" s="222">
        <v>36</v>
      </c>
      <c r="Q402" s="222">
        <v>0</v>
      </c>
      <c r="R402" s="183">
        <v>0</v>
      </c>
      <c r="S402" s="188">
        <v>0</v>
      </c>
      <c r="T402" s="183">
        <v>0</v>
      </c>
      <c r="U402" s="184">
        <v>0</v>
      </c>
      <c r="V402" s="188">
        <v>0</v>
      </c>
      <c r="W402" s="222">
        <v>0</v>
      </c>
      <c r="X402" s="222">
        <v>0</v>
      </c>
      <c r="Y402" s="199"/>
    </row>
    <row r="403" ht="23.1" customHeight="1" spans="1:25">
      <c r="A403" s="179" t="s">
        <v>1697</v>
      </c>
      <c r="B403" s="179" t="s">
        <v>1901</v>
      </c>
      <c r="C403" s="180" t="s">
        <v>1897</v>
      </c>
      <c r="D403" s="215" t="s">
        <v>2661</v>
      </c>
      <c r="E403" s="216" t="s">
        <v>2662</v>
      </c>
      <c r="F403" s="216" t="s">
        <v>3154</v>
      </c>
      <c r="G403" s="216" t="s">
        <v>3132</v>
      </c>
      <c r="H403" s="216" t="s">
        <v>2856</v>
      </c>
      <c r="I403" s="220">
        <v>43101</v>
      </c>
      <c r="J403" s="220">
        <v>43465</v>
      </c>
      <c r="K403" s="221"/>
      <c r="L403" s="179"/>
      <c r="M403" s="222">
        <v>4.8</v>
      </c>
      <c r="N403" s="222">
        <v>4.8</v>
      </c>
      <c r="O403" s="222">
        <v>4.8</v>
      </c>
      <c r="P403" s="222">
        <v>4.8</v>
      </c>
      <c r="Q403" s="222">
        <v>0</v>
      </c>
      <c r="R403" s="183">
        <v>0</v>
      </c>
      <c r="S403" s="188">
        <v>0</v>
      </c>
      <c r="T403" s="183">
        <v>0</v>
      </c>
      <c r="U403" s="184">
        <v>0</v>
      </c>
      <c r="V403" s="188">
        <v>0</v>
      </c>
      <c r="W403" s="222">
        <v>0</v>
      </c>
      <c r="X403" s="222">
        <v>0</v>
      </c>
      <c r="Y403" s="199"/>
    </row>
    <row r="404" ht="23.1" customHeight="1" spans="1:25">
      <c r="A404" s="179" t="s">
        <v>1697</v>
      </c>
      <c r="B404" s="179" t="s">
        <v>1901</v>
      </c>
      <c r="C404" s="180" t="s">
        <v>1897</v>
      </c>
      <c r="D404" s="215" t="s">
        <v>2661</v>
      </c>
      <c r="E404" s="216" t="s">
        <v>2662</v>
      </c>
      <c r="F404" s="216" t="s">
        <v>3154</v>
      </c>
      <c r="G404" s="216" t="s">
        <v>3313</v>
      </c>
      <c r="H404" s="216" t="s">
        <v>2856</v>
      </c>
      <c r="I404" s="220">
        <v>43101</v>
      </c>
      <c r="J404" s="220">
        <v>43465</v>
      </c>
      <c r="K404" s="221"/>
      <c r="L404" s="179"/>
      <c r="M404" s="222">
        <v>5.8</v>
      </c>
      <c r="N404" s="222">
        <v>5.8</v>
      </c>
      <c r="O404" s="222">
        <v>5.8</v>
      </c>
      <c r="P404" s="222">
        <v>5.8</v>
      </c>
      <c r="Q404" s="222">
        <v>0</v>
      </c>
      <c r="R404" s="183">
        <v>0</v>
      </c>
      <c r="S404" s="188">
        <v>0</v>
      </c>
      <c r="T404" s="183">
        <v>0</v>
      </c>
      <c r="U404" s="184">
        <v>0</v>
      </c>
      <c r="V404" s="188">
        <v>0</v>
      </c>
      <c r="W404" s="222">
        <v>0</v>
      </c>
      <c r="X404" s="222">
        <v>0</v>
      </c>
      <c r="Y404" s="199"/>
    </row>
    <row r="405" ht="23.1" customHeight="1" spans="1:25">
      <c r="A405" s="179" t="s">
        <v>1697</v>
      </c>
      <c r="B405" s="179" t="s">
        <v>1901</v>
      </c>
      <c r="C405" s="180" t="s">
        <v>1897</v>
      </c>
      <c r="D405" s="215" t="s">
        <v>2661</v>
      </c>
      <c r="E405" s="216" t="s">
        <v>2662</v>
      </c>
      <c r="F405" s="216" t="s">
        <v>3154</v>
      </c>
      <c r="G405" s="216" t="s">
        <v>3128</v>
      </c>
      <c r="H405" s="216" t="s">
        <v>2856</v>
      </c>
      <c r="I405" s="220">
        <v>43101</v>
      </c>
      <c r="J405" s="220">
        <v>43465</v>
      </c>
      <c r="K405" s="221"/>
      <c r="L405" s="179"/>
      <c r="M405" s="222">
        <v>25.5</v>
      </c>
      <c r="N405" s="222">
        <v>25.5</v>
      </c>
      <c r="O405" s="222">
        <v>25.5</v>
      </c>
      <c r="P405" s="222">
        <v>25.5</v>
      </c>
      <c r="Q405" s="222">
        <v>0</v>
      </c>
      <c r="R405" s="183">
        <v>0</v>
      </c>
      <c r="S405" s="188">
        <v>0</v>
      </c>
      <c r="T405" s="183">
        <v>0</v>
      </c>
      <c r="U405" s="184">
        <v>0</v>
      </c>
      <c r="V405" s="188">
        <v>0</v>
      </c>
      <c r="W405" s="222">
        <v>0</v>
      </c>
      <c r="X405" s="222">
        <v>0</v>
      </c>
      <c r="Y405" s="199"/>
    </row>
    <row r="406" ht="23.1" customHeight="1" spans="1:25">
      <c r="A406" s="179" t="s">
        <v>1697</v>
      </c>
      <c r="B406" s="179" t="s">
        <v>1901</v>
      </c>
      <c r="C406" s="180" t="s">
        <v>1897</v>
      </c>
      <c r="D406" s="215" t="s">
        <v>2663</v>
      </c>
      <c r="E406" s="216" t="s">
        <v>2664</v>
      </c>
      <c r="F406" s="216" t="s">
        <v>3130</v>
      </c>
      <c r="G406" s="216" t="s">
        <v>3316</v>
      </c>
      <c r="H406" s="216" t="s">
        <v>2856</v>
      </c>
      <c r="I406" s="220">
        <v>43101</v>
      </c>
      <c r="J406" s="220">
        <v>43465</v>
      </c>
      <c r="K406" s="221">
        <v>1</v>
      </c>
      <c r="L406" s="179" t="s">
        <v>3217</v>
      </c>
      <c r="M406" s="222">
        <v>8</v>
      </c>
      <c r="N406" s="222">
        <v>8</v>
      </c>
      <c r="O406" s="222">
        <v>8</v>
      </c>
      <c r="P406" s="222">
        <v>8</v>
      </c>
      <c r="Q406" s="222">
        <v>0</v>
      </c>
      <c r="R406" s="183">
        <v>0</v>
      </c>
      <c r="S406" s="188">
        <v>0</v>
      </c>
      <c r="T406" s="183">
        <v>0</v>
      </c>
      <c r="U406" s="184">
        <v>0</v>
      </c>
      <c r="V406" s="188">
        <v>0</v>
      </c>
      <c r="W406" s="222">
        <v>0</v>
      </c>
      <c r="X406" s="222">
        <v>0</v>
      </c>
      <c r="Y406" s="199"/>
    </row>
    <row r="407" ht="23.1" customHeight="1" spans="1:25">
      <c r="A407" s="179" t="s">
        <v>1697</v>
      </c>
      <c r="B407" s="179" t="s">
        <v>1901</v>
      </c>
      <c r="C407" s="180" t="s">
        <v>1897</v>
      </c>
      <c r="D407" s="215" t="s">
        <v>2663</v>
      </c>
      <c r="E407" s="216" t="s">
        <v>2664</v>
      </c>
      <c r="F407" s="216" t="s">
        <v>3154</v>
      </c>
      <c r="G407" s="216" t="s">
        <v>3150</v>
      </c>
      <c r="H407" s="216" t="s">
        <v>2856</v>
      </c>
      <c r="I407" s="220">
        <v>43101</v>
      </c>
      <c r="J407" s="220">
        <v>43465</v>
      </c>
      <c r="K407" s="221">
        <v>10</v>
      </c>
      <c r="L407" s="179" t="s">
        <v>3075</v>
      </c>
      <c r="M407" s="222">
        <v>3</v>
      </c>
      <c r="N407" s="222">
        <v>3</v>
      </c>
      <c r="O407" s="222">
        <v>3</v>
      </c>
      <c r="P407" s="222">
        <v>3</v>
      </c>
      <c r="Q407" s="222">
        <v>0</v>
      </c>
      <c r="R407" s="183">
        <v>0</v>
      </c>
      <c r="S407" s="188">
        <v>0</v>
      </c>
      <c r="T407" s="183">
        <v>0</v>
      </c>
      <c r="U407" s="184">
        <v>0</v>
      </c>
      <c r="V407" s="188">
        <v>0</v>
      </c>
      <c r="W407" s="222">
        <v>0</v>
      </c>
      <c r="X407" s="222">
        <v>0</v>
      </c>
      <c r="Y407" s="199"/>
    </row>
    <row r="408" ht="23.1" customHeight="1" spans="1:25">
      <c r="A408" s="179" t="s">
        <v>1697</v>
      </c>
      <c r="B408" s="179" t="s">
        <v>1901</v>
      </c>
      <c r="C408" s="180" t="s">
        <v>1897</v>
      </c>
      <c r="D408" s="215" t="s">
        <v>2663</v>
      </c>
      <c r="E408" s="216" t="s">
        <v>2664</v>
      </c>
      <c r="F408" s="216" t="s">
        <v>3154</v>
      </c>
      <c r="G408" s="216" t="s">
        <v>3325</v>
      </c>
      <c r="H408" s="216" t="s">
        <v>2856</v>
      </c>
      <c r="I408" s="220">
        <v>43101</v>
      </c>
      <c r="J408" s="220">
        <v>43465</v>
      </c>
      <c r="K408" s="221">
        <v>1</v>
      </c>
      <c r="L408" s="179" t="s">
        <v>3217</v>
      </c>
      <c r="M408" s="222">
        <v>8.4</v>
      </c>
      <c r="N408" s="222">
        <v>8.4</v>
      </c>
      <c r="O408" s="222">
        <v>8.4</v>
      </c>
      <c r="P408" s="222">
        <v>8.4</v>
      </c>
      <c r="Q408" s="222">
        <v>0</v>
      </c>
      <c r="R408" s="183">
        <v>0</v>
      </c>
      <c r="S408" s="188">
        <v>0</v>
      </c>
      <c r="T408" s="183">
        <v>0</v>
      </c>
      <c r="U408" s="184">
        <v>0</v>
      </c>
      <c r="V408" s="188">
        <v>0</v>
      </c>
      <c r="W408" s="222">
        <v>0</v>
      </c>
      <c r="X408" s="222">
        <v>0</v>
      </c>
      <c r="Y408" s="199"/>
    </row>
    <row r="409" ht="23.1" customHeight="1" spans="1:25">
      <c r="A409" s="179" t="s">
        <v>1697</v>
      </c>
      <c r="B409" s="179" t="s">
        <v>1901</v>
      </c>
      <c r="C409" s="180" t="s">
        <v>1897</v>
      </c>
      <c r="D409" s="215" t="s">
        <v>2663</v>
      </c>
      <c r="E409" s="216" t="s">
        <v>2664</v>
      </c>
      <c r="F409" s="216" t="s">
        <v>3154</v>
      </c>
      <c r="G409" s="216" t="s">
        <v>3326</v>
      </c>
      <c r="H409" s="216" t="s">
        <v>2856</v>
      </c>
      <c r="I409" s="220">
        <v>43101</v>
      </c>
      <c r="J409" s="220">
        <v>43465</v>
      </c>
      <c r="K409" s="221">
        <v>10</v>
      </c>
      <c r="L409" s="179" t="s">
        <v>3075</v>
      </c>
      <c r="M409" s="222">
        <v>1.5</v>
      </c>
      <c r="N409" s="222">
        <v>1.5</v>
      </c>
      <c r="O409" s="222">
        <v>1.5</v>
      </c>
      <c r="P409" s="222">
        <v>1.5</v>
      </c>
      <c r="Q409" s="222">
        <v>0</v>
      </c>
      <c r="R409" s="183">
        <v>0</v>
      </c>
      <c r="S409" s="188">
        <v>0</v>
      </c>
      <c r="T409" s="183">
        <v>0</v>
      </c>
      <c r="U409" s="184">
        <v>0</v>
      </c>
      <c r="V409" s="188">
        <v>0</v>
      </c>
      <c r="W409" s="222">
        <v>0</v>
      </c>
      <c r="X409" s="222">
        <v>0</v>
      </c>
      <c r="Y409" s="199"/>
    </row>
    <row r="410" ht="23.1" customHeight="1" spans="1:25">
      <c r="A410" s="179" t="s">
        <v>1697</v>
      </c>
      <c r="B410" s="179" t="s">
        <v>1901</v>
      </c>
      <c r="C410" s="180" t="s">
        <v>1897</v>
      </c>
      <c r="D410" s="215" t="s">
        <v>2663</v>
      </c>
      <c r="E410" s="216" t="s">
        <v>2664</v>
      </c>
      <c r="F410" s="216" t="s">
        <v>3154</v>
      </c>
      <c r="G410" s="216" t="s">
        <v>3074</v>
      </c>
      <c r="H410" s="216" t="s">
        <v>2856</v>
      </c>
      <c r="I410" s="220">
        <v>43101</v>
      </c>
      <c r="J410" s="220">
        <v>43465</v>
      </c>
      <c r="K410" s="221">
        <v>8</v>
      </c>
      <c r="L410" s="179" t="s">
        <v>3075</v>
      </c>
      <c r="M410" s="222">
        <v>0.8</v>
      </c>
      <c r="N410" s="222">
        <v>0.8</v>
      </c>
      <c r="O410" s="222">
        <v>0.8</v>
      </c>
      <c r="P410" s="222">
        <v>0.8</v>
      </c>
      <c r="Q410" s="222">
        <v>0</v>
      </c>
      <c r="R410" s="183">
        <v>0</v>
      </c>
      <c r="S410" s="188">
        <v>0</v>
      </c>
      <c r="T410" s="183">
        <v>0</v>
      </c>
      <c r="U410" s="184">
        <v>0</v>
      </c>
      <c r="V410" s="188">
        <v>0</v>
      </c>
      <c r="W410" s="222">
        <v>0</v>
      </c>
      <c r="X410" s="222">
        <v>0</v>
      </c>
      <c r="Y410" s="199"/>
    </row>
    <row r="411" ht="23.1" customHeight="1" spans="1:25">
      <c r="A411" s="179" t="s">
        <v>1697</v>
      </c>
      <c r="B411" s="179" t="s">
        <v>1901</v>
      </c>
      <c r="C411" s="180" t="s">
        <v>1897</v>
      </c>
      <c r="D411" s="215" t="s">
        <v>2663</v>
      </c>
      <c r="E411" s="216" t="s">
        <v>2664</v>
      </c>
      <c r="F411" s="216" t="s">
        <v>3154</v>
      </c>
      <c r="G411" s="216" t="s">
        <v>3114</v>
      </c>
      <c r="H411" s="216" t="s">
        <v>2856</v>
      </c>
      <c r="I411" s="220">
        <v>43101</v>
      </c>
      <c r="J411" s="220">
        <v>43465</v>
      </c>
      <c r="K411" s="221">
        <v>1</v>
      </c>
      <c r="L411" s="179" t="s">
        <v>3075</v>
      </c>
      <c r="M411" s="222">
        <v>1.2</v>
      </c>
      <c r="N411" s="222">
        <v>1.2</v>
      </c>
      <c r="O411" s="222">
        <v>1.2</v>
      </c>
      <c r="P411" s="222">
        <v>1.2</v>
      </c>
      <c r="Q411" s="222">
        <v>0</v>
      </c>
      <c r="R411" s="183">
        <v>0</v>
      </c>
      <c r="S411" s="188">
        <v>0</v>
      </c>
      <c r="T411" s="183">
        <v>0</v>
      </c>
      <c r="U411" s="184">
        <v>0</v>
      </c>
      <c r="V411" s="188">
        <v>0</v>
      </c>
      <c r="W411" s="222">
        <v>0</v>
      </c>
      <c r="X411" s="222">
        <v>0</v>
      </c>
      <c r="Y411" s="199"/>
    </row>
    <row r="412" ht="23.1" customHeight="1" spans="1:25">
      <c r="A412" s="179" t="s">
        <v>1697</v>
      </c>
      <c r="B412" s="179" t="s">
        <v>1901</v>
      </c>
      <c r="C412" s="180" t="s">
        <v>1897</v>
      </c>
      <c r="D412" s="215" t="s">
        <v>2663</v>
      </c>
      <c r="E412" s="216" t="s">
        <v>2664</v>
      </c>
      <c r="F412" s="216" t="s">
        <v>3154</v>
      </c>
      <c r="G412" s="216" t="s">
        <v>3327</v>
      </c>
      <c r="H412" s="216" t="s">
        <v>2856</v>
      </c>
      <c r="I412" s="220">
        <v>43101</v>
      </c>
      <c r="J412" s="220">
        <v>43465</v>
      </c>
      <c r="K412" s="221">
        <v>1</v>
      </c>
      <c r="L412" s="179" t="s">
        <v>3217</v>
      </c>
      <c r="M412" s="222">
        <v>3</v>
      </c>
      <c r="N412" s="222">
        <v>3</v>
      </c>
      <c r="O412" s="222">
        <v>3</v>
      </c>
      <c r="P412" s="222">
        <v>3</v>
      </c>
      <c r="Q412" s="222">
        <v>0</v>
      </c>
      <c r="R412" s="183">
        <v>0</v>
      </c>
      <c r="S412" s="188">
        <v>0</v>
      </c>
      <c r="T412" s="183">
        <v>0</v>
      </c>
      <c r="U412" s="184">
        <v>0</v>
      </c>
      <c r="V412" s="188">
        <v>0</v>
      </c>
      <c r="W412" s="222">
        <v>0</v>
      </c>
      <c r="X412" s="222">
        <v>0</v>
      </c>
      <c r="Y412" s="199"/>
    </row>
    <row r="413" ht="23.1" customHeight="1" spans="1:25">
      <c r="A413" s="179" t="s">
        <v>1697</v>
      </c>
      <c r="B413" s="179" t="s">
        <v>1901</v>
      </c>
      <c r="C413" s="180" t="s">
        <v>1897</v>
      </c>
      <c r="D413" s="215" t="s">
        <v>2663</v>
      </c>
      <c r="E413" s="216" t="s">
        <v>2664</v>
      </c>
      <c r="F413" s="216" t="s">
        <v>3154</v>
      </c>
      <c r="G413" s="216" t="s">
        <v>3082</v>
      </c>
      <c r="H413" s="216" t="s">
        <v>2856</v>
      </c>
      <c r="I413" s="220">
        <v>43101</v>
      </c>
      <c r="J413" s="220">
        <v>43465</v>
      </c>
      <c r="K413" s="221">
        <v>10</v>
      </c>
      <c r="L413" s="179" t="s">
        <v>3075</v>
      </c>
      <c r="M413" s="222">
        <v>4</v>
      </c>
      <c r="N413" s="222">
        <v>4</v>
      </c>
      <c r="O413" s="222">
        <v>4</v>
      </c>
      <c r="P413" s="222">
        <v>4</v>
      </c>
      <c r="Q413" s="222">
        <v>0</v>
      </c>
      <c r="R413" s="183">
        <v>0</v>
      </c>
      <c r="S413" s="188">
        <v>0</v>
      </c>
      <c r="T413" s="183">
        <v>0</v>
      </c>
      <c r="U413" s="184">
        <v>0</v>
      </c>
      <c r="V413" s="188">
        <v>0</v>
      </c>
      <c r="W413" s="222">
        <v>0</v>
      </c>
      <c r="X413" s="222">
        <v>0</v>
      </c>
      <c r="Y413" s="199"/>
    </row>
    <row r="414" ht="23.1" customHeight="1" spans="1:25">
      <c r="A414" s="179" t="s">
        <v>1697</v>
      </c>
      <c r="B414" s="179" t="s">
        <v>1901</v>
      </c>
      <c r="C414" s="180" t="s">
        <v>1897</v>
      </c>
      <c r="D414" s="215" t="s">
        <v>2663</v>
      </c>
      <c r="E414" s="216" t="s">
        <v>2664</v>
      </c>
      <c r="F414" s="216" t="s">
        <v>3154</v>
      </c>
      <c r="G414" s="216" t="s">
        <v>3328</v>
      </c>
      <c r="H414" s="216" t="s">
        <v>2856</v>
      </c>
      <c r="I414" s="220">
        <v>43131</v>
      </c>
      <c r="J414" s="220">
        <v>43465</v>
      </c>
      <c r="K414" s="221">
        <v>1</v>
      </c>
      <c r="L414" s="179" t="s">
        <v>3217</v>
      </c>
      <c r="M414" s="222">
        <v>5</v>
      </c>
      <c r="N414" s="222">
        <v>5</v>
      </c>
      <c r="O414" s="222">
        <v>5</v>
      </c>
      <c r="P414" s="222">
        <v>5</v>
      </c>
      <c r="Q414" s="222">
        <v>0</v>
      </c>
      <c r="R414" s="183">
        <v>0</v>
      </c>
      <c r="S414" s="188">
        <v>0</v>
      </c>
      <c r="T414" s="183">
        <v>0</v>
      </c>
      <c r="U414" s="184">
        <v>0</v>
      </c>
      <c r="V414" s="188">
        <v>0</v>
      </c>
      <c r="W414" s="222">
        <v>0</v>
      </c>
      <c r="X414" s="222">
        <v>0</v>
      </c>
      <c r="Y414" s="199"/>
    </row>
    <row r="415" ht="23.1" customHeight="1" spans="1:25">
      <c r="A415" s="179" t="s">
        <v>1697</v>
      </c>
      <c r="B415" s="179" t="s">
        <v>1901</v>
      </c>
      <c r="C415" s="180" t="s">
        <v>1897</v>
      </c>
      <c r="D415" s="215" t="s">
        <v>2665</v>
      </c>
      <c r="E415" s="216" t="s">
        <v>2666</v>
      </c>
      <c r="F415" s="216" t="s">
        <v>3130</v>
      </c>
      <c r="G415" s="216" t="s">
        <v>3329</v>
      </c>
      <c r="H415" s="216" t="s">
        <v>2856</v>
      </c>
      <c r="I415" s="220">
        <v>43101</v>
      </c>
      <c r="J415" s="220">
        <v>43465</v>
      </c>
      <c r="K415" s="221"/>
      <c r="L415" s="179"/>
      <c r="M415" s="222">
        <v>5</v>
      </c>
      <c r="N415" s="222">
        <v>5</v>
      </c>
      <c r="O415" s="222">
        <v>5</v>
      </c>
      <c r="P415" s="222">
        <v>5</v>
      </c>
      <c r="Q415" s="222">
        <v>0</v>
      </c>
      <c r="R415" s="183">
        <v>0</v>
      </c>
      <c r="S415" s="188">
        <v>0</v>
      </c>
      <c r="T415" s="183">
        <v>0</v>
      </c>
      <c r="U415" s="184">
        <v>0</v>
      </c>
      <c r="V415" s="188">
        <v>0</v>
      </c>
      <c r="W415" s="222">
        <v>0</v>
      </c>
      <c r="X415" s="222">
        <v>0</v>
      </c>
      <c r="Y415" s="199"/>
    </row>
    <row r="416" ht="23.1" customHeight="1" spans="1:25">
      <c r="A416" s="179" t="s">
        <v>1697</v>
      </c>
      <c r="B416" s="179" t="s">
        <v>1901</v>
      </c>
      <c r="C416" s="180" t="s">
        <v>1897</v>
      </c>
      <c r="D416" s="215" t="s">
        <v>2665</v>
      </c>
      <c r="E416" s="216" t="s">
        <v>2666</v>
      </c>
      <c r="F416" s="216" t="s">
        <v>3130</v>
      </c>
      <c r="G416" s="216" t="s">
        <v>3086</v>
      </c>
      <c r="H416" s="216" t="s">
        <v>2856</v>
      </c>
      <c r="I416" s="220">
        <v>43101</v>
      </c>
      <c r="J416" s="220">
        <v>43465</v>
      </c>
      <c r="K416" s="221"/>
      <c r="L416" s="179"/>
      <c r="M416" s="222">
        <v>15</v>
      </c>
      <c r="N416" s="222">
        <v>15</v>
      </c>
      <c r="O416" s="222">
        <v>15</v>
      </c>
      <c r="P416" s="222">
        <v>15</v>
      </c>
      <c r="Q416" s="222">
        <v>0</v>
      </c>
      <c r="R416" s="183">
        <v>0</v>
      </c>
      <c r="S416" s="188">
        <v>0</v>
      </c>
      <c r="T416" s="183">
        <v>0</v>
      </c>
      <c r="U416" s="184">
        <v>0</v>
      </c>
      <c r="V416" s="188">
        <v>0</v>
      </c>
      <c r="W416" s="222">
        <v>0</v>
      </c>
      <c r="X416" s="222">
        <v>0</v>
      </c>
      <c r="Y416" s="199"/>
    </row>
    <row r="417" ht="23.1" customHeight="1" spans="1:25">
      <c r="A417" s="179" t="s">
        <v>1697</v>
      </c>
      <c r="B417" s="179" t="s">
        <v>1901</v>
      </c>
      <c r="C417" s="180" t="s">
        <v>1897</v>
      </c>
      <c r="D417" s="215" t="s">
        <v>2665</v>
      </c>
      <c r="E417" s="216" t="s">
        <v>2666</v>
      </c>
      <c r="F417" s="216" t="s">
        <v>3152</v>
      </c>
      <c r="G417" s="216" t="s">
        <v>3083</v>
      </c>
      <c r="H417" s="216" t="s">
        <v>2856</v>
      </c>
      <c r="I417" s="220">
        <v>43101</v>
      </c>
      <c r="J417" s="220">
        <v>43465</v>
      </c>
      <c r="K417" s="221"/>
      <c r="L417" s="179"/>
      <c r="M417" s="222">
        <v>100</v>
      </c>
      <c r="N417" s="222">
        <v>100</v>
      </c>
      <c r="O417" s="222">
        <v>100</v>
      </c>
      <c r="P417" s="222">
        <v>100</v>
      </c>
      <c r="Q417" s="222">
        <v>0</v>
      </c>
      <c r="R417" s="183">
        <v>0</v>
      </c>
      <c r="S417" s="188">
        <v>0</v>
      </c>
      <c r="T417" s="183">
        <v>0</v>
      </c>
      <c r="U417" s="184">
        <v>0</v>
      </c>
      <c r="V417" s="188">
        <v>0</v>
      </c>
      <c r="W417" s="222">
        <v>0</v>
      </c>
      <c r="X417" s="222">
        <v>0</v>
      </c>
      <c r="Y417" s="199"/>
    </row>
    <row r="418" ht="23.1" customHeight="1" spans="1:25">
      <c r="A418" s="179" t="s">
        <v>1697</v>
      </c>
      <c r="B418" s="179" t="s">
        <v>1901</v>
      </c>
      <c r="C418" s="180" t="s">
        <v>1897</v>
      </c>
      <c r="D418" s="215" t="s">
        <v>2665</v>
      </c>
      <c r="E418" s="216" t="s">
        <v>2666</v>
      </c>
      <c r="F418" s="216" t="s">
        <v>3154</v>
      </c>
      <c r="G418" s="216" t="s">
        <v>3132</v>
      </c>
      <c r="H418" s="216" t="s">
        <v>2856</v>
      </c>
      <c r="I418" s="220">
        <v>43101</v>
      </c>
      <c r="J418" s="220">
        <v>43465</v>
      </c>
      <c r="K418" s="221">
        <v>1</v>
      </c>
      <c r="L418" s="179" t="s">
        <v>3217</v>
      </c>
      <c r="M418" s="222">
        <v>5</v>
      </c>
      <c r="N418" s="222">
        <v>5</v>
      </c>
      <c r="O418" s="222">
        <v>5</v>
      </c>
      <c r="P418" s="222">
        <v>5</v>
      </c>
      <c r="Q418" s="222">
        <v>0</v>
      </c>
      <c r="R418" s="183">
        <v>0</v>
      </c>
      <c r="S418" s="188">
        <v>0</v>
      </c>
      <c r="T418" s="183">
        <v>0</v>
      </c>
      <c r="U418" s="184">
        <v>0</v>
      </c>
      <c r="V418" s="188">
        <v>0</v>
      </c>
      <c r="W418" s="222">
        <v>0</v>
      </c>
      <c r="X418" s="222">
        <v>0</v>
      </c>
      <c r="Y418" s="199"/>
    </row>
    <row r="419" ht="23.1" customHeight="1" spans="1:25">
      <c r="A419" s="179" t="s">
        <v>1697</v>
      </c>
      <c r="B419" s="179" t="s">
        <v>1901</v>
      </c>
      <c r="C419" s="180" t="s">
        <v>1897</v>
      </c>
      <c r="D419" s="215" t="s">
        <v>2665</v>
      </c>
      <c r="E419" s="216" t="s">
        <v>2666</v>
      </c>
      <c r="F419" s="216" t="s">
        <v>3154</v>
      </c>
      <c r="G419" s="216" t="s">
        <v>3327</v>
      </c>
      <c r="H419" s="216" t="s">
        <v>2856</v>
      </c>
      <c r="I419" s="220">
        <v>43101</v>
      </c>
      <c r="J419" s="220">
        <v>43465</v>
      </c>
      <c r="K419" s="221"/>
      <c r="L419" s="179"/>
      <c r="M419" s="222">
        <v>5.6</v>
      </c>
      <c r="N419" s="222">
        <v>5.6</v>
      </c>
      <c r="O419" s="222">
        <v>5.6</v>
      </c>
      <c r="P419" s="222">
        <v>5.6</v>
      </c>
      <c r="Q419" s="222">
        <v>0</v>
      </c>
      <c r="R419" s="183">
        <v>0</v>
      </c>
      <c r="S419" s="188">
        <v>0</v>
      </c>
      <c r="T419" s="183">
        <v>0</v>
      </c>
      <c r="U419" s="184">
        <v>0</v>
      </c>
      <c r="V419" s="188">
        <v>0</v>
      </c>
      <c r="W419" s="222">
        <v>0</v>
      </c>
      <c r="X419" s="222">
        <v>0</v>
      </c>
      <c r="Y419" s="199"/>
    </row>
    <row r="420" ht="23.1" customHeight="1" spans="1:25">
      <c r="A420" s="179" t="s">
        <v>1697</v>
      </c>
      <c r="B420" s="179" t="s">
        <v>1901</v>
      </c>
      <c r="C420" s="180" t="s">
        <v>1897</v>
      </c>
      <c r="D420" s="215" t="s">
        <v>2665</v>
      </c>
      <c r="E420" s="216" t="s">
        <v>2666</v>
      </c>
      <c r="F420" s="216" t="s">
        <v>3154</v>
      </c>
      <c r="G420" s="216" t="s">
        <v>3128</v>
      </c>
      <c r="H420" s="216" t="s">
        <v>2856</v>
      </c>
      <c r="I420" s="220">
        <v>43102</v>
      </c>
      <c r="J420" s="220">
        <v>43465</v>
      </c>
      <c r="K420" s="221">
        <v>1</v>
      </c>
      <c r="L420" s="179" t="s">
        <v>3217</v>
      </c>
      <c r="M420" s="222">
        <v>6</v>
      </c>
      <c r="N420" s="222">
        <v>6</v>
      </c>
      <c r="O420" s="222">
        <v>6</v>
      </c>
      <c r="P420" s="222">
        <v>6</v>
      </c>
      <c r="Q420" s="222">
        <v>0</v>
      </c>
      <c r="R420" s="183">
        <v>0</v>
      </c>
      <c r="S420" s="188">
        <v>0</v>
      </c>
      <c r="T420" s="183">
        <v>0</v>
      </c>
      <c r="U420" s="184">
        <v>0</v>
      </c>
      <c r="V420" s="188">
        <v>0</v>
      </c>
      <c r="W420" s="222">
        <v>0</v>
      </c>
      <c r="X420" s="222">
        <v>0</v>
      </c>
      <c r="Y420" s="199"/>
    </row>
    <row r="421" ht="23.1" customHeight="1" spans="1:25">
      <c r="A421" s="179" t="s">
        <v>1697</v>
      </c>
      <c r="B421" s="179" t="s">
        <v>1901</v>
      </c>
      <c r="C421" s="180" t="s">
        <v>1897</v>
      </c>
      <c r="D421" s="215" t="s">
        <v>2667</v>
      </c>
      <c r="E421" s="216" t="s">
        <v>2668</v>
      </c>
      <c r="F421" s="216" t="s">
        <v>3130</v>
      </c>
      <c r="G421" s="216" t="s">
        <v>3317</v>
      </c>
      <c r="H421" s="216" t="s">
        <v>2856</v>
      </c>
      <c r="I421" s="220">
        <v>43101</v>
      </c>
      <c r="J421" s="220">
        <v>43465</v>
      </c>
      <c r="K421" s="221">
        <v>1</v>
      </c>
      <c r="L421" s="179" t="s">
        <v>3217</v>
      </c>
      <c r="M421" s="222">
        <v>5.5</v>
      </c>
      <c r="N421" s="222">
        <v>5.5</v>
      </c>
      <c r="O421" s="222">
        <v>5.5</v>
      </c>
      <c r="P421" s="222">
        <v>5.5</v>
      </c>
      <c r="Q421" s="222">
        <v>0</v>
      </c>
      <c r="R421" s="183">
        <v>0</v>
      </c>
      <c r="S421" s="188">
        <v>0</v>
      </c>
      <c r="T421" s="183">
        <v>0</v>
      </c>
      <c r="U421" s="184">
        <v>0</v>
      </c>
      <c r="V421" s="188">
        <v>0</v>
      </c>
      <c r="W421" s="222">
        <v>0</v>
      </c>
      <c r="X421" s="222">
        <v>0</v>
      </c>
      <c r="Y421" s="199"/>
    </row>
    <row r="422" ht="23.1" customHeight="1" spans="1:25">
      <c r="A422" s="179" t="s">
        <v>1697</v>
      </c>
      <c r="B422" s="179" t="s">
        <v>1901</v>
      </c>
      <c r="C422" s="180" t="s">
        <v>1897</v>
      </c>
      <c r="D422" s="215" t="s">
        <v>2667</v>
      </c>
      <c r="E422" s="216" t="s">
        <v>2668</v>
      </c>
      <c r="F422" s="216" t="s">
        <v>3130</v>
      </c>
      <c r="G422" s="216" t="s">
        <v>3086</v>
      </c>
      <c r="H422" s="216" t="s">
        <v>2856</v>
      </c>
      <c r="I422" s="220">
        <v>43101</v>
      </c>
      <c r="J422" s="220">
        <v>43465</v>
      </c>
      <c r="K422" s="221">
        <v>1</v>
      </c>
      <c r="L422" s="179" t="s">
        <v>3217</v>
      </c>
      <c r="M422" s="222">
        <v>19</v>
      </c>
      <c r="N422" s="222">
        <v>19</v>
      </c>
      <c r="O422" s="222">
        <v>19</v>
      </c>
      <c r="P422" s="222">
        <v>19</v>
      </c>
      <c r="Q422" s="222">
        <v>0</v>
      </c>
      <c r="R422" s="183">
        <v>0</v>
      </c>
      <c r="S422" s="188">
        <v>0</v>
      </c>
      <c r="T422" s="183">
        <v>0</v>
      </c>
      <c r="U422" s="184">
        <v>0</v>
      </c>
      <c r="V422" s="188">
        <v>0</v>
      </c>
      <c r="W422" s="222">
        <v>0</v>
      </c>
      <c r="X422" s="222">
        <v>0</v>
      </c>
      <c r="Y422" s="199"/>
    </row>
    <row r="423" ht="23.1" customHeight="1" spans="1:25">
      <c r="A423" s="179" t="s">
        <v>1697</v>
      </c>
      <c r="B423" s="179" t="s">
        <v>1901</v>
      </c>
      <c r="C423" s="180" t="s">
        <v>1897</v>
      </c>
      <c r="D423" s="215" t="s">
        <v>2667</v>
      </c>
      <c r="E423" s="216" t="s">
        <v>2668</v>
      </c>
      <c r="F423" s="216" t="s">
        <v>3152</v>
      </c>
      <c r="G423" s="216" t="s">
        <v>3083</v>
      </c>
      <c r="H423" s="216" t="s">
        <v>2856</v>
      </c>
      <c r="I423" s="220">
        <v>43101</v>
      </c>
      <c r="J423" s="220">
        <v>43465</v>
      </c>
      <c r="K423" s="221">
        <v>2</v>
      </c>
      <c r="L423" s="179" t="s">
        <v>2287</v>
      </c>
      <c r="M423" s="222">
        <v>80</v>
      </c>
      <c r="N423" s="222">
        <v>80</v>
      </c>
      <c r="O423" s="222">
        <v>80</v>
      </c>
      <c r="P423" s="222">
        <v>80</v>
      </c>
      <c r="Q423" s="222">
        <v>0</v>
      </c>
      <c r="R423" s="183">
        <v>0</v>
      </c>
      <c r="S423" s="188">
        <v>0</v>
      </c>
      <c r="T423" s="183">
        <v>0</v>
      </c>
      <c r="U423" s="184">
        <v>0</v>
      </c>
      <c r="V423" s="188">
        <v>0</v>
      </c>
      <c r="W423" s="222">
        <v>0</v>
      </c>
      <c r="X423" s="222">
        <v>0</v>
      </c>
      <c r="Y423" s="199"/>
    </row>
    <row r="424" ht="23.1" customHeight="1" spans="1:25">
      <c r="A424" s="179" t="s">
        <v>1697</v>
      </c>
      <c r="B424" s="179" t="s">
        <v>1901</v>
      </c>
      <c r="C424" s="180" t="s">
        <v>1897</v>
      </c>
      <c r="D424" s="215" t="s">
        <v>2667</v>
      </c>
      <c r="E424" s="216" t="s">
        <v>2668</v>
      </c>
      <c r="F424" s="216" t="s">
        <v>3154</v>
      </c>
      <c r="G424" s="216" t="s">
        <v>3128</v>
      </c>
      <c r="H424" s="216" t="s">
        <v>2856</v>
      </c>
      <c r="I424" s="220">
        <v>43101</v>
      </c>
      <c r="J424" s="220">
        <v>43465</v>
      </c>
      <c r="K424" s="221">
        <v>1</v>
      </c>
      <c r="L424" s="179" t="s">
        <v>3217</v>
      </c>
      <c r="M424" s="222">
        <v>14.48</v>
      </c>
      <c r="N424" s="222">
        <v>14.48</v>
      </c>
      <c r="O424" s="222">
        <v>14.48</v>
      </c>
      <c r="P424" s="222">
        <v>14.48</v>
      </c>
      <c r="Q424" s="222">
        <v>0</v>
      </c>
      <c r="R424" s="183">
        <v>0</v>
      </c>
      <c r="S424" s="188">
        <v>0</v>
      </c>
      <c r="T424" s="183">
        <v>0</v>
      </c>
      <c r="U424" s="184">
        <v>0</v>
      </c>
      <c r="V424" s="188">
        <v>0</v>
      </c>
      <c r="W424" s="222">
        <v>0</v>
      </c>
      <c r="X424" s="222">
        <v>0</v>
      </c>
      <c r="Y424" s="199"/>
    </row>
    <row r="425" ht="23.1" customHeight="1" spans="1:25">
      <c r="A425" s="179" t="s">
        <v>1697</v>
      </c>
      <c r="B425" s="179" t="s">
        <v>1901</v>
      </c>
      <c r="C425" s="180" t="s">
        <v>1897</v>
      </c>
      <c r="D425" s="215" t="s">
        <v>2667</v>
      </c>
      <c r="E425" s="216" t="s">
        <v>2668</v>
      </c>
      <c r="F425" s="216" t="s">
        <v>3154</v>
      </c>
      <c r="G425" s="216" t="s">
        <v>3318</v>
      </c>
      <c r="H425" s="216" t="s">
        <v>2856</v>
      </c>
      <c r="I425" s="220">
        <v>43101</v>
      </c>
      <c r="J425" s="220">
        <v>43465</v>
      </c>
      <c r="K425" s="221">
        <v>1</v>
      </c>
      <c r="L425" s="179" t="s">
        <v>3217</v>
      </c>
      <c r="M425" s="222">
        <v>9.3</v>
      </c>
      <c r="N425" s="222">
        <v>9.3</v>
      </c>
      <c r="O425" s="222">
        <v>9.3</v>
      </c>
      <c r="P425" s="222">
        <v>9.3</v>
      </c>
      <c r="Q425" s="222">
        <v>0</v>
      </c>
      <c r="R425" s="183">
        <v>0</v>
      </c>
      <c r="S425" s="188">
        <v>0</v>
      </c>
      <c r="T425" s="183">
        <v>0</v>
      </c>
      <c r="U425" s="184">
        <v>0</v>
      </c>
      <c r="V425" s="188">
        <v>0</v>
      </c>
      <c r="W425" s="222">
        <v>0</v>
      </c>
      <c r="X425" s="222">
        <v>0</v>
      </c>
      <c r="Y425" s="199"/>
    </row>
    <row r="426" ht="23.1" customHeight="1" spans="1:25">
      <c r="A426" s="179" t="s">
        <v>1697</v>
      </c>
      <c r="B426" s="179" t="s">
        <v>1901</v>
      </c>
      <c r="C426" s="180" t="s">
        <v>1897</v>
      </c>
      <c r="D426" s="215" t="s">
        <v>2667</v>
      </c>
      <c r="E426" s="216" t="s">
        <v>2668</v>
      </c>
      <c r="F426" s="216" t="s">
        <v>3154</v>
      </c>
      <c r="G426" s="216" t="s">
        <v>3132</v>
      </c>
      <c r="H426" s="216" t="s">
        <v>2856</v>
      </c>
      <c r="I426" s="220">
        <v>43101</v>
      </c>
      <c r="J426" s="220">
        <v>43465</v>
      </c>
      <c r="K426" s="221">
        <v>1</v>
      </c>
      <c r="L426" s="179" t="s">
        <v>3217</v>
      </c>
      <c r="M426" s="222">
        <v>4.75</v>
      </c>
      <c r="N426" s="222">
        <v>4.75</v>
      </c>
      <c r="O426" s="222">
        <v>4.75</v>
      </c>
      <c r="P426" s="222">
        <v>4.75</v>
      </c>
      <c r="Q426" s="222">
        <v>0</v>
      </c>
      <c r="R426" s="183">
        <v>0</v>
      </c>
      <c r="S426" s="188">
        <v>0</v>
      </c>
      <c r="T426" s="183">
        <v>0</v>
      </c>
      <c r="U426" s="184">
        <v>0</v>
      </c>
      <c r="V426" s="188">
        <v>0</v>
      </c>
      <c r="W426" s="222">
        <v>0</v>
      </c>
      <c r="X426" s="222">
        <v>0</v>
      </c>
      <c r="Y426" s="199"/>
    </row>
    <row r="427" ht="23.1" customHeight="1" spans="1:25">
      <c r="A427" s="179" t="s">
        <v>1697</v>
      </c>
      <c r="B427" s="179" t="s">
        <v>1901</v>
      </c>
      <c r="C427" s="180" t="s">
        <v>1897</v>
      </c>
      <c r="D427" s="215" t="s">
        <v>2669</v>
      </c>
      <c r="E427" s="216" t="s">
        <v>2670</v>
      </c>
      <c r="F427" s="216" t="s">
        <v>3130</v>
      </c>
      <c r="G427" s="216" t="s">
        <v>3330</v>
      </c>
      <c r="H427" s="216" t="s">
        <v>2856</v>
      </c>
      <c r="I427" s="220">
        <v>43101</v>
      </c>
      <c r="J427" s="220">
        <v>43465</v>
      </c>
      <c r="K427" s="221">
        <v>1</v>
      </c>
      <c r="L427" s="179" t="s">
        <v>3320</v>
      </c>
      <c r="M427" s="222">
        <v>3</v>
      </c>
      <c r="N427" s="222">
        <v>3</v>
      </c>
      <c r="O427" s="222">
        <v>3</v>
      </c>
      <c r="P427" s="222">
        <v>3</v>
      </c>
      <c r="Q427" s="222">
        <v>0</v>
      </c>
      <c r="R427" s="183">
        <v>0</v>
      </c>
      <c r="S427" s="188">
        <v>0</v>
      </c>
      <c r="T427" s="183">
        <v>0</v>
      </c>
      <c r="U427" s="184">
        <v>0</v>
      </c>
      <c r="V427" s="188">
        <v>0</v>
      </c>
      <c r="W427" s="222">
        <v>0</v>
      </c>
      <c r="X427" s="222">
        <v>0</v>
      </c>
      <c r="Y427" s="199"/>
    </row>
    <row r="428" ht="23.1" customHeight="1" spans="1:25">
      <c r="A428" s="179" t="s">
        <v>1697</v>
      </c>
      <c r="B428" s="179" t="s">
        <v>1901</v>
      </c>
      <c r="C428" s="180" t="s">
        <v>1897</v>
      </c>
      <c r="D428" s="215" t="s">
        <v>2669</v>
      </c>
      <c r="E428" s="216" t="s">
        <v>2670</v>
      </c>
      <c r="F428" s="216" t="s">
        <v>3130</v>
      </c>
      <c r="G428" s="216" t="s">
        <v>3086</v>
      </c>
      <c r="H428" s="216" t="s">
        <v>2856</v>
      </c>
      <c r="I428" s="220">
        <v>43101</v>
      </c>
      <c r="J428" s="220">
        <v>43465</v>
      </c>
      <c r="K428" s="221">
        <v>1</v>
      </c>
      <c r="L428" s="179" t="s">
        <v>3320</v>
      </c>
      <c r="M428" s="222">
        <v>20</v>
      </c>
      <c r="N428" s="222">
        <v>20</v>
      </c>
      <c r="O428" s="222">
        <v>20</v>
      </c>
      <c r="P428" s="222">
        <v>20</v>
      </c>
      <c r="Q428" s="222">
        <v>0</v>
      </c>
      <c r="R428" s="183">
        <v>0</v>
      </c>
      <c r="S428" s="188">
        <v>0</v>
      </c>
      <c r="T428" s="183">
        <v>0</v>
      </c>
      <c r="U428" s="184">
        <v>0</v>
      </c>
      <c r="V428" s="188">
        <v>0</v>
      </c>
      <c r="W428" s="222">
        <v>0</v>
      </c>
      <c r="X428" s="222">
        <v>0</v>
      </c>
      <c r="Y428" s="199"/>
    </row>
    <row r="429" ht="23.1" customHeight="1" spans="1:25">
      <c r="A429" s="179" t="s">
        <v>1697</v>
      </c>
      <c r="B429" s="179" t="s">
        <v>1901</v>
      </c>
      <c r="C429" s="180" t="s">
        <v>1897</v>
      </c>
      <c r="D429" s="215" t="s">
        <v>3331</v>
      </c>
      <c r="E429" s="216" t="s">
        <v>3332</v>
      </c>
      <c r="F429" s="216" t="s">
        <v>3130</v>
      </c>
      <c r="G429" s="216" t="s">
        <v>3086</v>
      </c>
      <c r="H429" s="216" t="s">
        <v>2856</v>
      </c>
      <c r="I429" s="220">
        <v>43101</v>
      </c>
      <c r="J429" s="220">
        <v>43465</v>
      </c>
      <c r="K429" s="221">
        <v>1</v>
      </c>
      <c r="L429" s="179" t="s">
        <v>3320</v>
      </c>
      <c r="M429" s="222">
        <v>9.8</v>
      </c>
      <c r="N429" s="222">
        <v>9.8</v>
      </c>
      <c r="O429" s="222">
        <v>9.8</v>
      </c>
      <c r="P429" s="222">
        <v>9.8</v>
      </c>
      <c r="Q429" s="222">
        <v>0</v>
      </c>
      <c r="R429" s="183">
        <v>0</v>
      </c>
      <c r="S429" s="188">
        <v>0</v>
      </c>
      <c r="T429" s="183">
        <v>0</v>
      </c>
      <c r="U429" s="184">
        <v>0</v>
      </c>
      <c r="V429" s="188">
        <v>0</v>
      </c>
      <c r="W429" s="222">
        <v>0</v>
      </c>
      <c r="X429" s="222">
        <v>0</v>
      </c>
      <c r="Y429" s="199"/>
    </row>
    <row r="430" ht="23.1" customHeight="1" spans="1:25">
      <c r="A430" s="179" t="s">
        <v>1697</v>
      </c>
      <c r="B430" s="179" t="s">
        <v>1901</v>
      </c>
      <c r="C430" s="180" t="s">
        <v>1897</v>
      </c>
      <c r="D430" s="215" t="s">
        <v>3331</v>
      </c>
      <c r="E430" s="216" t="s">
        <v>3332</v>
      </c>
      <c r="F430" s="216" t="s">
        <v>3154</v>
      </c>
      <c r="G430" s="216" t="s">
        <v>3128</v>
      </c>
      <c r="H430" s="216" t="s">
        <v>2856</v>
      </c>
      <c r="I430" s="220">
        <v>43101</v>
      </c>
      <c r="J430" s="220">
        <v>43465</v>
      </c>
      <c r="K430" s="221">
        <v>1</v>
      </c>
      <c r="L430" s="179" t="s">
        <v>3217</v>
      </c>
      <c r="M430" s="222">
        <v>7.8</v>
      </c>
      <c r="N430" s="222">
        <v>7.8</v>
      </c>
      <c r="O430" s="222">
        <v>7.8</v>
      </c>
      <c r="P430" s="222">
        <v>7.8</v>
      </c>
      <c r="Q430" s="222">
        <v>0</v>
      </c>
      <c r="R430" s="183">
        <v>0</v>
      </c>
      <c r="S430" s="188">
        <v>0</v>
      </c>
      <c r="T430" s="183">
        <v>0</v>
      </c>
      <c r="U430" s="184">
        <v>0</v>
      </c>
      <c r="V430" s="188">
        <v>0</v>
      </c>
      <c r="W430" s="222">
        <v>0</v>
      </c>
      <c r="X430" s="222">
        <v>0</v>
      </c>
      <c r="Y430" s="199"/>
    </row>
    <row r="431" ht="23.1" customHeight="1" spans="1:25">
      <c r="A431" s="179" t="s">
        <v>1697</v>
      </c>
      <c r="B431" s="179" t="s">
        <v>1901</v>
      </c>
      <c r="C431" s="180" t="s">
        <v>1897</v>
      </c>
      <c r="D431" s="215" t="s">
        <v>3333</v>
      </c>
      <c r="E431" s="216" t="s">
        <v>3334</v>
      </c>
      <c r="F431" s="216" t="s">
        <v>3130</v>
      </c>
      <c r="G431" s="216" t="s">
        <v>3086</v>
      </c>
      <c r="H431" s="216" t="s">
        <v>2856</v>
      </c>
      <c r="I431" s="220">
        <v>43101</v>
      </c>
      <c r="J431" s="220">
        <v>43465</v>
      </c>
      <c r="K431" s="221">
        <v>1</v>
      </c>
      <c r="L431" s="179" t="s">
        <v>3320</v>
      </c>
      <c r="M431" s="222">
        <v>20</v>
      </c>
      <c r="N431" s="222">
        <v>20</v>
      </c>
      <c r="O431" s="222">
        <v>20</v>
      </c>
      <c r="P431" s="222">
        <v>20</v>
      </c>
      <c r="Q431" s="222">
        <v>0</v>
      </c>
      <c r="R431" s="183">
        <v>0</v>
      </c>
      <c r="S431" s="188">
        <v>0</v>
      </c>
      <c r="T431" s="183">
        <v>0</v>
      </c>
      <c r="U431" s="184">
        <v>0</v>
      </c>
      <c r="V431" s="188">
        <v>0</v>
      </c>
      <c r="W431" s="222">
        <v>0</v>
      </c>
      <c r="X431" s="222">
        <v>0</v>
      </c>
      <c r="Y431" s="199"/>
    </row>
    <row r="432" ht="23.1" customHeight="1" spans="1:25">
      <c r="A432" s="179" t="s">
        <v>1697</v>
      </c>
      <c r="B432" s="179" t="s">
        <v>1901</v>
      </c>
      <c r="C432" s="180" t="s">
        <v>1897</v>
      </c>
      <c r="D432" s="215" t="s">
        <v>3333</v>
      </c>
      <c r="E432" s="216" t="s">
        <v>3334</v>
      </c>
      <c r="F432" s="216" t="s">
        <v>3130</v>
      </c>
      <c r="G432" s="216" t="s">
        <v>3335</v>
      </c>
      <c r="H432" s="216" t="s">
        <v>2856</v>
      </c>
      <c r="I432" s="220">
        <v>43101</v>
      </c>
      <c r="J432" s="220">
        <v>43465</v>
      </c>
      <c r="K432" s="221">
        <v>1</v>
      </c>
      <c r="L432" s="179" t="s">
        <v>3320</v>
      </c>
      <c r="M432" s="222">
        <v>5</v>
      </c>
      <c r="N432" s="222">
        <v>5</v>
      </c>
      <c r="O432" s="222">
        <v>5</v>
      </c>
      <c r="P432" s="222">
        <v>5</v>
      </c>
      <c r="Q432" s="222">
        <v>0</v>
      </c>
      <c r="R432" s="183">
        <v>0</v>
      </c>
      <c r="S432" s="188">
        <v>0</v>
      </c>
      <c r="T432" s="183">
        <v>0</v>
      </c>
      <c r="U432" s="184">
        <v>0</v>
      </c>
      <c r="V432" s="188">
        <v>0</v>
      </c>
      <c r="W432" s="222">
        <v>0</v>
      </c>
      <c r="X432" s="222">
        <v>0</v>
      </c>
      <c r="Y432" s="199"/>
    </row>
    <row r="433" ht="23.1" customHeight="1" spans="1:25">
      <c r="A433" s="179" t="s">
        <v>1697</v>
      </c>
      <c r="B433" s="179" t="s">
        <v>1901</v>
      </c>
      <c r="C433" s="180" t="s">
        <v>1897</v>
      </c>
      <c r="D433" s="215" t="s">
        <v>3333</v>
      </c>
      <c r="E433" s="216" t="s">
        <v>3334</v>
      </c>
      <c r="F433" s="216" t="s">
        <v>3130</v>
      </c>
      <c r="G433" s="216" t="s">
        <v>3225</v>
      </c>
      <c r="H433" s="216" t="s">
        <v>2856</v>
      </c>
      <c r="I433" s="220">
        <v>43101</v>
      </c>
      <c r="J433" s="220">
        <v>43465</v>
      </c>
      <c r="K433" s="221">
        <v>1</v>
      </c>
      <c r="L433" s="179" t="s">
        <v>3320</v>
      </c>
      <c r="M433" s="222">
        <v>3</v>
      </c>
      <c r="N433" s="222">
        <v>3</v>
      </c>
      <c r="O433" s="222">
        <v>3</v>
      </c>
      <c r="P433" s="222">
        <v>3</v>
      </c>
      <c r="Q433" s="222">
        <v>0</v>
      </c>
      <c r="R433" s="183">
        <v>0</v>
      </c>
      <c r="S433" s="188">
        <v>0</v>
      </c>
      <c r="T433" s="183">
        <v>0</v>
      </c>
      <c r="U433" s="184">
        <v>0</v>
      </c>
      <c r="V433" s="188">
        <v>0</v>
      </c>
      <c r="W433" s="222">
        <v>0</v>
      </c>
      <c r="X433" s="222">
        <v>0</v>
      </c>
      <c r="Y433" s="199"/>
    </row>
    <row r="434" ht="23.1" customHeight="1" spans="1:25">
      <c r="A434" s="179" t="s">
        <v>1697</v>
      </c>
      <c r="B434" s="179" t="s">
        <v>1901</v>
      </c>
      <c r="C434" s="180" t="s">
        <v>1897</v>
      </c>
      <c r="D434" s="215" t="s">
        <v>3333</v>
      </c>
      <c r="E434" s="216" t="s">
        <v>3334</v>
      </c>
      <c r="F434" s="216" t="s">
        <v>3152</v>
      </c>
      <c r="G434" s="216" t="s">
        <v>3336</v>
      </c>
      <c r="H434" s="216" t="s">
        <v>2856</v>
      </c>
      <c r="I434" s="220">
        <v>43101</v>
      </c>
      <c r="J434" s="220">
        <v>43465</v>
      </c>
      <c r="K434" s="221">
        <v>1</v>
      </c>
      <c r="L434" s="179" t="s">
        <v>2287</v>
      </c>
      <c r="M434" s="222">
        <v>30</v>
      </c>
      <c r="N434" s="222">
        <v>30</v>
      </c>
      <c r="O434" s="222">
        <v>30</v>
      </c>
      <c r="P434" s="222">
        <v>30</v>
      </c>
      <c r="Q434" s="222">
        <v>0</v>
      </c>
      <c r="R434" s="183">
        <v>0</v>
      </c>
      <c r="S434" s="188">
        <v>0</v>
      </c>
      <c r="T434" s="183">
        <v>0</v>
      </c>
      <c r="U434" s="184">
        <v>0</v>
      </c>
      <c r="V434" s="188">
        <v>0</v>
      </c>
      <c r="W434" s="222">
        <v>0</v>
      </c>
      <c r="X434" s="222">
        <v>0</v>
      </c>
      <c r="Y434" s="199"/>
    </row>
    <row r="435" ht="23.1" customHeight="1" spans="1:25">
      <c r="A435" s="179" t="s">
        <v>1697</v>
      </c>
      <c r="B435" s="179" t="s">
        <v>1901</v>
      </c>
      <c r="C435" s="180" t="s">
        <v>1897</v>
      </c>
      <c r="D435" s="215" t="s">
        <v>3333</v>
      </c>
      <c r="E435" s="216" t="s">
        <v>3334</v>
      </c>
      <c r="F435" s="216" t="s">
        <v>3152</v>
      </c>
      <c r="G435" s="216" t="s">
        <v>3337</v>
      </c>
      <c r="H435" s="216" t="s">
        <v>2856</v>
      </c>
      <c r="I435" s="220">
        <v>43101</v>
      </c>
      <c r="J435" s="220">
        <v>43465</v>
      </c>
      <c r="K435" s="221">
        <v>1</v>
      </c>
      <c r="L435" s="179" t="s">
        <v>2287</v>
      </c>
      <c r="M435" s="222">
        <v>5</v>
      </c>
      <c r="N435" s="222">
        <v>5</v>
      </c>
      <c r="O435" s="222">
        <v>5</v>
      </c>
      <c r="P435" s="222">
        <v>5</v>
      </c>
      <c r="Q435" s="222">
        <v>0</v>
      </c>
      <c r="R435" s="183">
        <v>0</v>
      </c>
      <c r="S435" s="188">
        <v>0</v>
      </c>
      <c r="T435" s="183">
        <v>0</v>
      </c>
      <c r="U435" s="184">
        <v>0</v>
      </c>
      <c r="V435" s="188">
        <v>0</v>
      </c>
      <c r="W435" s="222">
        <v>0</v>
      </c>
      <c r="X435" s="222">
        <v>0</v>
      </c>
      <c r="Y435" s="199"/>
    </row>
    <row r="436" ht="23.1" customHeight="1" spans="1:25">
      <c r="A436" s="179" t="s">
        <v>1697</v>
      </c>
      <c r="B436" s="179" t="s">
        <v>1901</v>
      </c>
      <c r="C436" s="180" t="s">
        <v>1897</v>
      </c>
      <c r="D436" s="215" t="s">
        <v>3333</v>
      </c>
      <c r="E436" s="216" t="s">
        <v>3334</v>
      </c>
      <c r="F436" s="216" t="s">
        <v>3152</v>
      </c>
      <c r="G436" s="216" t="s">
        <v>3338</v>
      </c>
      <c r="H436" s="216" t="s">
        <v>2856</v>
      </c>
      <c r="I436" s="220">
        <v>43101</v>
      </c>
      <c r="J436" s="220">
        <v>43465</v>
      </c>
      <c r="K436" s="221">
        <v>1</v>
      </c>
      <c r="L436" s="179" t="s">
        <v>2287</v>
      </c>
      <c r="M436" s="222">
        <v>10</v>
      </c>
      <c r="N436" s="222">
        <v>10</v>
      </c>
      <c r="O436" s="222">
        <v>10</v>
      </c>
      <c r="P436" s="222">
        <v>10</v>
      </c>
      <c r="Q436" s="222">
        <v>0</v>
      </c>
      <c r="R436" s="183">
        <v>0</v>
      </c>
      <c r="S436" s="188">
        <v>0</v>
      </c>
      <c r="T436" s="183">
        <v>0</v>
      </c>
      <c r="U436" s="184">
        <v>0</v>
      </c>
      <c r="V436" s="188">
        <v>0</v>
      </c>
      <c r="W436" s="222">
        <v>0</v>
      </c>
      <c r="X436" s="222">
        <v>0</v>
      </c>
      <c r="Y436" s="199"/>
    </row>
    <row r="437" ht="23.1" customHeight="1" spans="1:25">
      <c r="A437" s="179" t="s">
        <v>1697</v>
      </c>
      <c r="B437" s="179" t="s">
        <v>1901</v>
      </c>
      <c r="C437" s="180" t="s">
        <v>1897</v>
      </c>
      <c r="D437" s="215" t="s">
        <v>3333</v>
      </c>
      <c r="E437" s="216" t="s">
        <v>3334</v>
      </c>
      <c r="F437" s="216" t="s">
        <v>3154</v>
      </c>
      <c r="G437" s="216" t="s">
        <v>3184</v>
      </c>
      <c r="H437" s="216" t="s">
        <v>2856</v>
      </c>
      <c r="I437" s="220">
        <v>43101</v>
      </c>
      <c r="J437" s="220">
        <v>43465</v>
      </c>
      <c r="K437" s="221">
        <v>1</v>
      </c>
      <c r="L437" s="179" t="s">
        <v>3217</v>
      </c>
      <c r="M437" s="222">
        <v>21.6</v>
      </c>
      <c r="N437" s="222">
        <v>21.6</v>
      </c>
      <c r="O437" s="222">
        <v>21.6</v>
      </c>
      <c r="P437" s="222">
        <v>21.6</v>
      </c>
      <c r="Q437" s="222">
        <v>0</v>
      </c>
      <c r="R437" s="183">
        <v>0</v>
      </c>
      <c r="S437" s="188">
        <v>0</v>
      </c>
      <c r="T437" s="183">
        <v>0</v>
      </c>
      <c r="U437" s="184">
        <v>0</v>
      </c>
      <c r="V437" s="188">
        <v>0</v>
      </c>
      <c r="W437" s="222">
        <v>0</v>
      </c>
      <c r="X437" s="222">
        <v>0</v>
      </c>
      <c r="Y437" s="199"/>
    </row>
    <row r="438" ht="23.1" customHeight="1" spans="1:25">
      <c r="A438" s="179" t="s">
        <v>1697</v>
      </c>
      <c r="B438" s="179" t="s">
        <v>1901</v>
      </c>
      <c r="C438" s="180" t="s">
        <v>1897</v>
      </c>
      <c r="D438" s="215" t="s">
        <v>3339</v>
      </c>
      <c r="E438" s="216" t="s">
        <v>3340</v>
      </c>
      <c r="F438" s="216" t="s">
        <v>3130</v>
      </c>
      <c r="G438" s="216" t="s">
        <v>3086</v>
      </c>
      <c r="H438" s="216" t="s">
        <v>2856</v>
      </c>
      <c r="I438" s="220">
        <v>43101</v>
      </c>
      <c r="J438" s="220">
        <v>43465</v>
      </c>
      <c r="K438" s="221"/>
      <c r="L438" s="179"/>
      <c r="M438" s="222">
        <v>16</v>
      </c>
      <c r="N438" s="222">
        <v>16</v>
      </c>
      <c r="O438" s="222">
        <v>16</v>
      </c>
      <c r="P438" s="222">
        <v>16</v>
      </c>
      <c r="Q438" s="222">
        <v>0</v>
      </c>
      <c r="R438" s="183">
        <v>0</v>
      </c>
      <c r="S438" s="188">
        <v>0</v>
      </c>
      <c r="T438" s="183">
        <v>0</v>
      </c>
      <c r="U438" s="184">
        <v>0</v>
      </c>
      <c r="V438" s="188">
        <v>0</v>
      </c>
      <c r="W438" s="222">
        <v>0</v>
      </c>
      <c r="X438" s="222">
        <v>0</v>
      </c>
      <c r="Y438" s="199"/>
    </row>
    <row r="439" ht="23.1" customHeight="1" spans="1:25">
      <c r="A439" s="179" t="s">
        <v>1697</v>
      </c>
      <c r="B439" s="179" t="s">
        <v>1901</v>
      </c>
      <c r="C439" s="180" t="s">
        <v>1897</v>
      </c>
      <c r="D439" s="215" t="s">
        <v>3339</v>
      </c>
      <c r="E439" s="216" t="s">
        <v>3340</v>
      </c>
      <c r="F439" s="216" t="s">
        <v>3130</v>
      </c>
      <c r="G439" s="216" t="s">
        <v>3317</v>
      </c>
      <c r="H439" s="216" t="s">
        <v>2856</v>
      </c>
      <c r="I439" s="220">
        <v>43101</v>
      </c>
      <c r="J439" s="220">
        <v>43465</v>
      </c>
      <c r="K439" s="221"/>
      <c r="L439" s="179"/>
      <c r="M439" s="222">
        <v>2</v>
      </c>
      <c r="N439" s="222">
        <v>2</v>
      </c>
      <c r="O439" s="222">
        <v>2</v>
      </c>
      <c r="P439" s="222">
        <v>2</v>
      </c>
      <c r="Q439" s="222">
        <v>0</v>
      </c>
      <c r="R439" s="183">
        <v>0</v>
      </c>
      <c r="S439" s="188">
        <v>0</v>
      </c>
      <c r="T439" s="183">
        <v>0</v>
      </c>
      <c r="U439" s="184">
        <v>0</v>
      </c>
      <c r="V439" s="188">
        <v>0</v>
      </c>
      <c r="W439" s="222">
        <v>0</v>
      </c>
      <c r="X439" s="222">
        <v>0</v>
      </c>
      <c r="Y439" s="199"/>
    </row>
    <row r="440" ht="23.1" customHeight="1" spans="1:25">
      <c r="A440" s="179" t="s">
        <v>1697</v>
      </c>
      <c r="B440" s="179" t="s">
        <v>1901</v>
      </c>
      <c r="C440" s="180" t="s">
        <v>1897</v>
      </c>
      <c r="D440" s="215" t="s">
        <v>3339</v>
      </c>
      <c r="E440" s="216" t="s">
        <v>3340</v>
      </c>
      <c r="F440" s="216" t="s">
        <v>3154</v>
      </c>
      <c r="G440" s="216" t="s">
        <v>3132</v>
      </c>
      <c r="H440" s="216" t="s">
        <v>2856</v>
      </c>
      <c r="I440" s="220">
        <v>43101</v>
      </c>
      <c r="J440" s="220">
        <v>43465</v>
      </c>
      <c r="K440" s="221"/>
      <c r="L440" s="179"/>
      <c r="M440" s="222">
        <v>11.5</v>
      </c>
      <c r="N440" s="222">
        <v>11.5</v>
      </c>
      <c r="O440" s="222">
        <v>11.5</v>
      </c>
      <c r="P440" s="222">
        <v>11.5</v>
      </c>
      <c r="Q440" s="222">
        <v>0</v>
      </c>
      <c r="R440" s="183">
        <v>0</v>
      </c>
      <c r="S440" s="188">
        <v>0</v>
      </c>
      <c r="T440" s="183">
        <v>0</v>
      </c>
      <c r="U440" s="184">
        <v>0</v>
      </c>
      <c r="V440" s="188">
        <v>0</v>
      </c>
      <c r="W440" s="222">
        <v>0</v>
      </c>
      <c r="X440" s="222">
        <v>0</v>
      </c>
      <c r="Y440" s="199"/>
    </row>
    <row r="441" ht="23.1" customHeight="1" spans="1:25">
      <c r="A441" s="179" t="s">
        <v>1697</v>
      </c>
      <c r="B441" s="179" t="s">
        <v>1901</v>
      </c>
      <c r="C441" s="180" t="s">
        <v>1897</v>
      </c>
      <c r="D441" s="215" t="s">
        <v>3339</v>
      </c>
      <c r="E441" s="216" t="s">
        <v>3340</v>
      </c>
      <c r="F441" s="216" t="s">
        <v>3154</v>
      </c>
      <c r="G441" s="216" t="s">
        <v>3128</v>
      </c>
      <c r="H441" s="216" t="s">
        <v>2856</v>
      </c>
      <c r="I441" s="220">
        <v>43101</v>
      </c>
      <c r="J441" s="220">
        <v>43465</v>
      </c>
      <c r="K441" s="221"/>
      <c r="L441" s="179"/>
      <c r="M441" s="222">
        <v>11.6</v>
      </c>
      <c r="N441" s="222">
        <v>11.5</v>
      </c>
      <c r="O441" s="222">
        <v>11.5</v>
      </c>
      <c r="P441" s="222">
        <v>11.5</v>
      </c>
      <c r="Q441" s="222">
        <v>0</v>
      </c>
      <c r="R441" s="183">
        <v>0</v>
      </c>
      <c r="S441" s="188">
        <v>0</v>
      </c>
      <c r="T441" s="183">
        <v>0</v>
      </c>
      <c r="U441" s="184">
        <v>0</v>
      </c>
      <c r="V441" s="188">
        <v>0</v>
      </c>
      <c r="W441" s="222">
        <v>0</v>
      </c>
      <c r="X441" s="222">
        <v>0</v>
      </c>
      <c r="Y441" s="199"/>
    </row>
    <row r="442" ht="23.1" customHeight="1" spans="1:25">
      <c r="A442" s="179" t="s">
        <v>1697</v>
      </c>
      <c r="B442" s="179" t="s">
        <v>1901</v>
      </c>
      <c r="C442" s="180" t="s">
        <v>1897</v>
      </c>
      <c r="D442" s="215" t="s">
        <v>3339</v>
      </c>
      <c r="E442" s="216" t="s">
        <v>3340</v>
      </c>
      <c r="F442" s="216" t="s">
        <v>3154</v>
      </c>
      <c r="G442" s="216" t="s">
        <v>3318</v>
      </c>
      <c r="H442" s="216" t="s">
        <v>2856</v>
      </c>
      <c r="I442" s="220">
        <v>43101</v>
      </c>
      <c r="J442" s="220">
        <v>43465</v>
      </c>
      <c r="K442" s="221"/>
      <c r="L442" s="179"/>
      <c r="M442" s="222">
        <v>6</v>
      </c>
      <c r="N442" s="222">
        <v>6</v>
      </c>
      <c r="O442" s="222">
        <v>6</v>
      </c>
      <c r="P442" s="222">
        <v>6</v>
      </c>
      <c r="Q442" s="222">
        <v>0</v>
      </c>
      <c r="R442" s="183">
        <v>0</v>
      </c>
      <c r="S442" s="188">
        <v>0</v>
      </c>
      <c r="T442" s="183">
        <v>0</v>
      </c>
      <c r="U442" s="184">
        <v>0</v>
      </c>
      <c r="V442" s="188">
        <v>0</v>
      </c>
      <c r="W442" s="222">
        <v>0</v>
      </c>
      <c r="X442" s="222">
        <v>0</v>
      </c>
      <c r="Y442" s="199"/>
    </row>
    <row r="443" ht="23.1" customHeight="1" spans="1:25">
      <c r="A443" s="179" t="s">
        <v>1697</v>
      </c>
      <c r="B443" s="179" t="s">
        <v>1901</v>
      </c>
      <c r="C443" s="180" t="s">
        <v>1897</v>
      </c>
      <c r="D443" s="215" t="s">
        <v>3341</v>
      </c>
      <c r="E443" s="216" t="s">
        <v>3342</v>
      </c>
      <c r="F443" s="216" t="s">
        <v>3130</v>
      </c>
      <c r="G443" s="216" t="s">
        <v>3086</v>
      </c>
      <c r="H443" s="216" t="s">
        <v>2856</v>
      </c>
      <c r="I443" s="220">
        <v>43101</v>
      </c>
      <c r="J443" s="220">
        <v>43465</v>
      </c>
      <c r="K443" s="221"/>
      <c r="L443" s="179"/>
      <c r="M443" s="222">
        <v>10</v>
      </c>
      <c r="N443" s="222">
        <v>10</v>
      </c>
      <c r="O443" s="222">
        <v>10</v>
      </c>
      <c r="P443" s="222">
        <v>10</v>
      </c>
      <c r="Q443" s="222">
        <v>0</v>
      </c>
      <c r="R443" s="183">
        <v>0</v>
      </c>
      <c r="S443" s="188">
        <v>0</v>
      </c>
      <c r="T443" s="183">
        <v>0</v>
      </c>
      <c r="U443" s="184">
        <v>0</v>
      </c>
      <c r="V443" s="188">
        <v>0</v>
      </c>
      <c r="W443" s="222">
        <v>0</v>
      </c>
      <c r="X443" s="222">
        <v>0</v>
      </c>
      <c r="Y443" s="199"/>
    </row>
    <row r="444" ht="23.1" customHeight="1" spans="1:25">
      <c r="A444" s="179" t="s">
        <v>1697</v>
      </c>
      <c r="B444" s="179" t="s">
        <v>1901</v>
      </c>
      <c r="C444" s="180" t="s">
        <v>1897</v>
      </c>
      <c r="D444" s="215" t="s">
        <v>3341</v>
      </c>
      <c r="E444" s="216" t="s">
        <v>3342</v>
      </c>
      <c r="F444" s="216" t="s">
        <v>3130</v>
      </c>
      <c r="G444" s="216" t="s">
        <v>3225</v>
      </c>
      <c r="H444" s="216"/>
      <c r="I444" s="220"/>
      <c r="J444" s="220"/>
      <c r="K444" s="221"/>
      <c r="L444" s="179"/>
      <c r="M444" s="222">
        <v>2.5</v>
      </c>
      <c r="N444" s="222">
        <v>2.5</v>
      </c>
      <c r="O444" s="222">
        <v>2.5</v>
      </c>
      <c r="P444" s="222">
        <v>2.5</v>
      </c>
      <c r="Q444" s="222">
        <v>0</v>
      </c>
      <c r="R444" s="183">
        <v>0</v>
      </c>
      <c r="S444" s="188">
        <v>0</v>
      </c>
      <c r="T444" s="183">
        <v>0</v>
      </c>
      <c r="U444" s="184">
        <v>0</v>
      </c>
      <c r="V444" s="188">
        <v>0</v>
      </c>
      <c r="W444" s="222">
        <v>0</v>
      </c>
      <c r="X444" s="222">
        <v>0</v>
      </c>
      <c r="Y444" s="199"/>
    </row>
    <row r="445" ht="23.1" customHeight="1" spans="1:25">
      <c r="A445" s="179" t="s">
        <v>1697</v>
      </c>
      <c r="B445" s="179" t="s">
        <v>1901</v>
      </c>
      <c r="C445" s="180" t="s">
        <v>1897</v>
      </c>
      <c r="D445" s="215" t="s">
        <v>3341</v>
      </c>
      <c r="E445" s="216" t="s">
        <v>3342</v>
      </c>
      <c r="F445" s="216" t="s">
        <v>3152</v>
      </c>
      <c r="G445" s="216" t="s">
        <v>3083</v>
      </c>
      <c r="H445" s="216" t="s">
        <v>2856</v>
      </c>
      <c r="I445" s="220">
        <v>43101</v>
      </c>
      <c r="J445" s="220">
        <v>43465</v>
      </c>
      <c r="K445" s="221"/>
      <c r="L445" s="179"/>
      <c r="M445" s="222">
        <v>200</v>
      </c>
      <c r="N445" s="222">
        <v>200</v>
      </c>
      <c r="O445" s="222">
        <v>200</v>
      </c>
      <c r="P445" s="222">
        <v>200</v>
      </c>
      <c r="Q445" s="222">
        <v>0</v>
      </c>
      <c r="R445" s="183">
        <v>0</v>
      </c>
      <c r="S445" s="188">
        <v>0</v>
      </c>
      <c r="T445" s="183">
        <v>0</v>
      </c>
      <c r="U445" s="184">
        <v>0</v>
      </c>
      <c r="V445" s="188">
        <v>0</v>
      </c>
      <c r="W445" s="222">
        <v>0</v>
      </c>
      <c r="X445" s="222">
        <v>0</v>
      </c>
      <c r="Y445" s="199"/>
    </row>
    <row r="446" ht="23.1" customHeight="1" spans="1:25">
      <c r="A446" s="179" t="s">
        <v>1697</v>
      </c>
      <c r="B446" s="179" t="s">
        <v>1901</v>
      </c>
      <c r="C446" s="180" t="s">
        <v>1897</v>
      </c>
      <c r="D446" s="215" t="s">
        <v>3341</v>
      </c>
      <c r="E446" s="216" t="s">
        <v>3342</v>
      </c>
      <c r="F446" s="216" t="s">
        <v>3154</v>
      </c>
      <c r="G446" s="216" t="s">
        <v>3327</v>
      </c>
      <c r="H446" s="216" t="s">
        <v>2856</v>
      </c>
      <c r="I446" s="220">
        <v>43101</v>
      </c>
      <c r="J446" s="220">
        <v>43465</v>
      </c>
      <c r="K446" s="221"/>
      <c r="L446" s="179"/>
      <c r="M446" s="222">
        <v>3</v>
      </c>
      <c r="N446" s="222">
        <v>3</v>
      </c>
      <c r="O446" s="222">
        <v>3</v>
      </c>
      <c r="P446" s="222">
        <v>3</v>
      </c>
      <c r="Q446" s="222">
        <v>0</v>
      </c>
      <c r="R446" s="183">
        <v>0</v>
      </c>
      <c r="S446" s="188">
        <v>0</v>
      </c>
      <c r="T446" s="183">
        <v>0</v>
      </c>
      <c r="U446" s="184">
        <v>0</v>
      </c>
      <c r="V446" s="188">
        <v>0</v>
      </c>
      <c r="W446" s="222">
        <v>0</v>
      </c>
      <c r="X446" s="222">
        <v>0</v>
      </c>
      <c r="Y446" s="199"/>
    </row>
    <row r="447" ht="23.1" customHeight="1" spans="1:25">
      <c r="A447" s="179" t="s">
        <v>1697</v>
      </c>
      <c r="B447" s="179" t="s">
        <v>1901</v>
      </c>
      <c r="C447" s="180" t="s">
        <v>1897</v>
      </c>
      <c r="D447" s="215" t="s">
        <v>3341</v>
      </c>
      <c r="E447" s="216" t="s">
        <v>3342</v>
      </c>
      <c r="F447" s="216" t="s">
        <v>3154</v>
      </c>
      <c r="G447" s="216" t="s">
        <v>3128</v>
      </c>
      <c r="H447" s="216" t="s">
        <v>2856</v>
      </c>
      <c r="I447" s="220">
        <v>43101</v>
      </c>
      <c r="J447" s="220">
        <v>43465</v>
      </c>
      <c r="K447" s="221"/>
      <c r="L447" s="179"/>
      <c r="M447" s="222">
        <v>3.5</v>
      </c>
      <c r="N447" s="222">
        <v>3.5</v>
      </c>
      <c r="O447" s="222">
        <v>3.5</v>
      </c>
      <c r="P447" s="222">
        <v>3.5</v>
      </c>
      <c r="Q447" s="222">
        <v>0</v>
      </c>
      <c r="R447" s="183">
        <v>0</v>
      </c>
      <c r="S447" s="188">
        <v>0</v>
      </c>
      <c r="T447" s="183">
        <v>0</v>
      </c>
      <c r="U447" s="184">
        <v>0</v>
      </c>
      <c r="V447" s="188">
        <v>0</v>
      </c>
      <c r="W447" s="222">
        <v>0</v>
      </c>
      <c r="X447" s="222">
        <v>0</v>
      </c>
      <c r="Y447" s="199"/>
    </row>
    <row r="448" ht="23.1" customHeight="1" spans="1:25">
      <c r="A448" s="179" t="s">
        <v>1697</v>
      </c>
      <c r="B448" s="179" t="s">
        <v>1901</v>
      </c>
      <c r="C448" s="180" t="s">
        <v>1897</v>
      </c>
      <c r="D448" s="215" t="s">
        <v>3341</v>
      </c>
      <c r="E448" s="216" t="s">
        <v>3342</v>
      </c>
      <c r="F448" s="216" t="s">
        <v>3154</v>
      </c>
      <c r="G448" s="216" t="s">
        <v>3132</v>
      </c>
      <c r="H448" s="216" t="s">
        <v>2856</v>
      </c>
      <c r="I448" s="220">
        <v>43101</v>
      </c>
      <c r="J448" s="220">
        <v>43465</v>
      </c>
      <c r="K448" s="221"/>
      <c r="L448" s="179"/>
      <c r="M448" s="222">
        <v>1.6</v>
      </c>
      <c r="N448" s="222">
        <v>1.6</v>
      </c>
      <c r="O448" s="222">
        <v>1.6</v>
      </c>
      <c r="P448" s="222">
        <v>1.6</v>
      </c>
      <c r="Q448" s="222">
        <v>0</v>
      </c>
      <c r="R448" s="183">
        <v>0</v>
      </c>
      <c r="S448" s="188">
        <v>0</v>
      </c>
      <c r="T448" s="183">
        <v>0</v>
      </c>
      <c r="U448" s="184">
        <v>0</v>
      </c>
      <c r="V448" s="188">
        <v>0</v>
      </c>
      <c r="W448" s="222">
        <v>0</v>
      </c>
      <c r="X448" s="222">
        <v>0</v>
      </c>
      <c r="Y448" s="199"/>
    </row>
    <row r="449" ht="23.1" customHeight="1" spans="1:25">
      <c r="A449" s="179" t="s">
        <v>1697</v>
      </c>
      <c r="B449" s="179" t="s">
        <v>1901</v>
      </c>
      <c r="C449" s="180" t="s">
        <v>1897</v>
      </c>
      <c r="D449" s="215" t="s">
        <v>3343</v>
      </c>
      <c r="E449" s="216" t="s">
        <v>3344</v>
      </c>
      <c r="F449" s="216" t="s">
        <v>3130</v>
      </c>
      <c r="G449" s="216" t="s">
        <v>3317</v>
      </c>
      <c r="H449" s="216"/>
      <c r="I449" s="220">
        <v>43101</v>
      </c>
      <c r="J449" s="220">
        <v>43465</v>
      </c>
      <c r="K449" s="221">
        <v>1</v>
      </c>
      <c r="L449" s="179" t="s">
        <v>3217</v>
      </c>
      <c r="M449" s="222">
        <v>12</v>
      </c>
      <c r="N449" s="222">
        <v>12</v>
      </c>
      <c r="O449" s="222">
        <v>12</v>
      </c>
      <c r="P449" s="222">
        <v>12</v>
      </c>
      <c r="Q449" s="222">
        <v>0</v>
      </c>
      <c r="R449" s="183">
        <v>0</v>
      </c>
      <c r="S449" s="188">
        <v>0</v>
      </c>
      <c r="T449" s="183">
        <v>0</v>
      </c>
      <c r="U449" s="184">
        <v>0</v>
      </c>
      <c r="V449" s="188">
        <v>0</v>
      </c>
      <c r="W449" s="222">
        <v>0</v>
      </c>
      <c r="X449" s="222">
        <v>0</v>
      </c>
      <c r="Y449" s="199"/>
    </row>
    <row r="450" ht="23.1" customHeight="1" spans="1:25">
      <c r="A450" s="179" t="s">
        <v>1697</v>
      </c>
      <c r="B450" s="179" t="s">
        <v>1901</v>
      </c>
      <c r="C450" s="180" t="s">
        <v>1897</v>
      </c>
      <c r="D450" s="215" t="s">
        <v>3343</v>
      </c>
      <c r="E450" s="216" t="s">
        <v>3344</v>
      </c>
      <c r="F450" s="216" t="s">
        <v>3130</v>
      </c>
      <c r="G450" s="216" t="s">
        <v>3086</v>
      </c>
      <c r="H450" s="216"/>
      <c r="I450" s="220">
        <v>43101</v>
      </c>
      <c r="J450" s="220">
        <v>43465</v>
      </c>
      <c r="K450" s="221">
        <v>1</v>
      </c>
      <c r="L450" s="179" t="s">
        <v>3217</v>
      </c>
      <c r="M450" s="222">
        <v>15.9</v>
      </c>
      <c r="N450" s="222">
        <v>15.9</v>
      </c>
      <c r="O450" s="222">
        <v>15.9</v>
      </c>
      <c r="P450" s="222">
        <v>15.9</v>
      </c>
      <c r="Q450" s="222">
        <v>0</v>
      </c>
      <c r="R450" s="183">
        <v>0</v>
      </c>
      <c r="S450" s="188">
        <v>0</v>
      </c>
      <c r="T450" s="183">
        <v>0</v>
      </c>
      <c r="U450" s="184">
        <v>0</v>
      </c>
      <c r="V450" s="188">
        <v>0</v>
      </c>
      <c r="W450" s="222">
        <v>0</v>
      </c>
      <c r="X450" s="222">
        <v>0</v>
      </c>
      <c r="Y450" s="199"/>
    </row>
    <row r="451" ht="23.1" customHeight="1" spans="1:25">
      <c r="A451" s="179" t="s">
        <v>1697</v>
      </c>
      <c r="B451" s="179" t="s">
        <v>1901</v>
      </c>
      <c r="C451" s="180" t="s">
        <v>1897</v>
      </c>
      <c r="D451" s="215" t="s">
        <v>3343</v>
      </c>
      <c r="E451" s="216" t="s">
        <v>3344</v>
      </c>
      <c r="F451" s="216" t="s">
        <v>3152</v>
      </c>
      <c r="G451" s="216" t="s">
        <v>3345</v>
      </c>
      <c r="H451" s="216"/>
      <c r="I451" s="220">
        <v>43101</v>
      </c>
      <c r="J451" s="220">
        <v>43465</v>
      </c>
      <c r="K451" s="221"/>
      <c r="L451" s="179"/>
      <c r="M451" s="222">
        <v>30</v>
      </c>
      <c r="N451" s="222">
        <v>30</v>
      </c>
      <c r="O451" s="222">
        <v>30</v>
      </c>
      <c r="P451" s="222">
        <v>30</v>
      </c>
      <c r="Q451" s="222">
        <v>0</v>
      </c>
      <c r="R451" s="183">
        <v>0</v>
      </c>
      <c r="S451" s="188">
        <v>0</v>
      </c>
      <c r="T451" s="183">
        <v>0</v>
      </c>
      <c r="U451" s="184">
        <v>0</v>
      </c>
      <c r="V451" s="188">
        <v>0</v>
      </c>
      <c r="W451" s="222">
        <v>0</v>
      </c>
      <c r="X451" s="222">
        <v>0</v>
      </c>
      <c r="Y451" s="199"/>
    </row>
    <row r="452" ht="23.1" customHeight="1" spans="1:25">
      <c r="A452" s="179" t="s">
        <v>1697</v>
      </c>
      <c r="B452" s="179" t="s">
        <v>1901</v>
      </c>
      <c r="C452" s="180" t="s">
        <v>1897</v>
      </c>
      <c r="D452" s="215" t="s">
        <v>3343</v>
      </c>
      <c r="E452" s="216" t="s">
        <v>3344</v>
      </c>
      <c r="F452" s="216" t="s">
        <v>3154</v>
      </c>
      <c r="G452" s="216" t="s">
        <v>3327</v>
      </c>
      <c r="H452" s="216"/>
      <c r="I452" s="220">
        <v>43101</v>
      </c>
      <c r="J452" s="220">
        <v>43465</v>
      </c>
      <c r="K452" s="221">
        <v>1</v>
      </c>
      <c r="L452" s="179" t="s">
        <v>3217</v>
      </c>
      <c r="M452" s="222">
        <v>6</v>
      </c>
      <c r="N452" s="222">
        <v>6</v>
      </c>
      <c r="O452" s="222">
        <v>6</v>
      </c>
      <c r="P452" s="222">
        <v>6</v>
      </c>
      <c r="Q452" s="222">
        <v>0</v>
      </c>
      <c r="R452" s="183">
        <v>0</v>
      </c>
      <c r="S452" s="188">
        <v>0</v>
      </c>
      <c r="T452" s="183">
        <v>0</v>
      </c>
      <c r="U452" s="184">
        <v>0</v>
      </c>
      <c r="V452" s="188">
        <v>0</v>
      </c>
      <c r="W452" s="222">
        <v>0</v>
      </c>
      <c r="X452" s="222">
        <v>0</v>
      </c>
      <c r="Y452" s="199"/>
    </row>
    <row r="453" ht="23.1" customHeight="1" spans="1:25">
      <c r="A453" s="179" t="s">
        <v>1697</v>
      </c>
      <c r="B453" s="179" t="s">
        <v>1901</v>
      </c>
      <c r="C453" s="180" t="s">
        <v>1897</v>
      </c>
      <c r="D453" s="215" t="s">
        <v>3343</v>
      </c>
      <c r="E453" s="216" t="s">
        <v>3344</v>
      </c>
      <c r="F453" s="216" t="s">
        <v>3154</v>
      </c>
      <c r="G453" s="216" t="s">
        <v>3346</v>
      </c>
      <c r="H453" s="216"/>
      <c r="I453" s="220">
        <v>43101</v>
      </c>
      <c r="J453" s="220">
        <v>43465</v>
      </c>
      <c r="K453" s="221">
        <v>1</v>
      </c>
      <c r="L453" s="179" t="s">
        <v>3217</v>
      </c>
      <c r="M453" s="222">
        <v>1.5</v>
      </c>
      <c r="N453" s="222">
        <v>1.5</v>
      </c>
      <c r="O453" s="222">
        <v>1.5</v>
      </c>
      <c r="P453" s="222">
        <v>1.5</v>
      </c>
      <c r="Q453" s="222">
        <v>0</v>
      </c>
      <c r="R453" s="183">
        <v>0</v>
      </c>
      <c r="S453" s="188">
        <v>0</v>
      </c>
      <c r="T453" s="183">
        <v>0</v>
      </c>
      <c r="U453" s="184">
        <v>0</v>
      </c>
      <c r="V453" s="188">
        <v>0</v>
      </c>
      <c r="W453" s="222">
        <v>0</v>
      </c>
      <c r="X453" s="222">
        <v>0</v>
      </c>
      <c r="Y453" s="199"/>
    </row>
    <row r="454" ht="23.1" customHeight="1" spans="1:25">
      <c r="A454" s="179" t="s">
        <v>1697</v>
      </c>
      <c r="B454" s="179" t="s">
        <v>1901</v>
      </c>
      <c r="C454" s="180" t="s">
        <v>1897</v>
      </c>
      <c r="D454" s="215" t="s">
        <v>3343</v>
      </c>
      <c r="E454" s="216" t="s">
        <v>3344</v>
      </c>
      <c r="F454" s="216" t="s">
        <v>3154</v>
      </c>
      <c r="G454" s="216" t="s">
        <v>3128</v>
      </c>
      <c r="H454" s="216"/>
      <c r="I454" s="220">
        <v>43101</v>
      </c>
      <c r="J454" s="220">
        <v>43465</v>
      </c>
      <c r="K454" s="221">
        <v>1</v>
      </c>
      <c r="L454" s="179" t="s">
        <v>3217</v>
      </c>
      <c r="M454" s="222">
        <v>8.7</v>
      </c>
      <c r="N454" s="222">
        <v>8.7</v>
      </c>
      <c r="O454" s="222">
        <v>8.7</v>
      </c>
      <c r="P454" s="222">
        <v>8.7</v>
      </c>
      <c r="Q454" s="222">
        <v>0</v>
      </c>
      <c r="R454" s="183">
        <v>0</v>
      </c>
      <c r="S454" s="188">
        <v>0</v>
      </c>
      <c r="T454" s="183">
        <v>0</v>
      </c>
      <c r="U454" s="184">
        <v>0</v>
      </c>
      <c r="V454" s="188">
        <v>0</v>
      </c>
      <c r="W454" s="222">
        <v>0</v>
      </c>
      <c r="X454" s="222">
        <v>0</v>
      </c>
      <c r="Y454" s="199"/>
    </row>
    <row r="455" ht="23.1" customHeight="1" spans="1:25">
      <c r="A455" s="179" t="s">
        <v>1697</v>
      </c>
      <c r="B455" s="179" t="s">
        <v>1901</v>
      </c>
      <c r="C455" s="180" t="s">
        <v>1897</v>
      </c>
      <c r="D455" s="215" t="s">
        <v>3343</v>
      </c>
      <c r="E455" s="216" t="s">
        <v>3344</v>
      </c>
      <c r="F455" s="216" t="s">
        <v>3154</v>
      </c>
      <c r="G455" s="216" t="s">
        <v>3132</v>
      </c>
      <c r="H455" s="216"/>
      <c r="I455" s="220">
        <v>43101</v>
      </c>
      <c r="J455" s="220">
        <v>43465</v>
      </c>
      <c r="K455" s="221">
        <v>1</v>
      </c>
      <c r="L455" s="179" t="s">
        <v>3217</v>
      </c>
      <c r="M455" s="222">
        <v>13.6</v>
      </c>
      <c r="N455" s="222">
        <v>13.6</v>
      </c>
      <c r="O455" s="222">
        <v>13.6</v>
      </c>
      <c r="P455" s="222">
        <v>13.6</v>
      </c>
      <c r="Q455" s="222">
        <v>0</v>
      </c>
      <c r="R455" s="183">
        <v>0</v>
      </c>
      <c r="S455" s="188">
        <v>0</v>
      </c>
      <c r="T455" s="183">
        <v>0</v>
      </c>
      <c r="U455" s="184">
        <v>0</v>
      </c>
      <c r="V455" s="188">
        <v>0</v>
      </c>
      <c r="W455" s="222">
        <v>0</v>
      </c>
      <c r="X455" s="222">
        <v>0</v>
      </c>
      <c r="Y455" s="199"/>
    </row>
    <row r="456" ht="23.1" customHeight="1" spans="1:25">
      <c r="A456" s="179" t="s">
        <v>1697</v>
      </c>
      <c r="B456" s="179" t="s">
        <v>1901</v>
      </c>
      <c r="C456" s="180" t="s">
        <v>1897</v>
      </c>
      <c r="D456" s="215" t="s">
        <v>3347</v>
      </c>
      <c r="E456" s="216" t="s">
        <v>3348</v>
      </c>
      <c r="F456" s="216" t="s">
        <v>3130</v>
      </c>
      <c r="G456" s="216" t="s">
        <v>3086</v>
      </c>
      <c r="H456" s="216" t="s">
        <v>2856</v>
      </c>
      <c r="I456" s="220">
        <v>43101</v>
      </c>
      <c r="J456" s="220">
        <v>43465</v>
      </c>
      <c r="K456" s="221"/>
      <c r="L456" s="179"/>
      <c r="M456" s="222">
        <v>10</v>
      </c>
      <c r="N456" s="222">
        <v>10</v>
      </c>
      <c r="O456" s="222">
        <v>10</v>
      </c>
      <c r="P456" s="222">
        <v>10</v>
      </c>
      <c r="Q456" s="222">
        <v>0</v>
      </c>
      <c r="R456" s="183">
        <v>0</v>
      </c>
      <c r="S456" s="188">
        <v>0</v>
      </c>
      <c r="T456" s="183">
        <v>0</v>
      </c>
      <c r="U456" s="184">
        <v>0</v>
      </c>
      <c r="V456" s="188">
        <v>0</v>
      </c>
      <c r="W456" s="222">
        <v>0</v>
      </c>
      <c r="X456" s="222">
        <v>0</v>
      </c>
      <c r="Y456" s="199"/>
    </row>
    <row r="457" ht="23.1" customHeight="1" spans="1:25">
      <c r="A457" s="179" t="s">
        <v>1697</v>
      </c>
      <c r="B457" s="179" t="s">
        <v>1901</v>
      </c>
      <c r="C457" s="180" t="s">
        <v>1897</v>
      </c>
      <c r="D457" s="215" t="s">
        <v>3347</v>
      </c>
      <c r="E457" s="216" t="s">
        <v>3348</v>
      </c>
      <c r="F457" s="216" t="s">
        <v>3152</v>
      </c>
      <c r="G457" s="216" t="s">
        <v>3083</v>
      </c>
      <c r="H457" s="216" t="s">
        <v>2856</v>
      </c>
      <c r="I457" s="220">
        <v>43101</v>
      </c>
      <c r="J457" s="220">
        <v>43465</v>
      </c>
      <c r="K457" s="221"/>
      <c r="L457" s="179"/>
      <c r="M457" s="222">
        <v>28</v>
      </c>
      <c r="N457" s="222">
        <v>28</v>
      </c>
      <c r="O457" s="222">
        <v>28</v>
      </c>
      <c r="P457" s="222">
        <v>28</v>
      </c>
      <c r="Q457" s="222">
        <v>0</v>
      </c>
      <c r="R457" s="183">
        <v>0</v>
      </c>
      <c r="S457" s="188">
        <v>0</v>
      </c>
      <c r="T457" s="183">
        <v>0</v>
      </c>
      <c r="U457" s="184">
        <v>0</v>
      </c>
      <c r="V457" s="188">
        <v>0</v>
      </c>
      <c r="W457" s="222">
        <v>0</v>
      </c>
      <c r="X457" s="222">
        <v>0</v>
      </c>
      <c r="Y457" s="199"/>
    </row>
    <row r="458" ht="23.1" customHeight="1" spans="1:25">
      <c r="A458" s="179" t="s">
        <v>1697</v>
      </c>
      <c r="B458" s="179" t="s">
        <v>1901</v>
      </c>
      <c r="C458" s="180" t="s">
        <v>1897</v>
      </c>
      <c r="D458" s="215" t="s">
        <v>3347</v>
      </c>
      <c r="E458" s="216" t="s">
        <v>3348</v>
      </c>
      <c r="F458" s="216" t="s">
        <v>3154</v>
      </c>
      <c r="G458" s="216" t="s">
        <v>3318</v>
      </c>
      <c r="H458" s="216" t="s">
        <v>2856</v>
      </c>
      <c r="I458" s="220">
        <v>43101</v>
      </c>
      <c r="J458" s="220">
        <v>43465</v>
      </c>
      <c r="K458" s="221"/>
      <c r="L458" s="179"/>
      <c r="M458" s="222">
        <v>5</v>
      </c>
      <c r="N458" s="222">
        <v>5</v>
      </c>
      <c r="O458" s="222">
        <v>5</v>
      </c>
      <c r="P458" s="222">
        <v>5</v>
      </c>
      <c r="Q458" s="222">
        <v>0</v>
      </c>
      <c r="R458" s="183">
        <v>0</v>
      </c>
      <c r="S458" s="188">
        <v>0</v>
      </c>
      <c r="T458" s="183">
        <v>0</v>
      </c>
      <c r="U458" s="184">
        <v>0</v>
      </c>
      <c r="V458" s="188">
        <v>0</v>
      </c>
      <c r="W458" s="222">
        <v>0</v>
      </c>
      <c r="X458" s="222">
        <v>0</v>
      </c>
      <c r="Y458" s="199"/>
    </row>
    <row r="459" ht="23.1" customHeight="1" spans="1:25">
      <c r="A459" s="179" t="s">
        <v>1697</v>
      </c>
      <c r="B459" s="179" t="s">
        <v>1901</v>
      </c>
      <c r="C459" s="180" t="s">
        <v>1897</v>
      </c>
      <c r="D459" s="215" t="s">
        <v>3347</v>
      </c>
      <c r="E459" s="216" t="s">
        <v>3348</v>
      </c>
      <c r="F459" s="216" t="s">
        <v>3154</v>
      </c>
      <c r="G459" s="216" t="s">
        <v>3132</v>
      </c>
      <c r="H459" s="216" t="s">
        <v>2856</v>
      </c>
      <c r="I459" s="220">
        <v>43101</v>
      </c>
      <c r="J459" s="220">
        <v>43465</v>
      </c>
      <c r="K459" s="221"/>
      <c r="L459" s="179"/>
      <c r="M459" s="222">
        <v>4</v>
      </c>
      <c r="N459" s="222">
        <v>4</v>
      </c>
      <c r="O459" s="222">
        <v>4</v>
      </c>
      <c r="P459" s="222">
        <v>4</v>
      </c>
      <c r="Q459" s="222">
        <v>0</v>
      </c>
      <c r="R459" s="183">
        <v>0</v>
      </c>
      <c r="S459" s="188">
        <v>0</v>
      </c>
      <c r="T459" s="183">
        <v>0</v>
      </c>
      <c r="U459" s="184">
        <v>0</v>
      </c>
      <c r="V459" s="188">
        <v>0</v>
      </c>
      <c r="W459" s="222">
        <v>0</v>
      </c>
      <c r="X459" s="222">
        <v>0</v>
      </c>
      <c r="Y459" s="199"/>
    </row>
    <row r="460" ht="23.1" customHeight="1" spans="1:25">
      <c r="A460" s="179" t="s">
        <v>1697</v>
      </c>
      <c r="B460" s="179" t="s">
        <v>1901</v>
      </c>
      <c r="C460" s="180" t="s">
        <v>1897</v>
      </c>
      <c r="D460" s="215" t="s">
        <v>3347</v>
      </c>
      <c r="E460" s="216" t="s">
        <v>3348</v>
      </c>
      <c r="F460" s="216" t="s">
        <v>3154</v>
      </c>
      <c r="G460" s="216" t="s">
        <v>3128</v>
      </c>
      <c r="H460" s="216" t="s">
        <v>2856</v>
      </c>
      <c r="I460" s="220">
        <v>43101</v>
      </c>
      <c r="J460" s="220">
        <v>43465</v>
      </c>
      <c r="K460" s="221"/>
      <c r="L460" s="179"/>
      <c r="M460" s="222">
        <v>7.5</v>
      </c>
      <c r="N460" s="222">
        <v>7.5</v>
      </c>
      <c r="O460" s="222">
        <v>7.5</v>
      </c>
      <c r="P460" s="222">
        <v>7.5</v>
      </c>
      <c r="Q460" s="222">
        <v>0</v>
      </c>
      <c r="R460" s="183">
        <v>0</v>
      </c>
      <c r="S460" s="188">
        <v>0</v>
      </c>
      <c r="T460" s="183">
        <v>0</v>
      </c>
      <c r="U460" s="184">
        <v>0</v>
      </c>
      <c r="V460" s="188">
        <v>0</v>
      </c>
      <c r="W460" s="222">
        <v>0</v>
      </c>
      <c r="X460" s="222">
        <v>0</v>
      </c>
      <c r="Y460" s="199"/>
    </row>
    <row r="461" ht="23.1" customHeight="1" spans="1:25">
      <c r="A461" s="179"/>
      <c r="B461" s="179"/>
      <c r="C461" s="180"/>
      <c r="D461" s="215" t="s">
        <v>2673</v>
      </c>
      <c r="E461" s="216" t="s">
        <v>1074</v>
      </c>
      <c r="F461" s="216"/>
      <c r="G461" s="216"/>
      <c r="H461" s="216"/>
      <c r="I461" s="220"/>
      <c r="J461" s="220"/>
      <c r="K461" s="221"/>
      <c r="L461" s="179"/>
      <c r="M461" s="222">
        <v>3.7</v>
      </c>
      <c r="N461" s="222">
        <v>3.7</v>
      </c>
      <c r="O461" s="222">
        <v>3.7</v>
      </c>
      <c r="P461" s="222">
        <v>3.7</v>
      </c>
      <c r="Q461" s="222">
        <v>0</v>
      </c>
      <c r="R461" s="183">
        <v>0</v>
      </c>
      <c r="S461" s="188">
        <v>0</v>
      </c>
      <c r="T461" s="183">
        <v>0</v>
      </c>
      <c r="U461" s="184">
        <v>0</v>
      </c>
      <c r="V461" s="188">
        <v>0</v>
      </c>
      <c r="W461" s="222">
        <v>0</v>
      </c>
      <c r="X461" s="222">
        <v>0</v>
      </c>
      <c r="Y461" s="199"/>
    </row>
    <row r="462" ht="23.1" customHeight="1" spans="1:25">
      <c r="A462" s="179" t="s">
        <v>1697</v>
      </c>
      <c r="B462" s="179" t="s">
        <v>1897</v>
      </c>
      <c r="C462" s="180" t="s">
        <v>1897</v>
      </c>
      <c r="D462" s="215" t="s">
        <v>2674</v>
      </c>
      <c r="E462" s="216" t="s">
        <v>2675</v>
      </c>
      <c r="F462" s="216" t="s">
        <v>3154</v>
      </c>
      <c r="G462" s="216" t="s">
        <v>3109</v>
      </c>
      <c r="H462" s="216" t="s">
        <v>2839</v>
      </c>
      <c r="I462" s="220">
        <v>43101</v>
      </c>
      <c r="J462" s="220">
        <v>43465</v>
      </c>
      <c r="K462" s="221">
        <v>1</v>
      </c>
      <c r="L462" s="179" t="s">
        <v>3075</v>
      </c>
      <c r="M462" s="222">
        <v>0.3</v>
      </c>
      <c r="N462" s="222">
        <v>0.3</v>
      </c>
      <c r="O462" s="222">
        <v>0.3</v>
      </c>
      <c r="P462" s="222">
        <v>0.3</v>
      </c>
      <c r="Q462" s="222">
        <v>0</v>
      </c>
      <c r="R462" s="183">
        <v>0</v>
      </c>
      <c r="S462" s="188">
        <v>0</v>
      </c>
      <c r="T462" s="183">
        <v>0</v>
      </c>
      <c r="U462" s="184">
        <v>0</v>
      </c>
      <c r="V462" s="188">
        <v>0</v>
      </c>
      <c r="W462" s="222">
        <v>0</v>
      </c>
      <c r="X462" s="222">
        <v>0</v>
      </c>
      <c r="Y462" s="199"/>
    </row>
    <row r="463" ht="23.1" customHeight="1" spans="1:25">
      <c r="A463" s="179" t="s">
        <v>1697</v>
      </c>
      <c r="B463" s="179" t="s">
        <v>1897</v>
      </c>
      <c r="C463" s="180" t="s">
        <v>1897</v>
      </c>
      <c r="D463" s="215" t="s">
        <v>2674</v>
      </c>
      <c r="E463" s="216" t="s">
        <v>2675</v>
      </c>
      <c r="F463" s="216" t="s">
        <v>3154</v>
      </c>
      <c r="G463" s="216" t="s">
        <v>3243</v>
      </c>
      <c r="H463" s="216" t="s">
        <v>2839</v>
      </c>
      <c r="I463" s="220">
        <v>43101</v>
      </c>
      <c r="J463" s="220">
        <v>43465</v>
      </c>
      <c r="K463" s="221">
        <v>10</v>
      </c>
      <c r="L463" s="179" t="s">
        <v>3081</v>
      </c>
      <c r="M463" s="222">
        <v>0.3</v>
      </c>
      <c r="N463" s="222">
        <v>0.3</v>
      </c>
      <c r="O463" s="222">
        <v>0.3</v>
      </c>
      <c r="P463" s="222">
        <v>0.3</v>
      </c>
      <c r="Q463" s="222">
        <v>0</v>
      </c>
      <c r="R463" s="183">
        <v>0</v>
      </c>
      <c r="S463" s="188">
        <v>0</v>
      </c>
      <c r="T463" s="183">
        <v>0</v>
      </c>
      <c r="U463" s="184">
        <v>0</v>
      </c>
      <c r="V463" s="188">
        <v>0</v>
      </c>
      <c r="W463" s="222">
        <v>0</v>
      </c>
      <c r="X463" s="222">
        <v>0</v>
      </c>
      <c r="Y463" s="199"/>
    </row>
    <row r="464" ht="23.1" customHeight="1" spans="1:25">
      <c r="A464" s="179" t="s">
        <v>1697</v>
      </c>
      <c r="B464" s="179" t="s">
        <v>1897</v>
      </c>
      <c r="C464" s="180" t="s">
        <v>1897</v>
      </c>
      <c r="D464" s="215" t="s">
        <v>2674</v>
      </c>
      <c r="E464" s="216" t="s">
        <v>2675</v>
      </c>
      <c r="F464" s="216" t="s">
        <v>3154</v>
      </c>
      <c r="G464" s="216" t="s">
        <v>3114</v>
      </c>
      <c r="H464" s="216" t="s">
        <v>2839</v>
      </c>
      <c r="I464" s="220">
        <v>43101</v>
      </c>
      <c r="J464" s="220">
        <v>43465</v>
      </c>
      <c r="K464" s="221">
        <v>1</v>
      </c>
      <c r="L464" s="179" t="s">
        <v>3075</v>
      </c>
      <c r="M464" s="222">
        <v>0.8</v>
      </c>
      <c r="N464" s="222">
        <v>0.8</v>
      </c>
      <c r="O464" s="222">
        <v>0.8</v>
      </c>
      <c r="P464" s="222">
        <v>0.8</v>
      </c>
      <c r="Q464" s="222">
        <v>0</v>
      </c>
      <c r="R464" s="183">
        <v>0</v>
      </c>
      <c r="S464" s="188">
        <v>0</v>
      </c>
      <c r="T464" s="183">
        <v>0</v>
      </c>
      <c r="U464" s="184">
        <v>0</v>
      </c>
      <c r="V464" s="188">
        <v>0</v>
      </c>
      <c r="W464" s="222">
        <v>0</v>
      </c>
      <c r="X464" s="222">
        <v>0</v>
      </c>
      <c r="Y464" s="199"/>
    </row>
    <row r="465" ht="23.1" customHeight="1" spans="1:25">
      <c r="A465" s="179" t="s">
        <v>1697</v>
      </c>
      <c r="B465" s="179" t="s">
        <v>1897</v>
      </c>
      <c r="C465" s="180" t="s">
        <v>1897</v>
      </c>
      <c r="D465" s="215" t="s">
        <v>2674</v>
      </c>
      <c r="E465" s="216" t="s">
        <v>2675</v>
      </c>
      <c r="F465" s="216" t="s">
        <v>3154</v>
      </c>
      <c r="G465" s="216" t="s">
        <v>3078</v>
      </c>
      <c r="H465" s="216" t="s">
        <v>2839</v>
      </c>
      <c r="I465" s="220">
        <v>43101</v>
      </c>
      <c r="J465" s="220">
        <v>43465</v>
      </c>
      <c r="K465" s="221">
        <v>10</v>
      </c>
      <c r="L465" s="179" t="s">
        <v>3079</v>
      </c>
      <c r="M465" s="222">
        <v>0.3</v>
      </c>
      <c r="N465" s="222">
        <v>0.3</v>
      </c>
      <c r="O465" s="222">
        <v>0.3</v>
      </c>
      <c r="P465" s="222">
        <v>0.3</v>
      </c>
      <c r="Q465" s="222">
        <v>0</v>
      </c>
      <c r="R465" s="183">
        <v>0</v>
      </c>
      <c r="S465" s="188">
        <v>0</v>
      </c>
      <c r="T465" s="183">
        <v>0</v>
      </c>
      <c r="U465" s="184">
        <v>0</v>
      </c>
      <c r="V465" s="188">
        <v>0</v>
      </c>
      <c r="W465" s="222">
        <v>0</v>
      </c>
      <c r="X465" s="222">
        <v>0</v>
      </c>
      <c r="Y465" s="199"/>
    </row>
    <row r="466" ht="23.1" customHeight="1" spans="1:25">
      <c r="A466" s="179" t="s">
        <v>1697</v>
      </c>
      <c r="B466" s="179" t="s">
        <v>1897</v>
      </c>
      <c r="C466" s="180" t="s">
        <v>1897</v>
      </c>
      <c r="D466" s="215" t="s">
        <v>2674</v>
      </c>
      <c r="E466" s="216" t="s">
        <v>2675</v>
      </c>
      <c r="F466" s="216" t="s">
        <v>3154</v>
      </c>
      <c r="G466" s="216" t="s">
        <v>3107</v>
      </c>
      <c r="H466" s="216" t="s">
        <v>2839</v>
      </c>
      <c r="I466" s="220">
        <v>43101</v>
      </c>
      <c r="J466" s="220">
        <v>43465</v>
      </c>
      <c r="K466" s="221">
        <v>2</v>
      </c>
      <c r="L466" s="179" t="s">
        <v>3075</v>
      </c>
      <c r="M466" s="222">
        <v>0.8</v>
      </c>
      <c r="N466" s="222">
        <v>0.8</v>
      </c>
      <c r="O466" s="222">
        <v>0.8</v>
      </c>
      <c r="P466" s="222">
        <v>0.8</v>
      </c>
      <c r="Q466" s="222">
        <v>0</v>
      </c>
      <c r="R466" s="183">
        <v>0</v>
      </c>
      <c r="S466" s="188">
        <v>0</v>
      </c>
      <c r="T466" s="183">
        <v>0</v>
      </c>
      <c r="U466" s="184">
        <v>0</v>
      </c>
      <c r="V466" s="188">
        <v>0</v>
      </c>
      <c r="W466" s="222">
        <v>0</v>
      </c>
      <c r="X466" s="222">
        <v>0</v>
      </c>
      <c r="Y466" s="199"/>
    </row>
    <row r="467" ht="23.1" customHeight="1" spans="1:25">
      <c r="A467" s="179" t="s">
        <v>1697</v>
      </c>
      <c r="B467" s="179" t="s">
        <v>1897</v>
      </c>
      <c r="C467" s="180" t="s">
        <v>1897</v>
      </c>
      <c r="D467" s="215" t="s">
        <v>2676</v>
      </c>
      <c r="E467" s="216" t="s">
        <v>2677</v>
      </c>
      <c r="F467" s="216" t="s">
        <v>3130</v>
      </c>
      <c r="G467" s="216" t="s">
        <v>3349</v>
      </c>
      <c r="H467" s="216"/>
      <c r="I467" s="220">
        <v>43101</v>
      </c>
      <c r="J467" s="220">
        <v>43465</v>
      </c>
      <c r="K467" s="221"/>
      <c r="L467" s="179"/>
      <c r="M467" s="222">
        <v>0.12</v>
      </c>
      <c r="N467" s="222">
        <v>0.12</v>
      </c>
      <c r="O467" s="222">
        <v>0.12</v>
      </c>
      <c r="P467" s="222">
        <v>0.12</v>
      </c>
      <c r="Q467" s="222">
        <v>0</v>
      </c>
      <c r="R467" s="183">
        <v>0</v>
      </c>
      <c r="S467" s="188">
        <v>0</v>
      </c>
      <c r="T467" s="183">
        <v>0</v>
      </c>
      <c r="U467" s="184">
        <v>0</v>
      </c>
      <c r="V467" s="188">
        <v>0</v>
      </c>
      <c r="W467" s="222">
        <v>0</v>
      </c>
      <c r="X467" s="222">
        <v>0</v>
      </c>
      <c r="Y467" s="199"/>
    </row>
    <row r="468" ht="23.1" customHeight="1" spans="1:25">
      <c r="A468" s="179" t="s">
        <v>1697</v>
      </c>
      <c r="B468" s="179" t="s">
        <v>1897</v>
      </c>
      <c r="C468" s="180" t="s">
        <v>1897</v>
      </c>
      <c r="D468" s="215" t="s">
        <v>2676</v>
      </c>
      <c r="E468" s="216" t="s">
        <v>2677</v>
      </c>
      <c r="F468" s="216" t="s">
        <v>3154</v>
      </c>
      <c r="G468" s="216" t="s">
        <v>3243</v>
      </c>
      <c r="H468" s="216"/>
      <c r="I468" s="220">
        <v>43101</v>
      </c>
      <c r="J468" s="220">
        <v>43465</v>
      </c>
      <c r="K468" s="221">
        <v>2</v>
      </c>
      <c r="L468" s="179" t="s">
        <v>3081</v>
      </c>
      <c r="M468" s="222">
        <v>0.06</v>
      </c>
      <c r="N468" s="222">
        <v>0.06</v>
      </c>
      <c r="O468" s="222">
        <v>0.06</v>
      </c>
      <c r="P468" s="222">
        <v>0.06</v>
      </c>
      <c r="Q468" s="222">
        <v>0</v>
      </c>
      <c r="R468" s="183">
        <v>0</v>
      </c>
      <c r="S468" s="188">
        <v>0</v>
      </c>
      <c r="T468" s="183">
        <v>0</v>
      </c>
      <c r="U468" s="184">
        <v>0</v>
      </c>
      <c r="V468" s="188">
        <v>0</v>
      </c>
      <c r="W468" s="222">
        <v>0</v>
      </c>
      <c r="X468" s="222">
        <v>0</v>
      </c>
      <c r="Y468" s="199"/>
    </row>
    <row r="469" ht="23.1" customHeight="1" spans="1:25">
      <c r="A469" s="179" t="s">
        <v>1697</v>
      </c>
      <c r="B469" s="179" t="s">
        <v>1897</v>
      </c>
      <c r="C469" s="180" t="s">
        <v>1897</v>
      </c>
      <c r="D469" s="215" t="s">
        <v>2676</v>
      </c>
      <c r="E469" s="216" t="s">
        <v>2677</v>
      </c>
      <c r="F469" s="216" t="s">
        <v>3154</v>
      </c>
      <c r="G469" s="216" t="s">
        <v>3109</v>
      </c>
      <c r="H469" s="216"/>
      <c r="I469" s="220">
        <v>43101</v>
      </c>
      <c r="J469" s="220">
        <v>43465</v>
      </c>
      <c r="K469" s="221">
        <v>1</v>
      </c>
      <c r="L469" s="179" t="s">
        <v>3075</v>
      </c>
      <c r="M469" s="222">
        <v>0.3</v>
      </c>
      <c r="N469" s="222">
        <v>0.3</v>
      </c>
      <c r="O469" s="222">
        <v>0.3</v>
      </c>
      <c r="P469" s="222">
        <v>0.3</v>
      </c>
      <c r="Q469" s="222">
        <v>0</v>
      </c>
      <c r="R469" s="183">
        <v>0</v>
      </c>
      <c r="S469" s="188">
        <v>0</v>
      </c>
      <c r="T469" s="183">
        <v>0</v>
      </c>
      <c r="U469" s="184">
        <v>0</v>
      </c>
      <c r="V469" s="188">
        <v>0</v>
      </c>
      <c r="W469" s="222">
        <v>0</v>
      </c>
      <c r="X469" s="222">
        <v>0</v>
      </c>
      <c r="Y469" s="199"/>
    </row>
    <row r="470" ht="23.1" customHeight="1" spans="1:25">
      <c r="A470" s="179" t="s">
        <v>1697</v>
      </c>
      <c r="B470" s="179" t="s">
        <v>1897</v>
      </c>
      <c r="C470" s="180" t="s">
        <v>1897</v>
      </c>
      <c r="D470" s="215" t="s">
        <v>2676</v>
      </c>
      <c r="E470" s="216" t="s">
        <v>2677</v>
      </c>
      <c r="F470" s="216" t="s">
        <v>3154</v>
      </c>
      <c r="G470" s="216" t="s">
        <v>3114</v>
      </c>
      <c r="H470" s="216"/>
      <c r="I470" s="220">
        <v>43101</v>
      </c>
      <c r="J470" s="220">
        <v>43465</v>
      </c>
      <c r="K470" s="221">
        <v>1</v>
      </c>
      <c r="L470" s="179" t="s">
        <v>3075</v>
      </c>
      <c r="M470" s="222">
        <v>0.12</v>
      </c>
      <c r="N470" s="222">
        <v>0.12</v>
      </c>
      <c r="O470" s="222">
        <v>0.12</v>
      </c>
      <c r="P470" s="222">
        <v>0.12</v>
      </c>
      <c r="Q470" s="222">
        <v>0</v>
      </c>
      <c r="R470" s="183">
        <v>0</v>
      </c>
      <c r="S470" s="188">
        <v>0</v>
      </c>
      <c r="T470" s="183">
        <v>0</v>
      </c>
      <c r="U470" s="184">
        <v>0</v>
      </c>
      <c r="V470" s="188">
        <v>0</v>
      </c>
      <c r="W470" s="222">
        <v>0</v>
      </c>
      <c r="X470" s="222">
        <v>0</v>
      </c>
      <c r="Y470" s="199"/>
    </row>
    <row r="471" ht="23.1" customHeight="1" spans="1:25">
      <c r="A471" s="179" t="s">
        <v>1697</v>
      </c>
      <c r="B471" s="179" t="s">
        <v>1897</v>
      </c>
      <c r="C471" s="180" t="s">
        <v>1897</v>
      </c>
      <c r="D471" s="215" t="s">
        <v>2676</v>
      </c>
      <c r="E471" s="216" t="s">
        <v>2677</v>
      </c>
      <c r="F471" s="216" t="s">
        <v>3154</v>
      </c>
      <c r="G471" s="216" t="s">
        <v>3107</v>
      </c>
      <c r="H471" s="216"/>
      <c r="I471" s="220">
        <v>43101</v>
      </c>
      <c r="J471" s="220">
        <v>43465</v>
      </c>
      <c r="K471" s="221">
        <v>1</v>
      </c>
      <c r="L471" s="179" t="s">
        <v>3075</v>
      </c>
      <c r="M471" s="222">
        <v>0.3</v>
      </c>
      <c r="N471" s="222">
        <v>0.3</v>
      </c>
      <c r="O471" s="222">
        <v>0.3</v>
      </c>
      <c r="P471" s="222">
        <v>0.3</v>
      </c>
      <c r="Q471" s="222">
        <v>0</v>
      </c>
      <c r="R471" s="183">
        <v>0</v>
      </c>
      <c r="S471" s="188">
        <v>0</v>
      </c>
      <c r="T471" s="183">
        <v>0</v>
      </c>
      <c r="U471" s="184">
        <v>0</v>
      </c>
      <c r="V471" s="188">
        <v>0</v>
      </c>
      <c r="W471" s="222">
        <v>0</v>
      </c>
      <c r="X471" s="222">
        <v>0</v>
      </c>
      <c r="Y471" s="199"/>
    </row>
    <row r="472" ht="23.1" customHeight="1" spans="1:25">
      <c r="A472" s="179" t="s">
        <v>1697</v>
      </c>
      <c r="B472" s="179" t="s">
        <v>1897</v>
      </c>
      <c r="C472" s="180" t="s">
        <v>1897</v>
      </c>
      <c r="D472" s="215" t="s">
        <v>2676</v>
      </c>
      <c r="E472" s="216" t="s">
        <v>2677</v>
      </c>
      <c r="F472" s="216" t="s">
        <v>3154</v>
      </c>
      <c r="G472" s="216" t="s">
        <v>3210</v>
      </c>
      <c r="H472" s="216"/>
      <c r="I472" s="220">
        <v>43101</v>
      </c>
      <c r="J472" s="220">
        <v>43465</v>
      </c>
      <c r="K472" s="221">
        <v>5</v>
      </c>
      <c r="L472" s="179" t="s">
        <v>3075</v>
      </c>
      <c r="M472" s="222">
        <v>0.15</v>
      </c>
      <c r="N472" s="222">
        <v>0.15</v>
      </c>
      <c r="O472" s="222">
        <v>0.15</v>
      </c>
      <c r="P472" s="222">
        <v>0.15</v>
      </c>
      <c r="Q472" s="222">
        <v>0</v>
      </c>
      <c r="R472" s="183">
        <v>0</v>
      </c>
      <c r="S472" s="188">
        <v>0</v>
      </c>
      <c r="T472" s="183">
        <v>0</v>
      </c>
      <c r="U472" s="184">
        <v>0</v>
      </c>
      <c r="V472" s="188">
        <v>0</v>
      </c>
      <c r="W472" s="222">
        <v>0</v>
      </c>
      <c r="X472" s="222">
        <v>0</v>
      </c>
      <c r="Y472" s="199"/>
    </row>
    <row r="473" ht="23.1" customHeight="1" spans="1:25">
      <c r="A473" s="179" t="s">
        <v>1697</v>
      </c>
      <c r="B473" s="179" t="s">
        <v>1897</v>
      </c>
      <c r="C473" s="180" t="s">
        <v>1897</v>
      </c>
      <c r="D473" s="215" t="s">
        <v>2676</v>
      </c>
      <c r="E473" s="216" t="s">
        <v>2677</v>
      </c>
      <c r="F473" s="216" t="s">
        <v>3154</v>
      </c>
      <c r="G473" s="216" t="s">
        <v>3078</v>
      </c>
      <c r="H473" s="216"/>
      <c r="I473" s="220">
        <v>43101</v>
      </c>
      <c r="J473" s="220">
        <v>43465</v>
      </c>
      <c r="K473" s="221">
        <v>5</v>
      </c>
      <c r="L473" s="179" t="s">
        <v>3079</v>
      </c>
      <c r="M473" s="222">
        <v>0.15</v>
      </c>
      <c r="N473" s="222">
        <v>0.15</v>
      </c>
      <c r="O473" s="222">
        <v>0.15</v>
      </c>
      <c r="P473" s="222">
        <v>0.15</v>
      </c>
      <c r="Q473" s="222">
        <v>0</v>
      </c>
      <c r="R473" s="183">
        <v>0</v>
      </c>
      <c r="S473" s="188">
        <v>0</v>
      </c>
      <c r="T473" s="183">
        <v>0</v>
      </c>
      <c r="U473" s="184">
        <v>0</v>
      </c>
      <c r="V473" s="188">
        <v>0</v>
      </c>
      <c r="W473" s="222">
        <v>0</v>
      </c>
      <c r="X473" s="222">
        <v>0</v>
      </c>
      <c r="Y473" s="199"/>
    </row>
    <row r="474" ht="23.1" customHeight="1" spans="1:25">
      <c r="A474" s="179"/>
      <c r="B474" s="179"/>
      <c r="C474" s="180"/>
      <c r="D474" s="215" t="s">
        <v>2678</v>
      </c>
      <c r="E474" s="216" t="s">
        <v>139</v>
      </c>
      <c r="F474" s="216"/>
      <c r="G474" s="216"/>
      <c r="H474" s="216"/>
      <c r="I474" s="220"/>
      <c r="J474" s="220"/>
      <c r="K474" s="221"/>
      <c r="L474" s="179"/>
      <c r="M474" s="222">
        <v>492.91</v>
      </c>
      <c r="N474" s="222">
        <v>492.91</v>
      </c>
      <c r="O474" s="222">
        <v>492.91</v>
      </c>
      <c r="P474" s="222">
        <v>452.91</v>
      </c>
      <c r="Q474" s="222">
        <v>40</v>
      </c>
      <c r="R474" s="183">
        <v>0</v>
      </c>
      <c r="S474" s="188">
        <v>0</v>
      </c>
      <c r="T474" s="183">
        <v>0</v>
      </c>
      <c r="U474" s="184">
        <v>0</v>
      </c>
      <c r="V474" s="188">
        <v>0</v>
      </c>
      <c r="W474" s="222">
        <v>0</v>
      </c>
      <c r="X474" s="222">
        <v>0</v>
      </c>
      <c r="Y474" s="199"/>
    </row>
    <row r="475" ht="23.1" customHeight="1" spans="1:25">
      <c r="A475" s="179" t="s">
        <v>1697</v>
      </c>
      <c r="B475" s="179" t="s">
        <v>1990</v>
      </c>
      <c r="C475" s="180" t="s">
        <v>1897</v>
      </c>
      <c r="D475" s="215" t="s">
        <v>2679</v>
      </c>
      <c r="E475" s="216" t="s">
        <v>2680</v>
      </c>
      <c r="F475" s="216" t="s">
        <v>3130</v>
      </c>
      <c r="G475" s="216" t="s">
        <v>3350</v>
      </c>
      <c r="H475" s="216" t="s">
        <v>2877</v>
      </c>
      <c r="I475" s="220">
        <v>43101</v>
      </c>
      <c r="J475" s="220">
        <v>43465</v>
      </c>
      <c r="K475" s="221"/>
      <c r="L475" s="179"/>
      <c r="M475" s="222">
        <v>120</v>
      </c>
      <c r="N475" s="222">
        <v>120</v>
      </c>
      <c r="O475" s="222">
        <v>120</v>
      </c>
      <c r="P475" s="222">
        <v>120</v>
      </c>
      <c r="Q475" s="222">
        <v>0</v>
      </c>
      <c r="R475" s="183">
        <v>0</v>
      </c>
      <c r="S475" s="188">
        <v>0</v>
      </c>
      <c r="T475" s="183">
        <v>0</v>
      </c>
      <c r="U475" s="184">
        <v>0</v>
      </c>
      <c r="V475" s="188">
        <v>0</v>
      </c>
      <c r="W475" s="222">
        <v>0</v>
      </c>
      <c r="X475" s="222">
        <v>0</v>
      </c>
      <c r="Y475" s="199"/>
    </row>
    <row r="476" ht="23.1" customHeight="1" spans="1:25">
      <c r="A476" s="179" t="s">
        <v>1697</v>
      </c>
      <c r="B476" s="179" t="s">
        <v>1990</v>
      </c>
      <c r="C476" s="180" t="s">
        <v>1897</v>
      </c>
      <c r="D476" s="215" t="s">
        <v>2679</v>
      </c>
      <c r="E476" s="216" t="s">
        <v>2680</v>
      </c>
      <c r="F476" s="216" t="s">
        <v>3130</v>
      </c>
      <c r="G476" s="216" t="s">
        <v>3351</v>
      </c>
      <c r="H476" s="216" t="s">
        <v>2874</v>
      </c>
      <c r="I476" s="220">
        <v>43101</v>
      </c>
      <c r="J476" s="220">
        <v>43465</v>
      </c>
      <c r="K476" s="221"/>
      <c r="L476" s="179"/>
      <c r="M476" s="222">
        <v>95</v>
      </c>
      <c r="N476" s="222">
        <v>95</v>
      </c>
      <c r="O476" s="222">
        <v>95</v>
      </c>
      <c r="P476" s="222">
        <v>90</v>
      </c>
      <c r="Q476" s="222">
        <v>5</v>
      </c>
      <c r="R476" s="183">
        <v>0</v>
      </c>
      <c r="S476" s="188">
        <v>0</v>
      </c>
      <c r="T476" s="183">
        <v>0</v>
      </c>
      <c r="U476" s="184">
        <v>0</v>
      </c>
      <c r="V476" s="188">
        <v>0</v>
      </c>
      <c r="W476" s="222">
        <v>0</v>
      </c>
      <c r="X476" s="222">
        <v>0</v>
      </c>
      <c r="Y476" s="199"/>
    </row>
    <row r="477" ht="23.1" customHeight="1" spans="1:25">
      <c r="A477" s="179" t="s">
        <v>1697</v>
      </c>
      <c r="B477" s="179" t="s">
        <v>1990</v>
      </c>
      <c r="C477" s="180" t="s">
        <v>1897</v>
      </c>
      <c r="D477" s="215" t="s">
        <v>2679</v>
      </c>
      <c r="E477" s="216" t="s">
        <v>2680</v>
      </c>
      <c r="F477" s="216" t="s">
        <v>3130</v>
      </c>
      <c r="G477" s="216" t="s">
        <v>87</v>
      </c>
      <c r="H477" s="216" t="s">
        <v>87</v>
      </c>
      <c r="I477" s="220">
        <v>43101</v>
      </c>
      <c r="J477" s="220">
        <v>43465</v>
      </c>
      <c r="K477" s="221"/>
      <c r="L477" s="179"/>
      <c r="M477" s="222">
        <v>95</v>
      </c>
      <c r="N477" s="222">
        <v>95</v>
      </c>
      <c r="O477" s="222">
        <v>95</v>
      </c>
      <c r="P477" s="222">
        <v>95</v>
      </c>
      <c r="Q477" s="222">
        <v>0</v>
      </c>
      <c r="R477" s="183">
        <v>0</v>
      </c>
      <c r="S477" s="188">
        <v>0</v>
      </c>
      <c r="T477" s="183">
        <v>0</v>
      </c>
      <c r="U477" s="184">
        <v>0</v>
      </c>
      <c r="V477" s="188">
        <v>0</v>
      </c>
      <c r="W477" s="222">
        <v>0</v>
      </c>
      <c r="X477" s="222">
        <v>0</v>
      </c>
      <c r="Y477" s="199"/>
    </row>
    <row r="478" ht="23.1" customHeight="1" spans="1:25">
      <c r="A478" s="179" t="s">
        <v>1697</v>
      </c>
      <c r="B478" s="179" t="s">
        <v>1990</v>
      </c>
      <c r="C478" s="180" t="s">
        <v>1897</v>
      </c>
      <c r="D478" s="215" t="s">
        <v>2679</v>
      </c>
      <c r="E478" s="216" t="s">
        <v>2680</v>
      </c>
      <c r="F478" s="216" t="s">
        <v>3130</v>
      </c>
      <c r="G478" s="216" t="s">
        <v>3352</v>
      </c>
      <c r="H478" s="216" t="s">
        <v>2882</v>
      </c>
      <c r="I478" s="220">
        <v>43101</v>
      </c>
      <c r="J478" s="220">
        <v>43465</v>
      </c>
      <c r="K478" s="221"/>
      <c r="L478" s="179"/>
      <c r="M478" s="222">
        <v>8</v>
      </c>
      <c r="N478" s="222">
        <v>8</v>
      </c>
      <c r="O478" s="222">
        <v>8</v>
      </c>
      <c r="P478" s="222">
        <v>8</v>
      </c>
      <c r="Q478" s="222">
        <v>0</v>
      </c>
      <c r="R478" s="183">
        <v>0</v>
      </c>
      <c r="S478" s="188">
        <v>0</v>
      </c>
      <c r="T478" s="183">
        <v>0</v>
      </c>
      <c r="U478" s="184">
        <v>0</v>
      </c>
      <c r="V478" s="188">
        <v>0</v>
      </c>
      <c r="W478" s="222">
        <v>0</v>
      </c>
      <c r="X478" s="222">
        <v>0</v>
      </c>
      <c r="Y478" s="199"/>
    </row>
    <row r="479" ht="23.1" customHeight="1" spans="1:25">
      <c r="A479" s="179" t="s">
        <v>1697</v>
      </c>
      <c r="B479" s="179" t="s">
        <v>1990</v>
      </c>
      <c r="C479" s="180" t="s">
        <v>1897</v>
      </c>
      <c r="D479" s="215" t="s">
        <v>2679</v>
      </c>
      <c r="E479" s="216" t="s">
        <v>2680</v>
      </c>
      <c r="F479" s="216" t="s">
        <v>3130</v>
      </c>
      <c r="G479" s="216" t="s">
        <v>3272</v>
      </c>
      <c r="H479" s="216" t="s">
        <v>2847</v>
      </c>
      <c r="I479" s="220">
        <v>43101</v>
      </c>
      <c r="J479" s="220">
        <v>43465</v>
      </c>
      <c r="K479" s="221"/>
      <c r="L479" s="179"/>
      <c r="M479" s="222">
        <v>20</v>
      </c>
      <c r="N479" s="222">
        <v>20</v>
      </c>
      <c r="O479" s="222">
        <v>20</v>
      </c>
      <c r="P479" s="222">
        <v>10</v>
      </c>
      <c r="Q479" s="222">
        <v>10</v>
      </c>
      <c r="R479" s="183">
        <v>0</v>
      </c>
      <c r="S479" s="188">
        <v>0</v>
      </c>
      <c r="T479" s="183">
        <v>0</v>
      </c>
      <c r="U479" s="184">
        <v>0</v>
      </c>
      <c r="V479" s="188">
        <v>0</v>
      </c>
      <c r="W479" s="222">
        <v>0</v>
      </c>
      <c r="X479" s="222">
        <v>0</v>
      </c>
      <c r="Y479" s="199"/>
    </row>
    <row r="480" ht="23.1" customHeight="1" spans="1:25">
      <c r="A480" s="179" t="s">
        <v>1697</v>
      </c>
      <c r="B480" s="179" t="s">
        <v>1990</v>
      </c>
      <c r="C480" s="180" t="s">
        <v>1897</v>
      </c>
      <c r="D480" s="215" t="s">
        <v>2679</v>
      </c>
      <c r="E480" s="216" t="s">
        <v>2680</v>
      </c>
      <c r="F480" s="216" t="s">
        <v>3130</v>
      </c>
      <c r="G480" s="216" t="s">
        <v>3353</v>
      </c>
      <c r="H480" s="216" t="s">
        <v>2877</v>
      </c>
      <c r="I480" s="220">
        <v>43132</v>
      </c>
      <c r="J480" s="220">
        <v>43465</v>
      </c>
      <c r="K480" s="221"/>
      <c r="L480" s="179"/>
      <c r="M480" s="222">
        <v>10</v>
      </c>
      <c r="N480" s="222">
        <v>10</v>
      </c>
      <c r="O480" s="222">
        <v>10</v>
      </c>
      <c r="P480" s="222">
        <v>5</v>
      </c>
      <c r="Q480" s="222">
        <v>5</v>
      </c>
      <c r="R480" s="183">
        <v>0</v>
      </c>
      <c r="S480" s="188">
        <v>0</v>
      </c>
      <c r="T480" s="183">
        <v>0</v>
      </c>
      <c r="U480" s="184">
        <v>0</v>
      </c>
      <c r="V480" s="188">
        <v>0</v>
      </c>
      <c r="W480" s="222">
        <v>0</v>
      </c>
      <c r="X480" s="222">
        <v>0</v>
      </c>
      <c r="Y480" s="199"/>
    </row>
    <row r="481" ht="23.1" customHeight="1" spans="1:25">
      <c r="A481" s="179" t="s">
        <v>1697</v>
      </c>
      <c r="B481" s="179" t="s">
        <v>1990</v>
      </c>
      <c r="C481" s="180" t="s">
        <v>1897</v>
      </c>
      <c r="D481" s="215" t="s">
        <v>2679</v>
      </c>
      <c r="E481" s="216" t="s">
        <v>2680</v>
      </c>
      <c r="F481" s="216" t="s">
        <v>3130</v>
      </c>
      <c r="G481" s="216" t="s">
        <v>3354</v>
      </c>
      <c r="H481" s="216" t="s">
        <v>2853</v>
      </c>
      <c r="I481" s="220">
        <v>43101</v>
      </c>
      <c r="J481" s="220">
        <v>43465</v>
      </c>
      <c r="K481" s="221"/>
      <c r="L481" s="179"/>
      <c r="M481" s="222">
        <v>8</v>
      </c>
      <c r="N481" s="222">
        <v>8</v>
      </c>
      <c r="O481" s="222">
        <v>8</v>
      </c>
      <c r="P481" s="222">
        <v>8</v>
      </c>
      <c r="Q481" s="222">
        <v>0</v>
      </c>
      <c r="R481" s="183">
        <v>0</v>
      </c>
      <c r="S481" s="188">
        <v>0</v>
      </c>
      <c r="T481" s="183">
        <v>0</v>
      </c>
      <c r="U481" s="184">
        <v>0</v>
      </c>
      <c r="V481" s="188">
        <v>0</v>
      </c>
      <c r="W481" s="222">
        <v>0</v>
      </c>
      <c r="X481" s="222">
        <v>0</v>
      </c>
      <c r="Y481" s="199"/>
    </row>
    <row r="482" ht="23.1" customHeight="1" spans="1:25">
      <c r="A482" s="179" t="s">
        <v>1697</v>
      </c>
      <c r="B482" s="179" t="s">
        <v>1990</v>
      </c>
      <c r="C482" s="180" t="s">
        <v>1897</v>
      </c>
      <c r="D482" s="215" t="s">
        <v>2679</v>
      </c>
      <c r="E482" s="216" t="s">
        <v>2680</v>
      </c>
      <c r="F482" s="216" t="s">
        <v>3154</v>
      </c>
      <c r="G482" s="216" t="s">
        <v>3125</v>
      </c>
      <c r="H482" s="216" t="s">
        <v>90</v>
      </c>
      <c r="I482" s="220">
        <v>43101</v>
      </c>
      <c r="J482" s="220">
        <v>43465</v>
      </c>
      <c r="K482" s="221"/>
      <c r="L482" s="179"/>
      <c r="M482" s="222">
        <v>8.5</v>
      </c>
      <c r="N482" s="222">
        <v>8.5</v>
      </c>
      <c r="O482" s="222">
        <v>8.5</v>
      </c>
      <c r="P482" s="222">
        <v>8.5</v>
      </c>
      <c r="Q482" s="222">
        <v>0</v>
      </c>
      <c r="R482" s="183">
        <v>0</v>
      </c>
      <c r="S482" s="188">
        <v>0</v>
      </c>
      <c r="T482" s="183">
        <v>0</v>
      </c>
      <c r="U482" s="184">
        <v>0</v>
      </c>
      <c r="V482" s="188">
        <v>0</v>
      </c>
      <c r="W482" s="222">
        <v>0</v>
      </c>
      <c r="X482" s="222">
        <v>0</v>
      </c>
      <c r="Y482" s="199"/>
    </row>
    <row r="483" ht="23.1" customHeight="1" spans="1:25">
      <c r="A483" s="179" t="s">
        <v>1697</v>
      </c>
      <c r="B483" s="179" t="s">
        <v>1990</v>
      </c>
      <c r="C483" s="180" t="s">
        <v>1897</v>
      </c>
      <c r="D483" s="215" t="s">
        <v>2679</v>
      </c>
      <c r="E483" s="216" t="s">
        <v>2680</v>
      </c>
      <c r="F483" s="216" t="s">
        <v>3154</v>
      </c>
      <c r="G483" s="216" t="s">
        <v>3355</v>
      </c>
      <c r="H483" s="216" t="s">
        <v>2839</v>
      </c>
      <c r="I483" s="220">
        <v>43101</v>
      </c>
      <c r="J483" s="220">
        <v>43465</v>
      </c>
      <c r="K483" s="221"/>
      <c r="L483" s="179"/>
      <c r="M483" s="222">
        <v>20</v>
      </c>
      <c r="N483" s="222">
        <v>20</v>
      </c>
      <c r="O483" s="222">
        <v>20</v>
      </c>
      <c r="P483" s="222">
        <v>15</v>
      </c>
      <c r="Q483" s="222">
        <v>5</v>
      </c>
      <c r="R483" s="183">
        <v>0</v>
      </c>
      <c r="S483" s="188">
        <v>0</v>
      </c>
      <c r="T483" s="183">
        <v>0</v>
      </c>
      <c r="U483" s="184">
        <v>0</v>
      </c>
      <c r="V483" s="188">
        <v>0</v>
      </c>
      <c r="W483" s="222">
        <v>0</v>
      </c>
      <c r="X483" s="222">
        <v>0</v>
      </c>
      <c r="Y483" s="199"/>
    </row>
    <row r="484" ht="23.1" customHeight="1" spans="1:25">
      <c r="A484" s="179" t="s">
        <v>1697</v>
      </c>
      <c r="B484" s="179" t="s">
        <v>1990</v>
      </c>
      <c r="C484" s="180" t="s">
        <v>1897</v>
      </c>
      <c r="D484" s="215" t="s">
        <v>2679</v>
      </c>
      <c r="E484" s="216" t="s">
        <v>2680</v>
      </c>
      <c r="F484" s="216" t="s">
        <v>3154</v>
      </c>
      <c r="G484" s="216" t="s">
        <v>3078</v>
      </c>
      <c r="H484" s="216" t="s">
        <v>2839</v>
      </c>
      <c r="I484" s="220">
        <v>43101</v>
      </c>
      <c r="J484" s="220">
        <v>43465</v>
      </c>
      <c r="K484" s="221"/>
      <c r="L484" s="179"/>
      <c r="M484" s="222">
        <v>20</v>
      </c>
      <c r="N484" s="222">
        <v>20</v>
      </c>
      <c r="O484" s="222">
        <v>20</v>
      </c>
      <c r="P484" s="222">
        <v>15</v>
      </c>
      <c r="Q484" s="222">
        <v>5</v>
      </c>
      <c r="R484" s="183">
        <v>0</v>
      </c>
      <c r="S484" s="188">
        <v>0</v>
      </c>
      <c r="T484" s="183">
        <v>0</v>
      </c>
      <c r="U484" s="184">
        <v>0</v>
      </c>
      <c r="V484" s="188">
        <v>0</v>
      </c>
      <c r="W484" s="222">
        <v>0</v>
      </c>
      <c r="X484" s="222">
        <v>0</v>
      </c>
      <c r="Y484" s="199"/>
    </row>
    <row r="485" ht="23.1" customHeight="1" spans="1:25">
      <c r="A485" s="179" t="s">
        <v>1697</v>
      </c>
      <c r="B485" s="179" t="s">
        <v>1990</v>
      </c>
      <c r="C485" s="180" t="s">
        <v>1897</v>
      </c>
      <c r="D485" s="215" t="s">
        <v>2679</v>
      </c>
      <c r="E485" s="216" t="s">
        <v>2680</v>
      </c>
      <c r="F485" s="216" t="s">
        <v>3154</v>
      </c>
      <c r="G485" s="216" t="s">
        <v>3356</v>
      </c>
      <c r="H485" s="216" t="s">
        <v>2839</v>
      </c>
      <c r="I485" s="220">
        <v>43101</v>
      </c>
      <c r="J485" s="220">
        <v>43465</v>
      </c>
      <c r="K485" s="221"/>
      <c r="L485" s="179"/>
      <c r="M485" s="222">
        <v>19.65</v>
      </c>
      <c r="N485" s="222">
        <v>19.65</v>
      </c>
      <c r="O485" s="222">
        <v>19.65</v>
      </c>
      <c r="P485" s="222">
        <v>19.65</v>
      </c>
      <c r="Q485" s="222">
        <v>0</v>
      </c>
      <c r="R485" s="183">
        <v>0</v>
      </c>
      <c r="S485" s="188">
        <v>0</v>
      </c>
      <c r="T485" s="183">
        <v>0</v>
      </c>
      <c r="U485" s="184">
        <v>0</v>
      </c>
      <c r="V485" s="188">
        <v>0</v>
      </c>
      <c r="W485" s="222">
        <v>0</v>
      </c>
      <c r="X485" s="222">
        <v>0</v>
      </c>
      <c r="Y485" s="199"/>
    </row>
    <row r="486" ht="23.1" customHeight="1" spans="1:25">
      <c r="A486" s="179" t="s">
        <v>1697</v>
      </c>
      <c r="B486" s="179" t="s">
        <v>1990</v>
      </c>
      <c r="C486" s="180" t="s">
        <v>1897</v>
      </c>
      <c r="D486" s="215" t="s">
        <v>2679</v>
      </c>
      <c r="E486" s="216" t="s">
        <v>2680</v>
      </c>
      <c r="F486" s="216" t="s">
        <v>3154</v>
      </c>
      <c r="G486" s="216" t="s">
        <v>3357</v>
      </c>
      <c r="H486" s="216" t="s">
        <v>2880</v>
      </c>
      <c r="I486" s="220">
        <v>43101</v>
      </c>
      <c r="J486" s="220">
        <v>43465</v>
      </c>
      <c r="K486" s="221"/>
      <c r="L486" s="179"/>
      <c r="M486" s="222">
        <v>11.96</v>
      </c>
      <c r="N486" s="222">
        <v>11.96</v>
      </c>
      <c r="O486" s="222">
        <v>11.96</v>
      </c>
      <c r="P486" s="222">
        <v>11.96</v>
      </c>
      <c r="Q486" s="222">
        <v>0</v>
      </c>
      <c r="R486" s="183">
        <v>0</v>
      </c>
      <c r="S486" s="188">
        <v>0</v>
      </c>
      <c r="T486" s="183">
        <v>0</v>
      </c>
      <c r="U486" s="184">
        <v>0</v>
      </c>
      <c r="V486" s="188">
        <v>0</v>
      </c>
      <c r="W486" s="222">
        <v>0</v>
      </c>
      <c r="X486" s="222">
        <v>0</v>
      </c>
      <c r="Y486" s="199"/>
    </row>
    <row r="487" ht="23.1" customHeight="1" spans="1:25">
      <c r="A487" s="179" t="s">
        <v>1697</v>
      </c>
      <c r="B487" s="179" t="s">
        <v>1990</v>
      </c>
      <c r="C487" s="180" t="s">
        <v>1897</v>
      </c>
      <c r="D487" s="215" t="s">
        <v>2679</v>
      </c>
      <c r="E487" s="216" t="s">
        <v>2680</v>
      </c>
      <c r="F487" s="216" t="s">
        <v>3154</v>
      </c>
      <c r="G487" s="216" t="s">
        <v>3358</v>
      </c>
      <c r="H487" s="216" t="s">
        <v>2874</v>
      </c>
      <c r="I487" s="220">
        <v>43101</v>
      </c>
      <c r="J487" s="220">
        <v>43465</v>
      </c>
      <c r="K487" s="221"/>
      <c r="L487" s="179"/>
      <c r="M487" s="222">
        <v>6</v>
      </c>
      <c r="N487" s="222">
        <v>6</v>
      </c>
      <c r="O487" s="222">
        <v>6</v>
      </c>
      <c r="P487" s="222">
        <v>6</v>
      </c>
      <c r="Q487" s="222">
        <v>0</v>
      </c>
      <c r="R487" s="183">
        <v>0</v>
      </c>
      <c r="S487" s="188">
        <v>0</v>
      </c>
      <c r="T487" s="183">
        <v>0</v>
      </c>
      <c r="U487" s="184">
        <v>0</v>
      </c>
      <c r="V487" s="188">
        <v>0</v>
      </c>
      <c r="W487" s="222">
        <v>0</v>
      </c>
      <c r="X487" s="222">
        <v>0</v>
      </c>
      <c r="Y487" s="199"/>
    </row>
    <row r="488" ht="23.1" customHeight="1" spans="1:25">
      <c r="A488" s="179" t="s">
        <v>1697</v>
      </c>
      <c r="B488" s="179" t="s">
        <v>1990</v>
      </c>
      <c r="C488" s="180" t="s">
        <v>1897</v>
      </c>
      <c r="D488" s="215" t="s">
        <v>2679</v>
      </c>
      <c r="E488" s="216" t="s">
        <v>2680</v>
      </c>
      <c r="F488" s="216" t="s">
        <v>3154</v>
      </c>
      <c r="G488" s="216" t="s">
        <v>3359</v>
      </c>
      <c r="H488" s="216" t="s">
        <v>2880</v>
      </c>
      <c r="I488" s="220">
        <v>43101</v>
      </c>
      <c r="J488" s="220">
        <v>43465</v>
      </c>
      <c r="K488" s="221"/>
      <c r="L488" s="179"/>
      <c r="M488" s="222">
        <v>11.6</v>
      </c>
      <c r="N488" s="222">
        <v>11.6</v>
      </c>
      <c r="O488" s="222">
        <v>11.6</v>
      </c>
      <c r="P488" s="222">
        <v>11.6</v>
      </c>
      <c r="Q488" s="222">
        <v>0</v>
      </c>
      <c r="R488" s="183">
        <v>0</v>
      </c>
      <c r="S488" s="188">
        <v>0</v>
      </c>
      <c r="T488" s="183">
        <v>0</v>
      </c>
      <c r="U488" s="184">
        <v>0</v>
      </c>
      <c r="V488" s="188">
        <v>0</v>
      </c>
      <c r="W488" s="222">
        <v>0</v>
      </c>
      <c r="X488" s="222">
        <v>0</v>
      </c>
      <c r="Y488" s="199"/>
    </row>
    <row r="489" ht="23.1" customHeight="1" spans="1:25">
      <c r="A489" s="179" t="s">
        <v>1697</v>
      </c>
      <c r="B489" s="179" t="s">
        <v>1990</v>
      </c>
      <c r="C489" s="180" t="s">
        <v>1897</v>
      </c>
      <c r="D489" s="215" t="s">
        <v>2679</v>
      </c>
      <c r="E489" s="216" t="s">
        <v>2680</v>
      </c>
      <c r="F489" s="216" t="s">
        <v>3154</v>
      </c>
      <c r="G489" s="216" t="s">
        <v>3360</v>
      </c>
      <c r="H489" s="216" t="s">
        <v>2839</v>
      </c>
      <c r="I489" s="220">
        <v>43101</v>
      </c>
      <c r="J489" s="220">
        <v>43465</v>
      </c>
      <c r="K489" s="221"/>
      <c r="L489" s="179"/>
      <c r="M489" s="222">
        <v>29.2</v>
      </c>
      <c r="N489" s="222">
        <v>29.2</v>
      </c>
      <c r="O489" s="222">
        <v>29.2</v>
      </c>
      <c r="P489" s="222">
        <v>19.2</v>
      </c>
      <c r="Q489" s="222">
        <v>10</v>
      </c>
      <c r="R489" s="183">
        <v>0</v>
      </c>
      <c r="S489" s="188">
        <v>0</v>
      </c>
      <c r="T489" s="183">
        <v>0</v>
      </c>
      <c r="U489" s="184">
        <v>0</v>
      </c>
      <c r="V489" s="188">
        <v>0</v>
      </c>
      <c r="W489" s="222">
        <v>0</v>
      </c>
      <c r="X489" s="222">
        <v>0</v>
      </c>
      <c r="Y489" s="199"/>
    </row>
    <row r="490" ht="23.1" customHeight="1" spans="1:25">
      <c r="A490" s="179" t="s">
        <v>1697</v>
      </c>
      <c r="B490" s="179" t="s">
        <v>1990</v>
      </c>
      <c r="C490" s="180" t="s">
        <v>1897</v>
      </c>
      <c r="D490" s="215" t="s">
        <v>2679</v>
      </c>
      <c r="E490" s="216" t="s">
        <v>2680</v>
      </c>
      <c r="F490" s="216" t="s">
        <v>3154</v>
      </c>
      <c r="G490" s="216" t="s">
        <v>3239</v>
      </c>
      <c r="H490" s="216" t="s">
        <v>90</v>
      </c>
      <c r="I490" s="220">
        <v>43101</v>
      </c>
      <c r="J490" s="220">
        <v>43465</v>
      </c>
      <c r="K490" s="221"/>
      <c r="L490" s="179"/>
      <c r="M490" s="222">
        <v>10</v>
      </c>
      <c r="N490" s="222">
        <v>10</v>
      </c>
      <c r="O490" s="222">
        <v>10</v>
      </c>
      <c r="P490" s="222">
        <v>10</v>
      </c>
      <c r="Q490" s="222">
        <v>0</v>
      </c>
      <c r="R490" s="183">
        <v>0</v>
      </c>
      <c r="S490" s="188">
        <v>0</v>
      </c>
      <c r="T490" s="183">
        <v>0</v>
      </c>
      <c r="U490" s="184">
        <v>0</v>
      </c>
      <c r="V490" s="188">
        <v>0</v>
      </c>
      <c r="W490" s="222">
        <v>0</v>
      </c>
      <c r="X490" s="222">
        <v>0</v>
      </c>
      <c r="Y490" s="199"/>
    </row>
    <row r="491" ht="23.1" customHeight="1" spans="1:25">
      <c r="A491" s="179"/>
      <c r="B491" s="179"/>
      <c r="C491" s="180"/>
      <c r="D491" s="215" t="s">
        <v>2681</v>
      </c>
      <c r="E491" s="216" t="s">
        <v>1091</v>
      </c>
      <c r="F491" s="216"/>
      <c r="G491" s="216"/>
      <c r="H491" s="216"/>
      <c r="I491" s="220"/>
      <c r="J491" s="220"/>
      <c r="K491" s="221"/>
      <c r="L491" s="179"/>
      <c r="M491" s="222">
        <v>88</v>
      </c>
      <c r="N491" s="222">
        <v>88</v>
      </c>
      <c r="O491" s="222">
        <v>88</v>
      </c>
      <c r="P491" s="222">
        <v>88</v>
      </c>
      <c r="Q491" s="222">
        <v>0</v>
      </c>
      <c r="R491" s="183">
        <v>0</v>
      </c>
      <c r="S491" s="188">
        <v>0</v>
      </c>
      <c r="T491" s="183">
        <v>0</v>
      </c>
      <c r="U491" s="184">
        <v>0</v>
      </c>
      <c r="V491" s="188">
        <v>0</v>
      </c>
      <c r="W491" s="222">
        <v>0</v>
      </c>
      <c r="X491" s="222">
        <v>0</v>
      </c>
      <c r="Y491" s="199"/>
    </row>
    <row r="492" ht="23.1" customHeight="1" spans="1:25">
      <c r="A492" s="179" t="s">
        <v>1414</v>
      </c>
      <c r="B492" s="179" t="s">
        <v>1909</v>
      </c>
      <c r="C492" s="180" t="s">
        <v>1899</v>
      </c>
      <c r="D492" s="215" t="s">
        <v>2682</v>
      </c>
      <c r="E492" s="216" t="s">
        <v>2683</v>
      </c>
      <c r="F492" s="216" t="s">
        <v>3361</v>
      </c>
      <c r="G492" s="216" t="s">
        <v>3128</v>
      </c>
      <c r="H492" s="216" t="s">
        <v>2839</v>
      </c>
      <c r="I492" s="220">
        <v>43101</v>
      </c>
      <c r="J492" s="220">
        <v>43465</v>
      </c>
      <c r="K492" s="221"/>
      <c r="L492" s="179"/>
      <c r="M492" s="222">
        <v>35</v>
      </c>
      <c r="N492" s="222">
        <v>35</v>
      </c>
      <c r="O492" s="222">
        <v>35</v>
      </c>
      <c r="P492" s="222">
        <v>35</v>
      </c>
      <c r="Q492" s="222">
        <v>0</v>
      </c>
      <c r="R492" s="183">
        <v>0</v>
      </c>
      <c r="S492" s="188">
        <v>0</v>
      </c>
      <c r="T492" s="183">
        <v>0</v>
      </c>
      <c r="U492" s="184">
        <v>0</v>
      </c>
      <c r="V492" s="188">
        <v>0</v>
      </c>
      <c r="W492" s="222">
        <v>0</v>
      </c>
      <c r="X492" s="222">
        <v>0</v>
      </c>
      <c r="Y492" s="199"/>
    </row>
    <row r="493" ht="23.1" customHeight="1" spans="1:25">
      <c r="A493" s="179" t="s">
        <v>1414</v>
      </c>
      <c r="B493" s="179" t="s">
        <v>1909</v>
      </c>
      <c r="C493" s="180" t="s">
        <v>1899</v>
      </c>
      <c r="D493" s="215" t="s">
        <v>2682</v>
      </c>
      <c r="E493" s="216" t="s">
        <v>2683</v>
      </c>
      <c r="F493" s="216" t="s">
        <v>3362</v>
      </c>
      <c r="G493" s="216"/>
      <c r="H493" s="216" t="s">
        <v>3084</v>
      </c>
      <c r="I493" s="220">
        <v>43101</v>
      </c>
      <c r="J493" s="220">
        <v>43465</v>
      </c>
      <c r="K493" s="221"/>
      <c r="L493" s="179"/>
      <c r="M493" s="222">
        <v>5</v>
      </c>
      <c r="N493" s="222">
        <v>5</v>
      </c>
      <c r="O493" s="222">
        <v>5</v>
      </c>
      <c r="P493" s="222">
        <v>5</v>
      </c>
      <c r="Q493" s="222">
        <v>0</v>
      </c>
      <c r="R493" s="183">
        <v>0</v>
      </c>
      <c r="S493" s="188">
        <v>0</v>
      </c>
      <c r="T493" s="183">
        <v>0</v>
      </c>
      <c r="U493" s="184">
        <v>0</v>
      </c>
      <c r="V493" s="188">
        <v>0</v>
      </c>
      <c r="W493" s="222">
        <v>0</v>
      </c>
      <c r="X493" s="222">
        <v>0</v>
      </c>
      <c r="Y493" s="199"/>
    </row>
    <row r="494" ht="23.1" customHeight="1" spans="1:25">
      <c r="A494" s="179" t="s">
        <v>1414</v>
      </c>
      <c r="B494" s="179" t="s">
        <v>1909</v>
      </c>
      <c r="C494" s="180" t="s">
        <v>1899</v>
      </c>
      <c r="D494" s="215" t="s">
        <v>2682</v>
      </c>
      <c r="E494" s="216" t="s">
        <v>2683</v>
      </c>
      <c r="F494" s="216" t="s">
        <v>87</v>
      </c>
      <c r="G494" s="216"/>
      <c r="H494" s="216" t="s">
        <v>87</v>
      </c>
      <c r="I494" s="220">
        <v>43101</v>
      </c>
      <c r="J494" s="220">
        <v>43465</v>
      </c>
      <c r="K494" s="221"/>
      <c r="L494" s="179"/>
      <c r="M494" s="222">
        <v>10</v>
      </c>
      <c r="N494" s="222">
        <v>10</v>
      </c>
      <c r="O494" s="222">
        <v>10</v>
      </c>
      <c r="P494" s="222">
        <v>10</v>
      </c>
      <c r="Q494" s="222">
        <v>0</v>
      </c>
      <c r="R494" s="183">
        <v>0</v>
      </c>
      <c r="S494" s="188">
        <v>0</v>
      </c>
      <c r="T494" s="183">
        <v>0</v>
      </c>
      <c r="U494" s="184">
        <v>0</v>
      </c>
      <c r="V494" s="188">
        <v>0</v>
      </c>
      <c r="W494" s="222">
        <v>0</v>
      </c>
      <c r="X494" s="222">
        <v>0</v>
      </c>
      <c r="Y494" s="199"/>
    </row>
    <row r="495" ht="23.1" customHeight="1" spans="1:25">
      <c r="A495" s="179" t="s">
        <v>1414</v>
      </c>
      <c r="B495" s="179" t="s">
        <v>1909</v>
      </c>
      <c r="C495" s="180" t="s">
        <v>1897</v>
      </c>
      <c r="D495" s="215" t="s">
        <v>2686</v>
      </c>
      <c r="E495" s="216" t="s">
        <v>2687</v>
      </c>
      <c r="F495" s="216" t="s">
        <v>3361</v>
      </c>
      <c r="G495" s="216" t="s">
        <v>3107</v>
      </c>
      <c r="H495" s="216"/>
      <c r="I495" s="220">
        <v>43059</v>
      </c>
      <c r="J495" s="220">
        <v>43312</v>
      </c>
      <c r="K495" s="221"/>
      <c r="L495" s="179"/>
      <c r="M495" s="222">
        <v>28</v>
      </c>
      <c r="N495" s="222">
        <v>28</v>
      </c>
      <c r="O495" s="222">
        <v>28</v>
      </c>
      <c r="P495" s="222">
        <v>28</v>
      </c>
      <c r="Q495" s="222">
        <v>0</v>
      </c>
      <c r="R495" s="183">
        <v>0</v>
      </c>
      <c r="S495" s="188">
        <v>0</v>
      </c>
      <c r="T495" s="183">
        <v>0</v>
      </c>
      <c r="U495" s="184">
        <v>0</v>
      </c>
      <c r="V495" s="188">
        <v>0</v>
      </c>
      <c r="W495" s="222">
        <v>0</v>
      </c>
      <c r="X495" s="222">
        <v>0</v>
      </c>
      <c r="Y495" s="199"/>
    </row>
    <row r="496" ht="23.1" customHeight="1" spans="1:25">
      <c r="A496" s="179" t="s">
        <v>1414</v>
      </c>
      <c r="B496" s="179" t="s">
        <v>1909</v>
      </c>
      <c r="C496" s="180" t="s">
        <v>1899</v>
      </c>
      <c r="D496" s="215" t="s">
        <v>2690</v>
      </c>
      <c r="E496" s="216" t="s">
        <v>2691</v>
      </c>
      <c r="F496" s="216" t="s">
        <v>87</v>
      </c>
      <c r="G496" s="216"/>
      <c r="H496" s="216" t="s">
        <v>87</v>
      </c>
      <c r="I496" s="220">
        <v>43101</v>
      </c>
      <c r="J496" s="220">
        <v>43465</v>
      </c>
      <c r="K496" s="221"/>
      <c r="L496" s="179"/>
      <c r="M496" s="222">
        <v>10</v>
      </c>
      <c r="N496" s="222">
        <v>10</v>
      </c>
      <c r="O496" s="222">
        <v>10</v>
      </c>
      <c r="P496" s="222">
        <v>10</v>
      </c>
      <c r="Q496" s="222">
        <v>0</v>
      </c>
      <c r="R496" s="183">
        <v>0</v>
      </c>
      <c r="S496" s="188">
        <v>0</v>
      </c>
      <c r="T496" s="183">
        <v>0</v>
      </c>
      <c r="U496" s="184">
        <v>0</v>
      </c>
      <c r="V496" s="188">
        <v>0</v>
      </c>
      <c r="W496" s="222">
        <v>0</v>
      </c>
      <c r="X496" s="222">
        <v>0</v>
      </c>
      <c r="Y496" s="199"/>
    </row>
    <row r="497" ht="23.1" customHeight="1" spans="1:25">
      <c r="A497" s="179"/>
      <c r="B497" s="179"/>
      <c r="C497" s="180"/>
      <c r="D497" s="215" t="s">
        <v>1905</v>
      </c>
      <c r="E497" s="216" t="s">
        <v>143</v>
      </c>
      <c r="F497" s="216"/>
      <c r="G497" s="216"/>
      <c r="H497" s="216"/>
      <c r="I497" s="220"/>
      <c r="J497" s="220"/>
      <c r="K497" s="221"/>
      <c r="L497" s="179"/>
      <c r="M497" s="222">
        <v>26</v>
      </c>
      <c r="N497" s="222">
        <v>26</v>
      </c>
      <c r="O497" s="222">
        <v>26</v>
      </c>
      <c r="P497" s="222">
        <v>26</v>
      </c>
      <c r="Q497" s="222">
        <v>0</v>
      </c>
      <c r="R497" s="183">
        <v>0</v>
      </c>
      <c r="S497" s="188">
        <v>0</v>
      </c>
      <c r="T497" s="183">
        <v>0</v>
      </c>
      <c r="U497" s="184">
        <v>0</v>
      </c>
      <c r="V497" s="188">
        <v>0</v>
      </c>
      <c r="W497" s="222">
        <v>0</v>
      </c>
      <c r="X497" s="222">
        <v>0</v>
      </c>
      <c r="Y497" s="199"/>
    </row>
    <row r="498" ht="23.1" customHeight="1" spans="1:25">
      <c r="A498" s="179" t="s">
        <v>1752</v>
      </c>
      <c r="B498" s="179" t="s">
        <v>1897</v>
      </c>
      <c r="C498" s="180" t="s">
        <v>1897</v>
      </c>
      <c r="D498" s="215" t="s">
        <v>2692</v>
      </c>
      <c r="E498" s="216" t="s">
        <v>2693</v>
      </c>
      <c r="F498" s="216" t="s">
        <v>3128</v>
      </c>
      <c r="G498" s="216" t="s">
        <v>3087</v>
      </c>
      <c r="H498" s="216" t="s">
        <v>2839</v>
      </c>
      <c r="I498" s="220">
        <v>43101</v>
      </c>
      <c r="J498" s="220">
        <v>43465</v>
      </c>
      <c r="K498" s="221">
        <v>20</v>
      </c>
      <c r="L498" s="179" t="s">
        <v>3106</v>
      </c>
      <c r="M498" s="222">
        <v>3</v>
      </c>
      <c r="N498" s="222">
        <v>3</v>
      </c>
      <c r="O498" s="222">
        <v>3</v>
      </c>
      <c r="P498" s="222">
        <v>3</v>
      </c>
      <c r="Q498" s="222">
        <v>0</v>
      </c>
      <c r="R498" s="183">
        <v>0</v>
      </c>
      <c r="S498" s="188">
        <v>0</v>
      </c>
      <c r="T498" s="183">
        <v>0</v>
      </c>
      <c r="U498" s="184">
        <v>0</v>
      </c>
      <c r="V498" s="188">
        <v>0</v>
      </c>
      <c r="W498" s="222">
        <v>0</v>
      </c>
      <c r="X498" s="222">
        <v>0</v>
      </c>
      <c r="Y498" s="199"/>
    </row>
    <row r="499" ht="23.1" customHeight="1" spans="1:25">
      <c r="A499" s="179" t="s">
        <v>1752</v>
      </c>
      <c r="B499" s="179" t="s">
        <v>1897</v>
      </c>
      <c r="C499" s="180" t="s">
        <v>1897</v>
      </c>
      <c r="D499" s="215" t="s">
        <v>2692</v>
      </c>
      <c r="E499" s="216" t="s">
        <v>2693</v>
      </c>
      <c r="F499" s="216" t="s">
        <v>3128</v>
      </c>
      <c r="G499" s="216" t="s">
        <v>3114</v>
      </c>
      <c r="H499" s="216" t="s">
        <v>2839</v>
      </c>
      <c r="I499" s="220">
        <v>43101</v>
      </c>
      <c r="J499" s="220">
        <v>43465</v>
      </c>
      <c r="K499" s="221">
        <v>10</v>
      </c>
      <c r="L499" s="179" t="s">
        <v>3075</v>
      </c>
      <c r="M499" s="222">
        <v>2</v>
      </c>
      <c r="N499" s="222">
        <v>2</v>
      </c>
      <c r="O499" s="222">
        <v>2</v>
      </c>
      <c r="P499" s="222">
        <v>2</v>
      </c>
      <c r="Q499" s="222">
        <v>0</v>
      </c>
      <c r="R499" s="183">
        <v>0</v>
      </c>
      <c r="S499" s="188">
        <v>0</v>
      </c>
      <c r="T499" s="183">
        <v>0</v>
      </c>
      <c r="U499" s="184">
        <v>0</v>
      </c>
      <c r="V499" s="188">
        <v>0</v>
      </c>
      <c r="W499" s="222">
        <v>0</v>
      </c>
      <c r="X499" s="222">
        <v>0</v>
      </c>
      <c r="Y499" s="199"/>
    </row>
    <row r="500" ht="23.1" customHeight="1" spans="1:25">
      <c r="A500" s="179" t="s">
        <v>1752</v>
      </c>
      <c r="B500" s="179" t="s">
        <v>1897</v>
      </c>
      <c r="C500" s="180" t="s">
        <v>1897</v>
      </c>
      <c r="D500" s="215" t="s">
        <v>2692</v>
      </c>
      <c r="E500" s="216" t="s">
        <v>2693</v>
      </c>
      <c r="F500" s="216" t="s">
        <v>3363</v>
      </c>
      <c r="G500" s="216" t="s">
        <v>3082</v>
      </c>
      <c r="H500" s="216" t="s">
        <v>2839</v>
      </c>
      <c r="I500" s="220">
        <v>43131</v>
      </c>
      <c r="J500" s="220">
        <v>43465</v>
      </c>
      <c r="K500" s="221">
        <v>60</v>
      </c>
      <c r="L500" s="179" t="s">
        <v>3075</v>
      </c>
      <c r="M500" s="222">
        <v>21</v>
      </c>
      <c r="N500" s="222">
        <v>21</v>
      </c>
      <c r="O500" s="222">
        <v>21</v>
      </c>
      <c r="P500" s="222">
        <v>21</v>
      </c>
      <c r="Q500" s="222">
        <v>0</v>
      </c>
      <c r="R500" s="183">
        <v>0</v>
      </c>
      <c r="S500" s="188">
        <v>0</v>
      </c>
      <c r="T500" s="183">
        <v>0</v>
      </c>
      <c r="U500" s="184">
        <v>0</v>
      </c>
      <c r="V500" s="188">
        <v>0</v>
      </c>
      <c r="W500" s="222">
        <v>0</v>
      </c>
      <c r="X500" s="222">
        <v>0</v>
      </c>
      <c r="Y500" s="199"/>
    </row>
    <row r="501" ht="23.1" customHeight="1" spans="1:25">
      <c r="A501" s="179"/>
      <c r="B501" s="179"/>
      <c r="C501" s="180"/>
      <c r="D501" s="215" t="s">
        <v>1922</v>
      </c>
      <c r="E501" s="216" t="s">
        <v>145</v>
      </c>
      <c r="F501" s="216"/>
      <c r="G501" s="216"/>
      <c r="H501" s="216"/>
      <c r="I501" s="220"/>
      <c r="J501" s="220"/>
      <c r="K501" s="221"/>
      <c r="L501" s="179"/>
      <c r="M501" s="222">
        <v>95.8</v>
      </c>
      <c r="N501" s="222">
        <v>95.8</v>
      </c>
      <c r="O501" s="222">
        <v>95.8</v>
      </c>
      <c r="P501" s="222">
        <v>95.8</v>
      </c>
      <c r="Q501" s="222">
        <v>0</v>
      </c>
      <c r="R501" s="183">
        <v>0</v>
      </c>
      <c r="S501" s="188">
        <v>0</v>
      </c>
      <c r="T501" s="183">
        <v>0</v>
      </c>
      <c r="U501" s="184">
        <v>0</v>
      </c>
      <c r="V501" s="188">
        <v>0</v>
      </c>
      <c r="W501" s="222">
        <v>0</v>
      </c>
      <c r="X501" s="222">
        <v>0</v>
      </c>
      <c r="Y501" s="199"/>
    </row>
    <row r="502" ht="23.1" customHeight="1" spans="1:25">
      <c r="A502" s="179" t="s">
        <v>1752</v>
      </c>
      <c r="B502" s="179" t="s">
        <v>1897</v>
      </c>
      <c r="C502" s="180" t="s">
        <v>1897</v>
      </c>
      <c r="D502" s="215" t="s">
        <v>2694</v>
      </c>
      <c r="E502" s="216" t="s">
        <v>2695</v>
      </c>
      <c r="F502" s="216" t="s">
        <v>3128</v>
      </c>
      <c r="G502" s="216" t="s">
        <v>3109</v>
      </c>
      <c r="H502" s="216" t="s">
        <v>90</v>
      </c>
      <c r="I502" s="220">
        <v>43101</v>
      </c>
      <c r="J502" s="220">
        <v>43465</v>
      </c>
      <c r="K502" s="221">
        <v>10</v>
      </c>
      <c r="L502" s="179" t="s">
        <v>3075</v>
      </c>
      <c r="M502" s="222">
        <v>11.8</v>
      </c>
      <c r="N502" s="222">
        <v>11.8</v>
      </c>
      <c r="O502" s="222">
        <v>11.8</v>
      </c>
      <c r="P502" s="222">
        <v>11.8</v>
      </c>
      <c r="Q502" s="222">
        <v>0</v>
      </c>
      <c r="R502" s="183">
        <v>0</v>
      </c>
      <c r="S502" s="188">
        <v>0</v>
      </c>
      <c r="T502" s="183">
        <v>0</v>
      </c>
      <c r="U502" s="184">
        <v>0</v>
      </c>
      <c r="V502" s="188">
        <v>0</v>
      </c>
      <c r="W502" s="222">
        <v>0</v>
      </c>
      <c r="X502" s="222">
        <v>0</v>
      </c>
      <c r="Y502" s="199"/>
    </row>
    <row r="503" ht="23.1" customHeight="1" spans="1:25">
      <c r="A503" s="179" t="s">
        <v>1752</v>
      </c>
      <c r="B503" s="179" t="s">
        <v>1897</v>
      </c>
      <c r="C503" s="180" t="s">
        <v>1897</v>
      </c>
      <c r="D503" s="215" t="s">
        <v>2694</v>
      </c>
      <c r="E503" s="216" t="s">
        <v>2695</v>
      </c>
      <c r="F503" s="216" t="s">
        <v>3128</v>
      </c>
      <c r="G503" s="216" t="s">
        <v>3087</v>
      </c>
      <c r="H503" s="216" t="s">
        <v>90</v>
      </c>
      <c r="I503" s="220">
        <v>43101</v>
      </c>
      <c r="J503" s="220">
        <v>43465</v>
      </c>
      <c r="K503" s="221">
        <v>12</v>
      </c>
      <c r="L503" s="179" t="s">
        <v>3089</v>
      </c>
      <c r="M503" s="222">
        <v>5</v>
      </c>
      <c r="N503" s="222">
        <v>5</v>
      </c>
      <c r="O503" s="222">
        <v>5</v>
      </c>
      <c r="P503" s="222">
        <v>5</v>
      </c>
      <c r="Q503" s="222">
        <v>0</v>
      </c>
      <c r="R503" s="183">
        <v>0</v>
      </c>
      <c r="S503" s="188">
        <v>0</v>
      </c>
      <c r="T503" s="183">
        <v>0</v>
      </c>
      <c r="U503" s="184">
        <v>0</v>
      </c>
      <c r="V503" s="188">
        <v>0</v>
      </c>
      <c r="W503" s="222">
        <v>0</v>
      </c>
      <c r="X503" s="222">
        <v>0</v>
      </c>
      <c r="Y503" s="199"/>
    </row>
    <row r="504" ht="23.1" customHeight="1" spans="1:25">
      <c r="A504" s="179" t="s">
        <v>1752</v>
      </c>
      <c r="B504" s="179" t="s">
        <v>1897</v>
      </c>
      <c r="C504" s="180" t="s">
        <v>1897</v>
      </c>
      <c r="D504" s="215" t="s">
        <v>2694</v>
      </c>
      <c r="E504" s="216" t="s">
        <v>2695</v>
      </c>
      <c r="F504" s="216" t="s">
        <v>3128</v>
      </c>
      <c r="G504" s="216" t="s">
        <v>3364</v>
      </c>
      <c r="H504" s="216" t="s">
        <v>90</v>
      </c>
      <c r="I504" s="220">
        <v>43101</v>
      </c>
      <c r="J504" s="220">
        <v>43465</v>
      </c>
      <c r="K504" s="221">
        <v>1</v>
      </c>
      <c r="L504" s="179" t="s">
        <v>3075</v>
      </c>
      <c r="M504" s="222">
        <v>3</v>
      </c>
      <c r="N504" s="222">
        <v>3</v>
      </c>
      <c r="O504" s="222">
        <v>3</v>
      </c>
      <c r="P504" s="222">
        <v>3</v>
      </c>
      <c r="Q504" s="222">
        <v>0</v>
      </c>
      <c r="R504" s="183">
        <v>0</v>
      </c>
      <c r="S504" s="188">
        <v>0</v>
      </c>
      <c r="T504" s="183">
        <v>0</v>
      </c>
      <c r="U504" s="184">
        <v>0</v>
      </c>
      <c r="V504" s="188">
        <v>0</v>
      </c>
      <c r="W504" s="222">
        <v>0</v>
      </c>
      <c r="X504" s="222">
        <v>0</v>
      </c>
      <c r="Y504" s="199"/>
    </row>
    <row r="505" ht="23.1" customHeight="1" spans="1:25">
      <c r="A505" s="179" t="s">
        <v>1752</v>
      </c>
      <c r="B505" s="179" t="s">
        <v>1897</v>
      </c>
      <c r="C505" s="180" t="s">
        <v>1897</v>
      </c>
      <c r="D505" s="215" t="s">
        <v>2694</v>
      </c>
      <c r="E505" s="216" t="s">
        <v>2695</v>
      </c>
      <c r="F505" s="216" t="s">
        <v>3128</v>
      </c>
      <c r="G505" s="216" t="s">
        <v>3107</v>
      </c>
      <c r="H505" s="216" t="s">
        <v>90</v>
      </c>
      <c r="I505" s="220">
        <v>43101</v>
      </c>
      <c r="J505" s="220">
        <v>43465</v>
      </c>
      <c r="K505" s="221">
        <v>15</v>
      </c>
      <c r="L505" s="179" t="s">
        <v>3075</v>
      </c>
      <c r="M505" s="222">
        <v>6</v>
      </c>
      <c r="N505" s="222">
        <v>6</v>
      </c>
      <c r="O505" s="222">
        <v>6</v>
      </c>
      <c r="P505" s="222">
        <v>6</v>
      </c>
      <c r="Q505" s="222">
        <v>0</v>
      </c>
      <c r="R505" s="183">
        <v>0</v>
      </c>
      <c r="S505" s="188">
        <v>0</v>
      </c>
      <c r="T505" s="183">
        <v>0</v>
      </c>
      <c r="U505" s="184">
        <v>0</v>
      </c>
      <c r="V505" s="188">
        <v>0</v>
      </c>
      <c r="W505" s="222">
        <v>0</v>
      </c>
      <c r="X505" s="222">
        <v>0</v>
      </c>
      <c r="Y505" s="199"/>
    </row>
    <row r="506" ht="23.1" customHeight="1" spans="1:25">
      <c r="A506" s="179" t="s">
        <v>1752</v>
      </c>
      <c r="B506" s="179" t="s">
        <v>1897</v>
      </c>
      <c r="C506" s="180" t="s">
        <v>1897</v>
      </c>
      <c r="D506" s="215" t="s">
        <v>2694</v>
      </c>
      <c r="E506" s="216" t="s">
        <v>2695</v>
      </c>
      <c r="F506" s="216" t="s">
        <v>3365</v>
      </c>
      <c r="G506" s="216" t="s">
        <v>3365</v>
      </c>
      <c r="H506" s="216" t="s">
        <v>2888</v>
      </c>
      <c r="I506" s="220">
        <v>43101</v>
      </c>
      <c r="J506" s="220">
        <v>43465</v>
      </c>
      <c r="K506" s="221">
        <v>1</v>
      </c>
      <c r="L506" s="179" t="s">
        <v>3089</v>
      </c>
      <c r="M506" s="222">
        <v>70</v>
      </c>
      <c r="N506" s="222">
        <v>70</v>
      </c>
      <c r="O506" s="222">
        <v>70</v>
      </c>
      <c r="P506" s="222">
        <v>70</v>
      </c>
      <c r="Q506" s="222">
        <v>0</v>
      </c>
      <c r="R506" s="183">
        <v>0</v>
      </c>
      <c r="S506" s="188">
        <v>0</v>
      </c>
      <c r="T506" s="183">
        <v>0</v>
      </c>
      <c r="U506" s="184">
        <v>0</v>
      </c>
      <c r="V506" s="188">
        <v>0</v>
      </c>
      <c r="W506" s="222">
        <v>0</v>
      </c>
      <c r="X506" s="222">
        <v>0</v>
      </c>
      <c r="Y506" s="199"/>
    </row>
    <row r="507" ht="23.1" customHeight="1" spans="1:25">
      <c r="A507" s="179"/>
      <c r="B507" s="179"/>
      <c r="C507" s="180"/>
      <c r="D507" s="215" t="s">
        <v>1931</v>
      </c>
      <c r="E507" s="216" t="s">
        <v>1114</v>
      </c>
      <c r="F507" s="216"/>
      <c r="G507" s="216"/>
      <c r="H507" s="216"/>
      <c r="I507" s="220"/>
      <c r="J507" s="220"/>
      <c r="K507" s="221"/>
      <c r="L507" s="179"/>
      <c r="M507" s="222">
        <v>3.05</v>
      </c>
      <c r="N507" s="222">
        <v>1.75</v>
      </c>
      <c r="O507" s="222">
        <v>1.75</v>
      </c>
      <c r="P507" s="222">
        <v>1.75</v>
      </c>
      <c r="Q507" s="222">
        <v>0</v>
      </c>
      <c r="R507" s="183">
        <v>0</v>
      </c>
      <c r="S507" s="188">
        <v>0</v>
      </c>
      <c r="T507" s="183">
        <v>0</v>
      </c>
      <c r="U507" s="184">
        <v>0</v>
      </c>
      <c r="V507" s="188">
        <v>0</v>
      </c>
      <c r="W507" s="222">
        <v>0</v>
      </c>
      <c r="X507" s="222">
        <v>0</v>
      </c>
      <c r="Y507" s="199"/>
    </row>
    <row r="508" ht="23.1" customHeight="1" spans="1:25">
      <c r="A508" s="179" t="s">
        <v>1414</v>
      </c>
      <c r="B508" s="179" t="s">
        <v>1897</v>
      </c>
      <c r="C508" s="180" t="s">
        <v>1897</v>
      </c>
      <c r="D508" s="215" t="s">
        <v>2698</v>
      </c>
      <c r="E508" s="216" t="s">
        <v>2699</v>
      </c>
      <c r="F508" s="216" t="s">
        <v>3117</v>
      </c>
      <c r="G508" s="216" t="s">
        <v>3184</v>
      </c>
      <c r="H508" s="216" t="s">
        <v>2839</v>
      </c>
      <c r="I508" s="220">
        <v>43101</v>
      </c>
      <c r="J508" s="220">
        <v>43465</v>
      </c>
      <c r="K508" s="221">
        <v>2</v>
      </c>
      <c r="L508" s="179" t="s">
        <v>3106</v>
      </c>
      <c r="M508" s="222">
        <v>0.2</v>
      </c>
      <c r="N508" s="222">
        <v>0.2</v>
      </c>
      <c r="O508" s="222">
        <v>0.2</v>
      </c>
      <c r="P508" s="222">
        <v>0.2</v>
      </c>
      <c r="Q508" s="222">
        <v>0</v>
      </c>
      <c r="R508" s="183">
        <v>0</v>
      </c>
      <c r="S508" s="188">
        <v>0</v>
      </c>
      <c r="T508" s="183">
        <v>0</v>
      </c>
      <c r="U508" s="184">
        <v>0</v>
      </c>
      <c r="V508" s="188">
        <v>0</v>
      </c>
      <c r="W508" s="222">
        <v>0</v>
      </c>
      <c r="X508" s="222">
        <v>0</v>
      </c>
      <c r="Y508" s="199"/>
    </row>
    <row r="509" ht="23.1" customHeight="1" spans="1:25">
      <c r="A509" s="179" t="s">
        <v>1414</v>
      </c>
      <c r="B509" s="179" t="s">
        <v>1897</v>
      </c>
      <c r="C509" s="180" t="s">
        <v>1897</v>
      </c>
      <c r="D509" s="215" t="s">
        <v>2698</v>
      </c>
      <c r="E509" s="216" t="s">
        <v>2699</v>
      </c>
      <c r="F509" s="216" t="s">
        <v>3074</v>
      </c>
      <c r="G509" s="216" t="s">
        <v>3184</v>
      </c>
      <c r="H509" s="216" t="s">
        <v>2839</v>
      </c>
      <c r="I509" s="220">
        <v>43101</v>
      </c>
      <c r="J509" s="220">
        <v>43465</v>
      </c>
      <c r="K509" s="221">
        <v>1</v>
      </c>
      <c r="L509" s="179" t="s">
        <v>3075</v>
      </c>
      <c r="M509" s="222">
        <v>0.15</v>
      </c>
      <c r="N509" s="222">
        <v>0.15</v>
      </c>
      <c r="O509" s="222">
        <v>0.15</v>
      </c>
      <c r="P509" s="222">
        <v>0.15</v>
      </c>
      <c r="Q509" s="222">
        <v>0</v>
      </c>
      <c r="R509" s="183">
        <v>0</v>
      </c>
      <c r="S509" s="188">
        <v>0</v>
      </c>
      <c r="T509" s="183">
        <v>0</v>
      </c>
      <c r="U509" s="184">
        <v>0</v>
      </c>
      <c r="V509" s="188">
        <v>0</v>
      </c>
      <c r="W509" s="222">
        <v>0</v>
      </c>
      <c r="X509" s="222">
        <v>0</v>
      </c>
      <c r="Y509" s="199"/>
    </row>
    <row r="510" ht="23.1" customHeight="1" spans="1:25">
      <c r="A510" s="179" t="s">
        <v>1414</v>
      </c>
      <c r="B510" s="179" t="s">
        <v>1897</v>
      </c>
      <c r="C510" s="180" t="s">
        <v>1897</v>
      </c>
      <c r="D510" s="215" t="s">
        <v>2698</v>
      </c>
      <c r="E510" s="216" t="s">
        <v>2699</v>
      </c>
      <c r="F510" s="216" t="s">
        <v>3107</v>
      </c>
      <c r="G510" s="216" t="s">
        <v>3082</v>
      </c>
      <c r="H510" s="216" t="s">
        <v>2839</v>
      </c>
      <c r="I510" s="220">
        <v>43101</v>
      </c>
      <c r="J510" s="220">
        <v>43465</v>
      </c>
      <c r="K510" s="221">
        <v>1</v>
      </c>
      <c r="L510" s="179" t="s">
        <v>3075</v>
      </c>
      <c r="M510" s="222">
        <v>0.4</v>
      </c>
      <c r="N510" s="222">
        <v>0.4</v>
      </c>
      <c r="O510" s="222">
        <v>0.4</v>
      </c>
      <c r="P510" s="222">
        <v>0.4</v>
      </c>
      <c r="Q510" s="222">
        <v>0</v>
      </c>
      <c r="R510" s="183">
        <v>0</v>
      </c>
      <c r="S510" s="188">
        <v>0</v>
      </c>
      <c r="T510" s="183">
        <v>0</v>
      </c>
      <c r="U510" s="184">
        <v>0</v>
      </c>
      <c r="V510" s="188">
        <v>0</v>
      </c>
      <c r="W510" s="222">
        <v>0</v>
      </c>
      <c r="X510" s="222">
        <v>0</v>
      </c>
      <c r="Y510" s="199"/>
    </row>
    <row r="511" ht="23.1" customHeight="1" spans="1:25">
      <c r="A511" s="179" t="s">
        <v>1414</v>
      </c>
      <c r="B511" s="179" t="s">
        <v>1897</v>
      </c>
      <c r="C511" s="180" t="s">
        <v>1897</v>
      </c>
      <c r="D511" s="215" t="s">
        <v>2700</v>
      </c>
      <c r="E511" s="216" t="s">
        <v>2701</v>
      </c>
      <c r="F511" s="216" t="s">
        <v>3107</v>
      </c>
      <c r="G511" s="216" t="s">
        <v>3082</v>
      </c>
      <c r="H511" s="216" t="s">
        <v>2839</v>
      </c>
      <c r="I511" s="220">
        <v>43101</v>
      </c>
      <c r="J511" s="220">
        <v>43465</v>
      </c>
      <c r="K511" s="221">
        <v>2</v>
      </c>
      <c r="L511" s="179" t="s">
        <v>3075</v>
      </c>
      <c r="M511" s="222">
        <v>0.8</v>
      </c>
      <c r="N511" s="222">
        <v>0.8</v>
      </c>
      <c r="O511" s="222">
        <v>0.8</v>
      </c>
      <c r="P511" s="222">
        <v>0.8</v>
      </c>
      <c r="Q511" s="222">
        <v>0</v>
      </c>
      <c r="R511" s="183">
        <v>0</v>
      </c>
      <c r="S511" s="188">
        <v>0</v>
      </c>
      <c r="T511" s="183">
        <v>0</v>
      </c>
      <c r="U511" s="184">
        <v>0</v>
      </c>
      <c r="V511" s="188">
        <v>0</v>
      </c>
      <c r="W511" s="222">
        <v>0</v>
      </c>
      <c r="X511" s="222">
        <v>0</v>
      </c>
      <c r="Y511" s="199"/>
    </row>
    <row r="512" ht="23.1" customHeight="1" spans="1:25">
      <c r="A512" s="179" t="s">
        <v>1414</v>
      </c>
      <c r="B512" s="179" t="s">
        <v>1897</v>
      </c>
      <c r="C512" s="180" t="s">
        <v>1897</v>
      </c>
      <c r="D512" s="215" t="s">
        <v>2702</v>
      </c>
      <c r="E512" s="216" t="s">
        <v>2703</v>
      </c>
      <c r="F512" s="216" t="s">
        <v>3366</v>
      </c>
      <c r="G512" s="216" t="s">
        <v>3366</v>
      </c>
      <c r="H512" s="216" t="s">
        <v>2839</v>
      </c>
      <c r="I512" s="220">
        <v>43101</v>
      </c>
      <c r="J512" s="220">
        <v>43465</v>
      </c>
      <c r="K512" s="221">
        <v>2</v>
      </c>
      <c r="L512" s="179" t="s">
        <v>3075</v>
      </c>
      <c r="M512" s="222">
        <v>0.2</v>
      </c>
      <c r="N512" s="222">
        <v>0.2</v>
      </c>
      <c r="O512" s="222">
        <v>0.2</v>
      </c>
      <c r="P512" s="222">
        <v>0.2</v>
      </c>
      <c r="Q512" s="222">
        <v>0</v>
      </c>
      <c r="R512" s="183">
        <v>0</v>
      </c>
      <c r="S512" s="188">
        <v>0</v>
      </c>
      <c r="T512" s="183">
        <v>0</v>
      </c>
      <c r="U512" s="184">
        <v>0</v>
      </c>
      <c r="V512" s="188">
        <v>0</v>
      </c>
      <c r="W512" s="222">
        <v>0</v>
      </c>
      <c r="X512" s="222">
        <v>0</v>
      </c>
      <c r="Y512" s="199"/>
    </row>
    <row r="513" ht="23.1" customHeight="1" spans="1:25">
      <c r="A513" s="179" t="s">
        <v>1414</v>
      </c>
      <c r="B513" s="179" t="s">
        <v>1897</v>
      </c>
      <c r="C513" s="180" t="s">
        <v>1897</v>
      </c>
      <c r="D513" s="215" t="s">
        <v>2702</v>
      </c>
      <c r="E513" s="216" t="s">
        <v>2703</v>
      </c>
      <c r="F513" s="216" t="s">
        <v>3367</v>
      </c>
      <c r="G513" s="216" t="s">
        <v>3082</v>
      </c>
      <c r="H513" s="216" t="s">
        <v>2839</v>
      </c>
      <c r="I513" s="220">
        <v>43101</v>
      </c>
      <c r="J513" s="220">
        <v>43465</v>
      </c>
      <c r="K513" s="221">
        <v>1</v>
      </c>
      <c r="L513" s="179" t="s">
        <v>3368</v>
      </c>
      <c r="M513" s="222">
        <v>0.5</v>
      </c>
      <c r="N513" s="222">
        <v>0</v>
      </c>
      <c r="O513" s="222">
        <v>0</v>
      </c>
      <c r="P513" s="222">
        <v>0</v>
      </c>
      <c r="Q513" s="222">
        <v>0</v>
      </c>
      <c r="R513" s="183">
        <v>0</v>
      </c>
      <c r="S513" s="188">
        <v>0</v>
      </c>
      <c r="T513" s="183">
        <v>0</v>
      </c>
      <c r="U513" s="184">
        <v>0</v>
      </c>
      <c r="V513" s="188">
        <v>0</v>
      </c>
      <c r="W513" s="222">
        <v>0</v>
      </c>
      <c r="X513" s="222">
        <v>0</v>
      </c>
      <c r="Y513" s="199"/>
    </row>
    <row r="514" ht="23.1" customHeight="1" spans="1:25">
      <c r="A514" s="179" t="s">
        <v>1414</v>
      </c>
      <c r="B514" s="179" t="s">
        <v>1897</v>
      </c>
      <c r="C514" s="180" t="s">
        <v>1897</v>
      </c>
      <c r="D514" s="215" t="s">
        <v>2706</v>
      </c>
      <c r="E514" s="216" t="s">
        <v>2707</v>
      </c>
      <c r="F514" s="216" t="s">
        <v>3107</v>
      </c>
      <c r="G514" s="216" t="s">
        <v>3082</v>
      </c>
      <c r="H514" s="216" t="s">
        <v>2839</v>
      </c>
      <c r="I514" s="220">
        <v>43101</v>
      </c>
      <c r="J514" s="220">
        <v>43465</v>
      </c>
      <c r="K514" s="221">
        <v>2</v>
      </c>
      <c r="L514" s="179" t="s">
        <v>3369</v>
      </c>
      <c r="M514" s="222">
        <v>0.8</v>
      </c>
      <c r="N514" s="222">
        <v>0</v>
      </c>
      <c r="O514" s="222">
        <v>0</v>
      </c>
      <c r="P514" s="222">
        <v>0</v>
      </c>
      <c r="Q514" s="222">
        <v>0</v>
      </c>
      <c r="R514" s="183">
        <v>0</v>
      </c>
      <c r="S514" s="188">
        <v>0</v>
      </c>
      <c r="T514" s="183">
        <v>0</v>
      </c>
      <c r="U514" s="184">
        <v>0</v>
      </c>
      <c r="V514" s="188">
        <v>0</v>
      </c>
      <c r="W514" s="222">
        <v>0</v>
      </c>
      <c r="X514" s="222">
        <v>0</v>
      </c>
      <c r="Y514" s="199"/>
    </row>
    <row r="515" ht="23.1" customHeight="1" spans="1:25">
      <c r="A515" s="179"/>
      <c r="B515" s="179"/>
      <c r="C515" s="180"/>
      <c r="D515" s="215" t="s">
        <v>1933</v>
      </c>
      <c r="E515" s="216" t="s">
        <v>1125</v>
      </c>
      <c r="F515" s="216"/>
      <c r="G515" s="216"/>
      <c r="H515" s="216"/>
      <c r="I515" s="220"/>
      <c r="J515" s="220"/>
      <c r="K515" s="221"/>
      <c r="L515" s="179"/>
      <c r="M515" s="222">
        <v>184.18</v>
      </c>
      <c r="N515" s="222">
        <v>184.18</v>
      </c>
      <c r="O515" s="222">
        <v>184.18</v>
      </c>
      <c r="P515" s="222">
        <v>184.18</v>
      </c>
      <c r="Q515" s="222">
        <v>0</v>
      </c>
      <c r="R515" s="183">
        <v>0</v>
      </c>
      <c r="S515" s="188">
        <v>0</v>
      </c>
      <c r="T515" s="183">
        <v>0</v>
      </c>
      <c r="U515" s="184">
        <v>0</v>
      </c>
      <c r="V515" s="188">
        <v>0</v>
      </c>
      <c r="W515" s="222">
        <v>0</v>
      </c>
      <c r="X515" s="222">
        <v>0</v>
      </c>
      <c r="Y515" s="199"/>
    </row>
    <row r="516" ht="23.1" customHeight="1" spans="1:25">
      <c r="A516" s="179" t="s">
        <v>1414</v>
      </c>
      <c r="B516" s="179" t="s">
        <v>1996</v>
      </c>
      <c r="C516" s="180" t="s">
        <v>1897</v>
      </c>
      <c r="D516" s="215" t="s">
        <v>2708</v>
      </c>
      <c r="E516" s="216" t="s">
        <v>2709</v>
      </c>
      <c r="F516" s="216" t="s">
        <v>3365</v>
      </c>
      <c r="G516" s="216"/>
      <c r="H516" s="216" t="s">
        <v>3084</v>
      </c>
      <c r="I516" s="220">
        <v>43101</v>
      </c>
      <c r="J516" s="220">
        <v>43434</v>
      </c>
      <c r="K516" s="221"/>
      <c r="L516" s="179"/>
      <c r="M516" s="222">
        <v>137.59</v>
      </c>
      <c r="N516" s="222">
        <v>137.59</v>
      </c>
      <c r="O516" s="222">
        <v>137.59</v>
      </c>
      <c r="P516" s="222">
        <v>137.59</v>
      </c>
      <c r="Q516" s="222">
        <v>0</v>
      </c>
      <c r="R516" s="183">
        <v>0</v>
      </c>
      <c r="S516" s="188">
        <v>0</v>
      </c>
      <c r="T516" s="183">
        <v>0</v>
      </c>
      <c r="U516" s="184">
        <v>0</v>
      </c>
      <c r="V516" s="188">
        <v>0</v>
      </c>
      <c r="W516" s="222">
        <v>0</v>
      </c>
      <c r="X516" s="222">
        <v>0</v>
      </c>
      <c r="Y516" s="199"/>
    </row>
    <row r="517" ht="23.1" customHeight="1" spans="1:25">
      <c r="A517" s="179" t="s">
        <v>1414</v>
      </c>
      <c r="B517" s="179" t="s">
        <v>1996</v>
      </c>
      <c r="C517" s="180" t="s">
        <v>1897</v>
      </c>
      <c r="D517" s="215" t="s">
        <v>2708</v>
      </c>
      <c r="E517" s="216" t="s">
        <v>2709</v>
      </c>
      <c r="F517" s="216" t="s">
        <v>2940</v>
      </c>
      <c r="G517" s="216"/>
      <c r="H517" s="216" t="s">
        <v>90</v>
      </c>
      <c r="I517" s="220">
        <v>43101</v>
      </c>
      <c r="J517" s="220">
        <v>43434</v>
      </c>
      <c r="K517" s="221"/>
      <c r="L517" s="179"/>
      <c r="M517" s="222">
        <v>46.59</v>
      </c>
      <c r="N517" s="222">
        <v>46.59</v>
      </c>
      <c r="O517" s="222">
        <v>46.59</v>
      </c>
      <c r="P517" s="222">
        <v>46.59</v>
      </c>
      <c r="Q517" s="222">
        <v>0</v>
      </c>
      <c r="R517" s="183">
        <v>0</v>
      </c>
      <c r="S517" s="188">
        <v>0</v>
      </c>
      <c r="T517" s="183">
        <v>0</v>
      </c>
      <c r="U517" s="184">
        <v>0</v>
      </c>
      <c r="V517" s="188">
        <v>0</v>
      </c>
      <c r="W517" s="222">
        <v>0</v>
      </c>
      <c r="X517" s="222">
        <v>0</v>
      </c>
      <c r="Y517" s="199"/>
    </row>
    <row r="518" ht="23.1" customHeight="1" spans="1:25">
      <c r="A518" s="179"/>
      <c r="B518" s="179"/>
      <c r="C518" s="180"/>
      <c r="D518" s="215" t="s">
        <v>1938</v>
      </c>
      <c r="E518" s="216" t="s">
        <v>1147</v>
      </c>
      <c r="F518" s="216"/>
      <c r="G518" s="216"/>
      <c r="H518" s="216"/>
      <c r="I518" s="220"/>
      <c r="J518" s="220"/>
      <c r="K518" s="221"/>
      <c r="L518" s="179"/>
      <c r="M518" s="222">
        <v>1.9</v>
      </c>
      <c r="N518" s="222">
        <v>1.9</v>
      </c>
      <c r="O518" s="222">
        <v>1.9</v>
      </c>
      <c r="P518" s="222">
        <v>1.9</v>
      </c>
      <c r="Q518" s="222">
        <v>0</v>
      </c>
      <c r="R518" s="183">
        <v>0</v>
      </c>
      <c r="S518" s="188">
        <v>0</v>
      </c>
      <c r="T518" s="183">
        <v>0</v>
      </c>
      <c r="U518" s="184">
        <v>0</v>
      </c>
      <c r="V518" s="188">
        <v>0</v>
      </c>
      <c r="W518" s="222">
        <v>0</v>
      </c>
      <c r="X518" s="222">
        <v>0</v>
      </c>
      <c r="Y518" s="199"/>
    </row>
    <row r="519" ht="23.1" customHeight="1" spans="1:25">
      <c r="A519" s="179" t="s">
        <v>1752</v>
      </c>
      <c r="B519" s="179" t="s">
        <v>1911</v>
      </c>
      <c r="C519" s="180" t="s">
        <v>1897</v>
      </c>
      <c r="D519" s="215" t="s">
        <v>2716</v>
      </c>
      <c r="E519" s="216" t="s">
        <v>2717</v>
      </c>
      <c r="F519" s="216" t="s">
        <v>3074</v>
      </c>
      <c r="G519" s="216" t="s">
        <v>3074</v>
      </c>
      <c r="H519" s="216" t="s">
        <v>2839</v>
      </c>
      <c r="I519" s="220">
        <v>43101</v>
      </c>
      <c r="J519" s="220">
        <v>43465</v>
      </c>
      <c r="K519" s="221">
        <v>2</v>
      </c>
      <c r="L519" s="179" t="s">
        <v>3075</v>
      </c>
      <c r="M519" s="222">
        <v>0.5</v>
      </c>
      <c r="N519" s="222">
        <v>0.5</v>
      </c>
      <c r="O519" s="222">
        <v>0.5</v>
      </c>
      <c r="P519" s="222">
        <v>0.5</v>
      </c>
      <c r="Q519" s="222">
        <v>0</v>
      </c>
      <c r="R519" s="183">
        <v>0</v>
      </c>
      <c r="S519" s="188">
        <v>0</v>
      </c>
      <c r="T519" s="183">
        <v>0</v>
      </c>
      <c r="U519" s="184">
        <v>0</v>
      </c>
      <c r="V519" s="188">
        <v>0</v>
      </c>
      <c r="W519" s="222">
        <v>0</v>
      </c>
      <c r="X519" s="222">
        <v>0</v>
      </c>
      <c r="Y519" s="199"/>
    </row>
    <row r="520" ht="23.1" customHeight="1" spans="1:25">
      <c r="A520" s="179" t="s">
        <v>1752</v>
      </c>
      <c r="B520" s="179" t="s">
        <v>1911</v>
      </c>
      <c r="C520" s="180" t="s">
        <v>1897</v>
      </c>
      <c r="D520" s="215" t="s">
        <v>2716</v>
      </c>
      <c r="E520" s="216" t="s">
        <v>2717</v>
      </c>
      <c r="F520" s="216" t="s">
        <v>3107</v>
      </c>
      <c r="G520" s="216" t="s">
        <v>3082</v>
      </c>
      <c r="H520" s="216" t="s">
        <v>2839</v>
      </c>
      <c r="I520" s="220">
        <v>43101</v>
      </c>
      <c r="J520" s="220">
        <v>43465</v>
      </c>
      <c r="K520" s="221">
        <v>2</v>
      </c>
      <c r="L520" s="179" t="s">
        <v>3075</v>
      </c>
      <c r="M520" s="222">
        <v>0.8</v>
      </c>
      <c r="N520" s="222">
        <v>0.8</v>
      </c>
      <c r="O520" s="222">
        <v>0.8</v>
      </c>
      <c r="P520" s="222">
        <v>0.8</v>
      </c>
      <c r="Q520" s="222">
        <v>0</v>
      </c>
      <c r="R520" s="183">
        <v>0</v>
      </c>
      <c r="S520" s="188">
        <v>0</v>
      </c>
      <c r="T520" s="183">
        <v>0</v>
      </c>
      <c r="U520" s="184">
        <v>0</v>
      </c>
      <c r="V520" s="188">
        <v>0</v>
      </c>
      <c r="W520" s="222">
        <v>0</v>
      </c>
      <c r="X520" s="222">
        <v>0</v>
      </c>
      <c r="Y520" s="199"/>
    </row>
    <row r="521" ht="23.1" customHeight="1" spans="1:25">
      <c r="A521" s="179" t="s">
        <v>1752</v>
      </c>
      <c r="B521" s="179" t="s">
        <v>1911</v>
      </c>
      <c r="C521" s="180" t="s">
        <v>1897</v>
      </c>
      <c r="D521" s="215" t="s">
        <v>2716</v>
      </c>
      <c r="E521" s="216" t="s">
        <v>2717</v>
      </c>
      <c r="F521" s="216" t="s">
        <v>3113</v>
      </c>
      <c r="G521" s="216" t="s">
        <v>3113</v>
      </c>
      <c r="H521" s="216" t="s">
        <v>2839</v>
      </c>
      <c r="I521" s="220"/>
      <c r="J521" s="220"/>
      <c r="K521" s="221">
        <v>4</v>
      </c>
      <c r="L521" s="179" t="s">
        <v>3106</v>
      </c>
      <c r="M521" s="222">
        <v>0.6</v>
      </c>
      <c r="N521" s="222">
        <v>0.6</v>
      </c>
      <c r="O521" s="222">
        <v>0.6</v>
      </c>
      <c r="P521" s="222">
        <v>0.6</v>
      </c>
      <c r="Q521" s="222">
        <v>0</v>
      </c>
      <c r="R521" s="183">
        <v>0</v>
      </c>
      <c r="S521" s="188">
        <v>0</v>
      </c>
      <c r="T521" s="183">
        <v>0</v>
      </c>
      <c r="U521" s="184">
        <v>0</v>
      </c>
      <c r="V521" s="188">
        <v>0</v>
      </c>
      <c r="W521" s="222">
        <v>0</v>
      </c>
      <c r="X521" s="222">
        <v>0</v>
      </c>
      <c r="Y521" s="199"/>
    </row>
    <row r="522" ht="23.1" customHeight="1" spans="1:25">
      <c r="A522" s="179"/>
      <c r="B522" s="179"/>
      <c r="C522" s="180"/>
      <c r="D522" s="215" t="s">
        <v>2727</v>
      </c>
      <c r="E522" s="216" t="s">
        <v>1168</v>
      </c>
      <c r="F522" s="216"/>
      <c r="G522" s="216"/>
      <c r="H522" s="216"/>
      <c r="I522" s="220"/>
      <c r="J522" s="220"/>
      <c r="K522" s="221"/>
      <c r="L522" s="179"/>
      <c r="M522" s="222">
        <v>935</v>
      </c>
      <c r="N522" s="222">
        <v>35</v>
      </c>
      <c r="O522" s="222">
        <v>35</v>
      </c>
      <c r="P522" s="222">
        <v>35</v>
      </c>
      <c r="Q522" s="222">
        <v>0</v>
      </c>
      <c r="R522" s="183">
        <v>0</v>
      </c>
      <c r="S522" s="188">
        <v>0</v>
      </c>
      <c r="T522" s="183">
        <v>0</v>
      </c>
      <c r="U522" s="184">
        <v>0</v>
      </c>
      <c r="V522" s="188">
        <v>0</v>
      </c>
      <c r="W522" s="222">
        <v>0</v>
      </c>
      <c r="X522" s="222">
        <v>0</v>
      </c>
      <c r="Y522" s="199"/>
    </row>
    <row r="523" ht="23.1" customHeight="1" spans="1:25">
      <c r="A523" s="179" t="s">
        <v>1414</v>
      </c>
      <c r="B523" s="179" t="s">
        <v>2033</v>
      </c>
      <c r="C523" s="180" t="s">
        <v>1897</v>
      </c>
      <c r="D523" s="215" t="s">
        <v>2728</v>
      </c>
      <c r="E523" s="216" t="s">
        <v>2729</v>
      </c>
      <c r="F523" s="216" t="s">
        <v>3370</v>
      </c>
      <c r="G523" s="216"/>
      <c r="H523" s="216"/>
      <c r="I523" s="220">
        <v>43101</v>
      </c>
      <c r="J523" s="220">
        <v>43465</v>
      </c>
      <c r="K523" s="221"/>
      <c r="L523" s="179"/>
      <c r="M523" s="222">
        <v>900</v>
      </c>
      <c r="N523" s="222">
        <v>0</v>
      </c>
      <c r="O523" s="222">
        <v>0</v>
      </c>
      <c r="P523" s="222">
        <v>0</v>
      </c>
      <c r="Q523" s="222">
        <v>0</v>
      </c>
      <c r="R523" s="183">
        <v>0</v>
      </c>
      <c r="S523" s="188">
        <v>0</v>
      </c>
      <c r="T523" s="183">
        <v>0</v>
      </c>
      <c r="U523" s="184">
        <v>0</v>
      </c>
      <c r="V523" s="188">
        <v>0</v>
      </c>
      <c r="W523" s="222">
        <v>0</v>
      </c>
      <c r="X523" s="222">
        <v>0</v>
      </c>
      <c r="Y523" s="199"/>
    </row>
    <row r="524" ht="23.1" customHeight="1" spans="1:25">
      <c r="A524" s="179" t="s">
        <v>1414</v>
      </c>
      <c r="B524" s="179" t="s">
        <v>2033</v>
      </c>
      <c r="C524" s="180" t="s">
        <v>1897</v>
      </c>
      <c r="D524" s="215" t="s">
        <v>2728</v>
      </c>
      <c r="E524" s="216" t="s">
        <v>2729</v>
      </c>
      <c r="F524" s="216" t="s">
        <v>3154</v>
      </c>
      <c r="G524" s="216" t="s">
        <v>3371</v>
      </c>
      <c r="H524" s="216"/>
      <c r="I524" s="220">
        <v>43101</v>
      </c>
      <c r="J524" s="220">
        <v>43465</v>
      </c>
      <c r="K524" s="221"/>
      <c r="L524" s="179"/>
      <c r="M524" s="222">
        <v>25</v>
      </c>
      <c r="N524" s="222">
        <v>25</v>
      </c>
      <c r="O524" s="222">
        <v>25</v>
      </c>
      <c r="P524" s="222">
        <v>25</v>
      </c>
      <c r="Q524" s="222">
        <v>0</v>
      </c>
      <c r="R524" s="183">
        <v>0</v>
      </c>
      <c r="S524" s="188">
        <v>0</v>
      </c>
      <c r="T524" s="183">
        <v>0</v>
      </c>
      <c r="U524" s="184">
        <v>0</v>
      </c>
      <c r="V524" s="188">
        <v>0</v>
      </c>
      <c r="W524" s="222">
        <v>0</v>
      </c>
      <c r="X524" s="222">
        <v>0</v>
      </c>
      <c r="Y524" s="199"/>
    </row>
    <row r="525" ht="23.1" customHeight="1" spans="1:25">
      <c r="A525" s="179" t="s">
        <v>1414</v>
      </c>
      <c r="B525" s="179" t="s">
        <v>2033</v>
      </c>
      <c r="C525" s="180" t="s">
        <v>1897</v>
      </c>
      <c r="D525" s="215" t="s">
        <v>2730</v>
      </c>
      <c r="E525" s="216" t="s">
        <v>2731</v>
      </c>
      <c r="F525" s="216" t="s">
        <v>3372</v>
      </c>
      <c r="G525" s="216"/>
      <c r="H525" s="216"/>
      <c r="I525" s="220">
        <v>43101</v>
      </c>
      <c r="J525" s="220">
        <v>43465</v>
      </c>
      <c r="K525" s="221"/>
      <c r="L525" s="179"/>
      <c r="M525" s="222">
        <v>10</v>
      </c>
      <c r="N525" s="222">
        <v>10</v>
      </c>
      <c r="O525" s="222">
        <v>10</v>
      </c>
      <c r="P525" s="222">
        <v>10</v>
      </c>
      <c r="Q525" s="222">
        <v>0</v>
      </c>
      <c r="R525" s="183">
        <v>0</v>
      </c>
      <c r="S525" s="188">
        <v>0</v>
      </c>
      <c r="T525" s="183">
        <v>0</v>
      </c>
      <c r="U525" s="184">
        <v>0</v>
      </c>
      <c r="V525" s="188">
        <v>0</v>
      </c>
      <c r="W525" s="222">
        <v>0</v>
      </c>
      <c r="X525" s="222">
        <v>0</v>
      </c>
      <c r="Y525" s="199"/>
    </row>
    <row r="526" ht="23.1" customHeight="1" spans="1:25">
      <c r="A526" s="179"/>
      <c r="B526" s="179"/>
      <c r="C526" s="180"/>
      <c r="D526" s="215" t="s">
        <v>2732</v>
      </c>
      <c r="E526" s="216" t="s">
        <v>1176</v>
      </c>
      <c r="F526" s="216"/>
      <c r="G526" s="216"/>
      <c r="H526" s="216"/>
      <c r="I526" s="220"/>
      <c r="J526" s="220"/>
      <c r="K526" s="221"/>
      <c r="L526" s="179"/>
      <c r="M526" s="222">
        <v>10</v>
      </c>
      <c r="N526" s="222">
        <v>10</v>
      </c>
      <c r="O526" s="222">
        <v>10</v>
      </c>
      <c r="P526" s="222">
        <v>10</v>
      </c>
      <c r="Q526" s="222">
        <v>0</v>
      </c>
      <c r="R526" s="183">
        <v>0</v>
      </c>
      <c r="S526" s="188">
        <v>0</v>
      </c>
      <c r="T526" s="183">
        <v>0</v>
      </c>
      <c r="U526" s="184">
        <v>0</v>
      </c>
      <c r="V526" s="188">
        <v>0</v>
      </c>
      <c r="W526" s="222">
        <v>0</v>
      </c>
      <c r="X526" s="222">
        <v>0</v>
      </c>
      <c r="Y526" s="199"/>
    </row>
    <row r="527" ht="23.1" customHeight="1" spans="1:25">
      <c r="A527" s="179" t="s">
        <v>1752</v>
      </c>
      <c r="B527" s="179" t="s">
        <v>1897</v>
      </c>
      <c r="C527" s="180" t="s">
        <v>1899</v>
      </c>
      <c r="D527" s="215" t="s">
        <v>2733</v>
      </c>
      <c r="E527" s="216" t="s">
        <v>2734</v>
      </c>
      <c r="F527" s="216" t="s">
        <v>3361</v>
      </c>
      <c r="G527" s="216" t="s">
        <v>3361</v>
      </c>
      <c r="H527" s="216" t="s">
        <v>90</v>
      </c>
      <c r="I527" s="220">
        <v>43101</v>
      </c>
      <c r="J527" s="220">
        <v>43465</v>
      </c>
      <c r="K527" s="221"/>
      <c r="L527" s="179"/>
      <c r="M527" s="222">
        <v>10</v>
      </c>
      <c r="N527" s="222">
        <v>10</v>
      </c>
      <c r="O527" s="222">
        <v>10</v>
      </c>
      <c r="P527" s="222">
        <v>10</v>
      </c>
      <c r="Q527" s="222">
        <v>0</v>
      </c>
      <c r="R527" s="183">
        <v>0</v>
      </c>
      <c r="S527" s="188">
        <v>0</v>
      </c>
      <c r="T527" s="183">
        <v>0</v>
      </c>
      <c r="U527" s="184">
        <v>0</v>
      </c>
      <c r="V527" s="188">
        <v>0</v>
      </c>
      <c r="W527" s="222">
        <v>0</v>
      </c>
      <c r="X527" s="222">
        <v>0</v>
      </c>
      <c r="Y527" s="199"/>
    </row>
    <row r="528" ht="23.1" customHeight="1" spans="1:25">
      <c r="A528" s="179"/>
      <c r="B528" s="179"/>
      <c r="C528" s="180"/>
      <c r="D528" s="215" t="s">
        <v>2763</v>
      </c>
      <c r="E528" s="216" t="s">
        <v>2764</v>
      </c>
      <c r="F528" s="216"/>
      <c r="G528" s="216"/>
      <c r="H528" s="216"/>
      <c r="I528" s="220"/>
      <c r="J528" s="220"/>
      <c r="K528" s="221"/>
      <c r="L528" s="179"/>
      <c r="M528" s="222">
        <v>606.4</v>
      </c>
      <c r="N528" s="222">
        <v>606.4</v>
      </c>
      <c r="O528" s="222">
        <v>365.9</v>
      </c>
      <c r="P528" s="222">
        <v>365.9</v>
      </c>
      <c r="Q528" s="222">
        <v>0</v>
      </c>
      <c r="R528" s="183">
        <v>0</v>
      </c>
      <c r="S528" s="188">
        <v>0</v>
      </c>
      <c r="T528" s="183">
        <v>0</v>
      </c>
      <c r="U528" s="184">
        <v>0</v>
      </c>
      <c r="V528" s="188">
        <v>0</v>
      </c>
      <c r="W528" s="222">
        <v>173.5</v>
      </c>
      <c r="X528" s="222">
        <v>67</v>
      </c>
      <c r="Y528" s="199"/>
    </row>
    <row r="529" ht="23.1" customHeight="1" spans="1:25">
      <c r="A529" s="179" t="s">
        <v>1752</v>
      </c>
      <c r="B529" s="179" t="s">
        <v>1897</v>
      </c>
      <c r="C529" s="180" t="s">
        <v>1897</v>
      </c>
      <c r="D529" s="215" t="s">
        <v>2765</v>
      </c>
      <c r="E529" s="216" t="s">
        <v>2766</v>
      </c>
      <c r="F529" s="216" t="s">
        <v>3152</v>
      </c>
      <c r="G529" s="216" t="s">
        <v>3373</v>
      </c>
      <c r="H529" s="216" t="s">
        <v>3084</v>
      </c>
      <c r="I529" s="220">
        <v>43101</v>
      </c>
      <c r="J529" s="220">
        <v>43465</v>
      </c>
      <c r="K529" s="221">
        <v>1</v>
      </c>
      <c r="L529" s="179" t="s">
        <v>3217</v>
      </c>
      <c r="M529" s="222">
        <v>2</v>
      </c>
      <c r="N529" s="222">
        <v>2</v>
      </c>
      <c r="O529" s="222">
        <v>2</v>
      </c>
      <c r="P529" s="222">
        <v>2</v>
      </c>
      <c r="Q529" s="222">
        <v>0</v>
      </c>
      <c r="R529" s="183">
        <v>0</v>
      </c>
      <c r="S529" s="188">
        <v>0</v>
      </c>
      <c r="T529" s="183">
        <v>0</v>
      </c>
      <c r="U529" s="184">
        <v>0</v>
      </c>
      <c r="V529" s="188">
        <v>0</v>
      </c>
      <c r="W529" s="222">
        <v>0</v>
      </c>
      <c r="X529" s="222">
        <v>0</v>
      </c>
      <c r="Y529" s="199"/>
    </row>
    <row r="530" ht="23.1" customHeight="1" spans="1:25">
      <c r="A530" s="179" t="s">
        <v>1752</v>
      </c>
      <c r="B530" s="179" t="s">
        <v>1897</v>
      </c>
      <c r="C530" s="180" t="s">
        <v>1897</v>
      </c>
      <c r="D530" s="215" t="s">
        <v>2765</v>
      </c>
      <c r="E530" s="216" t="s">
        <v>2766</v>
      </c>
      <c r="F530" s="216" t="s">
        <v>3152</v>
      </c>
      <c r="G530" s="216" t="s">
        <v>3374</v>
      </c>
      <c r="H530" s="216" t="s">
        <v>3084</v>
      </c>
      <c r="I530" s="220">
        <v>43101</v>
      </c>
      <c r="J530" s="220">
        <v>43465</v>
      </c>
      <c r="K530" s="221">
        <v>1</v>
      </c>
      <c r="L530" s="179" t="s">
        <v>3217</v>
      </c>
      <c r="M530" s="222">
        <v>5</v>
      </c>
      <c r="N530" s="222">
        <v>5</v>
      </c>
      <c r="O530" s="222">
        <v>5</v>
      </c>
      <c r="P530" s="222">
        <v>5</v>
      </c>
      <c r="Q530" s="222">
        <v>0</v>
      </c>
      <c r="R530" s="183">
        <v>0</v>
      </c>
      <c r="S530" s="188">
        <v>0</v>
      </c>
      <c r="T530" s="183">
        <v>0</v>
      </c>
      <c r="U530" s="184">
        <v>0</v>
      </c>
      <c r="V530" s="188">
        <v>0</v>
      </c>
      <c r="W530" s="222">
        <v>0</v>
      </c>
      <c r="X530" s="222">
        <v>0</v>
      </c>
      <c r="Y530" s="199"/>
    </row>
    <row r="531" ht="23.1" customHeight="1" spans="1:25">
      <c r="A531" s="179" t="s">
        <v>1752</v>
      </c>
      <c r="B531" s="179" t="s">
        <v>1897</v>
      </c>
      <c r="C531" s="180" t="s">
        <v>1897</v>
      </c>
      <c r="D531" s="215" t="s">
        <v>2765</v>
      </c>
      <c r="E531" s="216" t="s">
        <v>2766</v>
      </c>
      <c r="F531" s="216" t="s">
        <v>3152</v>
      </c>
      <c r="G531" s="216" t="s">
        <v>3375</v>
      </c>
      <c r="H531" s="216" t="s">
        <v>3084</v>
      </c>
      <c r="I531" s="220">
        <v>43101</v>
      </c>
      <c r="J531" s="220">
        <v>43465</v>
      </c>
      <c r="K531" s="221"/>
      <c r="L531" s="179" t="s">
        <v>3085</v>
      </c>
      <c r="M531" s="222">
        <v>27.91</v>
      </c>
      <c r="N531" s="222">
        <v>27.91</v>
      </c>
      <c r="O531" s="222">
        <v>27.91</v>
      </c>
      <c r="P531" s="222">
        <v>27.91</v>
      </c>
      <c r="Q531" s="222">
        <v>0</v>
      </c>
      <c r="R531" s="183">
        <v>0</v>
      </c>
      <c r="S531" s="188">
        <v>0</v>
      </c>
      <c r="T531" s="183">
        <v>0</v>
      </c>
      <c r="U531" s="184">
        <v>0</v>
      </c>
      <c r="V531" s="188">
        <v>0</v>
      </c>
      <c r="W531" s="222">
        <v>0</v>
      </c>
      <c r="X531" s="222">
        <v>0</v>
      </c>
      <c r="Y531" s="199"/>
    </row>
    <row r="532" ht="23.1" customHeight="1" spans="1:25">
      <c r="A532" s="179" t="s">
        <v>1752</v>
      </c>
      <c r="B532" s="179" t="s">
        <v>1897</v>
      </c>
      <c r="C532" s="180" t="s">
        <v>1897</v>
      </c>
      <c r="D532" s="215" t="s">
        <v>2765</v>
      </c>
      <c r="E532" s="216" t="s">
        <v>2766</v>
      </c>
      <c r="F532" s="216" t="s">
        <v>3152</v>
      </c>
      <c r="G532" s="216" t="s">
        <v>3376</v>
      </c>
      <c r="H532" s="216" t="s">
        <v>3084</v>
      </c>
      <c r="I532" s="220">
        <v>43101</v>
      </c>
      <c r="J532" s="220">
        <v>43465</v>
      </c>
      <c r="K532" s="221">
        <v>1</v>
      </c>
      <c r="L532" s="179" t="s">
        <v>3217</v>
      </c>
      <c r="M532" s="222">
        <v>5</v>
      </c>
      <c r="N532" s="222">
        <v>5</v>
      </c>
      <c r="O532" s="222">
        <v>5</v>
      </c>
      <c r="P532" s="222">
        <v>5</v>
      </c>
      <c r="Q532" s="222">
        <v>0</v>
      </c>
      <c r="R532" s="183">
        <v>0</v>
      </c>
      <c r="S532" s="188">
        <v>0</v>
      </c>
      <c r="T532" s="183">
        <v>0</v>
      </c>
      <c r="U532" s="184">
        <v>0</v>
      </c>
      <c r="V532" s="188">
        <v>0</v>
      </c>
      <c r="W532" s="222">
        <v>0</v>
      </c>
      <c r="X532" s="222">
        <v>0</v>
      </c>
      <c r="Y532" s="199"/>
    </row>
    <row r="533" ht="23.1" customHeight="1" spans="1:25">
      <c r="A533" s="179" t="s">
        <v>1752</v>
      </c>
      <c r="B533" s="179" t="s">
        <v>1897</v>
      </c>
      <c r="C533" s="180" t="s">
        <v>1897</v>
      </c>
      <c r="D533" s="215" t="s">
        <v>2765</v>
      </c>
      <c r="E533" s="216" t="s">
        <v>2766</v>
      </c>
      <c r="F533" s="216" t="s">
        <v>3154</v>
      </c>
      <c r="G533" s="216" t="s">
        <v>3113</v>
      </c>
      <c r="H533" s="216" t="s">
        <v>2839</v>
      </c>
      <c r="I533" s="220">
        <v>43101</v>
      </c>
      <c r="J533" s="220">
        <v>43465</v>
      </c>
      <c r="K533" s="221">
        <v>6</v>
      </c>
      <c r="L533" s="179" t="s">
        <v>3377</v>
      </c>
      <c r="M533" s="222">
        <v>0.66</v>
      </c>
      <c r="N533" s="222">
        <v>0.66</v>
      </c>
      <c r="O533" s="222">
        <v>0.66</v>
      </c>
      <c r="P533" s="222">
        <v>0.66</v>
      </c>
      <c r="Q533" s="222">
        <v>0</v>
      </c>
      <c r="R533" s="183">
        <v>0</v>
      </c>
      <c r="S533" s="188">
        <v>0</v>
      </c>
      <c r="T533" s="183">
        <v>0</v>
      </c>
      <c r="U533" s="184">
        <v>0</v>
      </c>
      <c r="V533" s="188">
        <v>0</v>
      </c>
      <c r="W533" s="222">
        <v>0</v>
      </c>
      <c r="X533" s="222">
        <v>0</v>
      </c>
      <c r="Y533" s="199"/>
    </row>
    <row r="534" ht="23.1" customHeight="1" spans="1:25">
      <c r="A534" s="179" t="s">
        <v>1752</v>
      </c>
      <c r="B534" s="179" t="s">
        <v>1897</v>
      </c>
      <c r="C534" s="180" t="s">
        <v>1897</v>
      </c>
      <c r="D534" s="215" t="s">
        <v>2765</v>
      </c>
      <c r="E534" s="216" t="s">
        <v>2766</v>
      </c>
      <c r="F534" s="216" t="s">
        <v>3154</v>
      </c>
      <c r="G534" s="216" t="s">
        <v>3129</v>
      </c>
      <c r="H534" s="216" t="s">
        <v>2839</v>
      </c>
      <c r="I534" s="220">
        <v>43101</v>
      </c>
      <c r="J534" s="220">
        <v>43465</v>
      </c>
      <c r="K534" s="221">
        <v>3</v>
      </c>
      <c r="L534" s="179" t="s">
        <v>3155</v>
      </c>
      <c r="M534" s="222">
        <v>0.24</v>
      </c>
      <c r="N534" s="222">
        <v>0.24</v>
      </c>
      <c r="O534" s="222">
        <v>0.24</v>
      </c>
      <c r="P534" s="222">
        <v>0.24</v>
      </c>
      <c r="Q534" s="222">
        <v>0</v>
      </c>
      <c r="R534" s="183">
        <v>0</v>
      </c>
      <c r="S534" s="188">
        <v>0</v>
      </c>
      <c r="T534" s="183">
        <v>0</v>
      </c>
      <c r="U534" s="184">
        <v>0</v>
      </c>
      <c r="V534" s="188">
        <v>0</v>
      </c>
      <c r="W534" s="222">
        <v>0</v>
      </c>
      <c r="X534" s="222">
        <v>0</v>
      </c>
      <c r="Y534" s="199"/>
    </row>
    <row r="535" ht="23.1" customHeight="1" spans="1:25">
      <c r="A535" s="179" t="s">
        <v>1752</v>
      </c>
      <c r="B535" s="179" t="s">
        <v>1897</v>
      </c>
      <c r="C535" s="180" t="s">
        <v>1897</v>
      </c>
      <c r="D535" s="215" t="s">
        <v>2765</v>
      </c>
      <c r="E535" s="216" t="s">
        <v>2766</v>
      </c>
      <c r="F535" s="216" t="s">
        <v>3154</v>
      </c>
      <c r="G535" s="216" t="s">
        <v>3378</v>
      </c>
      <c r="H535" s="216" t="s">
        <v>2839</v>
      </c>
      <c r="I535" s="220">
        <v>43101</v>
      </c>
      <c r="J535" s="220">
        <v>43465</v>
      </c>
      <c r="K535" s="221">
        <v>500</v>
      </c>
      <c r="L535" s="179" t="s">
        <v>3379</v>
      </c>
      <c r="M535" s="222">
        <v>7.5</v>
      </c>
      <c r="N535" s="222">
        <v>7.5</v>
      </c>
      <c r="O535" s="222">
        <v>7.5</v>
      </c>
      <c r="P535" s="222">
        <v>7.5</v>
      </c>
      <c r="Q535" s="222">
        <v>0</v>
      </c>
      <c r="R535" s="183">
        <v>0</v>
      </c>
      <c r="S535" s="188">
        <v>0</v>
      </c>
      <c r="T535" s="183">
        <v>0</v>
      </c>
      <c r="U535" s="184">
        <v>0</v>
      </c>
      <c r="V535" s="188">
        <v>0</v>
      </c>
      <c r="W535" s="222">
        <v>0</v>
      </c>
      <c r="X535" s="222">
        <v>0</v>
      </c>
      <c r="Y535" s="199"/>
    </row>
    <row r="536" ht="23.1" customHeight="1" spans="1:25">
      <c r="A536" s="179" t="s">
        <v>1752</v>
      </c>
      <c r="B536" s="179" t="s">
        <v>1897</v>
      </c>
      <c r="C536" s="180" t="s">
        <v>1897</v>
      </c>
      <c r="D536" s="215" t="s">
        <v>2765</v>
      </c>
      <c r="E536" s="216" t="s">
        <v>2766</v>
      </c>
      <c r="F536" s="216" t="s">
        <v>3154</v>
      </c>
      <c r="G536" s="216" t="s">
        <v>3087</v>
      </c>
      <c r="H536" s="216" t="s">
        <v>2839</v>
      </c>
      <c r="I536" s="220">
        <v>43101</v>
      </c>
      <c r="J536" s="220">
        <v>43465</v>
      </c>
      <c r="K536" s="221">
        <v>3</v>
      </c>
      <c r="L536" s="179" t="s">
        <v>3089</v>
      </c>
      <c r="M536" s="222">
        <v>0.33</v>
      </c>
      <c r="N536" s="222">
        <v>0.33</v>
      </c>
      <c r="O536" s="222">
        <v>0.33</v>
      </c>
      <c r="P536" s="222">
        <v>0.33</v>
      </c>
      <c r="Q536" s="222">
        <v>0</v>
      </c>
      <c r="R536" s="183">
        <v>0</v>
      </c>
      <c r="S536" s="188">
        <v>0</v>
      </c>
      <c r="T536" s="183">
        <v>0</v>
      </c>
      <c r="U536" s="184">
        <v>0</v>
      </c>
      <c r="V536" s="188">
        <v>0</v>
      </c>
      <c r="W536" s="222">
        <v>0</v>
      </c>
      <c r="X536" s="222">
        <v>0</v>
      </c>
      <c r="Y536" s="199"/>
    </row>
    <row r="537" ht="23.1" customHeight="1" spans="1:25">
      <c r="A537" s="179" t="s">
        <v>1752</v>
      </c>
      <c r="B537" s="179" t="s">
        <v>1897</v>
      </c>
      <c r="C537" s="180" t="s">
        <v>1897</v>
      </c>
      <c r="D537" s="215" t="s">
        <v>2765</v>
      </c>
      <c r="E537" s="216" t="s">
        <v>2766</v>
      </c>
      <c r="F537" s="216" t="s">
        <v>3154</v>
      </c>
      <c r="G537" s="216" t="s">
        <v>3367</v>
      </c>
      <c r="H537" s="216" t="s">
        <v>2839</v>
      </c>
      <c r="I537" s="220">
        <v>43101</v>
      </c>
      <c r="J537" s="220">
        <v>43465</v>
      </c>
      <c r="K537" s="221">
        <v>2</v>
      </c>
      <c r="L537" s="179" t="s">
        <v>3075</v>
      </c>
      <c r="M537" s="222">
        <v>1</v>
      </c>
      <c r="N537" s="222">
        <v>1</v>
      </c>
      <c r="O537" s="222">
        <v>1</v>
      </c>
      <c r="P537" s="222">
        <v>1</v>
      </c>
      <c r="Q537" s="222">
        <v>0</v>
      </c>
      <c r="R537" s="183">
        <v>0</v>
      </c>
      <c r="S537" s="188">
        <v>0</v>
      </c>
      <c r="T537" s="183">
        <v>0</v>
      </c>
      <c r="U537" s="184">
        <v>0</v>
      </c>
      <c r="V537" s="188">
        <v>0</v>
      </c>
      <c r="W537" s="222">
        <v>0</v>
      </c>
      <c r="X537" s="222">
        <v>0</v>
      </c>
      <c r="Y537" s="199"/>
    </row>
    <row r="538" ht="23.1" customHeight="1" spans="1:25">
      <c r="A538" s="179" t="s">
        <v>1752</v>
      </c>
      <c r="B538" s="179" t="s">
        <v>1897</v>
      </c>
      <c r="C538" s="180" t="s">
        <v>1897</v>
      </c>
      <c r="D538" s="215" t="s">
        <v>2765</v>
      </c>
      <c r="E538" s="216" t="s">
        <v>2766</v>
      </c>
      <c r="F538" s="216" t="s">
        <v>3154</v>
      </c>
      <c r="G538" s="216" t="s">
        <v>3156</v>
      </c>
      <c r="H538" s="216" t="s">
        <v>2839</v>
      </c>
      <c r="I538" s="220">
        <v>43101</v>
      </c>
      <c r="J538" s="220">
        <v>43465</v>
      </c>
      <c r="K538" s="221">
        <v>2</v>
      </c>
      <c r="L538" s="179" t="s">
        <v>3075</v>
      </c>
      <c r="M538" s="222">
        <v>1.6</v>
      </c>
      <c r="N538" s="222">
        <v>1.6</v>
      </c>
      <c r="O538" s="222">
        <v>1.6</v>
      </c>
      <c r="P538" s="222">
        <v>1.6</v>
      </c>
      <c r="Q538" s="222">
        <v>0</v>
      </c>
      <c r="R538" s="183">
        <v>0</v>
      </c>
      <c r="S538" s="188">
        <v>0</v>
      </c>
      <c r="T538" s="183">
        <v>0</v>
      </c>
      <c r="U538" s="184">
        <v>0</v>
      </c>
      <c r="V538" s="188">
        <v>0</v>
      </c>
      <c r="W538" s="222">
        <v>0</v>
      </c>
      <c r="X538" s="222">
        <v>0</v>
      </c>
      <c r="Y538" s="199"/>
    </row>
    <row r="539" ht="23.1" customHeight="1" spans="1:25">
      <c r="A539" s="179" t="s">
        <v>1752</v>
      </c>
      <c r="B539" s="179" t="s">
        <v>1897</v>
      </c>
      <c r="C539" s="180" t="s">
        <v>1897</v>
      </c>
      <c r="D539" s="215" t="s">
        <v>2765</v>
      </c>
      <c r="E539" s="216" t="s">
        <v>2766</v>
      </c>
      <c r="F539" s="216" t="s">
        <v>3154</v>
      </c>
      <c r="G539" s="216" t="s">
        <v>3109</v>
      </c>
      <c r="H539" s="216" t="s">
        <v>2839</v>
      </c>
      <c r="I539" s="220">
        <v>43101</v>
      </c>
      <c r="J539" s="220">
        <v>43465</v>
      </c>
      <c r="K539" s="221">
        <v>5</v>
      </c>
      <c r="L539" s="179" t="s">
        <v>3075</v>
      </c>
      <c r="M539" s="222">
        <v>2.9</v>
      </c>
      <c r="N539" s="222">
        <v>2.9</v>
      </c>
      <c r="O539" s="222">
        <v>2.9</v>
      </c>
      <c r="P539" s="222">
        <v>2.9</v>
      </c>
      <c r="Q539" s="222">
        <v>0</v>
      </c>
      <c r="R539" s="183">
        <v>0</v>
      </c>
      <c r="S539" s="188">
        <v>0</v>
      </c>
      <c r="T539" s="183">
        <v>0</v>
      </c>
      <c r="U539" s="184">
        <v>0</v>
      </c>
      <c r="V539" s="188">
        <v>0</v>
      </c>
      <c r="W539" s="222">
        <v>0</v>
      </c>
      <c r="X539" s="222">
        <v>0</v>
      </c>
      <c r="Y539" s="199"/>
    </row>
    <row r="540" ht="23.1" customHeight="1" spans="1:25">
      <c r="A540" s="179" t="s">
        <v>1752</v>
      </c>
      <c r="B540" s="179" t="s">
        <v>1897</v>
      </c>
      <c r="C540" s="180" t="s">
        <v>1897</v>
      </c>
      <c r="D540" s="215" t="s">
        <v>2765</v>
      </c>
      <c r="E540" s="216" t="s">
        <v>2766</v>
      </c>
      <c r="F540" s="216" t="s">
        <v>3154</v>
      </c>
      <c r="G540" s="216" t="s">
        <v>3380</v>
      </c>
      <c r="H540" s="216" t="s">
        <v>2839</v>
      </c>
      <c r="I540" s="220">
        <v>43101</v>
      </c>
      <c r="J540" s="220">
        <v>43465</v>
      </c>
      <c r="K540" s="221">
        <v>1</v>
      </c>
      <c r="L540" s="179" t="s">
        <v>3075</v>
      </c>
      <c r="M540" s="222">
        <v>0.6</v>
      </c>
      <c r="N540" s="222">
        <v>0.6</v>
      </c>
      <c r="O540" s="222">
        <v>0.6</v>
      </c>
      <c r="P540" s="222">
        <v>0.6</v>
      </c>
      <c r="Q540" s="222">
        <v>0</v>
      </c>
      <c r="R540" s="183">
        <v>0</v>
      </c>
      <c r="S540" s="188">
        <v>0</v>
      </c>
      <c r="T540" s="183">
        <v>0</v>
      </c>
      <c r="U540" s="184">
        <v>0</v>
      </c>
      <c r="V540" s="188">
        <v>0</v>
      </c>
      <c r="W540" s="222">
        <v>0</v>
      </c>
      <c r="X540" s="222">
        <v>0</v>
      </c>
      <c r="Y540" s="199"/>
    </row>
    <row r="541" ht="23.1" customHeight="1" spans="1:25">
      <c r="A541" s="179" t="s">
        <v>1752</v>
      </c>
      <c r="B541" s="179" t="s">
        <v>1897</v>
      </c>
      <c r="C541" s="180" t="s">
        <v>1897</v>
      </c>
      <c r="D541" s="215" t="s">
        <v>2765</v>
      </c>
      <c r="E541" s="216" t="s">
        <v>2766</v>
      </c>
      <c r="F541" s="216" t="s">
        <v>3154</v>
      </c>
      <c r="G541" s="216" t="s">
        <v>3114</v>
      </c>
      <c r="H541" s="216" t="s">
        <v>2839</v>
      </c>
      <c r="I541" s="220">
        <v>43101</v>
      </c>
      <c r="J541" s="220">
        <v>43465</v>
      </c>
      <c r="K541" s="221">
        <v>4</v>
      </c>
      <c r="L541" s="179" t="s">
        <v>3075</v>
      </c>
      <c r="M541" s="222">
        <v>1.2</v>
      </c>
      <c r="N541" s="222">
        <v>1.2</v>
      </c>
      <c r="O541" s="222">
        <v>1.2</v>
      </c>
      <c r="P541" s="222">
        <v>1.2</v>
      </c>
      <c r="Q541" s="222">
        <v>0</v>
      </c>
      <c r="R541" s="183">
        <v>0</v>
      </c>
      <c r="S541" s="188">
        <v>0</v>
      </c>
      <c r="T541" s="183">
        <v>0</v>
      </c>
      <c r="U541" s="184">
        <v>0</v>
      </c>
      <c r="V541" s="188">
        <v>0</v>
      </c>
      <c r="W541" s="222">
        <v>0</v>
      </c>
      <c r="X541" s="222">
        <v>0</v>
      </c>
      <c r="Y541" s="199"/>
    </row>
    <row r="542" ht="23.1" customHeight="1" spans="1:25">
      <c r="A542" s="179" t="s">
        <v>1752</v>
      </c>
      <c r="B542" s="179" t="s">
        <v>1897</v>
      </c>
      <c r="C542" s="180" t="s">
        <v>1897</v>
      </c>
      <c r="D542" s="215" t="s">
        <v>2765</v>
      </c>
      <c r="E542" s="216" t="s">
        <v>2766</v>
      </c>
      <c r="F542" s="216" t="s">
        <v>3154</v>
      </c>
      <c r="G542" s="216" t="s">
        <v>3218</v>
      </c>
      <c r="H542" s="216" t="s">
        <v>2839</v>
      </c>
      <c r="I542" s="220">
        <v>43101</v>
      </c>
      <c r="J542" s="220">
        <v>43465</v>
      </c>
      <c r="K542" s="221">
        <v>1</v>
      </c>
      <c r="L542" s="179" t="s">
        <v>3381</v>
      </c>
      <c r="M542" s="222">
        <v>0.26</v>
      </c>
      <c r="N542" s="222">
        <v>0.26</v>
      </c>
      <c r="O542" s="222">
        <v>0.26</v>
      </c>
      <c r="P542" s="222">
        <v>0.26</v>
      </c>
      <c r="Q542" s="222">
        <v>0</v>
      </c>
      <c r="R542" s="183">
        <v>0</v>
      </c>
      <c r="S542" s="188">
        <v>0</v>
      </c>
      <c r="T542" s="183">
        <v>0</v>
      </c>
      <c r="U542" s="184">
        <v>0</v>
      </c>
      <c r="V542" s="188">
        <v>0</v>
      </c>
      <c r="W542" s="222">
        <v>0</v>
      </c>
      <c r="X542" s="222">
        <v>0</v>
      </c>
      <c r="Y542" s="199"/>
    </row>
    <row r="543" ht="23.1" customHeight="1" spans="1:25">
      <c r="A543" s="179" t="s">
        <v>1752</v>
      </c>
      <c r="B543" s="179" t="s">
        <v>1897</v>
      </c>
      <c r="C543" s="180" t="s">
        <v>1897</v>
      </c>
      <c r="D543" s="215" t="s">
        <v>2765</v>
      </c>
      <c r="E543" s="216" t="s">
        <v>2766</v>
      </c>
      <c r="F543" s="216" t="s">
        <v>3154</v>
      </c>
      <c r="G543" s="216" t="s">
        <v>3074</v>
      </c>
      <c r="H543" s="216" t="s">
        <v>2839</v>
      </c>
      <c r="I543" s="220">
        <v>43101</v>
      </c>
      <c r="J543" s="220">
        <v>43101</v>
      </c>
      <c r="K543" s="221">
        <v>4</v>
      </c>
      <c r="L543" s="179" t="s">
        <v>3075</v>
      </c>
      <c r="M543" s="222">
        <v>1</v>
      </c>
      <c r="N543" s="222">
        <v>1</v>
      </c>
      <c r="O543" s="222">
        <v>1</v>
      </c>
      <c r="P543" s="222">
        <v>1</v>
      </c>
      <c r="Q543" s="222">
        <v>0</v>
      </c>
      <c r="R543" s="183">
        <v>0</v>
      </c>
      <c r="S543" s="188">
        <v>0</v>
      </c>
      <c r="T543" s="183">
        <v>0</v>
      </c>
      <c r="U543" s="184">
        <v>0</v>
      </c>
      <c r="V543" s="188">
        <v>0</v>
      </c>
      <c r="W543" s="222">
        <v>0</v>
      </c>
      <c r="X543" s="222">
        <v>0</v>
      </c>
      <c r="Y543" s="199"/>
    </row>
    <row r="544" ht="23.1" customHeight="1" spans="1:25">
      <c r="A544" s="179" t="s">
        <v>1752</v>
      </c>
      <c r="B544" s="179" t="s">
        <v>1897</v>
      </c>
      <c r="C544" s="180" t="s">
        <v>1897</v>
      </c>
      <c r="D544" s="215" t="s">
        <v>2765</v>
      </c>
      <c r="E544" s="216" t="s">
        <v>2766</v>
      </c>
      <c r="F544" s="216" t="s">
        <v>3154</v>
      </c>
      <c r="G544" s="216" t="s">
        <v>3216</v>
      </c>
      <c r="H544" s="216" t="s">
        <v>2839</v>
      </c>
      <c r="I544" s="220">
        <v>43101</v>
      </c>
      <c r="J544" s="220">
        <v>43465</v>
      </c>
      <c r="K544" s="221">
        <v>1</v>
      </c>
      <c r="L544" s="179" t="s">
        <v>3217</v>
      </c>
      <c r="M544" s="222">
        <v>6.6</v>
      </c>
      <c r="N544" s="222">
        <v>6.6</v>
      </c>
      <c r="O544" s="222">
        <v>6.6</v>
      </c>
      <c r="P544" s="222">
        <v>6.6</v>
      </c>
      <c r="Q544" s="222">
        <v>0</v>
      </c>
      <c r="R544" s="183">
        <v>0</v>
      </c>
      <c r="S544" s="188">
        <v>0</v>
      </c>
      <c r="T544" s="183">
        <v>0</v>
      </c>
      <c r="U544" s="184">
        <v>0</v>
      </c>
      <c r="V544" s="188">
        <v>0</v>
      </c>
      <c r="W544" s="222">
        <v>0</v>
      </c>
      <c r="X544" s="222">
        <v>0</v>
      </c>
      <c r="Y544" s="199"/>
    </row>
    <row r="545" ht="23.1" customHeight="1" spans="1:25">
      <c r="A545" s="179" t="s">
        <v>1752</v>
      </c>
      <c r="B545" s="179" t="s">
        <v>1897</v>
      </c>
      <c r="C545" s="180" t="s">
        <v>1897</v>
      </c>
      <c r="D545" s="215" t="s">
        <v>2765</v>
      </c>
      <c r="E545" s="216" t="s">
        <v>2766</v>
      </c>
      <c r="F545" s="216" t="s">
        <v>3154</v>
      </c>
      <c r="G545" s="216" t="s">
        <v>3139</v>
      </c>
      <c r="H545" s="216" t="s">
        <v>2839</v>
      </c>
      <c r="I545" s="220">
        <v>43101</v>
      </c>
      <c r="J545" s="220">
        <v>43465</v>
      </c>
      <c r="K545" s="221">
        <v>8</v>
      </c>
      <c r="L545" s="179" t="s">
        <v>3075</v>
      </c>
      <c r="M545" s="222">
        <v>3.2</v>
      </c>
      <c r="N545" s="222">
        <v>3.2</v>
      </c>
      <c r="O545" s="222">
        <v>3.2</v>
      </c>
      <c r="P545" s="222">
        <v>3.2</v>
      </c>
      <c r="Q545" s="222">
        <v>0</v>
      </c>
      <c r="R545" s="183">
        <v>0</v>
      </c>
      <c r="S545" s="188">
        <v>0</v>
      </c>
      <c r="T545" s="183">
        <v>0</v>
      </c>
      <c r="U545" s="184">
        <v>0</v>
      </c>
      <c r="V545" s="188">
        <v>0</v>
      </c>
      <c r="W545" s="222">
        <v>0</v>
      </c>
      <c r="X545" s="222">
        <v>0</v>
      </c>
      <c r="Y545" s="199"/>
    </row>
    <row r="546" ht="23.1" customHeight="1" spans="1:25">
      <c r="A546" s="179" t="s">
        <v>1752</v>
      </c>
      <c r="B546" s="179" t="s">
        <v>1897</v>
      </c>
      <c r="C546" s="180" t="s">
        <v>1897</v>
      </c>
      <c r="D546" s="215" t="s">
        <v>2767</v>
      </c>
      <c r="E546" s="216" t="s">
        <v>2768</v>
      </c>
      <c r="F546" s="216" t="s">
        <v>3087</v>
      </c>
      <c r="G546" s="216" t="s">
        <v>3087</v>
      </c>
      <c r="H546" s="216" t="s">
        <v>2839</v>
      </c>
      <c r="I546" s="220">
        <v>43101</v>
      </c>
      <c r="J546" s="220">
        <v>43465</v>
      </c>
      <c r="K546" s="221">
        <v>3</v>
      </c>
      <c r="L546" s="179" t="s">
        <v>3089</v>
      </c>
      <c r="M546" s="222">
        <v>0.5</v>
      </c>
      <c r="N546" s="222">
        <v>0.5</v>
      </c>
      <c r="O546" s="222">
        <v>0.5</v>
      </c>
      <c r="P546" s="222">
        <v>0.5</v>
      </c>
      <c r="Q546" s="222">
        <v>0</v>
      </c>
      <c r="R546" s="183">
        <v>0</v>
      </c>
      <c r="S546" s="188">
        <v>0</v>
      </c>
      <c r="T546" s="183">
        <v>0</v>
      </c>
      <c r="U546" s="184">
        <v>0</v>
      </c>
      <c r="V546" s="188">
        <v>0</v>
      </c>
      <c r="W546" s="222">
        <v>0</v>
      </c>
      <c r="X546" s="222">
        <v>0</v>
      </c>
      <c r="Y546" s="199"/>
    </row>
    <row r="547" ht="23.1" customHeight="1" spans="1:25">
      <c r="A547" s="179" t="s">
        <v>1752</v>
      </c>
      <c r="B547" s="179" t="s">
        <v>1897</v>
      </c>
      <c r="C547" s="180" t="s">
        <v>1897</v>
      </c>
      <c r="D547" s="215" t="s">
        <v>2767</v>
      </c>
      <c r="E547" s="216" t="s">
        <v>2768</v>
      </c>
      <c r="F547" s="216" t="s">
        <v>3382</v>
      </c>
      <c r="G547" s="216" t="s">
        <v>3382</v>
      </c>
      <c r="H547" s="216" t="s">
        <v>2839</v>
      </c>
      <c r="I547" s="220">
        <v>43101</v>
      </c>
      <c r="J547" s="220">
        <v>43465</v>
      </c>
      <c r="K547" s="221">
        <v>2</v>
      </c>
      <c r="L547" s="179" t="s">
        <v>3155</v>
      </c>
      <c r="M547" s="222">
        <v>1</v>
      </c>
      <c r="N547" s="222">
        <v>1</v>
      </c>
      <c r="O547" s="222">
        <v>1</v>
      </c>
      <c r="P547" s="222">
        <v>1</v>
      </c>
      <c r="Q547" s="222">
        <v>0</v>
      </c>
      <c r="R547" s="183">
        <v>0</v>
      </c>
      <c r="S547" s="188">
        <v>0</v>
      </c>
      <c r="T547" s="183">
        <v>0</v>
      </c>
      <c r="U547" s="184">
        <v>0</v>
      </c>
      <c r="V547" s="188">
        <v>0</v>
      </c>
      <c r="W547" s="222">
        <v>0</v>
      </c>
      <c r="X547" s="222">
        <v>0</v>
      </c>
      <c r="Y547" s="199"/>
    </row>
    <row r="548" ht="23.1" customHeight="1" spans="1:25">
      <c r="A548" s="179" t="s">
        <v>1752</v>
      </c>
      <c r="B548" s="179" t="s">
        <v>1897</v>
      </c>
      <c r="C548" s="180" t="s">
        <v>1897</v>
      </c>
      <c r="D548" s="215" t="s">
        <v>2767</v>
      </c>
      <c r="E548" s="216" t="s">
        <v>2768</v>
      </c>
      <c r="F548" s="216" t="s">
        <v>3074</v>
      </c>
      <c r="G548" s="216" t="s">
        <v>3074</v>
      </c>
      <c r="H548" s="216" t="s">
        <v>2839</v>
      </c>
      <c r="I548" s="220">
        <v>43101</v>
      </c>
      <c r="J548" s="220">
        <v>43465</v>
      </c>
      <c r="K548" s="221">
        <v>5</v>
      </c>
      <c r="L548" s="179" t="s">
        <v>3075</v>
      </c>
      <c r="M548" s="222">
        <v>1</v>
      </c>
      <c r="N548" s="222">
        <v>1</v>
      </c>
      <c r="O548" s="222">
        <v>1</v>
      </c>
      <c r="P548" s="222">
        <v>1</v>
      </c>
      <c r="Q548" s="222">
        <v>0</v>
      </c>
      <c r="R548" s="183">
        <v>0</v>
      </c>
      <c r="S548" s="188">
        <v>0</v>
      </c>
      <c r="T548" s="183">
        <v>0</v>
      </c>
      <c r="U548" s="184">
        <v>0</v>
      </c>
      <c r="V548" s="188">
        <v>0</v>
      </c>
      <c r="W548" s="222">
        <v>0</v>
      </c>
      <c r="X548" s="222">
        <v>0</v>
      </c>
      <c r="Y548" s="199"/>
    </row>
    <row r="549" ht="23.1" customHeight="1" spans="1:25">
      <c r="A549" s="179" t="s">
        <v>1752</v>
      </c>
      <c r="B549" s="179" t="s">
        <v>1897</v>
      </c>
      <c r="C549" s="180" t="s">
        <v>1897</v>
      </c>
      <c r="D549" s="215" t="s">
        <v>2767</v>
      </c>
      <c r="E549" s="216" t="s">
        <v>2768</v>
      </c>
      <c r="F549" s="216" t="s">
        <v>3138</v>
      </c>
      <c r="G549" s="216" t="s">
        <v>3082</v>
      </c>
      <c r="H549" s="216" t="s">
        <v>2839</v>
      </c>
      <c r="I549" s="220">
        <v>43101</v>
      </c>
      <c r="J549" s="220">
        <v>43465</v>
      </c>
      <c r="K549" s="221">
        <v>10</v>
      </c>
      <c r="L549" s="179" t="s">
        <v>3075</v>
      </c>
      <c r="M549" s="222">
        <v>4</v>
      </c>
      <c r="N549" s="222">
        <v>4</v>
      </c>
      <c r="O549" s="222">
        <v>4</v>
      </c>
      <c r="P549" s="222">
        <v>4</v>
      </c>
      <c r="Q549" s="222">
        <v>0</v>
      </c>
      <c r="R549" s="183">
        <v>0</v>
      </c>
      <c r="S549" s="188">
        <v>0</v>
      </c>
      <c r="T549" s="183">
        <v>0</v>
      </c>
      <c r="U549" s="184">
        <v>0</v>
      </c>
      <c r="V549" s="188">
        <v>0</v>
      </c>
      <c r="W549" s="222">
        <v>0</v>
      </c>
      <c r="X549" s="222">
        <v>0</v>
      </c>
      <c r="Y549" s="199"/>
    </row>
    <row r="550" ht="23.1" customHeight="1" spans="1:25">
      <c r="A550" s="179" t="s">
        <v>1752</v>
      </c>
      <c r="B550" s="179" t="s">
        <v>1897</v>
      </c>
      <c r="C550" s="180" t="s">
        <v>1897</v>
      </c>
      <c r="D550" s="215" t="s">
        <v>2767</v>
      </c>
      <c r="E550" s="216" t="s">
        <v>2768</v>
      </c>
      <c r="F550" s="216" t="s">
        <v>3204</v>
      </c>
      <c r="G550" s="216" t="s">
        <v>3109</v>
      </c>
      <c r="H550" s="216" t="s">
        <v>2839</v>
      </c>
      <c r="I550" s="220">
        <v>43101</v>
      </c>
      <c r="J550" s="220">
        <v>43465</v>
      </c>
      <c r="K550" s="221">
        <v>5</v>
      </c>
      <c r="L550" s="179" t="s">
        <v>3075</v>
      </c>
      <c r="M550" s="222">
        <v>2</v>
      </c>
      <c r="N550" s="222">
        <v>2</v>
      </c>
      <c r="O550" s="222">
        <v>2</v>
      </c>
      <c r="P550" s="222">
        <v>2</v>
      </c>
      <c r="Q550" s="222">
        <v>0</v>
      </c>
      <c r="R550" s="183">
        <v>0</v>
      </c>
      <c r="S550" s="188">
        <v>0</v>
      </c>
      <c r="T550" s="183">
        <v>0</v>
      </c>
      <c r="U550" s="184">
        <v>0</v>
      </c>
      <c r="V550" s="188">
        <v>0</v>
      </c>
      <c r="W550" s="222">
        <v>0</v>
      </c>
      <c r="X550" s="222">
        <v>0</v>
      </c>
      <c r="Y550" s="199"/>
    </row>
    <row r="551" ht="23.1" customHeight="1" spans="1:25">
      <c r="A551" s="179" t="s">
        <v>1752</v>
      </c>
      <c r="B551" s="179" t="s">
        <v>1897</v>
      </c>
      <c r="C551" s="180" t="s">
        <v>1897</v>
      </c>
      <c r="D551" s="215" t="s">
        <v>2767</v>
      </c>
      <c r="E551" s="216" t="s">
        <v>2768</v>
      </c>
      <c r="F551" s="216" t="s">
        <v>3383</v>
      </c>
      <c r="G551" s="216" t="s">
        <v>3383</v>
      </c>
      <c r="H551" s="216" t="s">
        <v>2839</v>
      </c>
      <c r="I551" s="220">
        <v>43101</v>
      </c>
      <c r="J551" s="220">
        <v>43465</v>
      </c>
      <c r="K551" s="221">
        <v>300</v>
      </c>
      <c r="L551" s="179" t="s">
        <v>3081</v>
      </c>
      <c r="M551" s="222">
        <v>1.5</v>
      </c>
      <c r="N551" s="222">
        <v>1.5</v>
      </c>
      <c r="O551" s="222">
        <v>1.5</v>
      </c>
      <c r="P551" s="222">
        <v>1.5</v>
      </c>
      <c r="Q551" s="222">
        <v>0</v>
      </c>
      <c r="R551" s="183">
        <v>0</v>
      </c>
      <c r="S551" s="188">
        <v>0</v>
      </c>
      <c r="T551" s="183">
        <v>0</v>
      </c>
      <c r="U551" s="184">
        <v>0</v>
      </c>
      <c r="V551" s="188">
        <v>0</v>
      </c>
      <c r="W551" s="222">
        <v>0</v>
      </c>
      <c r="X551" s="222">
        <v>0</v>
      </c>
      <c r="Y551" s="199"/>
    </row>
    <row r="552" ht="23.1" customHeight="1" spans="1:25">
      <c r="A552" s="179" t="s">
        <v>1752</v>
      </c>
      <c r="B552" s="179" t="s">
        <v>1897</v>
      </c>
      <c r="C552" s="180" t="s">
        <v>1897</v>
      </c>
      <c r="D552" s="215" t="s">
        <v>2767</v>
      </c>
      <c r="E552" s="216" t="s">
        <v>2768</v>
      </c>
      <c r="F552" s="216" t="s">
        <v>3243</v>
      </c>
      <c r="G552" s="216" t="s">
        <v>3243</v>
      </c>
      <c r="H552" s="216" t="s">
        <v>2839</v>
      </c>
      <c r="I552" s="220">
        <v>43101</v>
      </c>
      <c r="J552" s="220">
        <v>43465</v>
      </c>
      <c r="K552" s="221">
        <v>60</v>
      </c>
      <c r="L552" s="179" t="s">
        <v>3155</v>
      </c>
      <c r="M552" s="222">
        <v>1</v>
      </c>
      <c r="N552" s="222">
        <v>1</v>
      </c>
      <c r="O552" s="222">
        <v>1</v>
      </c>
      <c r="P552" s="222">
        <v>1</v>
      </c>
      <c r="Q552" s="222">
        <v>0</v>
      </c>
      <c r="R552" s="183">
        <v>0</v>
      </c>
      <c r="S552" s="188">
        <v>0</v>
      </c>
      <c r="T552" s="183">
        <v>0</v>
      </c>
      <c r="U552" s="184">
        <v>0</v>
      </c>
      <c r="V552" s="188">
        <v>0</v>
      </c>
      <c r="W552" s="222">
        <v>0</v>
      </c>
      <c r="X552" s="222">
        <v>0</v>
      </c>
      <c r="Y552" s="199"/>
    </row>
    <row r="553" ht="23.1" customHeight="1" spans="1:25">
      <c r="A553" s="179" t="s">
        <v>1752</v>
      </c>
      <c r="B553" s="179" t="s">
        <v>1897</v>
      </c>
      <c r="C553" s="180" t="s">
        <v>1897</v>
      </c>
      <c r="D553" s="215" t="s">
        <v>2767</v>
      </c>
      <c r="E553" s="216" t="s">
        <v>2768</v>
      </c>
      <c r="F553" s="216" t="s">
        <v>3384</v>
      </c>
      <c r="G553" s="216" t="s">
        <v>3384</v>
      </c>
      <c r="H553" s="216" t="s">
        <v>2839</v>
      </c>
      <c r="I553" s="220">
        <v>43101</v>
      </c>
      <c r="J553" s="220">
        <v>43465</v>
      </c>
      <c r="K553" s="221">
        <v>2</v>
      </c>
      <c r="L553" s="179" t="s">
        <v>3155</v>
      </c>
      <c r="M553" s="222">
        <v>1</v>
      </c>
      <c r="N553" s="222">
        <v>1</v>
      </c>
      <c r="O553" s="222">
        <v>1</v>
      </c>
      <c r="P553" s="222">
        <v>1</v>
      </c>
      <c r="Q553" s="222">
        <v>0</v>
      </c>
      <c r="R553" s="183">
        <v>0</v>
      </c>
      <c r="S553" s="188">
        <v>0</v>
      </c>
      <c r="T553" s="183">
        <v>0</v>
      </c>
      <c r="U553" s="184">
        <v>0</v>
      </c>
      <c r="V553" s="188">
        <v>0</v>
      </c>
      <c r="W553" s="222">
        <v>0</v>
      </c>
      <c r="X553" s="222">
        <v>0</v>
      </c>
      <c r="Y553" s="199"/>
    </row>
    <row r="554" ht="23.1" customHeight="1" spans="1:25">
      <c r="A554" s="179" t="s">
        <v>1752</v>
      </c>
      <c r="B554" s="179" t="s">
        <v>1897</v>
      </c>
      <c r="C554" s="180" t="s">
        <v>1897</v>
      </c>
      <c r="D554" s="215" t="s">
        <v>2769</v>
      </c>
      <c r="E554" s="216" t="s">
        <v>2770</v>
      </c>
      <c r="F554" s="216"/>
      <c r="G554" s="216"/>
      <c r="H554" s="216"/>
      <c r="I554" s="220">
        <v>43101</v>
      </c>
      <c r="J554" s="220">
        <v>43465</v>
      </c>
      <c r="K554" s="221"/>
      <c r="L554" s="179"/>
      <c r="M554" s="222">
        <v>30</v>
      </c>
      <c r="N554" s="222">
        <v>30</v>
      </c>
      <c r="O554" s="222">
        <v>0</v>
      </c>
      <c r="P554" s="222">
        <v>0</v>
      </c>
      <c r="Q554" s="222">
        <v>0</v>
      </c>
      <c r="R554" s="183">
        <v>0</v>
      </c>
      <c r="S554" s="188">
        <v>0</v>
      </c>
      <c r="T554" s="183">
        <v>0</v>
      </c>
      <c r="U554" s="184">
        <v>0</v>
      </c>
      <c r="V554" s="188">
        <v>0</v>
      </c>
      <c r="W554" s="222">
        <v>30</v>
      </c>
      <c r="X554" s="222">
        <v>0</v>
      </c>
      <c r="Y554" s="199"/>
    </row>
    <row r="555" ht="23.1" customHeight="1" spans="1:25">
      <c r="A555" s="179" t="s">
        <v>1752</v>
      </c>
      <c r="B555" s="179" t="s">
        <v>1897</v>
      </c>
      <c r="C555" s="180" t="s">
        <v>1899</v>
      </c>
      <c r="D555" s="215" t="s">
        <v>2771</v>
      </c>
      <c r="E555" s="216" t="s">
        <v>2772</v>
      </c>
      <c r="F555" s="216" t="s">
        <v>3128</v>
      </c>
      <c r="G555" s="216" t="s">
        <v>3107</v>
      </c>
      <c r="H555" s="216" t="s">
        <v>2839</v>
      </c>
      <c r="I555" s="220">
        <v>43101</v>
      </c>
      <c r="J555" s="220">
        <v>43465</v>
      </c>
      <c r="K555" s="221">
        <v>5</v>
      </c>
      <c r="L555" s="179" t="s">
        <v>3075</v>
      </c>
      <c r="M555" s="222">
        <v>2.4</v>
      </c>
      <c r="N555" s="222">
        <v>2.4</v>
      </c>
      <c r="O555" s="222">
        <v>2.4</v>
      </c>
      <c r="P555" s="222">
        <v>2.4</v>
      </c>
      <c r="Q555" s="222">
        <v>0</v>
      </c>
      <c r="R555" s="183">
        <v>0</v>
      </c>
      <c r="S555" s="188">
        <v>0</v>
      </c>
      <c r="T555" s="183">
        <v>0</v>
      </c>
      <c r="U555" s="184">
        <v>0</v>
      </c>
      <c r="V555" s="188">
        <v>0</v>
      </c>
      <c r="W555" s="222">
        <v>0</v>
      </c>
      <c r="X555" s="222">
        <v>0</v>
      </c>
      <c r="Y555" s="199"/>
    </row>
    <row r="556" ht="23.1" customHeight="1" spans="1:25">
      <c r="A556" s="179"/>
      <c r="B556" s="179"/>
      <c r="C556" s="180"/>
      <c r="D556" s="215" t="s">
        <v>2775</v>
      </c>
      <c r="E556" s="216" t="s">
        <v>2776</v>
      </c>
      <c r="F556" s="216" t="s">
        <v>3152</v>
      </c>
      <c r="G556" s="216" t="s">
        <v>3385</v>
      </c>
      <c r="H556" s="216"/>
      <c r="I556" s="220">
        <v>43101</v>
      </c>
      <c r="J556" s="220">
        <v>43465</v>
      </c>
      <c r="K556" s="221"/>
      <c r="L556" s="179"/>
      <c r="M556" s="222">
        <v>18</v>
      </c>
      <c r="N556" s="222">
        <v>18</v>
      </c>
      <c r="O556" s="222">
        <v>18</v>
      </c>
      <c r="P556" s="222">
        <v>18</v>
      </c>
      <c r="Q556" s="222">
        <v>0</v>
      </c>
      <c r="R556" s="183">
        <v>0</v>
      </c>
      <c r="S556" s="188">
        <v>0</v>
      </c>
      <c r="T556" s="183">
        <v>0</v>
      </c>
      <c r="U556" s="184">
        <v>0</v>
      </c>
      <c r="V556" s="188">
        <v>0</v>
      </c>
      <c r="W556" s="222">
        <v>0</v>
      </c>
      <c r="X556" s="222">
        <v>0</v>
      </c>
      <c r="Y556" s="199"/>
    </row>
    <row r="557" ht="23.1" customHeight="1" spans="1:25">
      <c r="A557" s="179" t="s">
        <v>1752</v>
      </c>
      <c r="B557" s="179" t="s">
        <v>1897</v>
      </c>
      <c r="C557" s="180" t="s">
        <v>1897</v>
      </c>
      <c r="D557" s="215" t="s">
        <v>2775</v>
      </c>
      <c r="E557" s="216" t="s">
        <v>2776</v>
      </c>
      <c r="F557" s="216" t="s">
        <v>3132</v>
      </c>
      <c r="G557" s="216" t="s">
        <v>3107</v>
      </c>
      <c r="H557" s="216"/>
      <c r="I557" s="220">
        <v>43101</v>
      </c>
      <c r="J557" s="220">
        <v>43434</v>
      </c>
      <c r="K557" s="221">
        <v>10</v>
      </c>
      <c r="L557" s="179" t="s">
        <v>3075</v>
      </c>
      <c r="M557" s="222">
        <v>4</v>
      </c>
      <c r="N557" s="222">
        <v>4</v>
      </c>
      <c r="O557" s="222">
        <v>4</v>
      </c>
      <c r="P557" s="222">
        <v>4</v>
      </c>
      <c r="Q557" s="222">
        <v>0</v>
      </c>
      <c r="R557" s="183">
        <v>0</v>
      </c>
      <c r="S557" s="188">
        <v>0</v>
      </c>
      <c r="T557" s="183">
        <v>0</v>
      </c>
      <c r="U557" s="184">
        <v>0</v>
      </c>
      <c r="V557" s="188">
        <v>0</v>
      </c>
      <c r="W557" s="222">
        <v>0</v>
      </c>
      <c r="X557" s="222">
        <v>0</v>
      </c>
      <c r="Y557" s="199"/>
    </row>
    <row r="558" ht="23.1" customHeight="1" spans="1:25">
      <c r="A558" s="179" t="s">
        <v>1752</v>
      </c>
      <c r="B558" s="179" t="s">
        <v>1897</v>
      </c>
      <c r="C558" s="180" t="s">
        <v>1897</v>
      </c>
      <c r="D558" s="215" t="s">
        <v>2777</v>
      </c>
      <c r="E558" s="216" t="s">
        <v>2778</v>
      </c>
      <c r="F558" s="216" t="s">
        <v>3130</v>
      </c>
      <c r="G558" s="216" t="s">
        <v>3386</v>
      </c>
      <c r="H558" s="216" t="s">
        <v>87</v>
      </c>
      <c r="I558" s="220">
        <v>43101</v>
      </c>
      <c r="J558" s="220">
        <v>43465</v>
      </c>
      <c r="K558" s="221"/>
      <c r="L558" s="179"/>
      <c r="M558" s="222">
        <v>8</v>
      </c>
      <c r="N558" s="222">
        <v>8</v>
      </c>
      <c r="O558" s="222">
        <v>8</v>
      </c>
      <c r="P558" s="222">
        <v>8</v>
      </c>
      <c r="Q558" s="222">
        <v>0</v>
      </c>
      <c r="R558" s="183">
        <v>0</v>
      </c>
      <c r="S558" s="188">
        <v>0</v>
      </c>
      <c r="T558" s="183">
        <v>0</v>
      </c>
      <c r="U558" s="184">
        <v>0</v>
      </c>
      <c r="V558" s="188">
        <v>0</v>
      </c>
      <c r="W558" s="222">
        <v>0</v>
      </c>
      <c r="X558" s="222">
        <v>0</v>
      </c>
      <c r="Y558" s="199"/>
    </row>
    <row r="559" ht="23.1" customHeight="1" spans="1:25">
      <c r="A559" s="179" t="s">
        <v>1752</v>
      </c>
      <c r="B559" s="179" t="s">
        <v>1897</v>
      </c>
      <c r="C559" s="180" t="s">
        <v>1897</v>
      </c>
      <c r="D559" s="215" t="s">
        <v>2777</v>
      </c>
      <c r="E559" s="216" t="s">
        <v>2778</v>
      </c>
      <c r="F559" s="216" t="s">
        <v>3152</v>
      </c>
      <c r="G559" s="216" t="s">
        <v>3387</v>
      </c>
      <c r="H559" s="216" t="s">
        <v>2881</v>
      </c>
      <c r="I559" s="220">
        <v>43101</v>
      </c>
      <c r="J559" s="220">
        <v>43465</v>
      </c>
      <c r="K559" s="221"/>
      <c r="L559" s="179" t="s">
        <v>3388</v>
      </c>
      <c r="M559" s="222">
        <v>18.5</v>
      </c>
      <c r="N559" s="222">
        <v>18.5</v>
      </c>
      <c r="O559" s="222">
        <v>18.5</v>
      </c>
      <c r="P559" s="222">
        <v>18.5</v>
      </c>
      <c r="Q559" s="222">
        <v>0</v>
      </c>
      <c r="R559" s="183">
        <v>0</v>
      </c>
      <c r="S559" s="188">
        <v>0</v>
      </c>
      <c r="T559" s="183">
        <v>0</v>
      </c>
      <c r="U559" s="184">
        <v>0</v>
      </c>
      <c r="V559" s="188">
        <v>0</v>
      </c>
      <c r="W559" s="222">
        <v>0</v>
      </c>
      <c r="X559" s="222">
        <v>0</v>
      </c>
      <c r="Y559" s="199"/>
    </row>
    <row r="560" ht="23.1" customHeight="1" spans="1:25">
      <c r="A560" s="179" t="s">
        <v>1752</v>
      </c>
      <c r="B560" s="179" t="s">
        <v>1897</v>
      </c>
      <c r="C560" s="180" t="s">
        <v>1897</v>
      </c>
      <c r="D560" s="215" t="s">
        <v>2777</v>
      </c>
      <c r="E560" s="216" t="s">
        <v>2778</v>
      </c>
      <c r="F560" s="216" t="s">
        <v>3154</v>
      </c>
      <c r="G560" s="216" t="s">
        <v>3389</v>
      </c>
      <c r="H560" s="216" t="s">
        <v>2839</v>
      </c>
      <c r="I560" s="220">
        <v>43101</v>
      </c>
      <c r="J560" s="220">
        <v>43465</v>
      </c>
      <c r="K560" s="221"/>
      <c r="L560" s="179"/>
      <c r="M560" s="222">
        <v>4.5</v>
      </c>
      <c r="N560" s="222">
        <v>4.5</v>
      </c>
      <c r="O560" s="222">
        <v>4.5</v>
      </c>
      <c r="P560" s="222">
        <v>4.5</v>
      </c>
      <c r="Q560" s="222">
        <v>0</v>
      </c>
      <c r="R560" s="183">
        <v>0</v>
      </c>
      <c r="S560" s="188">
        <v>0</v>
      </c>
      <c r="T560" s="183">
        <v>0</v>
      </c>
      <c r="U560" s="184">
        <v>0</v>
      </c>
      <c r="V560" s="188">
        <v>0</v>
      </c>
      <c r="W560" s="222">
        <v>0</v>
      </c>
      <c r="X560" s="222">
        <v>0</v>
      </c>
      <c r="Y560" s="199"/>
    </row>
    <row r="561" ht="23.1" customHeight="1" spans="1:25">
      <c r="A561" s="179" t="s">
        <v>1752</v>
      </c>
      <c r="B561" s="179" t="s">
        <v>1897</v>
      </c>
      <c r="C561" s="180" t="s">
        <v>1897</v>
      </c>
      <c r="D561" s="215" t="s">
        <v>2777</v>
      </c>
      <c r="E561" s="216" t="s">
        <v>2778</v>
      </c>
      <c r="F561" s="216" t="s">
        <v>3154</v>
      </c>
      <c r="G561" s="216" t="s">
        <v>3390</v>
      </c>
      <c r="H561" s="216" t="s">
        <v>90</v>
      </c>
      <c r="I561" s="220">
        <v>43101</v>
      </c>
      <c r="J561" s="220">
        <v>43465</v>
      </c>
      <c r="K561" s="221"/>
      <c r="L561" s="179"/>
      <c r="M561" s="222">
        <v>6</v>
      </c>
      <c r="N561" s="222">
        <v>6</v>
      </c>
      <c r="O561" s="222">
        <v>6</v>
      </c>
      <c r="P561" s="222">
        <v>6</v>
      </c>
      <c r="Q561" s="222">
        <v>0</v>
      </c>
      <c r="R561" s="183">
        <v>0</v>
      </c>
      <c r="S561" s="188">
        <v>0</v>
      </c>
      <c r="T561" s="183">
        <v>0</v>
      </c>
      <c r="U561" s="184">
        <v>0</v>
      </c>
      <c r="V561" s="188">
        <v>0</v>
      </c>
      <c r="W561" s="222">
        <v>0</v>
      </c>
      <c r="X561" s="222">
        <v>0</v>
      </c>
      <c r="Y561" s="199"/>
    </row>
    <row r="562" ht="23.1" customHeight="1" spans="1:25">
      <c r="A562" s="179" t="s">
        <v>1752</v>
      </c>
      <c r="B562" s="179" t="s">
        <v>1897</v>
      </c>
      <c r="C562" s="180" t="s">
        <v>1897</v>
      </c>
      <c r="D562" s="215" t="s">
        <v>2779</v>
      </c>
      <c r="E562" s="216" t="s">
        <v>2780</v>
      </c>
      <c r="F562" s="216" t="s">
        <v>3391</v>
      </c>
      <c r="G562" s="216"/>
      <c r="H562" s="216" t="s">
        <v>2839</v>
      </c>
      <c r="I562" s="220">
        <v>43101</v>
      </c>
      <c r="J562" s="220">
        <v>43465</v>
      </c>
      <c r="K562" s="221"/>
      <c r="L562" s="179"/>
      <c r="M562" s="222">
        <v>5</v>
      </c>
      <c r="N562" s="222">
        <v>5</v>
      </c>
      <c r="O562" s="222">
        <v>5</v>
      </c>
      <c r="P562" s="222">
        <v>5</v>
      </c>
      <c r="Q562" s="222">
        <v>0</v>
      </c>
      <c r="R562" s="183">
        <v>0</v>
      </c>
      <c r="S562" s="188">
        <v>0</v>
      </c>
      <c r="T562" s="183">
        <v>0</v>
      </c>
      <c r="U562" s="184">
        <v>0</v>
      </c>
      <c r="V562" s="188">
        <v>0</v>
      </c>
      <c r="W562" s="222">
        <v>0</v>
      </c>
      <c r="X562" s="222">
        <v>0</v>
      </c>
      <c r="Y562" s="199"/>
    </row>
    <row r="563" ht="23.1" customHeight="1" spans="1:25">
      <c r="A563" s="179" t="s">
        <v>1752</v>
      </c>
      <c r="B563" s="179" t="s">
        <v>1897</v>
      </c>
      <c r="C563" s="180" t="s">
        <v>1897</v>
      </c>
      <c r="D563" s="215" t="s">
        <v>2779</v>
      </c>
      <c r="E563" s="216" t="s">
        <v>2780</v>
      </c>
      <c r="F563" s="216" t="s">
        <v>3365</v>
      </c>
      <c r="G563" s="216"/>
      <c r="H563" s="216" t="s">
        <v>2888</v>
      </c>
      <c r="I563" s="220">
        <v>43101</v>
      </c>
      <c r="J563" s="220">
        <v>43465</v>
      </c>
      <c r="K563" s="221"/>
      <c r="L563" s="179"/>
      <c r="M563" s="222">
        <v>48</v>
      </c>
      <c r="N563" s="222">
        <v>48</v>
      </c>
      <c r="O563" s="222">
        <v>48</v>
      </c>
      <c r="P563" s="222">
        <v>48</v>
      </c>
      <c r="Q563" s="222">
        <v>0</v>
      </c>
      <c r="R563" s="183">
        <v>0</v>
      </c>
      <c r="S563" s="188">
        <v>0</v>
      </c>
      <c r="T563" s="183">
        <v>0</v>
      </c>
      <c r="U563" s="184">
        <v>0</v>
      </c>
      <c r="V563" s="188">
        <v>0</v>
      </c>
      <c r="W563" s="222">
        <v>0</v>
      </c>
      <c r="X563" s="222">
        <v>0</v>
      </c>
      <c r="Y563" s="199"/>
    </row>
    <row r="564" ht="23.1" customHeight="1" spans="1:25">
      <c r="A564" s="179" t="s">
        <v>1752</v>
      </c>
      <c r="B564" s="179" t="s">
        <v>1897</v>
      </c>
      <c r="C564" s="180" t="s">
        <v>1897</v>
      </c>
      <c r="D564" s="215" t="s">
        <v>2779</v>
      </c>
      <c r="E564" s="216" t="s">
        <v>2780</v>
      </c>
      <c r="F564" s="216" t="s">
        <v>3363</v>
      </c>
      <c r="G564" s="216"/>
      <c r="H564" s="216" t="s">
        <v>2839</v>
      </c>
      <c r="I564" s="220">
        <v>43101</v>
      </c>
      <c r="J564" s="220">
        <v>43465</v>
      </c>
      <c r="K564" s="221"/>
      <c r="L564" s="179"/>
      <c r="M564" s="222">
        <v>5</v>
      </c>
      <c r="N564" s="222">
        <v>5</v>
      </c>
      <c r="O564" s="222">
        <v>5</v>
      </c>
      <c r="P564" s="222">
        <v>5</v>
      </c>
      <c r="Q564" s="222">
        <v>0</v>
      </c>
      <c r="R564" s="183">
        <v>0</v>
      </c>
      <c r="S564" s="188">
        <v>0</v>
      </c>
      <c r="T564" s="183">
        <v>0</v>
      </c>
      <c r="U564" s="184">
        <v>0</v>
      </c>
      <c r="V564" s="188">
        <v>0</v>
      </c>
      <c r="W564" s="222">
        <v>0</v>
      </c>
      <c r="X564" s="222">
        <v>0</v>
      </c>
      <c r="Y564" s="199"/>
    </row>
    <row r="565" ht="23.1" customHeight="1" spans="1:25">
      <c r="A565" s="179" t="s">
        <v>1752</v>
      </c>
      <c r="B565" s="179" t="s">
        <v>1897</v>
      </c>
      <c r="C565" s="180" t="s">
        <v>1897</v>
      </c>
      <c r="D565" s="215" t="s">
        <v>2779</v>
      </c>
      <c r="E565" s="216" t="s">
        <v>2780</v>
      </c>
      <c r="F565" s="216" t="s">
        <v>3392</v>
      </c>
      <c r="G565" s="216"/>
      <c r="H565" s="216" t="s">
        <v>87</v>
      </c>
      <c r="I565" s="220">
        <v>43101</v>
      </c>
      <c r="J565" s="220">
        <v>43465</v>
      </c>
      <c r="K565" s="221"/>
      <c r="L565" s="179"/>
      <c r="M565" s="222">
        <v>20</v>
      </c>
      <c r="N565" s="222">
        <v>20</v>
      </c>
      <c r="O565" s="222">
        <v>20</v>
      </c>
      <c r="P565" s="222">
        <v>20</v>
      </c>
      <c r="Q565" s="222">
        <v>0</v>
      </c>
      <c r="R565" s="183">
        <v>0</v>
      </c>
      <c r="S565" s="188">
        <v>0</v>
      </c>
      <c r="T565" s="183">
        <v>0</v>
      </c>
      <c r="U565" s="184">
        <v>0</v>
      </c>
      <c r="V565" s="188">
        <v>0</v>
      </c>
      <c r="W565" s="222">
        <v>0</v>
      </c>
      <c r="X565" s="222">
        <v>0</v>
      </c>
      <c r="Y565" s="199"/>
    </row>
    <row r="566" ht="23.1" customHeight="1" spans="1:25">
      <c r="A566" s="179" t="s">
        <v>1752</v>
      </c>
      <c r="B566" s="179" t="s">
        <v>1897</v>
      </c>
      <c r="C566" s="180" t="s">
        <v>1897</v>
      </c>
      <c r="D566" s="215" t="s">
        <v>2781</v>
      </c>
      <c r="E566" s="216" t="s">
        <v>2782</v>
      </c>
      <c r="F566" s="216" t="s">
        <v>3184</v>
      </c>
      <c r="G566" s="216" t="s">
        <v>3393</v>
      </c>
      <c r="H566" s="216" t="s">
        <v>2839</v>
      </c>
      <c r="I566" s="220">
        <v>43101</v>
      </c>
      <c r="J566" s="220">
        <v>43465</v>
      </c>
      <c r="K566" s="221"/>
      <c r="L566" s="179"/>
      <c r="M566" s="222">
        <v>5</v>
      </c>
      <c r="N566" s="222">
        <v>5</v>
      </c>
      <c r="O566" s="222">
        <v>1</v>
      </c>
      <c r="P566" s="222">
        <v>1</v>
      </c>
      <c r="Q566" s="222">
        <v>0</v>
      </c>
      <c r="R566" s="183">
        <v>0</v>
      </c>
      <c r="S566" s="188">
        <v>0</v>
      </c>
      <c r="T566" s="183">
        <v>0</v>
      </c>
      <c r="U566" s="184">
        <v>0</v>
      </c>
      <c r="V566" s="188">
        <v>0</v>
      </c>
      <c r="W566" s="222">
        <v>4</v>
      </c>
      <c r="X566" s="222">
        <v>0</v>
      </c>
      <c r="Y566" s="199"/>
    </row>
    <row r="567" ht="23.1" customHeight="1" spans="1:25">
      <c r="A567" s="179" t="s">
        <v>1752</v>
      </c>
      <c r="B567" s="179" t="s">
        <v>1897</v>
      </c>
      <c r="C567" s="180" t="s">
        <v>1897</v>
      </c>
      <c r="D567" s="215" t="s">
        <v>2781</v>
      </c>
      <c r="E567" s="216" t="s">
        <v>2782</v>
      </c>
      <c r="F567" s="216" t="s">
        <v>3363</v>
      </c>
      <c r="G567" s="216" t="s">
        <v>3394</v>
      </c>
      <c r="H567" s="216" t="s">
        <v>2839</v>
      </c>
      <c r="I567" s="220">
        <v>43101</v>
      </c>
      <c r="J567" s="220">
        <v>43465</v>
      </c>
      <c r="K567" s="221"/>
      <c r="L567" s="179" t="s">
        <v>3223</v>
      </c>
      <c r="M567" s="222">
        <v>15</v>
      </c>
      <c r="N567" s="222">
        <v>15</v>
      </c>
      <c r="O567" s="222">
        <v>6</v>
      </c>
      <c r="P567" s="222">
        <v>6</v>
      </c>
      <c r="Q567" s="222">
        <v>0</v>
      </c>
      <c r="R567" s="183">
        <v>0</v>
      </c>
      <c r="S567" s="188">
        <v>0</v>
      </c>
      <c r="T567" s="183">
        <v>0</v>
      </c>
      <c r="U567" s="184">
        <v>0</v>
      </c>
      <c r="V567" s="188">
        <v>0</v>
      </c>
      <c r="W567" s="222">
        <v>9</v>
      </c>
      <c r="X567" s="222">
        <v>0</v>
      </c>
      <c r="Y567" s="199"/>
    </row>
    <row r="568" ht="23.1" customHeight="1" spans="1:25">
      <c r="A568" s="179" t="s">
        <v>1752</v>
      </c>
      <c r="B568" s="179" t="s">
        <v>1897</v>
      </c>
      <c r="C568" s="180" t="s">
        <v>1897</v>
      </c>
      <c r="D568" s="215" t="s">
        <v>2781</v>
      </c>
      <c r="E568" s="216" t="s">
        <v>2782</v>
      </c>
      <c r="F568" s="216" t="s">
        <v>3327</v>
      </c>
      <c r="G568" s="216" t="s">
        <v>3395</v>
      </c>
      <c r="H568" s="216" t="s">
        <v>2839</v>
      </c>
      <c r="I568" s="220">
        <v>43101</v>
      </c>
      <c r="J568" s="220">
        <v>43465</v>
      </c>
      <c r="K568" s="221"/>
      <c r="L568" s="179" t="s">
        <v>3075</v>
      </c>
      <c r="M568" s="222">
        <v>3</v>
      </c>
      <c r="N568" s="222">
        <v>3</v>
      </c>
      <c r="O568" s="222">
        <v>1</v>
      </c>
      <c r="P568" s="222">
        <v>1</v>
      </c>
      <c r="Q568" s="222">
        <v>0</v>
      </c>
      <c r="R568" s="183">
        <v>0</v>
      </c>
      <c r="S568" s="188">
        <v>0</v>
      </c>
      <c r="T568" s="183">
        <v>0</v>
      </c>
      <c r="U568" s="184">
        <v>0</v>
      </c>
      <c r="V568" s="188">
        <v>0</v>
      </c>
      <c r="W568" s="222">
        <v>2</v>
      </c>
      <c r="X568" s="222">
        <v>0</v>
      </c>
      <c r="Y568" s="199"/>
    </row>
    <row r="569" ht="23.1" customHeight="1" spans="1:25">
      <c r="A569" s="179" t="s">
        <v>1752</v>
      </c>
      <c r="B569" s="179" t="s">
        <v>1897</v>
      </c>
      <c r="C569" s="180" t="s">
        <v>1897</v>
      </c>
      <c r="D569" s="215" t="s">
        <v>2781</v>
      </c>
      <c r="E569" s="216" t="s">
        <v>2782</v>
      </c>
      <c r="F569" s="216" t="s">
        <v>3272</v>
      </c>
      <c r="G569" s="216" t="s">
        <v>3396</v>
      </c>
      <c r="H569" s="216" t="s">
        <v>2847</v>
      </c>
      <c r="I569" s="220">
        <v>43101</v>
      </c>
      <c r="J569" s="220">
        <v>43465</v>
      </c>
      <c r="K569" s="221">
        <v>2</v>
      </c>
      <c r="L569" s="179" t="s">
        <v>3085</v>
      </c>
      <c r="M569" s="222">
        <v>5</v>
      </c>
      <c r="N569" s="222">
        <v>5</v>
      </c>
      <c r="O569" s="222">
        <v>2.5</v>
      </c>
      <c r="P569" s="222">
        <v>2.5</v>
      </c>
      <c r="Q569" s="222">
        <v>0</v>
      </c>
      <c r="R569" s="183">
        <v>0</v>
      </c>
      <c r="S569" s="188">
        <v>0</v>
      </c>
      <c r="T569" s="183">
        <v>0</v>
      </c>
      <c r="U569" s="184">
        <v>0</v>
      </c>
      <c r="V569" s="188">
        <v>0</v>
      </c>
      <c r="W569" s="222">
        <v>2.5</v>
      </c>
      <c r="X569" s="222">
        <v>0</v>
      </c>
      <c r="Y569" s="199"/>
    </row>
    <row r="570" ht="23.1" customHeight="1" spans="1:25">
      <c r="A570" s="179" t="s">
        <v>1752</v>
      </c>
      <c r="B570" s="179" t="s">
        <v>1897</v>
      </c>
      <c r="C570" s="180" t="s">
        <v>1897</v>
      </c>
      <c r="D570" s="215" t="s">
        <v>2781</v>
      </c>
      <c r="E570" s="216" t="s">
        <v>2782</v>
      </c>
      <c r="F570" s="216" t="s">
        <v>3397</v>
      </c>
      <c r="G570" s="216" t="s">
        <v>3398</v>
      </c>
      <c r="H570" s="216" t="s">
        <v>87</v>
      </c>
      <c r="I570" s="220">
        <v>43101</v>
      </c>
      <c r="J570" s="220">
        <v>43465</v>
      </c>
      <c r="K570" s="221"/>
      <c r="L570" s="179"/>
      <c r="M570" s="222">
        <v>15</v>
      </c>
      <c r="N570" s="222">
        <v>15</v>
      </c>
      <c r="O570" s="222">
        <v>9</v>
      </c>
      <c r="P570" s="222">
        <v>9</v>
      </c>
      <c r="Q570" s="222">
        <v>0</v>
      </c>
      <c r="R570" s="183">
        <v>0</v>
      </c>
      <c r="S570" s="188">
        <v>0</v>
      </c>
      <c r="T570" s="183">
        <v>0</v>
      </c>
      <c r="U570" s="184">
        <v>0</v>
      </c>
      <c r="V570" s="188">
        <v>0</v>
      </c>
      <c r="W570" s="222">
        <v>6</v>
      </c>
      <c r="X570" s="222">
        <v>0</v>
      </c>
      <c r="Y570" s="199"/>
    </row>
    <row r="571" ht="23.1" customHeight="1" spans="1:25">
      <c r="A571" s="179" t="s">
        <v>1752</v>
      </c>
      <c r="B571" s="179" t="s">
        <v>1901</v>
      </c>
      <c r="C571" s="180" t="s">
        <v>1903</v>
      </c>
      <c r="D571" s="215" t="s">
        <v>2781</v>
      </c>
      <c r="E571" s="216" t="s">
        <v>2782</v>
      </c>
      <c r="F571" s="216" t="s">
        <v>3399</v>
      </c>
      <c r="G571" s="216" t="s">
        <v>3400</v>
      </c>
      <c r="H571" s="216" t="s">
        <v>2888</v>
      </c>
      <c r="I571" s="220">
        <v>43101</v>
      </c>
      <c r="J571" s="220">
        <v>43465</v>
      </c>
      <c r="K571" s="221"/>
      <c r="L571" s="179"/>
      <c r="M571" s="222">
        <v>50</v>
      </c>
      <c r="N571" s="222">
        <v>50</v>
      </c>
      <c r="O571" s="222">
        <v>0</v>
      </c>
      <c r="P571" s="222">
        <v>0</v>
      </c>
      <c r="Q571" s="222">
        <v>0</v>
      </c>
      <c r="R571" s="183">
        <v>0</v>
      </c>
      <c r="S571" s="188">
        <v>0</v>
      </c>
      <c r="T571" s="183">
        <v>0</v>
      </c>
      <c r="U571" s="184">
        <v>0</v>
      </c>
      <c r="V571" s="188">
        <v>0</v>
      </c>
      <c r="W571" s="222">
        <v>50</v>
      </c>
      <c r="X571" s="222">
        <v>0</v>
      </c>
      <c r="Y571" s="199" t="s">
        <v>3401</v>
      </c>
    </row>
    <row r="572" ht="23.1" customHeight="1" spans="1:25">
      <c r="A572" s="179" t="s">
        <v>1752</v>
      </c>
      <c r="B572" s="179" t="s">
        <v>1901</v>
      </c>
      <c r="C572" s="180" t="s">
        <v>1903</v>
      </c>
      <c r="D572" s="215" t="s">
        <v>2781</v>
      </c>
      <c r="E572" s="216" t="s">
        <v>2782</v>
      </c>
      <c r="F572" s="216" t="s">
        <v>3402</v>
      </c>
      <c r="G572" s="216" t="s">
        <v>3400</v>
      </c>
      <c r="H572" s="216" t="s">
        <v>2888</v>
      </c>
      <c r="I572" s="220">
        <v>43101</v>
      </c>
      <c r="J572" s="220">
        <v>43465</v>
      </c>
      <c r="K572" s="221"/>
      <c r="L572" s="179"/>
      <c r="M572" s="222">
        <v>67</v>
      </c>
      <c r="N572" s="222">
        <v>67</v>
      </c>
      <c r="O572" s="222">
        <v>0</v>
      </c>
      <c r="P572" s="222">
        <v>0</v>
      </c>
      <c r="Q572" s="222">
        <v>0</v>
      </c>
      <c r="R572" s="183">
        <v>0</v>
      </c>
      <c r="S572" s="188">
        <v>0</v>
      </c>
      <c r="T572" s="183">
        <v>0</v>
      </c>
      <c r="U572" s="184">
        <v>0</v>
      </c>
      <c r="V572" s="188">
        <v>0</v>
      </c>
      <c r="W572" s="222">
        <v>0</v>
      </c>
      <c r="X572" s="222">
        <v>67</v>
      </c>
      <c r="Y572" s="199" t="s">
        <v>3403</v>
      </c>
    </row>
    <row r="573" ht="23.1" customHeight="1" spans="1:25">
      <c r="A573" s="179" t="s">
        <v>1752</v>
      </c>
      <c r="B573" s="179" t="s">
        <v>1897</v>
      </c>
      <c r="C573" s="180" t="s">
        <v>1897</v>
      </c>
      <c r="D573" s="215" t="s">
        <v>2783</v>
      </c>
      <c r="E573" s="216" t="s">
        <v>2784</v>
      </c>
      <c r="F573" s="216" t="s">
        <v>3128</v>
      </c>
      <c r="G573" s="216" t="s">
        <v>3404</v>
      </c>
      <c r="H573" s="216" t="s">
        <v>90</v>
      </c>
      <c r="I573" s="220">
        <v>43101</v>
      </c>
      <c r="J573" s="220">
        <v>43465</v>
      </c>
      <c r="K573" s="221">
        <v>5</v>
      </c>
      <c r="L573" s="179" t="s">
        <v>3405</v>
      </c>
      <c r="M573" s="222">
        <v>2</v>
      </c>
      <c r="N573" s="222">
        <v>2</v>
      </c>
      <c r="O573" s="222">
        <v>2</v>
      </c>
      <c r="P573" s="222">
        <v>2</v>
      </c>
      <c r="Q573" s="222">
        <v>0</v>
      </c>
      <c r="R573" s="183">
        <v>0</v>
      </c>
      <c r="S573" s="188">
        <v>0</v>
      </c>
      <c r="T573" s="183">
        <v>0</v>
      </c>
      <c r="U573" s="184">
        <v>0</v>
      </c>
      <c r="V573" s="188">
        <v>0</v>
      </c>
      <c r="W573" s="222">
        <v>0</v>
      </c>
      <c r="X573" s="222">
        <v>0</v>
      </c>
      <c r="Y573" s="199"/>
    </row>
    <row r="574" ht="23.1" customHeight="1" spans="1:25">
      <c r="A574" s="179" t="s">
        <v>1752</v>
      </c>
      <c r="B574" s="179" t="s">
        <v>1897</v>
      </c>
      <c r="C574" s="180" t="s">
        <v>1897</v>
      </c>
      <c r="D574" s="215" t="s">
        <v>2783</v>
      </c>
      <c r="E574" s="216" t="s">
        <v>2784</v>
      </c>
      <c r="F574" s="216" t="s">
        <v>3406</v>
      </c>
      <c r="G574" s="216" t="s">
        <v>3406</v>
      </c>
      <c r="H574" s="216" t="s">
        <v>2839</v>
      </c>
      <c r="I574" s="220">
        <v>43101</v>
      </c>
      <c r="J574" s="220">
        <v>43465</v>
      </c>
      <c r="K574" s="221">
        <v>12</v>
      </c>
      <c r="L574" s="179" t="s">
        <v>3407</v>
      </c>
      <c r="M574" s="222">
        <v>48</v>
      </c>
      <c r="N574" s="222">
        <v>48</v>
      </c>
      <c r="O574" s="222">
        <v>48</v>
      </c>
      <c r="P574" s="222">
        <v>48</v>
      </c>
      <c r="Q574" s="222">
        <v>0</v>
      </c>
      <c r="R574" s="183">
        <v>0</v>
      </c>
      <c r="S574" s="188">
        <v>0</v>
      </c>
      <c r="T574" s="183">
        <v>0</v>
      </c>
      <c r="U574" s="184">
        <v>0</v>
      </c>
      <c r="V574" s="188">
        <v>0</v>
      </c>
      <c r="W574" s="222">
        <v>0</v>
      </c>
      <c r="X574" s="222">
        <v>0</v>
      </c>
      <c r="Y574" s="199"/>
    </row>
    <row r="575" ht="23.1" customHeight="1" spans="1:25">
      <c r="A575" s="179" t="s">
        <v>1752</v>
      </c>
      <c r="B575" s="179" t="s">
        <v>1897</v>
      </c>
      <c r="C575" s="180" t="s">
        <v>1897</v>
      </c>
      <c r="D575" s="215" t="s">
        <v>2787</v>
      </c>
      <c r="E575" s="216" t="s">
        <v>2788</v>
      </c>
      <c r="F575" s="216" t="s">
        <v>3082</v>
      </c>
      <c r="G575" s="216" t="s">
        <v>3107</v>
      </c>
      <c r="H575" s="216" t="s">
        <v>2839</v>
      </c>
      <c r="I575" s="220">
        <v>43101</v>
      </c>
      <c r="J575" s="220">
        <v>43465</v>
      </c>
      <c r="K575" s="221">
        <v>5</v>
      </c>
      <c r="L575" s="179" t="s">
        <v>3075</v>
      </c>
      <c r="M575" s="222">
        <v>2</v>
      </c>
      <c r="N575" s="222">
        <v>2</v>
      </c>
      <c r="O575" s="222">
        <v>2</v>
      </c>
      <c r="P575" s="222">
        <v>2</v>
      </c>
      <c r="Q575" s="222">
        <v>0</v>
      </c>
      <c r="R575" s="183">
        <v>0</v>
      </c>
      <c r="S575" s="188">
        <v>0</v>
      </c>
      <c r="T575" s="183">
        <v>0</v>
      </c>
      <c r="U575" s="184">
        <v>0</v>
      </c>
      <c r="V575" s="188">
        <v>0</v>
      </c>
      <c r="W575" s="222">
        <v>0</v>
      </c>
      <c r="X575" s="222">
        <v>0</v>
      </c>
      <c r="Y575" s="199"/>
    </row>
    <row r="576" ht="23.1" customHeight="1" spans="1:25">
      <c r="A576" s="179"/>
      <c r="B576" s="179"/>
      <c r="C576" s="180"/>
      <c r="D576" s="215" t="s">
        <v>2789</v>
      </c>
      <c r="E576" s="216" t="s">
        <v>2790</v>
      </c>
      <c r="F576" s="216"/>
      <c r="G576" s="216"/>
      <c r="H576" s="216"/>
      <c r="I576" s="220"/>
      <c r="J576" s="220"/>
      <c r="K576" s="221"/>
      <c r="L576" s="179"/>
      <c r="M576" s="222">
        <v>30</v>
      </c>
      <c r="N576" s="222">
        <v>30</v>
      </c>
      <c r="O576" s="222">
        <v>20</v>
      </c>
      <c r="P576" s="222">
        <v>20</v>
      </c>
      <c r="Q576" s="222">
        <v>0</v>
      </c>
      <c r="R576" s="183">
        <v>0</v>
      </c>
      <c r="S576" s="188">
        <v>0</v>
      </c>
      <c r="T576" s="183">
        <v>0</v>
      </c>
      <c r="U576" s="184">
        <v>0</v>
      </c>
      <c r="V576" s="188">
        <v>0</v>
      </c>
      <c r="W576" s="222">
        <v>10</v>
      </c>
      <c r="X576" s="222">
        <v>0</v>
      </c>
      <c r="Y576" s="199"/>
    </row>
    <row r="577" ht="23.1" customHeight="1" spans="1:25">
      <c r="A577" s="179"/>
      <c r="B577" s="179"/>
      <c r="C577" s="180"/>
      <c r="D577" s="215" t="s">
        <v>2791</v>
      </c>
      <c r="E577" s="216" t="s">
        <v>2792</v>
      </c>
      <c r="F577" s="216"/>
      <c r="G577" s="216"/>
      <c r="H577" s="216"/>
      <c r="I577" s="220"/>
      <c r="J577" s="220"/>
      <c r="K577" s="221"/>
      <c r="L577" s="179"/>
      <c r="M577" s="222">
        <v>100</v>
      </c>
      <c r="N577" s="222">
        <v>100</v>
      </c>
      <c r="O577" s="222">
        <v>40</v>
      </c>
      <c r="P577" s="222">
        <v>40</v>
      </c>
      <c r="Q577" s="222">
        <v>0</v>
      </c>
      <c r="R577" s="183">
        <v>0</v>
      </c>
      <c r="S577" s="188">
        <v>0</v>
      </c>
      <c r="T577" s="183">
        <v>0</v>
      </c>
      <c r="U577" s="184">
        <v>0</v>
      </c>
      <c r="V577" s="188">
        <v>0</v>
      </c>
      <c r="W577" s="222">
        <v>60</v>
      </c>
      <c r="X577" s="222">
        <v>0</v>
      </c>
      <c r="Y577" s="199" t="s">
        <v>3408</v>
      </c>
    </row>
    <row r="578" ht="23.1" customHeight="1" spans="1:25">
      <c r="A578" s="179" t="s">
        <v>1414</v>
      </c>
      <c r="B578" s="179" t="s">
        <v>1897</v>
      </c>
      <c r="C578" s="180" t="s">
        <v>1897</v>
      </c>
      <c r="D578" s="215" t="s">
        <v>2795</v>
      </c>
      <c r="E578" s="216" t="s">
        <v>2796</v>
      </c>
      <c r="F578" s="216"/>
      <c r="G578" s="216" t="s">
        <v>3409</v>
      </c>
      <c r="H578" s="216" t="s">
        <v>87</v>
      </c>
      <c r="I578" s="220"/>
      <c r="J578" s="220"/>
      <c r="K578" s="221"/>
      <c r="L578" s="179"/>
      <c r="M578" s="222">
        <v>10</v>
      </c>
      <c r="N578" s="222">
        <v>10</v>
      </c>
      <c r="O578" s="222">
        <v>10</v>
      </c>
      <c r="P578" s="222">
        <v>10</v>
      </c>
      <c r="Q578" s="222">
        <v>0</v>
      </c>
      <c r="R578" s="183">
        <v>0</v>
      </c>
      <c r="S578" s="188">
        <v>0</v>
      </c>
      <c r="T578" s="183">
        <v>0</v>
      </c>
      <c r="U578" s="184">
        <v>0</v>
      </c>
      <c r="V578" s="188">
        <v>0</v>
      </c>
      <c r="W578" s="222">
        <v>0</v>
      </c>
      <c r="X578" s="222">
        <v>0</v>
      </c>
      <c r="Y578" s="199"/>
    </row>
    <row r="579" ht="23.1" customHeight="1" spans="1:25">
      <c r="A579" s="179" t="s">
        <v>1414</v>
      </c>
      <c r="B579" s="179" t="s">
        <v>1897</v>
      </c>
      <c r="C579" s="180" t="s">
        <v>1897</v>
      </c>
      <c r="D579" s="215" t="s">
        <v>2795</v>
      </c>
      <c r="E579" s="216" t="s">
        <v>2796</v>
      </c>
      <c r="F579" s="216"/>
      <c r="G579" s="216" t="s">
        <v>3080</v>
      </c>
      <c r="H579" s="216" t="s">
        <v>2839</v>
      </c>
      <c r="I579" s="220"/>
      <c r="J579" s="220"/>
      <c r="K579" s="221">
        <v>50</v>
      </c>
      <c r="L579" s="179" t="s">
        <v>3155</v>
      </c>
      <c r="M579" s="222">
        <v>1</v>
      </c>
      <c r="N579" s="222">
        <v>1</v>
      </c>
      <c r="O579" s="222">
        <v>1</v>
      </c>
      <c r="P579" s="222">
        <v>1</v>
      </c>
      <c r="Q579" s="222">
        <v>0</v>
      </c>
      <c r="R579" s="183">
        <v>0</v>
      </c>
      <c r="S579" s="188">
        <v>0</v>
      </c>
      <c r="T579" s="183">
        <v>0</v>
      </c>
      <c r="U579" s="184">
        <v>0</v>
      </c>
      <c r="V579" s="188">
        <v>0</v>
      </c>
      <c r="W579" s="222">
        <v>0</v>
      </c>
      <c r="X579" s="222">
        <v>0</v>
      </c>
      <c r="Y579" s="199"/>
    </row>
    <row r="580" ht="23.1" customHeight="1" spans="1:25">
      <c r="A580" s="179" t="s">
        <v>1414</v>
      </c>
      <c r="B580" s="179" t="s">
        <v>1897</v>
      </c>
      <c r="C580" s="180" t="s">
        <v>1897</v>
      </c>
      <c r="D580" s="215" t="s">
        <v>2795</v>
      </c>
      <c r="E580" s="216" t="s">
        <v>2796</v>
      </c>
      <c r="F580" s="216"/>
      <c r="G580" s="216" t="s">
        <v>3107</v>
      </c>
      <c r="H580" s="216" t="s">
        <v>2839</v>
      </c>
      <c r="I580" s="220"/>
      <c r="J580" s="220"/>
      <c r="K580" s="221">
        <v>10</v>
      </c>
      <c r="L580" s="179" t="s">
        <v>3075</v>
      </c>
      <c r="M580" s="222">
        <v>4</v>
      </c>
      <c r="N580" s="222">
        <v>4</v>
      </c>
      <c r="O580" s="222">
        <v>4</v>
      </c>
      <c r="P580" s="222">
        <v>4</v>
      </c>
      <c r="Q580" s="222">
        <v>0</v>
      </c>
      <c r="R580" s="183">
        <v>0</v>
      </c>
      <c r="S580" s="188">
        <v>0</v>
      </c>
      <c r="T580" s="183">
        <v>0</v>
      </c>
      <c r="U580" s="184">
        <v>0</v>
      </c>
      <c r="V580" s="188">
        <v>0</v>
      </c>
      <c r="W580" s="222">
        <v>0</v>
      </c>
      <c r="X580" s="222">
        <v>0</v>
      </c>
      <c r="Y580" s="199"/>
    </row>
    <row r="581" ht="23.1" customHeight="1" spans="1:25">
      <c r="A581" s="179" t="s">
        <v>1414</v>
      </c>
      <c r="B581" s="179" t="s">
        <v>1897</v>
      </c>
      <c r="C581" s="180" t="s">
        <v>1897</v>
      </c>
      <c r="D581" s="215" t="s">
        <v>2795</v>
      </c>
      <c r="E581" s="216" t="s">
        <v>2796</v>
      </c>
      <c r="F581" s="216"/>
      <c r="G581" s="216" t="s">
        <v>3078</v>
      </c>
      <c r="H581" s="216" t="s">
        <v>2839</v>
      </c>
      <c r="I581" s="220"/>
      <c r="J581" s="220"/>
      <c r="K581" s="221">
        <v>30</v>
      </c>
      <c r="L581" s="179" t="s">
        <v>3079</v>
      </c>
      <c r="M581" s="222">
        <v>1</v>
      </c>
      <c r="N581" s="222">
        <v>1</v>
      </c>
      <c r="O581" s="222">
        <v>1</v>
      </c>
      <c r="P581" s="222">
        <v>1</v>
      </c>
      <c r="Q581" s="222">
        <v>0</v>
      </c>
      <c r="R581" s="183">
        <v>0</v>
      </c>
      <c r="S581" s="188">
        <v>0</v>
      </c>
      <c r="T581" s="183">
        <v>0</v>
      </c>
      <c r="U581" s="184">
        <v>0</v>
      </c>
      <c r="V581" s="188">
        <v>0</v>
      </c>
      <c r="W581" s="222">
        <v>0</v>
      </c>
      <c r="X581" s="222">
        <v>0</v>
      </c>
      <c r="Y581" s="199"/>
    </row>
    <row r="582" ht="25.5" customHeight="1" spans="1:26">
      <c r="A582" s="228"/>
      <c r="B582" s="228"/>
      <c r="C582" s="228"/>
      <c r="D582" s="228"/>
      <c r="E582" s="228"/>
      <c r="F582" s="228"/>
      <c r="G582" s="228"/>
      <c r="H582" s="228"/>
      <c r="I582" s="228"/>
      <c r="J582" s="228"/>
      <c r="K582" s="228"/>
      <c r="L582" s="228"/>
      <c r="M582" s="228"/>
      <c r="N582" s="228"/>
      <c r="O582" s="228"/>
      <c r="P582" s="228"/>
      <c r="Q582" s="228"/>
      <c r="R582" s="228"/>
      <c r="S582" s="228"/>
      <c r="T582" s="228"/>
      <c r="U582" s="228"/>
      <c r="V582" s="228"/>
      <c r="W582" s="228"/>
      <c r="X582" s="228"/>
      <c r="Y582" s="228"/>
      <c r="Z582" s="228"/>
    </row>
    <row r="583" ht="25.5" customHeight="1" spans="1:26">
      <c r="A583" s="228"/>
      <c r="B583" s="228"/>
      <c r="C583" s="228"/>
      <c r="D583" s="228"/>
      <c r="E583" s="228"/>
      <c r="F583" s="228"/>
      <c r="G583" s="228"/>
      <c r="H583" s="228"/>
      <c r="I583" s="228"/>
      <c r="J583" s="228"/>
      <c r="K583" s="228"/>
      <c r="L583" s="228"/>
      <c r="M583" s="228"/>
      <c r="N583" s="228"/>
      <c r="O583" s="228"/>
      <c r="P583" s="228"/>
      <c r="Q583" s="228"/>
      <c r="R583" s="228"/>
      <c r="S583" s="228"/>
      <c r="T583" s="228"/>
      <c r="U583" s="228"/>
      <c r="V583" s="228"/>
      <c r="W583" s="228"/>
      <c r="X583" s="228"/>
      <c r="Y583" s="228"/>
      <c r="Z583" s="228"/>
    </row>
  </sheetData>
  <sheetProtection formatCells="0" formatColumns="0" formatRows="0"/>
  <mergeCells count="30">
    <mergeCell ref="A1:Y1"/>
    <mergeCell ref="A2:N2"/>
    <mergeCell ref="X2:Y2"/>
    <mergeCell ref="N3:X3"/>
    <mergeCell ref="O4:Q4"/>
    <mergeCell ref="A4:A6"/>
    <mergeCell ref="B4:B6"/>
    <mergeCell ref="C4:C6"/>
    <mergeCell ref="D3:D6"/>
    <mergeCell ref="E3:E6"/>
    <mergeCell ref="F3:F6"/>
    <mergeCell ref="G3:G6"/>
    <mergeCell ref="H3:H6"/>
    <mergeCell ref="I3:I6"/>
    <mergeCell ref="J3:J6"/>
    <mergeCell ref="K3:K6"/>
    <mergeCell ref="L3:L6"/>
    <mergeCell ref="M3:M6"/>
    <mergeCell ref="N4:N6"/>
    <mergeCell ref="O5:O6"/>
    <mergeCell ref="P5:P6"/>
    <mergeCell ref="Q5:Q6"/>
    <mergeCell ref="R4:R6"/>
    <mergeCell ref="S4:S6"/>
    <mergeCell ref="T4:T6"/>
    <mergeCell ref="U4:U6"/>
    <mergeCell ref="V4:V6"/>
    <mergeCell ref="W4:W6"/>
    <mergeCell ref="X4:X6"/>
    <mergeCell ref="Y3:Y6"/>
  </mergeCells>
  <printOptions horizontalCentered="1"/>
  <pageMargins left="0.393055555555556" right="0.393055555555556" top="0.984027777777778" bottom="0.984027777777778" header="0.471527777777778" footer="0.471527777777778"/>
  <pageSetup paperSize="9" scale="67" fitToHeight="0" orientation="landscape" horizontalDpi="600" verticalDpi="600"/>
  <headerFooter alignWithMargins="0" scaleWithDoc="0">
    <oddFooter>&amp;C第 &amp;P 页，共 &amp;N 页</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76"/>
  <sheetViews>
    <sheetView showGridLines="0" showZeros="0" workbookViewId="0">
      <selection activeCell="A1" sqref="A1:N1"/>
    </sheetView>
  </sheetViews>
  <sheetFormatPr defaultColWidth="6.875" defaultRowHeight="11.25"/>
  <cols>
    <col min="1" max="1" width="9.375" style="166" customWidth="1"/>
    <col min="2" max="2" width="19.75" style="166" customWidth="1"/>
    <col min="3" max="5" width="19.25" style="166" customWidth="1"/>
    <col min="6" max="8" width="8.375" style="166" customWidth="1"/>
    <col min="9" max="11" width="6.75" style="166" customWidth="1"/>
    <col min="12" max="12" width="10" style="166" customWidth="1"/>
    <col min="13" max="13" width="9.75" style="166" customWidth="1"/>
    <col min="14" max="14" width="23.5" style="166" customWidth="1"/>
    <col min="15" max="256" width="6.875" style="166" customWidth="1"/>
    <col min="257" max="16384" width="6.875" style="166"/>
  </cols>
  <sheetData>
    <row r="1" ht="28.5" customHeight="1" spans="1:14">
      <c r="A1" s="167" t="s">
        <v>3410</v>
      </c>
      <c r="B1" s="167"/>
      <c r="C1" s="167"/>
      <c r="D1" s="167"/>
      <c r="E1" s="167"/>
      <c r="F1" s="167"/>
      <c r="G1" s="167"/>
      <c r="H1" s="167"/>
      <c r="I1" s="167"/>
      <c r="J1" s="167"/>
      <c r="K1" s="167"/>
      <c r="L1" s="167"/>
      <c r="M1" s="167"/>
      <c r="N1" s="167"/>
    </row>
    <row r="2" ht="18.75" customHeight="1" spans="14:14">
      <c r="N2" s="212" t="s">
        <v>1</v>
      </c>
    </row>
    <row r="3" ht="18" customHeight="1" spans="1:14">
      <c r="A3" s="175" t="s">
        <v>3411</v>
      </c>
      <c r="B3" s="175" t="s">
        <v>3412</v>
      </c>
      <c r="C3" s="175" t="s">
        <v>3413</v>
      </c>
      <c r="D3" s="175"/>
      <c r="E3" s="175" t="s">
        <v>3414</v>
      </c>
      <c r="F3" s="175" t="s">
        <v>3415</v>
      </c>
      <c r="G3" s="175"/>
      <c r="H3" s="175"/>
      <c r="I3" s="175"/>
      <c r="J3" s="175"/>
      <c r="K3" s="175"/>
      <c r="L3" s="175" t="s">
        <v>3416</v>
      </c>
      <c r="M3" s="175" t="s">
        <v>3417</v>
      </c>
      <c r="N3" s="175" t="s">
        <v>3418</v>
      </c>
    </row>
    <row r="4" ht="18" customHeight="1" spans="1:14">
      <c r="A4" s="175"/>
      <c r="B4" s="175"/>
      <c r="C4" s="175" t="s">
        <v>3419</v>
      </c>
      <c r="D4" s="175" t="s">
        <v>3420</v>
      </c>
      <c r="E4" s="175"/>
      <c r="F4" s="175" t="s">
        <v>17</v>
      </c>
      <c r="G4" s="175" t="s">
        <v>3421</v>
      </c>
      <c r="H4" s="175"/>
      <c r="I4" s="175"/>
      <c r="J4" s="175"/>
      <c r="K4" s="175" t="s">
        <v>3070</v>
      </c>
      <c r="L4" s="175"/>
      <c r="M4" s="175"/>
      <c r="N4" s="175"/>
    </row>
    <row r="5" ht="53.25" customHeight="1" spans="1:14">
      <c r="A5" s="175"/>
      <c r="B5" s="175"/>
      <c r="C5" s="175"/>
      <c r="D5" s="175"/>
      <c r="E5" s="175"/>
      <c r="F5" s="175"/>
      <c r="G5" s="175" t="s">
        <v>93</v>
      </c>
      <c r="H5" s="175" t="s">
        <v>2087</v>
      </c>
      <c r="I5" s="175" t="s">
        <v>3422</v>
      </c>
      <c r="J5" s="175" t="s">
        <v>2089</v>
      </c>
      <c r="K5" s="175"/>
      <c r="L5" s="175"/>
      <c r="M5" s="175"/>
      <c r="N5" s="175"/>
    </row>
    <row r="6" s="165" customFormat="1" ht="23.1" customHeight="1" spans="1:14">
      <c r="A6" s="199"/>
      <c r="B6" s="199"/>
      <c r="C6" s="199"/>
      <c r="D6" s="199"/>
      <c r="E6" s="199" t="s">
        <v>17</v>
      </c>
      <c r="F6" s="183">
        <v>771.28</v>
      </c>
      <c r="G6" s="183">
        <v>771.28</v>
      </c>
      <c r="H6" s="183">
        <v>731.28</v>
      </c>
      <c r="I6" s="183">
        <v>0</v>
      </c>
      <c r="J6" s="183">
        <v>40</v>
      </c>
      <c r="K6" s="183">
        <v>0</v>
      </c>
      <c r="L6" s="199"/>
      <c r="M6" s="199"/>
      <c r="N6" s="199"/>
    </row>
    <row r="7" ht="23.1" customHeight="1" spans="1:14">
      <c r="A7" s="199" t="s">
        <v>2289</v>
      </c>
      <c r="B7" s="199" t="s">
        <v>354</v>
      </c>
      <c r="C7" s="199"/>
      <c r="D7" s="199"/>
      <c r="E7" s="199"/>
      <c r="F7" s="183">
        <v>25</v>
      </c>
      <c r="G7" s="183">
        <v>25</v>
      </c>
      <c r="H7" s="183">
        <v>25</v>
      </c>
      <c r="I7" s="183">
        <v>0</v>
      </c>
      <c r="J7" s="183">
        <v>0</v>
      </c>
      <c r="K7" s="183">
        <v>0</v>
      </c>
      <c r="L7" s="199"/>
      <c r="M7" s="199"/>
      <c r="N7" s="199"/>
    </row>
    <row r="8" ht="23.1" customHeight="1" spans="1:14">
      <c r="A8" s="199" t="s">
        <v>2292</v>
      </c>
      <c r="B8" s="199" t="s">
        <v>2293</v>
      </c>
      <c r="C8" s="199" t="s">
        <v>3423</v>
      </c>
      <c r="D8" s="199" t="s">
        <v>3423</v>
      </c>
      <c r="E8" s="199"/>
      <c r="F8" s="183">
        <v>1</v>
      </c>
      <c r="G8" s="183">
        <v>1</v>
      </c>
      <c r="H8" s="183">
        <v>1</v>
      </c>
      <c r="I8" s="183">
        <v>0</v>
      </c>
      <c r="J8" s="183">
        <v>0</v>
      </c>
      <c r="K8" s="183">
        <v>0</v>
      </c>
      <c r="L8" s="199"/>
      <c r="M8" s="199"/>
      <c r="N8" s="199"/>
    </row>
    <row r="9" ht="23.1" customHeight="1" spans="1:14">
      <c r="A9" s="199" t="s">
        <v>2292</v>
      </c>
      <c r="B9" s="199" t="s">
        <v>2293</v>
      </c>
      <c r="C9" s="199" t="s">
        <v>3424</v>
      </c>
      <c r="D9" s="199" t="s">
        <v>3425</v>
      </c>
      <c r="E9" s="199"/>
      <c r="F9" s="183">
        <v>19</v>
      </c>
      <c r="G9" s="183">
        <v>19</v>
      </c>
      <c r="H9" s="183">
        <v>19</v>
      </c>
      <c r="I9" s="183">
        <v>0</v>
      </c>
      <c r="J9" s="183">
        <v>0</v>
      </c>
      <c r="K9" s="183">
        <v>0</v>
      </c>
      <c r="L9" s="199"/>
      <c r="M9" s="199"/>
      <c r="N9" s="199"/>
    </row>
    <row r="10" ht="23.1" customHeight="1" spans="1:14">
      <c r="A10" s="199" t="s">
        <v>2292</v>
      </c>
      <c r="B10" s="199" t="s">
        <v>2293</v>
      </c>
      <c r="C10" s="199" t="s">
        <v>3152</v>
      </c>
      <c r="D10" s="199" t="s">
        <v>3083</v>
      </c>
      <c r="E10" s="199"/>
      <c r="F10" s="183">
        <v>4</v>
      </c>
      <c r="G10" s="183">
        <v>4</v>
      </c>
      <c r="H10" s="183">
        <v>4</v>
      </c>
      <c r="I10" s="183">
        <v>0</v>
      </c>
      <c r="J10" s="183">
        <v>0</v>
      </c>
      <c r="K10" s="183">
        <v>0</v>
      </c>
      <c r="L10" s="199"/>
      <c r="M10" s="199"/>
      <c r="N10" s="199"/>
    </row>
    <row r="11" ht="23.1" customHeight="1" spans="1:14">
      <c r="A11" s="199" t="s">
        <v>2292</v>
      </c>
      <c r="B11" s="199" t="s">
        <v>2293</v>
      </c>
      <c r="C11" s="199" t="s">
        <v>3132</v>
      </c>
      <c r="D11" s="199" t="s">
        <v>3426</v>
      </c>
      <c r="E11" s="199"/>
      <c r="F11" s="183">
        <v>1</v>
      </c>
      <c r="G11" s="183">
        <v>1</v>
      </c>
      <c r="H11" s="183">
        <v>1</v>
      </c>
      <c r="I11" s="183">
        <v>0</v>
      </c>
      <c r="J11" s="183">
        <v>0</v>
      </c>
      <c r="K11" s="183">
        <v>0</v>
      </c>
      <c r="L11" s="199"/>
      <c r="M11" s="199"/>
      <c r="N11" s="199"/>
    </row>
    <row r="12" ht="23.1" customHeight="1" spans="1:14">
      <c r="A12" s="199" t="s">
        <v>2362</v>
      </c>
      <c r="B12" s="199" t="s">
        <v>575</v>
      </c>
      <c r="C12" s="199"/>
      <c r="D12" s="199"/>
      <c r="E12" s="199"/>
      <c r="F12" s="183">
        <v>48</v>
      </c>
      <c r="G12" s="183">
        <v>48</v>
      </c>
      <c r="H12" s="183">
        <v>48</v>
      </c>
      <c r="I12" s="183">
        <v>0</v>
      </c>
      <c r="J12" s="183">
        <v>0</v>
      </c>
      <c r="K12" s="183">
        <v>0</v>
      </c>
      <c r="L12" s="199"/>
      <c r="M12" s="199"/>
      <c r="N12" s="199"/>
    </row>
    <row r="13" ht="23.1" customHeight="1" spans="1:14">
      <c r="A13" s="199" t="s">
        <v>2363</v>
      </c>
      <c r="B13" s="199" t="s">
        <v>2364</v>
      </c>
      <c r="C13" s="199" t="s">
        <v>3427</v>
      </c>
      <c r="D13" s="199" t="s">
        <v>3428</v>
      </c>
      <c r="E13" s="199" t="s">
        <v>3428</v>
      </c>
      <c r="F13" s="183">
        <v>48</v>
      </c>
      <c r="G13" s="183">
        <v>48</v>
      </c>
      <c r="H13" s="183">
        <v>48</v>
      </c>
      <c r="I13" s="183">
        <v>0</v>
      </c>
      <c r="J13" s="183">
        <v>0</v>
      </c>
      <c r="K13" s="183">
        <v>0</v>
      </c>
      <c r="L13" s="199" t="s">
        <v>3429</v>
      </c>
      <c r="M13" s="199" t="s">
        <v>3430</v>
      </c>
      <c r="N13" s="199" t="s">
        <v>3431</v>
      </c>
    </row>
    <row r="14" ht="23.1" customHeight="1" spans="1:14">
      <c r="A14" s="199" t="s">
        <v>2369</v>
      </c>
      <c r="B14" s="199" t="s">
        <v>113</v>
      </c>
      <c r="C14" s="199"/>
      <c r="D14" s="199"/>
      <c r="E14" s="199"/>
      <c r="F14" s="183">
        <v>39.17</v>
      </c>
      <c r="G14" s="183">
        <v>39.17</v>
      </c>
      <c r="H14" s="183">
        <v>39.17</v>
      </c>
      <c r="I14" s="183">
        <v>0</v>
      </c>
      <c r="J14" s="183">
        <v>0</v>
      </c>
      <c r="K14" s="183">
        <v>0</v>
      </c>
      <c r="L14" s="199"/>
      <c r="M14" s="199"/>
      <c r="N14" s="199"/>
    </row>
    <row r="15" ht="23.1" customHeight="1" spans="1:14">
      <c r="A15" s="199" t="s">
        <v>2370</v>
      </c>
      <c r="B15" s="199" t="s">
        <v>2371</v>
      </c>
      <c r="C15" s="199" t="s">
        <v>3129</v>
      </c>
      <c r="D15" s="199"/>
      <c r="E15" s="199"/>
      <c r="F15" s="183">
        <v>0.3</v>
      </c>
      <c r="G15" s="183">
        <v>0.3</v>
      </c>
      <c r="H15" s="183">
        <v>0.3</v>
      </c>
      <c r="I15" s="183">
        <v>0</v>
      </c>
      <c r="J15" s="183">
        <v>0</v>
      </c>
      <c r="K15" s="183">
        <v>0</v>
      </c>
      <c r="L15" s="199"/>
      <c r="M15" s="199"/>
      <c r="N15" s="199"/>
    </row>
    <row r="16" ht="23.1" customHeight="1" spans="1:14">
      <c r="A16" s="199" t="s">
        <v>2370</v>
      </c>
      <c r="B16" s="199" t="s">
        <v>2371</v>
      </c>
      <c r="C16" s="199" t="s">
        <v>3078</v>
      </c>
      <c r="D16" s="199" t="s">
        <v>3432</v>
      </c>
      <c r="E16" s="199"/>
      <c r="F16" s="183">
        <v>3.52</v>
      </c>
      <c r="G16" s="183">
        <v>3.52</v>
      </c>
      <c r="H16" s="183">
        <v>3.52</v>
      </c>
      <c r="I16" s="183">
        <v>0</v>
      </c>
      <c r="J16" s="183">
        <v>0</v>
      </c>
      <c r="K16" s="183">
        <v>0</v>
      </c>
      <c r="L16" s="199"/>
      <c r="M16" s="199"/>
      <c r="N16" s="199"/>
    </row>
    <row r="17" ht="23.1" customHeight="1" spans="1:14">
      <c r="A17" s="199" t="s">
        <v>2370</v>
      </c>
      <c r="B17" s="199" t="s">
        <v>2371</v>
      </c>
      <c r="C17" s="199" t="s">
        <v>3109</v>
      </c>
      <c r="D17" s="199"/>
      <c r="E17" s="199"/>
      <c r="F17" s="183">
        <v>1.75</v>
      </c>
      <c r="G17" s="183">
        <v>1.75</v>
      </c>
      <c r="H17" s="183">
        <v>1.75</v>
      </c>
      <c r="I17" s="183">
        <v>0</v>
      </c>
      <c r="J17" s="183">
        <v>0</v>
      </c>
      <c r="K17" s="183">
        <v>0</v>
      </c>
      <c r="L17" s="199"/>
      <c r="M17" s="199"/>
      <c r="N17" s="199"/>
    </row>
    <row r="18" ht="23.1" customHeight="1" spans="1:14">
      <c r="A18" s="199" t="s">
        <v>2370</v>
      </c>
      <c r="B18" s="199" t="s">
        <v>2371</v>
      </c>
      <c r="C18" s="199" t="s">
        <v>3433</v>
      </c>
      <c r="D18" s="199"/>
      <c r="E18" s="199"/>
      <c r="F18" s="183">
        <v>1</v>
      </c>
      <c r="G18" s="183">
        <v>1</v>
      </c>
      <c r="H18" s="183">
        <v>1</v>
      </c>
      <c r="I18" s="183">
        <v>0</v>
      </c>
      <c r="J18" s="183">
        <v>0</v>
      </c>
      <c r="K18" s="183">
        <v>0</v>
      </c>
      <c r="L18" s="199"/>
      <c r="M18" s="199"/>
      <c r="N18" s="199"/>
    </row>
    <row r="19" ht="23.1" customHeight="1" spans="1:14">
      <c r="A19" s="199" t="s">
        <v>2370</v>
      </c>
      <c r="B19" s="199" t="s">
        <v>2371</v>
      </c>
      <c r="C19" s="199" t="s">
        <v>3086</v>
      </c>
      <c r="D19" s="199"/>
      <c r="E19" s="199"/>
      <c r="F19" s="183">
        <v>20</v>
      </c>
      <c r="G19" s="183">
        <v>20</v>
      </c>
      <c r="H19" s="183">
        <v>20</v>
      </c>
      <c r="I19" s="183">
        <v>0</v>
      </c>
      <c r="J19" s="183">
        <v>0</v>
      </c>
      <c r="K19" s="183">
        <v>0</v>
      </c>
      <c r="L19" s="199"/>
      <c r="M19" s="199"/>
      <c r="N19" s="199"/>
    </row>
    <row r="20" ht="23.1" customHeight="1" spans="1:14">
      <c r="A20" s="199" t="s">
        <v>2370</v>
      </c>
      <c r="B20" s="199" t="s">
        <v>2371</v>
      </c>
      <c r="C20" s="199" t="s">
        <v>3434</v>
      </c>
      <c r="D20" s="199"/>
      <c r="E20" s="199"/>
      <c r="F20" s="183">
        <v>0.5</v>
      </c>
      <c r="G20" s="183">
        <v>0.5</v>
      </c>
      <c r="H20" s="183">
        <v>0.5</v>
      </c>
      <c r="I20" s="183">
        <v>0</v>
      </c>
      <c r="J20" s="183">
        <v>0</v>
      </c>
      <c r="K20" s="183">
        <v>0</v>
      </c>
      <c r="L20" s="199"/>
      <c r="M20" s="199"/>
      <c r="N20" s="199"/>
    </row>
    <row r="21" ht="23.1" customHeight="1" spans="1:14">
      <c r="A21" s="199" t="s">
        <v>2370</v>
      </c>
      <c r="B21" s="199" t="s">
        <v>2371</v>
      </c>
      <c r="C21" s="199" t="s">
        <v>3080</v>
      </c>
      <c r="D21" s="199" t="s">
        <v>3435</v>
      </c>
      <c r="E21" s="199"/>
      <c r="F21" s="183">
        <v>5.5</v>
      </c>
      <c r="G21" s="183">
        <v>5.5</v>
      </c>
      <c r="H21" s="183">
        <v>5.5</v>
      </c>
      <c r="I21" s="183">
        <v>0</v>
      </c>
      <c r="J21" s="183">
        <v>0</v>
      </c>
      <c r="K21" s="183">
        <v>0</v>
      </c>
      <c r="L21" s="199"/>
      <c r="M21" s="199"/>
      <c r="N21" s="199"/>
    </row>
    <row r="22" ht="23.1" customHeight="1" spans="1:14">
      <c r="A22" s="199" t="s">
        <v>2370</v>
      </c>
      <c r="B22" s="199" t="s">
        <v>2371</v>
      </c>
      <c r="C22" s="199" t="s">
        <v>3436</v>
      </c>
      <c r="D22" s="199"/>
      <c r="E22" s="199"/>
      <c r="F22" s="183">
        <v>1</v>
      </c>
      <c r="G22" s="183">
        <v>1</v>
      </c>
      <c r="H22" s="183">
        <v>1</v>
      </c>
      <c r="I22" s="183">
        <v>0</v>
      </c>
      <c r="J22" s="183">
        <v>0</v>
      </c>
      <c r="K22" s="183">
        <v>0</v>
      </c>
      <c r="L22" s="199"/>
      <c r="M22" s="199"/>
      <c r="N22" s="199"/>
    </row>
    <row r="23" ht="23.1" customHeight="1" spans="1:14">
      <c r="A23" s="199" t="s">
        <v>2370</v>
      </c>
      <c r="B23" s="199" t="s">
        <v>2371</v>
      </c>
      <c r="C23" s="199" t="s">
        <v>3437</v>
      </c>
      <c r="D23" s="199" t="s">
        <v>3438</v>
      </c>
      <c r="E23" s="199"/>
      <c r="F23" s="183">
        <v>4.8</v>
      </c>
      <c r="G23" s="183">
        <v>4.8</v>
      </c>
      <c r="H23" s="183">
        <v>4.8</v>
      </c>
      <c r="I23" s="183">
        <v>0</v>
      </c>
      <c r="J23" s="183">
        <v>0</v>
      </c>
      <c r="K23" s="183">
        <v>0</v>
      </c>
      <c r="L23" s="199"/>
      <c r="M23" s="199"/>
      <c r="N23" s="199"/>
    </row>
    <row r="24" ht="23.1" customHeight="1" spans="1:14">
      <c r="A24" s="199" t="s">
        <v>2370</v>
      </c>
      <c r="B24" s="199" t="s">
        <v>2371</v>
      </c>
      <c r="C24" s="199" t="s">
        <v>3439</v>
      </c>
      <c r="D24" s="199"/>
      <c r="E24" s="199"/>
      <c r="F24" s="183">
        <v>0.8</v>
      </c>
      <c r="G24" s="183">
        <v>0.8</v>
      </c>
      <c r="H24" s="183">
        <v>0.8</v>
      </c>
      <c r="I24" s="183">
        <v>0</v>
      </c>
      <c r="J24" s="183">
        <v>0</v>
      </c>
      <c r="K24" s="183">
        <v>0</v>
      </c>
      <c r="L24" s="199"/>
      <c r="M24" s="199"/>
      <c r="N24" s="199"/>
    </row>
    <row r="25" ht="23.1" customHeight="1" spans="1:14">
      <c r="A25" s="199" t="s">
        <v>2486</v>
      </c>
      <c r="B25" s="199" t="s">
        <v>2206</v>
      </c>
      <c r="C25" s="199"/>
      <c r="D25" s="199"/>
      <c r="E25" s="199"/>
      <c r="F25" s="183">
        <v>7.5</v>
      </c>
      <c r="G25" s="183">
        <v>7.5</v>
      </c>
      <c r="H25" s="183">
        <v>7.5</v>
      </c>
      <c r="I25" s="183">
        <v>0</v>
      </c>
      <c r="J25" s="183">
        <v>0</v>
      </c>
      <c r="K25" s="183">
        <v>0</v>
      </c>
      <c r="L25" s="199"/>
      <c r="M25" s="199"/>
      <c r="N25" s="199"/>
    </row>
    <row r="26" ht="23.1" customHeight="1" spans="1:14">
      <c r="A26" s="199" t="s">
        <v>2499</v>
      </c>
      <c r="B26" s="199" t="s">
        <v>2500</v>
      </c>
      <c r="C26" s="199" t="s">
        <v>87</v>
      </c>
      <c r="D26" s="199"/>
      <c r="E26" s="199" t="s">
        <v>3440</v>
      </c>
      <c r="F26" s="183">
        <v>7.5</v>
      </c>
      <c r="G26" s="183">
        <v>7.5</v>
      </c>
      <c r="H26" s="183">
        <v>7.5</v>
      </c>
      <c r="I26" s="183">
        <v>0</v>
      </c>
      <c r="J26" s="183">
        <v>0</v>
      </c>
      <c r="K26" s="183">
        <v>0</v>
      </c>
      <c r="L26" s="199"/>
      <c r="M26" s="199"/>
      <c r="N26" s="199"/>
    </row>
    <row r="27" ht="23.1" customHeight="1" spans="1:14">
      <c r="A27" s="199" t="s">
        <v>2601</v>
      </c>
      <c r="B27" s="199" t="s">
        <v>125</v>
      </c>
      <c r="C27" s="199"/>
      <c r="D27" s="199"/>
      <c r="E27" s="199"/>
      <c r="F27" s="183">
        <v>92.7</v>
      </c>
      <c r="G27" s="183">
        <v>92.7</v>
      </c>
      <c r="H27" s="183">
        <v>92.7</v>
      </c>
      <c r="I27" s="183">
        <v>0</v>
      </c>
      <c r="J27" s="183">
        <v>0</v>
      </c>
      <c r="K27" s="183">
        <v>0</v>
      </c>
      <c r="L27" s="199"/>
      <c r="M27" s="199"/>
      <c r="N27" s="199"/>
    </row>
    <row r="28" ht="23.1" customHeight="1" spans="1:14">
      <c r="A28" s="199" t="s">
        <v>2602</v>
      </c>
      <c r="B28" s="199" t="s">
        <v>2603</v>
      </c>
      <c r="C28" s="199" t="s">
        <v>3441</v>
      </c>
      <c r="D28" s="199"/>
      <c r="E28" s="199"/>
      <c r="F28" s="183">
        <v>5</v>
      </c>
      <c r="G28" s="183">
        <v>5</v>
      </c>
      <c r="H28" s="183">
        <v>5</v>
      </c>
      <c r="I28" s="183">
        <v>0</v>
      </c>
      <c r="J28" s="183">
        <v>0</v>
      </c>
      <c r="K28" s="183">
        <v>0</v>
      </c>
      <c r="L28" s="199"/>
      <c r="M28" s="199"/>
      <c r="N28" s="199"/>
    </row>
    <row r="29" ht="23.1" customHeight="1" spans="1:14">
      <c r="A29" s="199" t="s">
        <v>2602</v>
      </c>
      <c r="B29" s="199" t="s">
        <v>2603</v>
      </c>
      <c r="C29" s="199" t="s">
        <v>3442</v>
      </c>
      <c r="D29" s="199"/>
      <c r="E29" s="199"/>
      <c r="F29" s="183">
        <v>8</v>
      </c>
      <c r="G29" s="183">
        <v>8</v>
      </c>
      <c r="H29" s="183">
        <v>8</v>
      </c>
      <c r="I29" s="183">
        <v>0</v>
      </c>
      <c r="J29" s="183">
        <v>0</v>
      </c>
      <c r="K29" s="183">
        <v>0</v>
      </c>
      <c r="L29" s="199"/>
      <c r="M29" s="199"/>
      <c r="N29" s="199"/>
    </row>
    <row r="30" ht="23.1" customHeight="1" spans="1:14">
      <c r="A30" s="199" t="s">
        <v>2602</v>
      </c>
      <c r="B30" s="199" t="s">
        <v>2603</v>
      </c>
      <c r="C30" s="199" t="s">
        <v>3443</v>
      </c>
      <c r="D30" s="199"/>
      <c r="E30" s="199"/>
      <c r="F30" s="183">
        <v>6</v>
      </c>
      <c r="G30" s="183">
        <v>6</v>
      </c>
      <c r="H30" s="183">
        <v>6</v>
      </c>
      <c r="I30" s="183">
        <v>0</v>
      </c>
      <c r="J30" s="183">
        <v>0</v>
      </c>
      <c r="K30" s="183">
        <v>0</v>
      </c>
      <c r="L30" s="199"/>
      <c r="M30" s="199"/>
      <c r="N30" s="199"/>
    </row>
    <row r="31" ht="23.1" customHeight="1" spans="1:14">
      <c r="A31" s="199" t="s">
        <v>2612</v>
      </c>
      <c r="B31" s="199" t="s">
        <v>2613</v>
      </c>
      <c r="C31" s="199" t="s">
        <v>3281</v>
      </c>
      <c r="D31" s="199"/>
      <c r="E31" s="199"/>
      <c r="F31" s="183">
        <v>0.9</v>
      </c>
      <c r="G31" s="183">
        <v>0.9</v>
      </c>
      <c r="H31" s="183">
        <v>0.9</v>
      </c>
      <c r="I31" s="183">
        <v>0</v>
      </c>
      <c r="J31" s="183">
        <v>0</v>
      </c>
      <c r="K31" s="183">
        <v>0</v>
      </c>
      <c r="L31" s="199"/>
      <c r="M31" s="199"/>
      <c r="N31" s="199"/>
    </row>
    <row r="32" ht="23.1" customHeight="1" spans="1:14">
      <c r="A32" s="199" t="s">
        <v>2612</v>
      </c>
      <c r="B32" s="199" t="s">
        <v>2613</v>
      </c>
      <c r="C32" s="199" t="s">
        <v>3273</v>
      </c>
      <c r="D32" s="199"/>
      <c r="E32" s="199"/>
      <c r="F32" s="183">
        <v>2</v>
      </c>
      <c r="G32" s="183">
        <v>2</v>
      </c>
      <c r="H32" s="183">
        <v>2</v>
      </c>
      <c r="I32" s="183">
        <v>0</v>
      </c>
      <c r="J32" s="183">
        <v>0</v>
      </c>
      <c r="K32" s="183">
        <v>0</v>
      </c>
      <c r="L32" s="199"/>
      <c r="M32" s="199"/>
      <c r="N32" s="199"/>
    </row>
    <row r="33" ht="23.1" customHeight="1" spans="1:14">
      <c r="A33" s="199" t="s">
        <v>2612</v>
      </c>
      <c r="B33" s="199" t="s">
        <v>2613</v>
      </c>
      <c r="C33" s="199" t="s">
        <v>3086</v>
      </c>
      <c r="D33" s="199"/>
      <c r="E33" s="199"/>
      <c r="F33" s="183">
        <v>4</v>
      </c>
      <c r="G33" s="183">
        <v>4</v>
      </c>
      <c r="H33" s="183">
        <v>4</v>
      </c>
      <c r="I33" s="183">
        <v>0</v>
      </c>
      <c r="J33" s="183">
        <v>0</v>
      </c>
      <c r="K33" s="183">
        <v>0</v>
      </c>
      <c r="L33" s="199"/>
      <c r="M33" s="199"/>
      <c r="N33" s="199"/>
    </row>
    <row r="34" ht="23.1" customHeight="1" spans="1:14">
      <c r="A34" s="199" t="s">
        <v>2614</v>
      </c>
      <c r="B34" s="199" t="s">
        <v>2615</v>
      </c>
      <c r="C34" s="199" t="s">
        <v>3273</v>
      </c>
      <c r="D34" s="199"/>
      <c r="E34" s="199"/>
      <c r="F34" s="183">
        <v>2</v>
      </c>
      <c r="G34" s="183">
        <v>2</v>
      </c>
      <c r="H34" s="183">
        <v>2</v>
      </c>
      <c r="I34" s="183">
        <v>0</v>
      </c>
      <c r="J34" s="183">
        <v>0</v>
      </c>
      <c r="K34" s="183">
        <v>0</v>
      </c>
      <c r="L34" s="199"/>
      <c r="M34" s="199"/>
      <c r="N34" s="199"/>
    </row>
    <row r="35" ht="23.1" customHeight="1" spans="1:14">
      <c r="A35" s="199" t="s">
        <v>2614</v>
      </c>
      <c r="B35" s="199" t="s">
        <v>2615</v>
      </c>
      <c r="C35" s="199" t="s">
        <v>3425</v>
      </c>
      <c r="D35" s="199"/>
      <c r="E35" s="199"/>
      <c r="F35" s="183">
        <v>4</v>
      </c>
      <c r="G35" s="183">
        <v>4</v>
      </c>
      <c r="H35" s="183">
        <v>4</v>
      </c>
      <c r="I35" s="183">
        <v>0</v>
      </c>
      <c r="J35" s="183">
        <v>0</v>
      </c>
      <c r="K35" s="183">
        <v>0</v>
      </c>
      <c r="L35" s="199"/>
      <c r="M35" s="199"/>
      <c r="N35" s="199"/>
    </row>
    <row r="36" ht="23.1" customHeight="1" spans="1:14">
      <c r="A36" s="199" t="s">
        <v>2614</v>
      </c>
      <c r="B36" s="199" t="s">
        <v>2615</v>
      </c>
      <c r="C36" s="199" t="s">
        <v>3281</v>
      </c>
      <c r="D36" s="199"/>
      <c r="E36" s="199"/>
      <c r="F36" s="183">
        <v>1.2</v>
      </c>
      <c r="G36" s="183">
        <v>1.2</v>
      </c>
      <c r="H36" s="183">
        <v>1.2</v>
      </c>
      <c r="I36" s="183">
        <v>0</v>
      </c>
      <c r="J36" s="183">
        <v>0</v>
      </c>
      <c r="K36" s="183">
        <v>0</v>
      </c>
      <c r="L36" s="199"/>
      <c r="M36" s="199"/>
      <c r="N36" s="199"/>
    </row>
    <row r="37" ht="23.1" customHeight="1" spans="1:14">
      <c r="A37" s="199" t="s">
        <v>2616</v>
      </c>
      <c r="B37" s="199" t="s">
        <v>2617</v>
      </c>
      <c r="C37" s="199" t="s">
        <v>3444</v>
      </c>
      <c r="D37" s="199"/>
      <c r="E37" s="199"/>
      <c r="F37" s="183">
        <v>1</v>
      </c>
      <c r="G37" s="183">
        <v>1</v>
      </c>
      <c r="H37" s="183">
        <v>1</v>
      </c>
      <c r="I37" s="183">
        <v>0</v>
      </c>
      <c r="J37" s="183">
        <v>0</v>
      </c>
      <c r="K37" s="183">
        <v>0</v>
      </c>
      <c r="L37" s="199"/>
      <c r="M37" s="199"/>
      <c r="N37" s="199"/>
    </row>
    <row r="38" ht="23.1" customHeight="1" spans="1:14">
      <c r="A38" s="199" t="s">
        <v>2616</v>
      </c>
      <c r="B38" s="199" t="s">
        <v>2617</v>
      </c>
      <c r="C38" s="199" t="s">
        <v>3445</v>
      </c>
      <c r="D38" s="199"/>
      <c r="E38" s="199"/>
      <c r="F38" s="183">
        <v>3</v>
      </c>
      <c r="G38" s="183">
        <v>3</v>
      </c>
      <c r="H38" s="183">
        <v>3</v>
      </c>
      <c r="I38" s="183">
        <v>0</v>
      </c>
      <c r="J38" s="183">
        <v>0</v>
      </c>
      <c r="K38" s="183">
        <v>0</v>
      </c>
      <c r="L38" s="199"/>
      <c r="M38" s="199"/>
      <c r="N38" s="199"/>
    </row>
    <row r="39" ht="23.1" customHeight="1" spans="1:14">
      <c r="A39" s="199" t="s">
        <v>2616</v>
      </c>
      <c r="B39" s="199" t="s">
        <v>2617</v>
      </c>
      <c r="C39" s="199" t="s">
        <v>3446</v>
      </c>
      <c r="D39" s="199"/>
      <c r="E39" s="199"/>
      <c r="F39" s="183">
        <v>1</v>
      </c>
      <c r="G39" s="183">
        <v>1</v>
      </c>
      <c r="H39" s="183">
        <v>1</v>
      </c>
      <c r="I39" s="183">
        <v>0</v>
      </c>
      <c r="J39" s="183">
        <v>0</v>
      </c>
      <c r="K39" s="183">
        <v>0</v>
      </c>
      <c r="L39" s="199"/>
      <c r="M39" s="199"/>
      <c r="N39" s="199"/>
    </row>
    <row r="40" ht="23.1" customHeight="1" spans="1:14">
      <c r="A40" s="199" t="s">
        <v>2616</v>
      </c>
      <c r="B40" s="199" t="s">
        <v>2617</v>
      </c>
      <c r="C40" s="199" t="s">
        <v>3447</v>
      </c>
      <c r="D40" s="199" t="s">
        <v>3448</v>
      </c>
      <c r="E40" s="199"/>
      <c r="F40" s="183">
        <v>0.8</v>
      </c>
      <c r="G40" s="183">
        <v>0.8</v>
      </c>
      <c r="H40" s="183">
        <v>0.8</v>
      </c>
      <c r="I40" s="183">
        <v>0</v>
      </c>
      <c r="J40" s="183">
        <v>0</v>
      </c>
      <c r="K40" s="183">
        <v>0</v>
      </c>
      <c r="L40" s="199"/>
      <c r="M40" s="199"/>
      <c r="N40" s="199"/>
    </row>
    <row r="41" ht="23.1" customHeight="1" spans="1:14">
      <c r="A41" s="199" t="s">
        <v>2616</v>
      </c>
      <c r="B41" s="199" t="s">
        <v>2617</v>
      </c>
      <c r="C41" s="199" t="s">
        <v>3425</v>
      </c>
      <c r="D41" s="199"/>
      <c r="E41" s="199"/>
      <c r="F41" s="183">
        <v>11</v>
      </c>
      <c r="G41" s="183">
        <v>11</v>
      </c>
      <c r="H41" s="183">
        <v>11</v>
      </c>
      <c r="I41" s="183">
        <v>0</v>
      </c>
      <c r="J41" s="183">
        <v>0</v>
      </c>
      <c r="K41" s="183">
        <v>0</v>
      </c>
      <c r="L41" s="199"/>
      <c r="M41" s="199"/>
      <c r="N41" s="199"/>
    </row>
    <row r="42" ht="23.1" customHeight="1" spans="1:14">
      <c r="A42" s="199" t="s">
        <v>2618</v>
      </c>
      <c r="B42" s="199" t="s">
        <v>2619</v>
      </c>
      <c r="C42" s="199" t="s">
        <v>3449</v>
      </c>
      <c r="D42" s="199" t="s">
        <v>3450</v>
      </c>
      <c r="E42" s="199" t="s">
        <v>3451</v>
      </c>
      <c r="F42" s="183">
        <v>1.7</v>
      </c>
      <c r="G42" s="183">
        <v>1.7</v>
      </c>
      <c r="H42" s="183">
        <v>1.7</v>
      </c>
      <c r="I42" s="183">
        <v>0</v>
      </c>
      <c r="J42" s="183">
        <v>0</v>
      </c>
      <c r="K42" s="183">
        <v>0</v>
      </c>
      <c r="L42" s="199"/>
      <c r="M42" s="199"/>
      <c r="N42" s="199"/>
    </row>
    <row r="43" ht="23.1" customHeight="1" spans="1:14">
      <c r="A43" s="199" t="s">
        <v>2618</v>
      </c>
      <c r="B43" s="199" t="s">
        <v>2619</v>
      </c>
      <c r="C43" s="199" t="s">
        <v>3452</v>
      </c>
      <c r="D43" s="199" t="s">
        <v>3453</v>
      </c>
      <c r="E43" s="199" t="s">
        <v>3454</v>
      </c>
      <c r="F43" s="183">
        <v>2.4</v>
      </c>
      <c r="G43" s="183">
        <v>2.4</v>
      </c>
      <c r="H43" s="183">
        <v>2.4</v>
      </c>
      <c r="I43" s="183">
        <v>0</v>
      </c>
      <c r="J43" s="183">
        <v>0</v>
      </c>
      <c r="K43" s="183">
        <v>0</v>
      </c>
      <c r="L43" s="199"/>
      <c r="M43" s="199"/>
      <c r="N43" s="199"/>
    </row>
    <row r="44" ht="23.1" customHeight="1" spans="1:14">
      <c r="A44" s="199" t="s">
        <v>2618</v>
      </c>
      <c r="B44" s="199" t="s">
        <v>2619</v>
      </c>
      <c r="C44" s="199" t="s">
        <v>3455</v>
      </c>
      <c r="D44" s="199" t="s">
        <v>3456</v>
      </c>
      <c r="E44" s="199" t="s">
        <v>3454</v>
      </c>
      <c r="F44" s="183">
        <v>2.7</v>
      </c>
      <c r="G44" s="183">
        <v>2.7</v>
      </c>
      <c r="H44" s="183">
        <v>2.7</v>
      </c>
      <c r="I44" s="183">
        <v>0</v>
      </c>
      <c r="J44" s="183">
        <v>0</v>
      </c>
      <c r="K44" s="183">
        <v>0</v>
      </c>
      <c r="L44" s="199"/>
      <c r="M44" s="199"/>
      <c r="N44" s="199"/>
    </row>
    <row r="45" ht="23.1" customHeight="1" spans="1:14">
      <c r="A45" s="199" t="s">
        <v>2620</v>
      </c>
      <c r="B45" s="199" t="s">
        <v>2621</v>
      </c>
      <c r="C45" s="199" t="s">
        <v>3457</v>
      </c>
      <c r="D45" s="199"/>
      <c r="E45" s="199"/>
      <c r="F45" s="183">
        <v>2</v>
      </c>
      <c r="G45" s="183">
        <v>2</v>
      </c>
      <c r="H45" s="183">
        <v>2</v>
      </c>
      <c r="I45" s="183">
        <v>0</v>
      </c>
      <c r="J45" s="183">
        <v>0</v>
      </c>
      <c r="K45" s="183">
        <v>0</v>
      </c>
      <c r="L45" s="199"/>
      <c r="M45" s="199"/>
      <c r="N45" s="199"/>
    </row>
    <row r="46" ht="23.1" customHeight="1" spans="1:14">
      <c r="A46" s="199" t="s">
        <v>2620</v>
      </c>
      <c r="B46" s="199" t="s">
        <v>2621</v>
      </c>
      <c r="C46" s="199" t="s">
        <v>3273</v>
      </c>
      <c r="D46" s="199"/>
      <c r="E46" s="199"/>
      <c r="F46" s="183">
        <v>5</v>
      </c>
      <c r="G46" s="183">
        <v>5</v>
      </c>
      <c r="H46" s="183">
        <v>5</v>
      </c>
      <c r="I46" s="183">
        <v>0</v>
      </c>
      <c r="J46" s="183">
        <v>0</v>
      </c>
      <c r="K46" s="183">
        <v>0</v>
      </c>
      <c r="L46" s="199"/>
      <c r="M46" s="199"/>
      <c r="N46" s="199"/>
    </row>
    <row r="47" ht="23.1" customHeight="1" spans="1:14">
      <c r="A47" s="199" t="s">
        <v>2620</v>
      </c>
      <c r="B47" s="199" t="s">
        <v>2621</v>
      </c>
      <c r="C47" s="199" t="s">
        <v>3157</v>
      </c>
      <c r="D47" s="199"/>
      <c r="E47" s="199"/>
      <c r="F47" s="183">
        <v>1</v>
      </c>
      <c r="G47" s="183">
        <v>1</v>
      </c>
      <c r="H47" s="183">
        <v>1</v>
      </c>
      <c r="I47" s="183">
        <v>0</v>
      </c>
      <c r="J47" s="183">
        <v>0</v>
      </c>
      <c r="K47" s="183">
        <v>0</v>
      </c>
      <c r="L47" s="199"/>
      <c r="M47" s="199"/>
      <c r="N47" s="199"/>
    </row>
    <row r="48" ht="23.1" customHeight="1" spans="1:14">
      <c r="A48" s="199" t="s">
        <v>2622</v>
      </c>
      <c r="B48" s="199" t="s">
        <v>2623</v>
      </c>
      <c r="C48" s="199" t="s">
        <v>3281</v>
      </c>
      <c r="D48" s="199"/>
      <c r="E48" s="199"/>
      <c r="F48" s="183">
        <v>8</v>
      </c>
      <c r="G48" s="183">
        <v>8</v>
      </c>
      <c r="H48" s="183">
        <v>8</v>
      </c>
      <c r="I48" s="183">
        <v>0</v>
      </c>
      <c r="J48" s="183">
        <v>0</v>
      </c>
      <c r="K48" s="183">
        <v>0</v>
      </c>
      <c r="L48" s="199"/>
      <c r="M48" s="199"/>
      <c r="N48" s="199"/>
    </row>
    <row r="49" ht="23.1" customHeight="1" spans="1:14">
      <c r="A49" s="199" t="s">
        <v>2622</v>
      </c>
      <c r="B49" s="199" t="s">
        <v>2623</v>
      </c>
      <c r="C49" s="199" t="s">
        <v>3086</v>
      </c>
      <c r="D49" s="199"/>
      <c r="E49" s="199"/>
      <c r="F49" s="183">
        <v>20</v>
      </c>
      <c r="G49" s="183">
        <v>20</v>
      </c>
      <c r="H49" s="183">
        <v>20</v>
      </c>
      <c r="I49" s="183">
        <v>0</v>
      </c>
      <c r="J49" s="183">
        <v>0</v>
      </c>
      <c r="K49" s="183">
        <v>0</v>
      </c>
      <c r="L49" s="199"/>
      <c r="M49" s="199"/>
      <c r="N49" s="199"/>
    </row>
    <row r="50" ht="23.1" customHeight="1" spans="1:14">
      <c r="A50" s="199" t="s">
        <v>2678</v>
      </c>
      <c r="B50" s="199" t="s">
        <v>139</v>
      </c>
      <c r="C50" s="199"/>
      <c r="D50" s="199"/>
      <c r="E50" s="199"/>
      <c r="F50" s="183">
        <v>492.91</v>
      </c>
      <c r="G50" s="183">
        <v>492.91</v>
      </c>
      <c r="H50" s="183">
        <v>452.91</v>
      </c>
      <c r="I50" s="183">
        <v>0</v>
      </c>
      <c r="J50" s="183">
        <v>40</v>
      </c>
      <c r="K50" s="183">
        <v>0</v>
      </c>
      <c r="L50" s="199"/>
      <c r="M50" s="199"/>
      <c r="N50" s="199"/>
    </row>
    <row r="51" ht="23.1" customHeight="1" spans="1:14">
      <c r="A51" s="199" t="s">
        <v>2679</v>
      </c>
      <c r="B51" s="199" t="s">
        <v>2680</v>
      </c>
      <c r="C51" s="199" t="s">
        <v>3130</v>
      </c>
      <c r="D51" s="199" t="s">
        <v>3458</v>
      </c>
      <c r="E51" s="199" t="s">
        <v>3459</v>
      </c>
      <c r="F51" s="183">
        <v>6</v>
      </c>
      <c r="G51" s="183">
        <v>6</v>
      </c>
      <c r="H51" s="183">
        <v>6</v>
      </c>
      <c r="I51" s="183">
        <v>0</v>
      </c>
      <c r="J51" s="183">
        <v>0</v>
      </c>
      <c r="K51" s="183">
        <v>0</v>
      </c>
      <c r="L51" s="199"/>
      <c r="M51" s="199"/>
      <c r="N51" s="199"/>
    </row>
    <row r="52" ht="23.1" customHeight="1" spans="1:14">
      <c r="A52" s="199" t="s">
        <v>2679</v>
      </c>
      <c r="B52" s="199" t="s">
        <v>2680</v>
      </c>
      <c r="C52" s="199" t="s">
        <v>3154</v>
      </c>
      <c r="D52" s="199" t="s">
        <v>3434</v>
      </c>
      <c r="E52" s="199" t="s">
        <v>3460</v>
      </c>
      <c r="F52" s="183">
        <v>10</v>
      </c>
      <c r="G52" s="183">
        <v>10</v>
      </c>
      <c r="H52" s="183">
        <v>10</v>
      </c>
      <c r="I52" s="183">
        <v>0</v>
      </c>
      <c r="J52" s="183">
        <v>0</v>
      </c>
      <c r="K52" s="183">
        <v>0</v>
      </c>
      <c r="L52" s="199"/>
      <c r="M52" s="199"/>
      <c r="N52" s="199"/>
    </row>
    <row r="53" ht="23.1" customHeight="1" spans="1:14">
      <c r="A53" s="199" t="s">
        <v>2679</v>
      </c>
      <c r="B53" s="199" t="s">
        <v>2680</v>
      </c>
      <c r="C53" s="199" t="s">
        <v>3130</v>
      </c>
      <c r="D53" s="199" t="s">
        <v>87</v>
      </c>
      <c r="E53" s="199" t="s">
        <v>3461</v>
      </c>
      <c r="F53" s="183">
        <v>95</v>
      </c>
      <c r="G53" s="183">
        <v>95</v>
      </c>
      <c r="H53" s="183">
        <v>90</v>
      </c>
      <c r="I53" s="183">
        <v>0</v>
      </c>
      <c r="J53" s="183">
        <v>5</v>
      </c>
      <c r="K53" s="183">
        <v>0</v>
      </c>
      <c r="L53" s="199"/>
      <c r="M53" s="199"/>
      <c r="N53" s="199"/>
    </row>
    <row r="54" ht="23.1" customHeight="1" spans="1:14">
      <c r="A54" s="199" t="s">
        <v>2679</v>
      </c>
      <c r="B54" s="199" t="s">
        <v>2680</v>
      </c>
      <c r="C54" s="199" t="s">
        <v>3154</v>
      </c>
      <c r="D54" s="199" t="s">
        <v>3437</v>
      </c>
      <c r="E54" s="199" t="s">
        <v>3459</v>
      </c>
      <c r="F54" s="183">
        <v>8.5</v>
      </c>
      <c r="G54" s="183">
        <v>8.5</v>
      </c>
      <c r="H54" s="183">
        <v>8.5</v>
      </c>
      <c r="I54" s="183">
        <v>0</v>
      </c>
      <c r="J54" s="183">
        <v>0</v>
      </c>
      <c r="K54" s="183">
        <v>0</v>
      </c>
      <c r="L54" s="199"/>
      <c r="M54" s="199"/>
      <c r="N54" s="199"/>
    </row>
    <row r="55" ht="23.1" customHeight="1" spans="1:14">
      <c r="A55" s="199" t="s">
        <v>2679</v>
      </c>
      <c r="B55" s="199" t="s">
        <v>2680</v>
      </c>
      <c r="C55" s="199" t="s">
        <v>3154</v>
      </c>
      <c r="D55" s="199" t="s">
        <v>3360</v>
      </c>
      <c r="E55" s="199" t="s">
        <v>3460</v>
      </c>
      <c r="F55" s="183">
        <v>29.2</v>
      </c>
      <c r="G55" s="183">
        <v>29.2</v>
      </c>
      <c r="H55" s="183">
        <v>19.2</v>
      </c>
      <c r="I55" s="183">
        <v>0</v>
      </c>
      <c r="J55" s="183">
        <v>10</v>
      </c>
      <c r="K55" s="183">
        <v>0</v>
      </c>
      <c r="L55" s="199"/>
      <c r="M55" s="199"/>
      <c r="N55" s="199"/>
    </row>
    <row r="56" ht="23.1" customHeight="1" spans="1:14">
      <c r="A56" s="199" t="s">
        <v>2679</v>
      </c>
      <c r="B56" s="199" t="s">
        <v>2680</v>
      </c>
      <c r="C56" s="199" t="s">
        <v>3154</v>
      </c>
      <c r="D56" s="199" t="s">
        <v>3078</v>
      </c>
      <c r="E56" s="199" t="s">
        <v>3460</v>
      </c>
      <c r="F56" s="183">
        <v>20</v>
      </c>
      <c r="G56" s="183">
        <v>20</v>
      </c>
      <c r="H56" s="183">
        <v>15</v>
      </c>
      <c r="I56" s="183">
        <v>0</v>
      </c>
      <c r="J56" s="183">
        <v>5</v>
      </c>
      <c r="K56" s="183">
        <v>0</v>
      </c>
      <c r="L56" s="199"/>
      <c r="M56" s="199"/>
      <c r="N56" s="199"/>
    </row>
    <row r="57" ht="23.1" customHeight="1" spans="1:14">
      <c r="A57" s="199" t="s">
        <v>2679</v>
      </c>
      <c r="B57" s="199" t="s">
        <v>2680</v>
      </c>
      <c r="C57" s="199" t="s">
        <v>3130</v>
      </c>
      <c r="D57" s="199" t="s">
        <v>3462</v>
      </c>
      <c r="E57" s="199" t="s">
        <v>3463</v>
      </c>
      <c r="F57" s="183">
        <v>8</v>
      </c>
      <c r="G57" s="183">
        <v>8</v>
      </c>
      <c r="H57" s="183">
        <v>8</v>
      </c>
      <c r="I57" s="183">
        <v>0</v>
      </c>
      <c r="J57" s="183">
        <v>0</v>
      </c>
      <c r="K57" s="183">
        <v>0</v>
      </c>
      <c r="L57" s="199"/>
      <c r="M57" s="199"/>
      <c r="N57" s="199"/>
    </row>
    <row r="58" ht="23.1" customHeight="1" spans="1:14">
      <c r="A58" s="199" t="s">
        <v>2679</v>
      </c>
      <c r="B58" s="199" t="s">
        <v>2680</v>
      </c>
      <c r="C58" s="199" t="s">
        <v>3154</v>
      </c>
      <c r="D58" s="199" t="s">
        <v>3357</v>
      </c>
      <c r="E58" s="199" t="s">
        <v>3464</v>
      </c>
      <c r="F58" s="183">
        <v>11.96</v>
      </c>
      <c r="G58" s="183">
        <v>11.96</v>
      </c>
      <c r="H58" s="183">
        <v>11.96</v>
      </c>
      <c r="I58" s="183">
        <v>0</v>
      </c>
      <c r="J58" s="183">
        <v>0</v>
      </c>
      <c r="K58" s="183">
        <v>0</v>
      </c>
      <c r="L58" s="199"/>
      <c r="M58" s="199"/>
      <c r="N58" s="199"/>
    </row>
    <row r="59" ht="23.1" customHeight="1" spans="1:14">
      <c r="A59" s="199" t="s">
        <v>2679</v>
      </c>
      <c r="B59" s="199" t="s">
        <v>2680</v>
      </c>
      <c r="C59" s="199" t="s">
        <v>3130</v>
      </c>
      <c r="D59" s="199" t="s">
        <v>3352</v>
      </c>
      <c r="E59" s="199" t="s">
        <v>3460</v>
      </c>
      <c r="F59" s="183">
        <v>8</v>
      </c>
      <c r="G59" s="183">
        <v>8</v>
      </c>
      <c r="H59" s="183">
        <v>8</v>
      </c>
      <c r="I59" s="183">
        <v>0</v>
      </c>
      <c r="J59" s="183">
        <v>0</v>
      </c>
      <c r="K59" s="183">
        <v>0</v>
      </c>
      <c r="L59" s="199"/>
      <c r="M59" s="199"/>
      <c r="N59" s="199"/>
    </row>
    <row r="60" ht="23.1" customHeight="1" spans="1:14">
      <c r="A60" s="199" t="s">
        <v>2679</v>
      </c>
      <c r="B60" s="199" t="s">
        <v>2680</v>
      </c>
      <c r="C60" s="199" t="s">
        <v>3154</v>
      </c>
      <c r="D60" s="199" t="s">
        <v>3355</v>
      </c>
      <c r="E60" s="199" t="s">
        <v>3460</v>
      </c>
      <c r="F60" s="183">
        <v>20</v>
      </c>
      <c r="G60" s="183">
        <v>20</v>
      </c>
      <c r="H60" s="183">
        <v>15</v>
      </c>
      <c r="I60" s="183">
        <v>0</v>
      </c>
      <c r="J60" s="183">
        <v>5</v>
      </c>
      <c r="K60" s="183">
        <v>0</v>
      </c>
      <c r="L60" s="199"/>
      <c r="M60" s="199"/>
      <c r="N60" s="199"/>
    </row>
    <row r="61" ht="23.1" customHeight="1" spans="1:14">
      <c r="A61" s="199" t="s">
        <v>2679</v>
      </c>
      <c r="B61" s="199" t="s">
        <v>2680</v>
      </c>
      <c r="C61" s="199" t="s">
        <v>3130</v>
      </c>
      <c r="D61" s="199" t="s">
        <v>3465</v>
      </c>
      <c r="E61" s="199" t="s">
        <v>3466</v>
      </c>
      <c r="F61" s="183">
        <v>95</v>
      </c>
      <c r="G61" s="183">
        <v>95</v>
      </c>
      <c r="H61" s="183">
        <v>95</v>
      </c>
      <c r="I61" s="183">
        <v>0</v>
      </c>
      <c r="J61" s="183">
        <v>0</v>
      </c>
      <c r="K61" s="183">
        <v>0</v>
      </c>
      <c r="L61" s="199"/>
      <c r="M61" s="199"/>
      <c r="N61" s="199"/>
    </row>
    <row r="62" ht="23.1" customHeight="1" spans="1:14">
      <c r="A62" s="199" t="s">
        <v>2679</v>
      </c>
      <c r="B62" s="199" t="s">
        <v>2680</v>
      </c>
      <c r="C62" s="199" t="s">
        <v>3130</v>
      </c>
      <c r="D62" s="199" t="s">
        <v>3353</v>
      </c>
      <c r="E62" s="199" t="s">
        <v>3467</v>
      </c>
      <c r="F62" s="183">
        <v>10</v>
      </c>
      <c r="G62" s="183">
        <v>10</v>
      </c>
      <c r="H62" s="183">
        <v>5</v>
      </c>
      <c r="I62" s="183">
        <v>0</v>
      </c>
      <c r="J62" s="183">
        <v>5</v>
      </c>
      <c r="K62" s="183">
        <v>0</v>
      </c>
      <c r="L62" s="199"/>
      <c r="M62" s="199"/>
      <c r="N62" s="199"/>
    </row>
    <row r="63" ht="23.1" customHeight="1" spans="1:14">
      <c r="A63" s="199" t="s">
        <v>2679</v>
      </c>
      <c r="B63" s="199" t="s">
        <v>2680</v>
      </c>
      <c r="C63" s="199" t="s">
        <v>3130</v>
      </c>
      <c r="D63" s="199" t="s">
        <v>2847</v>
      </c>
      <c r="E63" s="199" t="s">
        <v>3468</v>
      </c>
      <c r="F63" s="183">
        <v>20</v>
      </c>
      <c r="G63" s="183">
        <v>20</v>
      </c>
      <c r="H63" s="183">
        <v>10</v>
      </c>
      <c r="I63" s="183">
        <v>0</v>
      </c>
      <c r="J63" s="183">
        <v>10</v>
      </c>
      <c r="K63" s="183">
        <v>0</v>
      </c>
      <c r="L63" s="199"/>
      <c r="M63" s="199"/>
      <c r="N63" s="199"/>
    </row>
    <row r="64" ht="23.1" customHeight="1" spans="1:14">
      <c r="A64" s="199" t="s">
        <v>2679</v>
      </c>
      <c r="B64" s="199" t="s">
        <v>2680</v>
      </c>
      <c r="C64" s="199" t="s">
        <v>3154</v>
      </c>
      <c r="D64" s="199" t="s">
        <v>3469</v>
      </c>
      <c r="E64" s="199" t="s">
        <v>3464</v>
      </c>
      <c r="F64" s="183">
        <v>11.6</v>
      </c>
      <c r="G64" s="183">
        <v>11.6</v>
      </c>
      <c r="H64" s="183">
        <v>11.6</v>
      </c>
      <c r="I64" s="183">
        <v>0</v>
      </c>
      <c r="J64" s="183">
        <v>0</v>
      </c>
      <c r="K64" s="183">
        <v>0</v>
      </c>
      <c r="L64" s="199"/>
      <c r="M64" s="199"/>
      <c r="N64" s="199"/>
    </row>
    <row r="65" ht="23.1" customHeight="1" spans="1:14">
      <c r="A65" s="199" t="s">
        <v>2679</v>
      </c>
      <c r="B65" s="199" t="s">
        <v>2680</v>
      </c>
      <c r="C65" s="199" t="s">
        <v>3154</v>
      </c>
      <c r="D65" s="199" t="s">
        <v>3470</v>
      </c>
      <c r="E65" s="199" t="s">
        <v>3471</v>
      </c>
      <c r="F65" s="183">
        <v>19.65</v>
      </c>
      <c r="G65" s="183">
        <v>19.65</v>
      </c>
      <c r="H65" s="183">
        <v>19.65</v>
      </c>
      <c r="I65" s="183">
        <v>0</v>
      </c>
      <c r="J65" s="183">
        <v>0</v>
      </c>
      <c r="K65" s="183">
        <v>0</v>
      </c>
      <c r="L65" s="199"/>
      <c r="M65" s="199"/>
      <c r="N65" s="199"/>
    </row>
    <row r="66" ht="23.1" customHeight="1" spans="1:14">
      <c r="A66" s="199" t="s">
        <v>2679</v>
      </c>
      <c r="B66" s="199" t="s">
        <v>2680</v>
      </c>
      <c r="C66" s="199" t="s">
        <v>3130</v>
      </c>
      <c r="D66" s="199" t="s">
        <v>3472</v>
      </c>
      <c r="E66" s="199" t="s">
        <v>3473</v>
      </c>
      <c r="F66" s="183">
        <v>120</v>
      </c>
      <c r="G66" s="183">
        <v>120</v>
      </c>
      <c r="H66" s="183">
        <v>120</v>
      </c>
      <c r="I66" s="183">
        <v>0</v>
      </c>
      <c r="J66" s="183">
        <v>0</v>
      </c>
      <c r="K66" s="183">
        <v>0</v>
      </c>
      <c r="L66" s="199"/>
      <c r="M66" s="199"/>
      <c r="N66" s="199"/>
    </row>
    <row r="67" ht="23.1" customHeight="1" spans="1:14">
      <c r="A67" s="199" t="s">
        <v>1938</v>
      </c>
      <c r="B67" s="199" t="s">
        <v>1147</v>
      </c>
      <c r="C67" s="199"/>
      <c r="D67" s="199"/>
      <c r="E67" s="199"/>
      <c r="F67" s="183">
        <v>3</v>
      </c>
      <c r="G67" s="183">
        <v>3</v>
      </c>
      <c r="H67" s="183">
        <v>3</v>
      </c>
      <c r="I67" s="183">
        <v>0</v>
      </c>
      <c r="J67" s="183">
        <v>0</v>
      </c>
      <c r="K67" s="183">
        <v>0</v>
      </c>
      <c r="L67" s="199"/>
      <c r="M67" s="199"/>
      <c r="N67" s="199"/>
    </row>
    <row r="68" ht="23.1" customHeight="1" spans="1:14">
      <c r="A68" s="199" t="s">
        <v>2716</v>
      </c>
      <c r="B68" s="199" t="s">
        <v>2717</v>
      </c>
      <c r="C68" s="199" t="s">
        <v>87</v>
      </c>
      <c r="D68" s="199" t="s">
        <v>87</v>
      </c>
      <c r="E68" s="199" t="s">
        <v>87</v>
      </c>
      <c r="F68" s="183">
        <v>3</v>
      </c>
      <c r="G68" s="183">
        <v>3</v>
      </c>
      <c r="H68" s="183">
        <v>3</v>
      </c>
      <c r="I68" s="183">
        <v>0</v>
      </c>
      <c r="J68" s="183">
        <v>0</v>
      </c>
      <c r="K68" s="183">
        <v>0</v>
      </c>
      <c r="L68" s="199"/>
      <c r="M68" s="199"/>
      <c r="N68" s="199"/>
    </row>
    <row r="69" ht="23.1" customHeight="1" spans="1:14">
      <c r="A69" s="199" t="s">
        <v>1942</v>
      </c>
      <c r="B69" s="199" t="s">
        <v>1153</v>
      </c>
      <c r="C69" s="199"/>
      <c r="D69" s="199"/>
      <c r="E69" s="199"/>
      <c r="F69" s="183">
        <v>3</v>
      </c>
      <c r="G69" s="183">
        <v>3</v>
      </c>
      <c r="H69" s="183">
        <v>3</v>
      </c>
      <c r="I69" s="183">
        <v>0</v>
      </c>
      <c r="J69" s="183">
        <v>0</v>
      </c>
      <c r="K69" s="183">
        <v>0</v>
      </c>
      <c r="L69" s="199"/>
      <c r="M69" s="199"/>
      <c r="N69" s="199"/>
    </row>
    <row r="70" ht="23.1" customHeight="1" spans="1:14">
      <c r="A70" s="199" t="s">
        <v>2718</v>
      </c>
      <c r="B70" s="199" t="s">
        <v>2719</v>
      </c>
      <c r="C70" s="199" t="s">
        <v>3424</v>
      </c>
      <c r="D70" s="199" t="s">
        <v>3425</v>
      </c>
      <c r="E70" s="199"/>
      <c r="F70" s="183">
        <v>3</v>
      </c>
      <c r="G70" s="183">
        <v>3</v>
      </c>
      <c r="H70" s="183">
        <v>3</v>
      </c>
      <c r="I70" s="183">
        <v>0</v>
      </c>
      <c r="J70" s="183">
        <v>0</v>
      </c>
      <c r="K70" s="183">
        <v>0</v>
      </c>
      <c r="L70" s="199"/>
      <c r="M70" s="199"/>
      <c r="N70" s="199"/>
    </row>
    <row r="71" ht="23.1" customHeight="1" spans="1:14">
      <c r="A71" s="199" t="s">
        <v>2763</v>
      </c>
      <c r="B71" s="199" t="s">
        <v>2764</v>
      </c>
      <c r="C71" s="199"/>
      <c r="D71" s="199"/>
      <c r="E71" s="199"/>
      <c r="F71" s="183">
        <v>60</v>
      </c>
      <c r="G71" s="183">
        <v>60</v>
      </c>
      <c r="H71" s="183">
        <v>60</v>
      </c>
      <c r="I71" s="183">
        <v>0</v>
      </c>
      <c r="J71" s="183">
        <v>0</v>
      </c>
      <c r="K71" s="183">
        <v>0</v>
      </c>
      <c r="L71" s="199"/>
      <c r="M71" s="199"/>
      <c r="N71" s="199"/>
    </row>
    <row r="72" ht="23.1" customHeight="1" spans="1:14">
      <c r="A72" s="199" t="s">
        <v>2783</v>
      </c>
      <c r="B72" s="199" t="s">
        <v>2784</v>
      </c>
      <c r="C72" s="199" t="s">
        <v>3128</v>
      </c>
      <c r="D72" s="199" t="s">
        <v>3128</v>
      </c>
      <c r="E72" s="199" t="s">
        <v>3128</v>
      </c>
      <c r="F72" s="183">
        <v>50</v>
      </c>
      <c r="G72" s="183">
        <v>50</v>
      </c>
      <c r="H72" s="183">
        <v>50</v>
      </c>
      <c r="I72" s="183">
        <v>0</v>
      </c>
      <c r="J72" s="183">
        <v>0</v>
      </c>
      <c r="K72" s="183">
        <v>0</v>
      </c>
      <c r="L72" s="199"/>
      <c r="M72" s="199"/>
      <c r="N72" s="199"/>
    </row>
    <row r="73" ht="23.1" customHeight="1" spans="1:14">
      <c r="A73" s="199" t="s">
        <v>2793</v>
      </c>
      <c r="B73" s="199" t="s">
        <v>2794</v>
      </c>
      <c r="C73" s="199" t="s">
        <v>3425</v>
      </c>
      <c r="D73" s="199"/>
      <c r="E73" s="199"/>
      <c r="F73" s="183">
        <v>10</v>
      </c>
      <c r="G73" s="183">
        <v>10</v>
      </c>
      <c r="H73" s="183">
        <v>10</v>
      </c>
      <c r="I73" s="183">
        <v>0</v>
      </c>
      <c r="J73" s="183">
        <v>0</v>
      </c>
      <c r="K73" s="183">
        <v>0</v>
      </c>
      <c r="L73" s="199"/>
      <c r="M73" s="199"/>
      <c r="N73" s="199"/>
    </row>
    <row r="74" ht="32.25" customHeight="1"/>
    <row r="75" ht="12.75" customHeight="1"/>
    <row r="76" ht="12.75" customHeight="1"/>
  </sheetData>
  <sheetProtection formatCells="0" formatColumns="0" formatRows="0"/>
  <mergeCells count="14">
    <mergeCell ref="A1:N1"/>
    <mergeCell ref="C3:D3"/>
    <mergeCell ref="F3:K3"/>
    <mergeCell ref="G4:J4"/>
    <mergeCell ref="A3:A5"/>
    <mergeCell ref="B3:B5"/>
    <mergeCell ref="C4:C5"/>
    <mergeCell ref="D4:D5"/>
    <mergeCell ref="E3:E5"/>
    <mergeCell ref="F4:F5"/>
    <mergeCell ref="K4:K5"/>
    <mergeCell ref="L3:L5"/>
    <mergeCell ref="M3:M5"/>
    <mergeCell ref="N3:N5"/>
  </mergeCells>
  <printOptions horizontalCentered="1"/>
  <pageMargins left="0.393055555555556" right="0.393055555555556" top="0.984027777777778" bottom="0.984027777777778" header="0.471527777777778" footer="0.471527777777778"/>
  <pageSetup paperSize="9" scale="74" fitToHeight="0" orientation="landscape" horizontalDpi="600" verticalDpi="600"/>
  <headerFooter alignWithMargins="0" scaleWithDoc="0">
    <oddFooter>&amp;C第 &amp;P 页，共 &amp;N 页</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239"/>
  <sheetViews>
    <sheetView showGridLines="0" showZeros="0" topLeftCell="A4" workbookViewId="0">
      <pane ySplit="5" topLeftCell="A9" activePane="bottomLeft" state="frozen"/>
      <selection/>
      <selection pane="bottomLeft" activeCell="I10" sqref="I10"/>
    </sheetView>
  </sheetViews>
  <sheetFormatPr defaultColWidth="6.875" defaultRowHeight="11.25"/>
  <cols>
    <col min="1" max="1" width="8" style="166" customWidth="1"/>
    <col min="2" max="2" width="23.25" style="166" customWidth="1"/>
    <col min="3" max="3" width="9.25" style="166" customWidth="1"/>
    <col min="4" max="19" width="6.375" style="166" customWidth="1"/>
    <col min="20" max="256" width="6.875" style="166" customWidth="1"/>
    <col min="257" max="16384" width="6.875" style="166"/>
  </cols>
  <sheetData>
    <row r="1" ht="28.5" customHeight="1" spans="1:20">
      <c r="A1" s="109" t="s">
        <v>3474</v>
      </c>
      <c r="B1" s="109"/>
      <c r="C1" s="109"/>
      <c r="D1" s="109"/>
      <c r="E1" s="109"/>
      <c r="F1" s="109"/>
      <c r="G1" s="109"/>
      <c r="H1" s="109"/>
      <c r="I1" s="109"/>
      <c r="J1" s="109"/>
      <c r="K1" s="109"/>
      <c r="L1" s="109"/>
      <c r="M1" s="109"/>
      <c r="N1" s="109"/>
      <c r="O1" s="109"/>
      <c r="P1" s="109"/>
      <c r="Q1" s="109"/>
      <c r="R1" s="109"/>
      <c r="S1" s="109"/>
      <c r="T1" s="165"/>
    </row>
    <row r="2" ht="15.75" customHeight="1" spans="1:20">
      <c r="A2" s="165"/>
      <c r="B2" s="165"/>
      <c r="C2" s="165"/>
      <c r="D2" s="165"/>
      <c r="E2" s="165"/>
      <c r="F2" s="165"/>
      <c r="G2" s="165"/>
      <c r="H2" s="165"/>
      <c r="I2" s="165"/>
      <c r="J2" s="165"/>
      <c r="K2" s="165"/>
      <c r="L2" s="165"/>
      <c r="M2" s="165"/>
      <c r="N2" s="165"/>
      <c r="O2" s="165"/>
      <c r="P2" s="165"/>
      <c r="Q2" s="165"/>
      <c r="R2" s="165"/>
      <c r="S2" s="208" t="s">
        <v>3475</v>
      </c>
      <c r="T2" s="165"/>
    </row>
    <row r="3" ht="15" customHeight="1" spans="1:20">
      <c r="A3" s="174" t="s">
        <v>74</v>
      </c>
      <c r="B3" s="174" t="s">
        <v>75</v>
      </c>
      <c r="C3" s="174" t="s">
        <v>3476</v>
      </c>
      <c r="D3" s="174" t="s">
        <v>3477</v>
      </c>
      <c r="E3" s="196" t="s">
        <v>3478</v>
      </c>
      <c r="F3" s="196"/>
      <c r="G3" s="196"/>
      <c r="H3" s="196"/>
      <c r="I3" s="196"/>
      <c r="J3" s="196"/>
      <c r="K3" s="196"/>
      <c r="L3" s="196"/>
      <c r="M3" s="196"/>
      <c r="N3" s="196"/>
      <c r="O3" s="196"/>
      <c r="P3" s="196"/>
      <c r="Q3" s="196"/>
      <c r="R3" s="196"/>
      <c r="S3" s="209"/>
      <c r="T3" s="165"/>
    </row>
    <row r="4" ht="15" customHeight="1" spans="1:20">
      <c r="A4" s="174"/>
      <c r="B4" s="174"/>
      <c r="C4" s="174"/>
      <c r="D4" s="174"/>
      <c r="E4" s="174" t="s">
        <v>3479</v>
      </c>
      <c r="F4" s="174"/>
      <c r="G4" s="174"/>
      <c r="H4" s="174"/>
      <c r="I4" s="174"/>
      <c r="J4" s="174"/>
      <c r="K4" s="174"/>
      <c r="L4" s="174"/>
      <c r="M4" s="174"/>
      <c r="N4" s="174"/>
      <c r="O4" s="174"/>
      <c r="P4" s="206" t="s">
        <v>3480</v>
      </c>
      <c r="Q4" s="206"/>
      <c r="R4" s="206"/>
      <c r="S4" s="210" t="s">
        <v>3481</v>
      </c>
      <c r="T4" s="165"/>
    </row>
    <row r="5" ht="15" customHeight="1" spans="1:20">
      <c r="A5" s="174"/>
      <c r="B5" s="174"/>
      <c r="C5" s="174"/>
      <c r="D5" s="174"/>
      <c r="E5" s="206" t="s">
        <v>17</v>
      </c>
      <c r="F5" s="174" t="s">
        <v>3482</v>
      </c>
      <c r="G5" s="174"/>
      <c r="H5" s="174"/>
      <c r="I5" s="174"/>
      <c r="J5" s="174"/>
      <c r="K5" s="174"/>
      <c r="L5" s="174"/>
      <c r="M5" s="175" t="s">
        <v>3483</v>
      </c>
      <c r="N5" s="175"/>
      <c r="O5" s="175"/>
      <c r="P5" s="206" t="s">
        <v>17</v>
      </c>
      <c r="Q5" s="206" t="s">
        <v>3055</v>
      </c>
      <c r="R5" s="206"/>
      <c r="S5" s="210"/>
      <c r="T5" s="165"/>
    </row>
    <row r="6" ht="12" customHeight="1" spans="1:20">
      <c r="A6" s="174"/>
      <c r="B6" s="174"/>
      <c r="C6" s="174"/>
      <c r="D6" s="174"/>
      <c r="E6" s="206"/>
      <c r="F6" s="206" t="s">
        <v>93</v>
      </c>
      <c r="G6" s="206" t="s">
        <v>3484</v>
      </c>
      <c r="H6" s="206" t="s">
        <v>3485</v>
      </c>
      <c r="I6" s="206" t="s">
        <v>3486</v>
      </c>
      <c r="J6" s="206" t="s">
        <v>3487</v>
      </c>
      <c r="K6" s="206" t="s">
        <v>3488</v>
      </c>
      <c r="L6" s="206" t="s">
        <v>3489</v>
      </c>
      <c r="M6" s="206" t="s">
        <v>93</v>
      </c>
      <c r="N6" s="206" t="s">
        <v>3490</v>
      </c>
      <c r="O6" s="206" t="s">
        <v>3491</v>
      </c>
      <c r="P6" s="206"/>
      <c r="Q6" s="206" t="s">
        <v>3492</v>
      </c>
      <c r="R6" s="206" t="s">
        <v>3493</v>
      </c>
      <c r="S6" s="210"/>
      <c r="T6" s="165"/>
    </row>
    <row r="7" ht="13.5" customHeight="1" spans="1:20">
      <c r="A7" s="174"/>
      <c r="B7" s="174"/>
      <c r="C7" s="174"/>
      <c r="D7" s="174"/>
      <c r="E7" s="206"/>
      <c r="F7" s="206"/>
      <c r="G7" s="206"/>
      <c r="H7" s="206"/>
      <c r="I7" s="206"/>
      <c r="J7" s="206"/>
      <c r="K7" s="206"/>
      <c r="L7" s="206"/>
      <c r="M7" s="206"/>
      <c r="N7" s="206"/>
      <c r="O7" s="206"/>
      <c r="P7" s="206"/>
      <c r="Q7" s="206"/>
      <c r="R7" s="206"/>
      <c r="S7" s="210"/>
      <c r="T7" s="165"/>
    </row>
    <row r="8" s="165" customFormat="1" ht="23.1" customHeight="1" spans="1:19">
      <c r="A8" s="180"/>
      <c r="B8" s="199"/>
      <c r="C8" s="180"/>
      <c r="D8" s="180" t="s">
        <v>17</v>
      </c>
      <c r="E8" s="207">
        <v>9900</v>
      </c>
      <c r="F8" s="207">
        <v>6844</v>
      </c>
      <c r="G8" s="207">
        <v>1864</v>
      </c>
      <c r="H8" s="207">
        <v>4634</v>
      </c>
      <c r="I8" s="207">
        <v>74</v>
      </c>
      <c r="J8" s="207">
        <v>230</v>
      </c>
      <c r="K8" s="207">
        <v>15</v>
      </c>
      <c r="L8" s="207">
        <v>27</v>
      </c>
      <c r="M8" s="207">
        <v>3056</v>
      </c>
      <c r="N8" s="207">
        <v>22</v>
      </c>
      <c r="O8" s="207">
        <v>3034</v>
      </c>
      <c r="P8" s="207">
        <v>45637</v>
      </c>
      <c r="Q8" s="207">
        <v>5292</v>
      </c>
      <c r="R8" s="207">
        <v>40345</v>
      </c>
      <c r="S8" s="207">
        <v>88</v>
      </c>
    </row>
    <row r="9" ht="23.1" customHeight="1" spans="1:20">
      <c r="A9" s="180" t="s">
        <v>353</v>
      </c>
      <c r="B9" s="199" t="s">
        <v>354</v>
      </c>
      <c r="C9" s="180" t="s">
        <v>3494</v>
      </c>
      <c r="D9" s="180" t="s">
        <v>3495</v>
      </c>
      <c r="E9" s="207">
        <v>66</v>
      </c>
      <c r="F9" s="207">
        <v>37</v>
      </c>
      <c r="G9" s="207">
        <v>33</v>
      </c>
      <c r="H9" s="207">
        <v>4</v>
      </c>
      <c r="I9" s="207">
        <v>0</v>
      </c>
      <c r="J9" s="207">
        <v>0</v>
      </c>
      <c r="K9" s="207">
        <v>0</v>
      </c>
      <c r="L9" s="207">
        <v>0</v>
      </c>
      <c r="M9" s="207">
        <v>29</v>
      </c>
      <c r="N9" s="207">
        <v>0</v>
      </c>
      <c r="O9" s="207">
        <v>29</v>
      </c>
      <c r="P9" s="207">
        <v>0</v>
      </c>
      <c r="Q9" s="207">
        <v>0</v>
      </c>
      <c r="R9" s="207">
        <v>0</v>
      </c>
      <c r="S9" s="207">
        <v>1</v>
      </c>
      <c r="T9" s="165"/>
    </row>
    <row r="10" ht="23.1" customHeight="1" spans="1:20">
      <c r="A10" s="180" t="s">
        <v>365</v>
      </c>
      <c r="B10" s="199" t="s">
        <v>366</v>
      </c>
      <c r="C10" s="180" t="s">
        <v>3496</v>
      </c>
      <c r="D10" s="180" t="s">
        <v>3495</v>
      </c>
      <c r="E10" s="207">
        <v>7</v>
      </c>
      <c r="F10" s="207">
        <v>7</v>
      </c>
      <c r="G10" s="207">
        <v>4</v>
      </c>
      <c r="H10" s="207">
        <v>0</v>
      </c>
      <c r="I10" s="207">
        <v>0</v>
      </c>
      <c r="J10" s="207">
        <v>0</v>
      </c>
      <c r="K10" s="207">
        <v>3</v>
      </c>
      <c r="L10" s="207">
        <v>0</v>
      </c>
      <c r="M10" s="207">
        <v>0</v>
      </c>
      <c r="N10" s="207">
        <v>0</v>
      </c>
      <c r="O10" s="207">
        <v>0</v>
      </c>
      <c r="P10" s="207">
        <v>0</v>
      </c>
      <c r="Q10" s="207">
        <v>0</v>
      </c>
      <c r="R10" s="207">
        <v>0</v>
      </c>
      <c r="S10" s="207">
        <v>0</v>
      </c>
      <c r="T10" s="165"/>
    </row>
    <row r="11" ht="23.1" customHeight="1" spans="1:20">
      <c r="A11" s="180" t="s">
        <v>373</v>
      </c>
      <c r="B11" s="199" t="s">
        <v>374</v>
      </c>
      <c r="C11" s="180" t="s">
        <v>3496</v>
      </c>
      <c r="D11" s="180" t="s">
        <v>3495</v>
      </c>
      <c r="E11" s="207">
        <v>48</v>
      </c>
      <c r="F11" s="207">
        <v>47</v>
      </c>
      <c r="G11" s="207">
        <v>7</v>
      </c>
      <c r="H11" s="207">
        <v>40</v>
      </c>
      <c r="I11" s="207">
        <v>0</v>
      </c>
      <c r="J11" s="207">
        <v>0</v>
      </c>
      <c r="K11" s="207">
        <v>0</v>
      </c>
      <c r="L11" s="207">
        <v>0</v>
      </c>
      <c r="M11" s="207">
        <v>1</v>
      </c>
      <c r="N11" s="207">
        <v>0</v>
      </c>
      <c r="O11" s="207">
        <v>1</v>
      </c>
      <c r="P11" s="207">
        <v>0</v>
      </c>
      <c r="Q11" s="207">
        <v>0</v>
      </c>
      <c r="R11" s="207">
        <v>0</v>
      </c>
      <c r="S11" s="207">
        <v>3</v>
      </c>
      <c r="T11" s="165"/>
    </row>
    <row r="12" ht="23.1" customHeight="1" spans="1:19">
      <c r="A12" s="180" t="s">
        <v>384</v>
      </c>
      <c r="B12" s="199" t="s">
        <v>385</v>
      </c>
      <c r="C12" s="180" t="s">
        <v>3494</v>
      </c>
      <c r="D12" s="180" t="s">
        <v>3495</v>
      </c>
      <c r="E12" s="207">
        <v>20</v>
      </c>
      <c r="F12" s="207">
        <v>15</v>
      </c>
      <c r="G12" s="207">
        <v>7</v>
      </c>
      <c r="H12" s="207">
        <v>8</v>
      </c>
      <c r="I12" s="207">
        <v>0</v>
      </c>
      <c r="J12" s="207">
        <v>0</v>
      </c>
      <c r="K12" s="207">
        <v>0</v>
      </c>
      <c r="L12" s="207">
        <v>0</v>
      </c>
      <c r="M12" s="207">
        <v>5</v>
      </c>
      <c r="N12" s="207">
        <v>0</v>
      </c>
      <c r="O12" s="207">
        <v>5</v>
      </c>
      <c r="P12" s="207">
        <v>0</v>
      </c>
      <c r="Q12" s="207">
        <v>0</v>
      </c>
      <c r="R12" s="207">
        <v>0</v>
      </c>
      <c r="S12" s="207">
        <v>0</v>
      </c>
    </row>
    <row r="13" ht="23.1" customHeight="1" spans="1:20">
      <c r="A13" s="180" t="s">
        <v>391</v>
      </c>
      <c r="B13" s="199" t="s">
        <v>392</v>
      </c>
      <c r="C13" s="180" t="s">
        <v>3494</v>
      </c>
      <c r="D13" s="180" t="s">
        <v>3495</v>
      </c>
      <c r="E13" s="207">
        <v>7</v>
      </c>
      <c r="F13" s="207">
        <v>6</v>
      </c>
      <c r="G13" s="207">
        <v>6</v>
      </c>
      <c r="H13" s="207">
        <v>0</v>
      </c>
      <c r="I13" s="207">
        <v>0</v>
      </c>
      <c r="J13" s="207">
        <v>0</v>
      </c>
      <c r="K13" s="207">
        <v>0</v>
      </c>
      <c r="L13" s="207">
        <v>0</v>
      </c>
      <c r="M13" s="207">
        <v>1</v>
      </c>
      <c r="N13" s="207">
        <v>0</v>
      </c>
      <c r="O13" s="207">
        <v>1</v>
      </c>
      <c r="P13" s="207">
        <v>0</v>
      </c>
      <c r="Q13" s="207">
        <v>0</v>
      </c>
      <c r="R13" s="207">
        <v>0</v>
      </c>
      <c r="S13" s="207">
        <v>0</v>
      </c>
      <c r="T13" s="165"/>
    </row>
    <row r="14" ht="23.1" customHeight="1" spans="1:19">
      <c r="A14" s="180" t="s">
        <v>397</v>
      </c>
      <c r="B14" s="199" t="s">
        <v>398</v>
      </c>
      <c r="C14" s="180" t="s">
        <v>3496</v>
      </c>
      <c r="D14" s="180" t="s">
        <v>3495</v>
      </c>
      <c r="E14" s="207">
        <v>10</v>
      </c>
      <c r="F14" s="207">
        <v>6</v>
      </c>
      <c r="G14" s="207">
        <v>5</v>
      </c>
      <c r="H14" s="207">
        <v>1</v>
      </c>
      <c r="I14" s="207">
        <v>0</v>
      </c>
      <c r="J14" s="207">
        <v>0</v>
      </c>
      <c r="K14" s="207">
        <v>0</v>
      </c>
      <c r="L14" s="207">
        <v>0</v>
      </c>
      <c r="M14" s="207">
        <v>4</v>
      </c>
      <c r="N14" s="207">
        <v>0</v>
      </c>
      <c r="O14" s="207">
        <v>4</v>
      </c>
      <c r="P14" s="207">
        <v>0</v>
      </c>
      <c r="Q14" s="207">
        <v>0</v>
      </c>
      <c r="R14" s="207">
        <v>0</v>
      </c>
      <c r="S14" s="207">
        <v>0</v>
      </c>
    </row>
    <row r="15" ht="23.1" customHeight="1" spans="1:20">
      <c r="A15" s="180" t="s">
        <v>402</v>
      </c>
      <c r="B15" s="199" t="s">
        <v>2098</v>
      </c>
      <c r="C15" s="180" t="s">
        <v>3496</v>
      </c>
      <c r="D15" s="180" t="s">
        <v>3495</v>
      </c>
      <c r="E15" s="207">
        <v>18</v>
      </c>
      <c r="F15" s="207">
        <v>10</v>
      </c>
      <c r="G15" s="207">
        <v>10</v>
      </c>
      <c r="H15" s="207">
        <v>0</v>
      </c>
      <c r="I15" s="207">
        <v>0</v>
      </c>
      <c r="J15" s="207">
        <v>0</v>
      </c>
      <c r="K15" s="207">
        <v>0</v>
      </c>
      <c r="L15" s="207">
        <v>0</v>
      </c>
      <c r="M15" s="207">
        <v>8</v>
      </c>
      <c r="N15" s="207">
        <v>0</v>
      </c>
      <c r="O15" s="207">
        <v>8</v>
      </c>
      <c r="P15" s="207">
        <v>0</v>
      </c>
      <c r="Q15" s="207">
        <v>0</v>
      </c>
      <c r="R15" s="207">
        <v>0</v>
      </c>
      <c r="S15" s="207">
        <v>0</v>
      </c>
      <c r="T15" s="165"/>
    </row>
    <row r="16" ht="23.1" customHeight="1" spans="1:20">
      <c r="A16" s="180" t="s">
        <v>408</v>
      </c>
      <c r="B16" s="199" t="s">
        <v>409</v>
      </c>
      <c r="C16" s="180" t="s">
        <v>3496</v>
      </c>
      <c r="D16" s="180" t="s">
        <v>3495</v>
      </c>
      <c r="E16" s="207">
        <v>4</v>
      </c>
      <c r="F16" s="207">
        <v>4</v>
      </c>
      <c r="G16" s="207">
        <v>4</v>
      </c>
      <c r="H16" s="207">
        <v>0</v>
      </c>
      <c r="I16" s="207">
        <v>0</v>
      </c>
      <c r="J16" s="207">
        <v>0</v>
      </c>
      <c r="K16" s="207">
        <v>0</v>
      </c>
      <c r="L16" s="207">
        <v>0</v>
      </c>
      <c r="M16" s="207">
        <v>0</v>
      </c>
      <c r="N16" s="207">
        <v>0</v>
      </c>
      <c r="O16" s="207">
        <v>0</v>
      </c>
      <c r="P16" s="207">
        <v>0</v>
      </c>
      <c r="Q16" s="207">
        <v>0</v>
      </c>
      <c r="R16" s="207">
        <v>0</v>
      </c>
      <c r="S16" s="207">
        <v>0</v>
      </c>
      <c r="T16" s="165"/>
    </row>
    <row r="17" ht="23.1" customHeight="1" spans="1:20">
      <c r="A17" s="180" t="s">
        <v>413</v>
      </c>
      <c r="B17" s="199" t="s">
        <v>414</v>
      </c>
      <c r="C17" s="180" t="s">
        <v>3494</v>
      </c>
      <c r="D17" s="180" t="s">
        <v>3495</v>
      </c>
      <c r="E17" s="207">
        <v>4</v>
      </c>
      <c r="F17" s="207">
        <v>4</v>
      </c>
      <c r="G17" s="207">
        <v>4</v>
      </c>
      <c r="H17" s="207">
        <v>0</v>
      </c>
      <c r="I17" s="207">
        <v>0</v>
      </c>
      <c r="J17" s="207">
        <v>0</v>
      </c>
      <c r="K17" s="207">
        <v>0</v>
      </c>
      <c r="L17" s="207">
        <v>0</v>
      </c>
      <c r="M17" s="207">
        <v>0</v>
      </c>
      <c r="N17" s="207">
        <v>0</v>
      </c>
      <c r="O17" s="207">
        <v>0</v>
      </c>
      <c r="P17" s="207">
        <v>0</v>
      </c>
      <c r="Q17" s="207">
        <v>0</v>
      </c>
      <c r="R17" s="207">
        <v>0</v>
      </c>
      <c r="S17" s="207">
        <v>0</v>
      </c>
      <c r="T17" s="165"/>
    </row>
    <row r="18" ht="23.1" customHeight="1" spans="1:20">
      <c r="A18" s="180" t="s">
        <v>419</v>
      </c>
      <c r="B18" s="199" t="s">
        <v>420</v>
      </c>
      <c r="C18" s="180" t="s">
        <v>3496</v>
      </c>
      <c r="D18" s="180" t="s">
        <v>3495</v>
      </c>
      <c r="E18" s="207">
        <v>9</v>
      </c>
      <c r="F18" s="207">
        <v>9</v>
      </c>
      <c r="G18" s="207">
        <v>5</v>
      </c>
      <c r="H18" s="207">
        <v>4</v>
      </c>
      <c r="I18" s="207">
        <v>0</v>
      </c>
      <c r="J18" s="207">
        <v>0</v>
      </c>
      <c r="K18" s="207">
        <v>0</v>
      </c>
      <c r="L18" s="207">
        <v>0</v>
      </c>
      <c r="M18" s="207">
        <v>0</v>
      </c>
      <c r="N18" s="207">
        <v>0</v>
      </c>
      <c r="O18" s="207">
        <v>0</v>
      </c>
      <c r="P18" s="207">
        <v>0</v>
      </c>
      <c r="Q18" s="207">
        <v>0</v>
      </c>
      <c r="R18" s="207">
        <v>0</v>
      </c>
      <c r="S18" s="207">
        <v>0</v>
      </c>
      <c r="T18" s="165"/>
    </row>
    <row r="19" ht="23.1" customHeight="1" spans="1:20">
      <c r="A19" s="180" t="s">
        <v>427</v>
      </c>
      <c r="B19" s="199" t="s">
        <v>428</v>
      </c>
      <c r="C19" s="180" t="s">
        <v>3494</v>
      </c>
      <c r="D19" s="180" t="s">
        <v>3495</v>
      </c>
      <c r="E19" s="207">
        <v>10</v>
      </c>
      <c r="F19" s="207">
        <v>10</v>
      </c>
      <c r="G19" s="207">
        <v>3</v>
      </c>
      <c r="H19" s="207">
        <v>7</v>
      </c>
      <c r="I19" s="207">
        <v>0</v>
      </c>
      <c r="J19" s="207">
        <v>0</v>
      </c>
      <c r="K19" s="207">
        <v>0</v>
      </c>
      <c r="L19" s="207">
        <v>0</v>
      </c>
      <c r="M19" s="207">
        <v>0</v>
      </c>
      <c r="N19" s="207">
        <v>0</v>
      </c>
      <c r="O19" s="207">
        <v>0</v>
      </c>
      <c r="P19" s="207">
        <v>0</v>
      </c>
      <c r="Q19" s="207">
        <v>0</v>
      </c>
      <c r="R19" s="207">
        <v>0</v>
      </c>
      <c r="S19" s="207">
        <v>0</v>
      </c>
      <c r="T19" s="165"/>
    </row>
    <row r="20" ht="23.1" customHeight="1" spans="1:20">
      <c r="A20" s="180" t="s">
        <v>433</v>
      </c>
      <c r="B20" s="199" t="s">
        <v>434</v>
      </c>
      <c r="C20" s="180" t="s">
        <v>3494</v>
      </c>
      <c r="D20" s="180" t="s">
        <v>3495</v>
      </c>
      <c r="E20" s="207">
        <v>19</v>
      </c>
      <c r="F20" s="207">
        <v>9</v>
      </c>
      <c r="G20" s="207">
        <v>9</v>
      </c>
      <c r="H20" s="207">
        <v>0</v>
      </c>
      <c r="I20" s="207">
        <v>0</v>
      </c>
      <c r="J20" s="207">
        <v>0</v>
      </c>
      <c r="K20" s="207">
        <v>0</v>
      </c>
      <c r="L20" s="207">
        <v>0</v>
      </c>
      <c r="M20" s="207">
        <v>10</v>
      </c>
      <c r="N20" s="207">
        <v>0</v>
      </c>
      <c r="O20" s="207">
        <v>10</v>
      </c>
      <c r="P20" s="207">
        <v>0</v>
      </c>
      <c r="Q20" s="207">
        <v>0</v>
      </c>
      <c r="R20" s="207">
        <v>0</v>
      </c>
      <c r="S20" s="207">
        <v>0</v>
      </c>
      <c r="T20" s="165"/>
    </row>
    <row r="21" ht="23.1" customHeight="1" spans="1:20">
      <c r="A21" s="180" t="s">
        <v>440</v>
      </c>
      <c r="B21" s="199" t="s">
        <v>441</v>
      </c>
      <c r="C21" s="180" t="s">
        <v>3496</v>
      </c>
      <c r="D21" s="180" t="s">
        <v>3495</v>
      </c>
      <c r="E21" s="207">
        <v>4</v>
      </c>
      <c r="F21" s="207">
        <v>4</v>
      </c>
      <c r="G21" s="207">
        <v>4</v>
      </c>
      <c r="H21" s="207">
        <v>0</v>
      </c>
      <c r="I21" s="207">
        <v>0</v>
      </c>
      <c r="J21" s="207">
        <v>0</v>
      </c>
      <c r="K21" s="207">
        <v>0</v>
      </c>
      <c r="L21" s="207">
        <v>0</v>
      </c>
      <c r="M21" s="207">
        <v>0</v>
      </c>
      <c r="N21" s="207">
        <v>0</v>
      </c>
      <c r="O21" s="207">
        <v>0</v>
      </c>
      <c r="P21" s="207">
        <v>0</v>
      </c>
      <c r="Q21" s="207">
        <v>0</v>
      </c>
      <c r="R21" s="207">
        <v>0</v>
      </c>
      <c r="S21" s="207">
        <v>0</v>
      </c>
      <c r="T21" s="165"/>
    </row>
    <row r="22" ht="23.1" customHeight="1" spans="1:20">
      <c r="A22" s="180" t="s">
        <v>448</v>
      </c>
      <c r="B22" s="199" t="s">
        <v>449</v>
      </c>
      <c r="C22" s="180" t="s">
        <v>3494</v>
      </c>
      <c r="D22" s="180" t="s">
        <v>3495</v>
      </c>
      <c r="E22" s="207">
        <v>13</v>
      </c>
      <c r="F22" s="207">
        <v>6</v>
      </c>
      <c r="G22" s="207">
        <v>4</v>
      </c>
      <c r="H22" s="207">
        <v>2</v>
      </c>
      <c r="I22" s="207">
        <v>0</v>
      </c>
      <c r="J22" s="207">
        <v>0</v>
      </c>
      <c r="K22" s="207">
        <v>0</v>
      </c>
      <c r="L22" s="207">
        <v>0</v>
      </c>
      <c r="M22" s="207">
        <v>7</v>
      </c>
      <c r="N22" s="207">
        <v>0</v>
      </c>
      <c r="O22" s="207">
        <v>7</v>
      </c>
      <c r="P22" s="207">
        <v>0</v>
      </c>
      <c r="Q22" s="207">
        <v>0</v>
      </c>
      <c r="R22" s="207">
        <v>0</v>
      </c>
      <c r="S22" s="207">
        <v>0</v>
      </c>
      <c r="T22" s="165"/>
    </row>
    <row r="23" ht="23.1" customHeight="1" spans="1:20">
      <c r="A23" s="180" t="s">
        <v>457</v>
      </c>
      <c r="B23" s="199" t="s">
        <v>458</v>
      </c>
      <c r="C23" s="180" t="s">
        <v>3494</v>
      </c>
      <c r="D23" s="180" t="s">
        <v>3495</v>
      </c>
      <c r="E23" s="207">
        <v>4</v>
      </c>
      <c r="F23" s="207">
        <v>4</v>
      </c>
      <c r="G23" s="207">
        <v>4</v>
      </c>
      <c r="H23" s="207">
        <v>0</v>
      </c>
      <c r="I23" s="207">
        <v>0</v>
      </c>
      <c r="J23" s="207">
        <v>0</v>
      </c>
      <c r="K23" s="207">
        <v>0</v>
      </c>
      <c r="L23" s="207">
        <v>0</v>
      </c>
      <c r="M23" s="207">
        <v>0</v>
      </c>
      <c r="N23" s="207">
        <v>0</v>
      </c>
      <c r="O23" s="207">
        <v>0</v>
      </c>
      <c r="P23" s="207">
        <v>0</v>
      </c>
      <c r="Q23" s="207">
        <v>0</v>
      </c>
      <c r="R23" s="207">
        <v>0</v>
      </c>
      <c r="S23" s="207">
        <v>0</v>
      </c>
      <c r="T23" s="165"/>
    </row>
    <row r="24" ht="23.1" customHeight="1" spans="1:20">
      <c r="A24" s="180" t="s">
        <v>465</v>
      </c>
      <c r="B24" s="199" t="s">
        <v>2099</v>
      </c>
      <c r="C24" s="180" t="s">
        <v>3496</v>
      </c>
      <c r="D24" s="180" t="s">
        <v>3495</v>
      </c>
      <c r="E24" s="207">
        <v>7</v>
      </c>
      <c r="F24" s="207">
        <v>7</v>
      </c>
      <c r="G24" s="207">
        <v>0</v>
      </c>
      <c r="H24" s="207">
        <v>7</v>
      </c>
      <c r="I24" s="207">
        <v>0</v>
      </c>
      <c r="J24" s="207">
        <v>0</v>
      </c>
      <c r="K24" s="207">
        <v>0</v>
      </c>
      <c r="L24" s="207">
        <v>0</v>
      </c>
      <c r="M24" s="207">
        <v>0</v>
      </c>
      <c r="N24" s="207">
        <v>0</v>
      </c>
      <c r="O24" s="207">
        <v>0</v>
      </c>
      <c r="P24" s="207">
        <v>0</v>
      </c>
      <c r="Q24" s="207">
        <v>0</v>
      </c>
      <c r="R24" s="207">
        <v>0</v>
      </c>
      <c r="S24" s="207">
        <v>0</v>
      </c>
      <c r="T24" s="165"/>
    </row>
    <row r="25" ht="23.1" customHeight="1" spans="1:20">
      <c r="A25" s="180" t="s">
        <v>468</v>
      </c>
      <c r="B25" s="199" t="s">
        <v>469</v>
      </c>
      <c r="C25" s="180" t="s">
        <v>3496</v>
      </c>
      <c r="D25" s="180" t="s">
        <v>3495</v>
      </c>
      <c r="E25" s="207">
        <v>3</v>
      </c>
      <c r="F25" s="207">
        <v>3</v>
      </c>
      <c r="G25" s="207">
        <v>0</v>
      </c>
      <c r="H25" s="207">
        <v>3</v>
      </c>
      <c r="I25" s="207">
        <v>0</v>
      </c>
      <c r="J25" s="207">
        <v>0</v>
      </c>
      <c r="K25" s="207">
        <v>0</v>
      </c>
      <c r="L25" s="207">
        <v>0</v>
      </c>
      <c r="M25" s="207">
        <v>0</v>
      </c>
      <c r="N25" s="207">
        <v>0</v>
      </c>
      <c r="O25" s="207">
        <v>0</v>
      </c>
      <c r="P25" s="207">
        <v>0</v>
      </c>
      <c r="Q25" s="207">
        <v>0</v>
      </c>
      <c r="R25" s="207">
        <v>0</v>
      </c>
      <c r="S25" s="207">
        <v>0</v>
      </c>
      <c r="T25" s="165"/>
    </row>
    <row r="26" ht="23.1" customHeight="1" spans="1:20">
      <c r="A26" s="180" t="s">
        <v>478</v>
      </c>
      <c r="B26" s="199" t="s">
        <v>479</v>
      </c>
      <c r="C26" s="180" t="s">
        <v>3494</v>
      </c>
      <c r="D26" s="180" t="s">
        <v>3495</v>
      </c>
      <c r="E26" s="207">
        <v>72</v>
      </c>
      <c r="F26" s="207">
        <v>51</v>
      </c>
      <c r="G26" s="207">
        <v>51</v>
      </c>
      <c r="H26" s="207">
        <v>0</v>
      </c>
      <c r="I26" s="207">
        <v>0</v>
      </c>
      <c r="J26" s="207">
        <v>0</v>
      </c>
      <c r="K26" s="207">
        <v>0</v>
      </c>
      <c r="L26" s="207">
        <v>0</v>
      </c>
      <c r="M26" s="207">
        <v>21</v>
      </c>
      <c r="N26" s="207">
        <v>0</v>
      </c>
      <c r="O26" s="207">
        <v>21</v>
      </c>
      <c r="P26" s="207">
        <v>0</v>
      </c>
      <c r="Q26" s="207">
        <v>0</v>
      </c>
      <c r="R26" s="207">
        <v>0</v>
      </c>
      <c r="S26" s="207">
        <v>0</v>
      </c>
      <c r="T26" s="165"/>
    </row>
    <row r="27" ht="23.1" customHeight="1" spans="1:20">
      <c r="A27" s="180" t="s">
        <v>492</v>
      </c>
      <c r="B27" s="199" t="s">
        <v>493</v>
      </c>
      <c r="C27" s="180" t="s">
        <v>3496</v>
      </c>
      <c r="D27" s="180" t="s">
        <v>3495</v>
      </c>
      <c r="E27" s="207">
        <v>5</v>
      </c>
      <c r="F27" s="207">
        <v>5</v>
      </c>
      <c r="G27" s="207">
        <v>5</v>
      </c>
      <c r="H27" s="207">
        <v>0</v>
      </c>
      <c r="I27" s="207">
        <v>0</v>
      </c>
      <c r="J27" s="207">
        <v>0</v>
      </c>
      <c r="K27" s="207">
        <v>0</v>
      </c>
      <c r="L27" s="207">
        <v>0</v>
      </c>
      <c r="M27" s="207">
        <v>0</v>
      </c>
      <c r="N27" s="207">
        <v>0</v>
      </c>
      <c r="O27" s="207">
        <v>0</v>
      </c>
      <c r="P27" s="207">
        <v>0</v>
      </c>
      <c r="Q27" s="207">
        <v>0</v>
      </c>
      <c r="R27" s="207">
        <v>0</v>
      </c>
      <c r="S27" s="207">
        <v>0</v>
      </c>
      <c r="T27" s="165"/>
    </row>
    <row r="28" ht="23.1" customHeight="1" spans="1:20">
      <c r="A28" s="180" t="s">
        <v>102</v>
      </c>
      <c r="B28" s="199" t="s">
        <v>103</v>
      </c>
      <c r="C28" s="180" t="s">
        <v>3494</v>
      </c>
      <c r="D28" s="180" t="s">
        <v>3495</v>
      </c>
      <c r="E28" s="207">
        <v>5</v>
      </c>
      <c r="F28" s="207">
        <v>5</v>
      </c>
      <c r="G28" s="207">
        <v>5</v>
      </c>
      <c r="H28" s="207">
        <v>0</v>
      </c>
      <c r="I28" s="207">
        <v>0</v>
      </c>
      <c r="J28" s="207">
        <v>0</v>
      </c>
      <c r="K28" s="207">
        <v>0</v>
      </c>
      <c r="L28" s="207">
        <v>0</v>
      </c>
      <c r="M28" s="207">
        <v>0</v>
      </c>
      <c r="N28" s="207">
        <v>0</v>
      </c>
      <c r="O28" s="207">
        <v>0</v>
      </c>
      <c r="P28" s="207">
        <v>0</v>
      </c>
      <c r="Q28" s="207">
        <v>0</v>
      </c>
      <c r="R28" s="207">
        <v>0</v>
      </c>
      <c r="S28" s="207">
        <v>0</v>
      </c>
      <c r="T28" s="165"/>
    </row>
    <row r="29" ht="23.1" customHeight="1" spans="1:20">
      <c r="A29" s="180" t="s">
        <v>497</v>
      </c>
      <c r="B29" s="199" t="s">
        <v>498</v>
      </c>
      <c r="C29" s="180" t="s">
        <v>3494</v>
      </c>
      <c r="D29" s="180" t="s">
        <v>3495</v>
      </c>
      <c r="E29" s="207">
        <v>5</v>
      </c>
      <c r="F29" s="207">
        <v>5</v>
      </c>
      <c r="G29" s="207">
        <v>5</v>
      </c>
      <c r="H29" s="207">
        <v>0</v>
      </c>
      <c r="I29" s="207">
        <v>0</v>
      </c>
      <c r="J29" s="207">
        <v>0</v>
      </c>
      <c r="K29" s="207">
        <v>0</v>
      </c>
      <c r="L29" s="207">
        <v>0</v>
      </c>
      <c r="M29" s="207">
        <v>0</v>
      </c>
      <c r="N29" s="207">
        <v>0</v>
      </c>
      <c r="O29" s="207">
        <v>0</v>
      </c>
      <c r="P29" s="207">
        <v>0</v>
      </c>
      <c r="Q29" s="207">
        <v>0</v>
      </c>
      <c r="R29" s="207">
        <v>0</v>
      </c>
      <c r="S29" s="207">
        <v>0</v>
      </c>
      <c r="T29" s="165"/>
    </row>
    <row r="30" ht="23.1" customHeight="1" spans="1:20">
      <c r="A30" s="180" t="s">
        <v>104</v>
      </c>
      <c r="B30" s="199" t="s">
        <v>105</v>
      </c>
      <c r="C30" s="180" t="s">
        <v>3496</v>
      </c>
      <c r="D30" s="180" t="s">
        <v>3495</v>
      </c>
      <c r="E30" s="207">
        <v>3</v>
      </c>
      <c r="F30" s="207">
        <v>3</v>
      </c>
      <c r="G30" s="207">
        <v>3</v>
      </c>
      <c r="H30" s="207">
        <v>0</v>
      </c>
      <c r="I30" s="207">
        <v>0</v>
      </c>
      <c r="J30" s="207">
        <v>0</v>
      </c>
      <c r="K30" s="207">
        <v>0</v>
      </c>
      <c r="L30" s="207">
        <v>0</v>
      </c>
      <c r="M30" s="207">
        <v>0</v>
      </c>
      <c r="N30" s="207">
        <v>0</v>
      </c>
      <c r="O30" s="207">
        <v>0</v>
      </c>
      <c r="P30" s="207">
        <v>0</v>
      </c>
      <c r="Q30" s="207">
        <v>0</v>
      </c>
      <c r="R30" s="207">
        <v>0</v>
      </c>
      <c r="S30" s="207">
        <v>0</v>
      </c>
      <c r="T30" s="165"/>
    </row>
    <row r="31" ht="23.1" customHeight="1" spans="1:19">
      <c r="A31" s="180" t="s">
        <v>505</v>
      </c>
      <c r="B31" s="199" t="s">
        <v>2100</v>
      </c>
      <c r="C31" s="180" t="s">
        <v>3494</v>
      </c>
      <c r="D31" s="180" t="s">
        <v>3495</v>
      </c>
      <c r="E31" s="207">
        <v>3</v>
      </c>
      <c r="F31" s="207">
        <v>3</v>
      </c>
      <c r="G31" s="207">
        <v>3</v>
      </c>
      <c r="H31" s="207">
        <v>0</v>
      </c>
      <c r="I31" s="207">
        <v>0</v>
      </c>
      <c r="J31" s="207">
        <v>0</v>
      </c>
      <c r="K31" s="207">
        <v>0</v>
      </c>
      <c r="L31" s="207">
        <v>0</v>
      </c>
      <c r="M31" s="207">
        <v>0</v>
      </c>
      <c r="N31" s="207">
        <v>0</v>
      </c>
      <c r="O31" s="207">
        <v>0</v>
      </c>
      <c r="P31" s="207">
        <v>0</v>
      </c>
      <c r="Q31" s="207">
        <v>0</v>
      </c>
      <c r="R31" s="207">
        <v>0</v>
      </c>
      <c r="S31" s="207">
        <v>0</v>
      </c>
    </row>
    <row r="32" ht="23.1" customHeight="1" spans="1:19">
      <c r="A32" s="180" t="s">
        <v>508</v>
      </c>
      <c r="B32" s="199" t="s">
        <v>2101</v>
      </c>
      <c r="C32" s="180" t="s">
        <v>3496</v>
      </c>
      <c r="D32" s="180" t="s">
        <v>3495</v>
      </c>
      <c r="E32" s="207">
        <v>5</v>
      </c>
      <c r="F32" s="207">
        <v>5</v>
      </c>
      <c r="G32" s="207">
        <v>5</v>
      </c>
      <c r="H32" s="207">
        <v>0</v>
      </c>
      <c r="I32" s="207">
        <v>0</v>
      </c>
      <c r="J32" s="207">
        <v>0</v>
      </c>
      <c r="K32" s="207">
        <v>0</v>
      </c>
      <c r="L32" s="207">
        <v>0</v>
      </c>
      <c r="M32" s="207">
        <v>0</v>
      </c>
      <c r="N32" s="207">
        <v>0</v>
      </c>
      <c r="O32" s="207">
        <v>0</v>
      </c>
      <c r="P32" s="207">
        <v>0</v>
      </c>
      <c r="Q32" s="207">
        <v>0</v>
      </c>
      <c r="R32" s="207">
        <v>0</v>
      </c>
      <c r="S32" s="207">
        <v>0</v>
      </c>
    </row>
    <row r="33" ht="23.1" customHeight="1" spans="1:20">
      <c r="A33" s="180" t="s">
        <v>511</v>
      </c>
      <c r="B33" s="199" t="s">
        <v>512</v>
      </c>
      <c r="C33" s="180" t="s">
        <v>3494</v>
      </c>
      <c r="D33" s="180" t="s">
        <v>3495</v>
      </c>
      <c r="E33" s="207">
        <v>77</v>
      </c>
      <c r="F33" s="207">
        <v>36</v>
      </c>
      <c r="G33" s="207">
        <v>36</v>
      </c>
      <c r="H33" s="207">
        <v>0</v>
      </c>
      <c r="I33" s="207">
        <v>0</v>
      </c>
      <c r="J33" s="207">
        <v>0</v>
      </c>
      <c r="K33" s="207">
        <v>0</v>
      </c>
      <c r="L33" s="207">
        <v>0</v>
      </c>
      <c r="M33" s="207">
        <v>41</v>
      </c>
      <c r="N33" s="207">
        <v>1</v>
      </c>
      <c r="O33" s="207">
        <v>40</v>
      </c>
      <c r="P33" s="207">
        <v>0</v>
      </c>
      <c r="Q33" s="207">
        <v>0</v>
      </c>
      <c r="R33" s="207">
        <v>0</v>
      </c>
      <c r="S33" s="207">
        <v>0</v>
      </c>
      <c r="T33" s="165"/>
    </row>
    <row r="34" ht="23.1" customHeight="1" spans="1:19">
      <c r="A34" s="180" t="s">
        <v>537</v>
      </c>
      <c r="B34" s="199" t="s">
        <v>538</v>
      </c>
      <c r="C34" s="180" t="s">
        <v>3494</v>
      </c>
      <c r="D34" s="180" t="s">
        <v>3495</v>
      </c>
      <c r="E34" s="207">
        <v>49</v>
      </c>
      <c r="F34" s="207">
        <v>27</v>
      </c>
      <c r="G34" s="207">
        <v>23</v>
      </c>
      <c r="H34" s="207">
        <v>4</v>
      </c>
      <c r="I34" s="207">
        <v>0</v>
      </c>
      <c r="J34" s="207">
        <v>0</v>
      </c>
      <c r="K34" s="207">
        <v>0</v>
      </c>
      <c r="L34" s="207">
        <v>0</v>
      </c>
      <c r="M34" s="207">
        <v>22</v>
      </c>
      <c r="N34" s="207">
        <v>0</v>
      </c>
      <c r="O34" s="207">
        <v>22</v>
      </c>
      <c r="P34" s="207">
        <v>0</v>
      </c>
      <c r="Q34" s="207">
        <v>0</v>
      </c>
      <c r="R34" s="207">
        <v>0</v>
      </c>
      <c r="S34" s="207">
        <v>0</v>
      </c>
    </row>
    <row r="35" ht="23.1" customHeight="1" spans="1:19">
      <c r="A35" s="180" t="s">
        <v>555</v>
      </c>
      <c r="B35" s="199" t="s">
        <v>556</v>
      </c>
      <c r="C35" s="180" t="s">
        <v>3494</v>
      </c>
      <c r="D35" s="180" t="s">
        <v>3495</v>
      </c>
      <c r="E35" s="207">
        <v>96</v>
      </c>
      <c r="F35" s="207">
        <v>65</v>
      </c>
      <c r="G35" s="207">
        <v>20</v>
      </c>
      <c r="H35" s="207">
        <v>45</v>
      </c>
      <c r="I35" s="207">
        <v>0</v>
      </c>
      <c r="J35" s="207">
        <v>0</v>
      </c>
      <c r="K35" s="207">
        <v>0</v>
      </c>
      <c r="L35" s="207">
        <v>0</v>
      </c>
      <c r="M35" s="207">
        <v>31</v>
      </c>
      <c r="N35" s="207">
        <v>0</v>
      </c>
      <c r="O35" s="207">
        <v>31</v>
      </c>
      <c r="P35" s="207">
        <v>0</v>
      </c>
      <c r="Q35" s="207">
        <v>0</v>
      </c>
      <c r="R35" s="207">
        <v>0</v>
      </c>
      <c r="S35" s="207">
        <v>28</v>
      </c>
    </row>
    <row r="36" ht="23.1" customHeight="1" spans="1:19">
      <c r="A36" s="180" t="s">
        <v>106</v>
      </c>
      <c r="B36" s="199" t="s">
        <v>107</v>
      </c>
      <c r="C36" s="180" t="s">
        <v>3494</v>
      </c>
      <c r="D36" s="180" t="s">
        <v>3495</v>
      </c>
      <c r="E36" s="207">
        <v>37</v>
      </c>
      <c r="F36" s="207">
        <v>26</v>
      </c>
      <c r="G36" s="207">
        <v>12</v>
      </c>
      <c r="H36" s="207">
        <v>14</v>
      </c>
      <c r="I36" s="207">
        <v>0</v>
      </c>
      <c r="J36" s="207">
        <v>0</v>
      </c>
      <c r="K36" s="207">
        <v>0</v>
      </c>
      <c r="L36" s="207">
        <v>0</v>
      </c>
      <c r="M36" s="207">
        <v>11</v>
      </c>
      <c r="N36" s="207">
        <v>0</v>
      </c>
      <c r="O36" s="207">
        <v>11</v>
      </c>
      <c r="P36" s="207">
        <v>0</v>
      </c>
      <c r="Q36" s="207">
        <v>0</v>
      </c>
      <c r="R36" s="207">
        <v>0</v>
      </c>
      <c r="S36" s="207">
        <v>1</v>
      </c>
    </row>
    <row r="37" ht="23.1" customHeight="1" spans="1:19">
      <c r="A37" s="180" t="s">
        <v>108</v>
      </c>
      <c r="B37" s="199" t="s">
        <v>109</v>
      </c>
      <c r="C37" s="180" t="s">
        <v>3494</v>
      </c>
      <c r="D37" s="180" t="s">
        <v>3495</v>
      </c>
      <c r="E37" s="207">
        <v>127</v>
      </c>
      <c r="F37" s="207">
        <v>101</v>
      </c>
      <c r="G37" s="207">
        <v>101</v>
      </c>
      <c r="H37" s="207">
        <v>0</v>
      </c>
      <c r="I37" s="207">
        <v>0</v>
      </c>
      <c r="J37" s="207">
        <v>0</v>
      </c>
      <c r="K37" s="207">
        <v>0</v>
      </c>
      <c r="L37" s="207">
        <v>0</v>
      </c>
      <c r="M37" s="207">
        <v>26</v>
      </c>
      <c r="N37" s="207">
        <v>1</v>
      </c>
      <c r="O37" s="207">
        <v>25</v>
      </c>
      <c r="P37" s="207">
        <v>0</v>
      </c>
      <c r="Q37" s="207">
        <v>0</v>
      </c>
      <c r="R37" s="207">
        <v>0</v>
      </c>
      <c r="S37" s="207">
        <v>7</v>
      </c>
    </row>
    <row r="38" ht="23.1" customHeight="1" spans="1:19">
      <c r="A38" s="180" t="s">
        <v>110</v>
      </c>
      <c r="B38" s="199" t="s">
        <v>111</v>
      </c>
      <c r="C38" s="180" t="s">
        <v>3494</v>
      </c>
      <c r="D38" s="180" t="s">
        <v>3495</v>
      </c>
      <c r="E38" s="207">
        <v>159</v>
      </c>
      <c r="F38" s="207">
        <v>114</v>
      </c>
      <c r="G38" s="207">
        <v>113</v>
      </c>
      <c r="H38" s="207">
        <v>0</v>
      </c>
      <c r="I38" s="207">
        <v>0</v>
      </c>
      <c r="J38" s="207">
        <v>0</v>
      </c>
      <c r="K38" s="207">
        <v>1</v>
      </c>
      <c r="L38" s="207">
        <v>0</v>
      </c>
      <c r="M38" s="207">
        <v>45</v>
      </c>
      <c r="N38" s="207">
        <v>0</v>
      </c>
      <c r="O38" s="207">
        <v>45</v>
      </c>
      <c r="P38" s="207">
        <v>0</v>
      </c>
      <c r="Q38" s="207">
        <v>0</v>
      </c>
      <c r="R38" s="207">
        <v>0</v>
      </c>
      <c r="S38" s="207">
        <v>7</v>
      </c>
    </row>
    <row r="39" ht="23.1" customHeight="1" spans="1:19">
      <c r="A39" s="180" t="s">
        <v>574</v>
      </c>
      <c r="B39" s="199" t="s">
        <v>575</v>
      </c>
      <c r="C39" s="180" t="s">
        <v>3494</v>
      </c>
      <c r="D39" s="180" t="s">
        <v>3495</v>
      </c>
      <c r="E39" s="207">
        <v>49</v>
      </c>
      <c r="F39" s="207">
        <v>32</v>
      </c>
      <c r="G39" s="207">
        <v>29</v>
      </c>
      <c r="H39" s="207">
        <v>3</v>
      </c>
      <c r="I39" s="207">
        <v>0</v>
      </c>
      <c r="J39" s="207">
        <v>0</v>
      </c>
      <c r="K39" s="207">
        <v>0</v>
      </c>
      <c r="L39" s="207">
        <v>0</v>
      </c>
      <c r="M39" s="207">
        <v>17</v>
      </c>
      <c r="N39" s="207">
        <v>0</v>
      </c>
      <c r="O39" s="207">
        <v>17</v>
      </c>
      <c r="P39" s="207">
        <v>0</v>
      </c>
      <c r="Q39" s="207">
        <v>0</v>
      </c>
      <c r="R39" s="207">
        <v>0</v>
      </c>
      <c r="S39" s="207">
        <v>1</v>
      </c>
    </row>
    <row r="40" ht="23.1" customHeight="1" spans="1:19">
      <c r="A40" s="180" t="s">
        <v>585</v>
      </c>
      <c r="B40" s="199" t="s">
        <v>586</v>
      </c>
      <c r="C40" s="180" t="s">
        <v>3496</v>
      </c>
      <c r="D40" s="180" t="s">
        <v>3495</v>
      </c>
      <c r="E40" s="207">
        <v>5</v>
      </c>
      <c r="F40" s="207">
        <v>5</v>
      </c>
      <c r="G40" s="207">
        <v>0</v>
      </c>
      <c r="H40" s="207">
        <v>5</v>
      </c>
      <c r="I40" s="207">
        <v>0</v>
      </c>
      <c r="J40" s="207">
        <v>0</v>
      </c>
      <c r="K40" s="207">
        <v>0</v>
      </c>
      <c r="L40" s="207">
        <v>0</v>
      </c>
      <c r="M40" s="207">
        <v>0</v>
      </c>
      <c r="N40" s="207">
        <v>0</v>
      </c>
      <c r="O40" s="207">
        <v>0</v>
      </c>
      <c r="P40" s="207">
        <v>0</v>
      </c>
      <c r="Q40" s="207">
        <v>0</v>
      </c>
      <c r="R40" s="207">
        <v>0</v>
      </c>
      <c r="S40" s="207">
        <v>1</v>
      </c>
    </row>
    <row r="41" ht="23.1" customHeight="1" spans="1:19">
      <c r="A41" s="180" t="s">
        <v>588</v>
      </c>
      <c r="B41" s="199" t="s">
        <v>589</v>
      </c>
      <c r="C41" s="180" t="s">
        <v>3496</v>
      </c>
      <c r="D41" s="180" t="s">
        <v>3495</v>
      </c>
      <c r="E41" s="207">
        <v>12</v>
      </c>
      <c r="F41" s="207">
        <v>12</v>
      </c>
      <c r="G41" s="207">
        <v>0</v>
      </c>
      <c r="H41" s="207">
        <v>12</v>
      </c>
      <c r="I41" s="207">
        <v>0</v>
      </c>
      <c r="J41" s="207">
        <v>0</v>
      </c>
      <c r="K41" s="207">
        <v>0</v>
      </c>
      <c r="L41" s="207">
        <v>0</v>
      </c>
      <c r="M41" s="207">
        <v>0</v>
      </c>
      <c r="N41" s="207">
        <v>0</v>
      </c>
      <c r="O41" s="207">
        <v>0</v>
      </c>
      <c r="P41" s="207">
        <v>0</v>
      </c>
      <c r="Q41" s="207">
        <v>0</v>
      </c>
      <c r="R41" s="207">
        <v>0</v>
      </c>
      <c r="S41" s="207">
        <v>2</v>
      </c>
    </row>
    <row r="42" ht="23.1" customHeight="1" spans="1:19">
      <c r="A42" s="180" t="s">
        <v>112</v>
      </c>
      <c r="B42" s="199" t="s">
        <v>113</v>
      </c>
      <c r="C42" s="180" t="s">
        <v>3494</v>
      </c>
      <c r="D42" s="180" t="s">
        <v>3497</v>
      </c>
      <c r="E42" s="207">
        <v>143</v>
      </c>
      <c r="F42" s="207">
        <v>82</v>
      </c>
      <c r="G42" s="207">
        <v>27</v>
      </c>
      <c r="H42" s="207">
        <v>55</v>
      </c>
      <c r="I42" s="207">
        <v>0</v>
      </c>
      <c r="J42" s="207">
        <v>0</v>
      </c>
      <c r="K42" s="207">
        <v>0</v>
      </c>
      <c r="L42" s="207">
        <v>0</v>
      </c>
      <c r="M42" s="207">
        <v>61</v>
      </c>
      <c r="N42" s="207">
        <v>0</v>
      </c>
      <c r="O42" s="207">
        <v>61</v>
      </c>
      <c r="P42" s="207">
        <v>0</v>
      </c>
      <c r="Q42" s="207">
        <v>0</v>
      </c>
      <c r="R42" s="207">
        <v>0</v>
      </c>
      <c r="S42" s="207">
        <v>0</v>
      </c>
    </row>
    <row r="43" ht="23.1" customHeight="1" spans="1:19">
      <c r="A43" s="180" t="s">
        <v>2102</v>
      </c>
      <c r="B43" s="199" t="s">
        <v>2103</v>
      </c>
      <c r="C43" s="180" t="s">
        <v>3496</v>
      </c>
      <c r="D43" s="180" t="s">
        <v>3497</v>
      </c>
      <c r="E43" s="207">
        <v>3</v>
      </c>
      <c r="F43" s="207">
        <v>3</v>
      </c>
      <c r="G43" s="207">
        <v>0</v>
      </c>
      <c r="H43" s="207">
        <v>3</v>
      </c>
      <c r="I43" s="207">
        <v>0</v>
      </c>
      <c r="J43" s="207">
        <v>0</v>
      </c>
      <c r="K43" s="207">
        <v>0</v>
      </c>
      <c r="L43" s="207">
        <v>0</v>
      </c>
      <c r="M43" s="207">
        <v>0</v>
      </c>
      <c r="N43" s="207">
        <v>0</v>
      </c>
      <c r="O43" s="207">
        <v>0</v>
      </c>
      <c r="P43" s="207">
        <v>0</v>
      </c>
      <c r="Q43" s="207">
        <v>0</v>
      </c>
      <c r="R43" s="207">
        <v>0</v>
      </c>
      <c r="S43" s="207">
        <v>0</v>
      </c>
    </row>
    <row r="44" ht="23.1" customHeight="1" spans="1:19">
      <c r="A44" s="180" t="s">
        <v>2104</v>
      </c>
      <c r="B44" s="199" t="s">
        <v>2105</v>
      </c>
      <c r="C44" s="180" t="s">
        <v>3496</v>
      </c>
      <c r="D44" s="180" t="s">
        <v>3497</v>
      </c>
      <c r="E44" s="207">
        <v>32</v>
      </c>
      <c r="F44" s="207">
        <v>19</v>
      </c>
      <c r="G44" s="207">
        <v>0</v>
      </c>
      <c r="H44" s="207">
        <v>19</v>
      </c>
      <c r="I44" s="207">
        <v>0</v>
      </c>
      <c r="J44" s="207">
        <v>0</v>
      </c>
      <c r="K44" s="207">
        <v>0</v>
      </c>
      <c r="L44" s="207">
        <v>0</v>
      </c>
      <c r="M44" s="207">
        <v>13</v>
      </c>
      <c r="N44" s="207">
        <v>0</v>
      </c>
      <c r="O44" s="207">
        <v>13</v>
      </c>
      <c r="P44" s="207">
        <v>127</v>
      </c>
      <c r="Q44" s="207">
        <v>0</v>
      </c>
      <c r="R44" s="207">
        <v>127</v>
      </c>
      <c r="S44" s="207">
        <v>0</v>
      </c>
    </row>
    <row r="45" ht="23.1" customHeight="1" spans="1:19">
      <c r="A45" s="180" t="s">
        <v>2106</v>
      </c>
      <c r="B45" s="199" t="s">
        <v>2107</v>
      </c>
      <c r="C45" s="180" t="s">
        <v>3496</v>
      </c>
      <c r="D45" s="180" t="s">
        <v>3495</v>
      </c>
      <c r="E45" s="207">
        <v>36</v>
      </c>
      <c r="F45" s="207">
        <v>31</v>
      </c>
      <c r="G45" s="207">
        <v>0</v>
      </c>
      <c r="H45" s="207">
        <v>31</v>
      </c>
      <c r="I45" s="207">
        <v>0</v>
      </c>
      <c r="J45" s="207">
        <v>0</v>
      </c>
      <c r="K45" s="207">
        <v>0</v>
      </c>
      <c r="L45" s="207">
        <v>0</v>
      </c>
      <c r="M45" s="207">
        <v>5</v>
      </c>
      <c r="N45" s="207">
        <v>0</v>
      </c>
      <c r="O45" s="207">
        <v>5</v>
      </c>
      <c r="P45" s="207">
        <v>606</v>
      </c>
      <c r="Q45" s="207">
        <v>0</v>
      </c>
      <c r="R45" s="207">
        <v>606</v>
      </c>
      <c r="S45" s="207">
        <v>0</v>
      </c>
    </row>
    <row r="46" ht="23.1" customHeight="1" spans="1:19">
      <c r="A46" s="180" t="s">
        <v>2108</v>
      </c>
      <c r="B46" s="199" t="s">
        <v>2109</v>
      </c>
      <c r="C46" s="180" t="s">
        <v>3496</v>
      </c>
      <c r="D46" s="180" t="s">
        <v>3497</v>
      </c>
      <c r="E46" s="207">
        <v>21</v>
      </c>
      <c r="F46" s="207">
        <v>18</v>
      </c>
      <c r="G46" s="207">
        <v>0</v>
      </c>
      <c r="H46" s="207">
        <v>18</v>
      </c>
      <c r="I46" s="207">
        <v>0</v>
      </c>
      <c r="J46" s="207">
        <v>0</v>
      </c>
      <c r="K46" s="207">
        <v>0</v>
      </c>
      <c r="L46" s="207">
        <v>0</v>
      </c>
      <c r="M46" s="207">
        <v>3</v>
      </c>
      <c r="N46" s="207">
        <v>0</v>
      </c>
      <c r="O46" s="207">
        <v>3</v>
      </c>
      <c r="P46" s="207">
        <v>88</v>
      </c>
      <c r="Q46" s="207">
        <v>0</v>
      </c>
      <c r="R46" s="207">
        <v>88</v>
      </c>
      <c r="S46" s="207">
        <v>0</v>
      </c>
    </row>
    <row r="47" ht="23.1" customHeight="1" spans="1:19">
      <c r="A47" s="180" t="s">
        <v>2110</v>
      </c>
      <c r="B47" s="199" t="s">
        <v>2111</v>
      </c>
      <c r="C47" s="180" t="s">
        <v>3496</v>
      </c>
      <c r="D47" s="180" t="s">
        <v>3497</v>
      </c>
      <c r="E47" s="207">
        <v>77</v>
      </c>
      <c r="F47" s="207">
        <v>36</v>
      </c>
      <c r="G47" s="207">
        <v>0</v>
      </c>
      <c r="H47" s="207">
        <v>36</v>
      </c>
      <c r="I47" s="207">
        <v>0</v>
      </c>
      <c r="J47" s="207">
        <v>0</v>
      </c>
      <c r="K47" s="207">
        <v>0</v>
      </c>
      <c r="L47" s="207">
        <v>0</v>
      </c>
      <c r="M47" s="207">
        <v>41</v>
      </c>
      <c r="N47" s="207">
        <v>0</v>
      </c>
      <c r="O47" s="207">
        <v>41</v>
      </c>
      <c r="P47" s="207">
        <v>637</v>
      </c>
      <c r="Q47" s="207">
        <v>0</v>
      </c>
      <c r="R47" s="207">
        <v>637</v>
      </c>
      <c r="S47" s="207">
        <v>0</v>
      </c>
    </row>
    <row r="48" ht="23.1" customHeight="1" spans="1:19">
      <c r="A48" s="180" t="s">
        <v>2112</v>
      </c>
      <c r="B48" s="199" t="s">
        <v>2113</v>
      </c>
      <c r="C48" s="180" t="s">
        <v>3496</v>
      </c>
      <c r="D48" s="180" t="s">
        <v>3497</v>
      </c>
      <c r="E48" s="207">
        <v>246</v>
      </c>
      <c r="F48" s="207">
        <v>211</v>
      </c>
      <c r="G48" s="207">
        <v>0</v>
      </c>
      <c r="H48" s="207">
        <v>211</v>
      </c>
      <c r="I48" s="207">
        <v>0</v>
      </c>
      <c r="J48" s="207">
        <v>0</v>
      </c>
      <c r="K48" s="207">
        <v>0</v>
      </c>
      <c r="L48" s="207">
        <v>0</v>
      </c>
      <c r="M48" s="207">
        <v>35</v>
      </c>
      <c r="N48" s="207">
        <v>0</v>
      </c>
      <c r="O48" s="207">
        <v>35</v>
      </c>
      <c r="P48" s="207">
        <v>4443</v>
      </c>
      <c r="Q48" s="207">
        <v>0</v>
      </c>
      <c r="R48" s="207">
        <v>4443</v>
      </c>
      <c r="S48" s="207">
        <v>0</v>
      </c>
    </row>
    <row r="49" ht="23.1" customHeight="1" spans="1:19">
      <c r="A49" s="180" t="s">
        <v>2114</v>
      </c>
      <c r="B49" s="199" t="s">
        <v>2115</v>
      </c>
      <c r="C49" s="180" t="s">
        <v>3496</v>
      </c>
      <c r="D49" s="180" t="s">
        <v>3497</v>
      </c>
      <c r="E49" s="207">
        <v>59</v>
      </c>
      <c r="F49" s="207">
        <v>39</v>
      </c>
      <c r="G49" s="207">
        <v>0</v>
      </c>
      <c r="H49" s="207">
        <v>39</v>
      </c>
      <c r="I49" s="207">
        <v>0</v>
      </c>
      <c r="J49" s="207">
        <v>0</v>
      </c>
      <c r="K49" s="207">
        <v>0</v>
      </c>
      <c r="L49" s="207">
        <v>0</v>
      </c>
      <c r="M49" s="207">
        <v>20</v>
      </c>
      <c r="N49" s="207">
        <v>0</v>
      </c>
      <c r="O49" s="207">
        <v>20</v>
      </c>
      <c r="P49" s="207">
        <v>411</v>
      </c>
      <c r="Q49" s="207">
        <v>0</v>
      </c>
      <c r="R49" s="207">
        <v>411</v>
      </c>
      <c r="S49" s="207">
        <v>0</v>
      </c>
    </row>
    <row r="50" ht="23.1" customHeight="1" spans="1:19">
      <c r="A50" s="180" t="s">
        <v>2116</v>
      </c>
      <c r="B50" s="199" t="s">
        <v>2117</v>
      </c>
      <c r="C50" s="180" t="s">
        <v>3496</v>
      </c>
      <c r="D50" s="180" t="s">
        <v>3497</v>
      </c>
      <c r="E50" s="207">
        <v>290</v>
      </c>
      <c r="F50" s="207">
        <v>199</v>
      </c>
      <c r="G50" s="207">
        <v>0</v>
      </c>
      <c r="H50" s="207">
        <v>199</v>
      </c>
      <c r="I50" s="207">
        <v>0</v>
      </c>
      <c r="J50" s="207">
        <v>0</v>
      </c>
      <c r="K50" s="207">
        <v>0</v>
      </c>
      <c r="L50" s="207">
        <v>0</v>
      </c>
      <c r="M50" s="207">
        <v>91</v>
      </c>
      <c r="N50" s="207">
        <v>0</v>
      </c>
      <c r="O50" s="207">
        <v>91</v>
      </c>
      <c r="P50" s="207">
        <v>4131</v>
      </c>
      <c r="Q50" s="207">
        <v>0</v>
      </c>
      <c r="R50" s="207">
        <v>4131</v>
      </c>
      <c r="S50" s="207">
        <v>0</v>
      </c>
    </row>
    <row r="51" ht="23.1" customHeight="1" spans="1:19">
      <c r="A51" s="180" t="s">
        <v>2118</v>
      </c>
      <c r="B51" s="199" t="s">
        <v>2119</v>
      </c>
      <c r="C51" s="180" t="s">
        <v>3496</v>
      </c>
      <c r="D51" s="180" t="s">
        <v>3497</v>
      </c>
      <c r="E51" s="207">
        <v>50</v>
      </c>
      <c r="F51" s="207">
        <v>26</v>
      </c>
      <c r="G51" s="207">
        <v>0</v>
      </c>
      <c r="H51" s="207">
        <v>26</v>
      </c>
      <c r="I51" s="207">
        <v>0</v>
      </c>
      <c r="J51" s="207">
        <v>0</v>
      </c>
      <c r="K51" s="207">
        <v>0</v>
      </c>
      <c r="L51" s="207">
        <v>0</v>
      </c>
      <c r="M51" s="207">
        <v>24</v>
      </c>
      <c r="N51" s="207">
        <v>0</v>
      </c>
      <c r="O51" s="207">
        <v>24</v>
      </c>
      <c r="P51" s="207">
        <v>145</v>
      </c>
      <c r="Q51" s="207">
        <v>0</v>
      </c>
      <c r="R51" s="207">
        <v>145</v>
      </c>
      <c r="S51" s="207">
        <v>0</v>
      </c>
    </row>
    <row r="52" ht="23.1" customHeight="1" spans="1:19">
      <c r="A52" s="180" t="s">
        <v>2120</v>
      </c>
      <c r="B52" s="199" t="s">
        <v>2121</v>
      </c>
      <c r="C52" s="180" t="s">
        <v>3496</v>
      </c>
      <c r="D52" s="180" t="s">
        <v>3497</v>
      </c>
      <c r="E52" s="207">
        <v>213</v>
      </c>
      <c r="F52" s="207">
        <v>187</v>
      </c>
      <c r="G52" s="207">
        <v>0</v>
      </c>
      <c r="H52" s="207">
        <v>187</v>
      </c>
      <c r="I52" s="207">
        <v>0</v>
      </c>
      <c r="J52" s="207">
        <v>0</v>
      </c>
      <c r="K52" s="207">
        <v>0</v>
      </c>
      <c r="L52" s="207">
        <v>0</v>
      </c>
      <c r="M52" s="207">
        <v>26</v>
      </c>
      <c r="N52" s="207">
        <v>0</v>
      </c>
      <c r="O52" s="207">
        <v>26</v>
      </c>
      <c r="P52" s="207">
        <v>4363</v>
      </c>
      <c r="Q52" s="207">
        <v>0</v>
      </c>
      <c r="R52" s="207">
        <v>4363</v>
      </c>
      <c r="S52" s="207">
        <v>0</v>
      </c>
    </row>
    <row r="53" ht="23.1" customHeight="1" spans="1:19">
      <c r="A53" s="180" t="s">
        <v>2122</v>
      </c>
      <c r="B53" s="199" t="s">
        <v>2123</v>
      </c>
      <c r="C53" s="180" t="s">
        <v>3496</v>
      </c>
      <c r="D53" s="180" t="s">
        <v>3497</v>
      </c>
      <c r="E53" s="207">
        <v>69</v>
      </c>
      <c r="F53" s="207">
        <v>36</v>
      </c>
      <c r="G53" s="207">
        <v>0</v>
      </c>
      <c r="H53" s="207">
        <v>36</v>
      </c>
      <c r="I53" s="207">
        <v>0</v>
      </c>
      <c r="J53" s="207">
        <v>0</v>
      </c>
      <c r="K53" s="207">
        <v>0</v>
      </c>
      <c r="L53" s="207">
        <v>0</v>
      </c>
      <c r="M53" s="207">
        <v>33</v>
      </c>
      <c r="N53" s="207">
        <v>0</v>
      </c>
      <c r="O53" s="207">
        <v>33</v>
      </c>
      <c r="P53" s="207">
        <v>569</v>
      </c>
      <c r="Q53" s="207">
        <v>0</v>
      </c>
      <c r="R53" s="207">
        <v>569</v>
      </c>
      <c r="S53" s="207">
        <v>0</v>
      </c>
    </row>
    <row r="54" ht="23.1" customHeight="1" spans="1:19">
      <c r="A54" s="180" t="s">
        <v>2124</v>
      </c>
      <c r="B54" s="199" t="s">
        <v>2125</v>
      </c>
      <c r="C54" s="180" t="s">
        <v>3496</v>
      </c>
      <c r="D54" s="180" t="s">
        <v>3497</v>
      </c>
      <c r="E54" s="207">
        <v>50</v>
      </c>
      <c r="F54" s="207">
        <v>30</v>
      </c>
      <c r="G54" s="207">
        <v>0</v>
      </c>
      <c r="H54" s="207">
        <v>30</v>
      </c>
      <c r="I54" s="207">
        <v>0</v>
      </c>
      <c r="J54" s="207">
        <v>0</v>
      </c>
      <c r="K54" s="207">
        <v>0</v>
      </c>
      <c r="L54" s="207">
        <v>0</v>
      </c>
      <c r="M54" s="207">
        <v>20</v>
      </c>
      <c r="N54" s="207">
        <v>0</v>
      </c>
      <c r="O54" s="207">
        <v>20</v>
      </c>
      <c r="P54" s="207">
        <v>387</v>
      </c>
      <c r="Q54" s="207">
        <v>0</v>
      </c>
      <c r="R54" s="207">
        <v>387</v>
      </c>
      <c r="S54" s="207">
        <v>0</v>
      </c>
    </row>
    <row r="55" ht="23.1" customHeight="1" spans="1:19">
      <c r="A55" s="180" t="s">
        <v>2126</v>
      </c>
      <c r="B55" s="199" t="s">
        <v>2127</v>
      </c>
      <c r="C55" s="180" t="s">
        <v>3496</v>
      </c>
      <c r="D55" s="180" t="s">
        <v>3497</v>
      </c>
      <c r="E55" s="207">
        <v>102</v>
      </c>
      <c r="F55" s="207">
        <v>75</v>
      </c>
      <c r="G55" s="207">
        <v>0</v>
      </c>
      <c r="H55" s="207">
        <v>75</v>
      </c>
      <c r="I55" s="207">
        <v>0</v>
      </c>
      <c r="J55" s="207">
        <v>0</v>
      </c>
      <c r="K55" s="207">
        <v>0</v>
      </c>
      <c r="L55" s="207">
        <v>0</v>
      </c>
      <c r="M55" s="207">
        <v>27</v>
      </c>
      <c r="N55" s="207">
        <v>0</v>
      </c>
      <c r="O55" s="207">
        <v>27</v>
      </c>
      <c r="P55" s="207">
        <v>1663</v>
      </c>
      <c r="Q55" s="207">
        <v>0</v>
      </c>
      <c r="R55" s="207">
        <v>1663</v>
      </c>
      <c r="S55" s="207">
        <v>0</v>
      </c>
    </row>
    <row r="56" ht="23.1" customHeight="1" spans="1:19">
      <c r="A56" s="180" t="s">
        <v>2128</v>
      </c>
      <c r="B56" s="199" t="s">
        <v>2129</v>
      </c>
      <c r="C56" s="180" t="s">
        <v>3496</v>
      </c>
      <c r="D56" s="180" t="s">
        <v>3497</v>
      </c>
      <c r="E56" s="207">
        <v>72</v>
      </c>
      <c r="F56" s="207">
        <v>21</v>
      </c>
      <c r="G56" s="207">
        <v>0</v>
      </c>
      <c r="H56" s="207">
        <v>21</v>
      </c>
      <c r="I56" s="207">
        <v>0</v>
      </c>
      <c r="J56" s="207">
        <v>0</v>
      </c>
      <c r="K56" s="207">
        <v>0</v>
      </c>
      <c r="L56" s="207">
        <v>0</v>
      </c>
      <c r="M56" s="207">
        <v>51</v>
      </c>
      <c r="N56" s="207">
        <v>0</v>
      </c>
      <c r="O56" s="207">
        <v>51</v>
      </c>
      <c r="P56" s="207">
        <v>179</v>
      </c>
      <c r="Q56" s="207">
        <v>0</v>
      </c>
      <c r="R56" s="207">
        <v>179</v>
      </c>
      <c r="S56" s="207">
        <v>0</v>
      </c>
    </row>
    <row r="57" ht="23.1" customHeight="1" spans="1:19">
      <c r="A57" s="180" t="s">
        <v>2130</v>
      </c>
      <c r="B57" s="199" t="s">
        <v>2131</v>
      </c>
      <c r="C57" s="180" t="s">
        <v>3496</v>
      </c>
      <c r="D57" s="180" t="s">
        <v>3497</v>
      </c>
      <c r="E57" s="207">
        <v>51</v>
      </c>
      <c r="F57" s="207">
        <v>25</v>
      </c>
      <c r="G57" s="207">
        <v>0</v>
      </c>
      <c r="H57" s="207">
        <v>25</v>
      </c>
      <c r="I57" s="207">
        <v>0</v>
      </c>
      <c r="J57" s="207">
        <v>0</v>
      </c>
      <c r="K57" s="207">
        <v>0</v>
      </c>
      <c r="L57" s="207">
        <v>0</v>
      </c>
      <c r="M57" s="207">
        <v>26</v>
      </c>
      <c r="N57" s="207">
        <v>0</v>
      </c>
      <c r="O57" s="207">
        <v>26</v>
      </c>
      <c r="P57" s="207">
        <v>98</v>
      </c>
      <c r="Q57" s="207">
        <v>0</v>
      </c>
      <c r="R57" s="207">
        <v>98</v>
      </c>
      <c r="S57" s="207">
        <v>0</v>
      </c>
    </row>
    <row r="58" ht="23.1" customHeight="1" spans="1:19">
      <c r="A58" s="180" t="s">
        <v>2132</v>
      </c>
      <c r="B58" s="199" t="s">
        <v>2133</v>
      </c>
      <c r="C58" s="180" t="s">
        <v>3496</v>
      </c>
      <c r="D58" s="180" t="s">
        <v>3497</v>
      </c>
      <c r="E58" s="207">
        <v>44</v>
      </c>
      <c r="F58" s="207">
        <v>37</v>
      </c>
      <c r="G58" s="207">
        <v>0</v>
      </c>
      <c r="H58" s="207">
        <v>37</v>
      </c>
      <c r="I58" s="207">
        <v>0</v>
      </c>
      <c r="J58" s="207">
        <v>0</v>
      </c>
      <c r="K58" s="207">
        <v>0</v>
      </c>
      <c r="L58" s="207">
        <v>0</v>
      </c>
      <c r="M58" s="207">
        <v>7</v>
      </c>
      <c r="N58" s="207">
        <v>0</v>
      </c>
      <c r="O58" s="207">
        <v>7</v>
      </c>
      <c r="P58" s="207">
        <v>603</v>
      </c>
      <c r="Q58" s="207">
        <v>0</v>
      </c>
      <c r="R58" s="207">
        <v>603</v>
      </c>
      <c r="S58" s="207">
        <v>0</v>
      </c>
    </row>
    <row r="59" ht="23.1" customHeight="1" spans="1:19">
      <c r="A59" s="180" t="s">
        <v>2134</v>
      </c>
      <c r="B59" s="199" t="s">
        <v>2135</v>
      </c>
      <c r="C59" s="180" t="s">
        <v>3496</v>
      </c>
      <c r="D59" s="180" t="s">
        <v>3497</v>
      </c>
      <c r="E59" s="207">
        <v>106</v>
      </c>
      <c r="F59" s="207">
        <v>56</v>
      </c>
      <c r="G59" s="207">
        <v>0</v>
      </c>
      <c r="H59" s="207">
        <v>56</v>
      </c>
      <c r="I59" s="207">
        <v>0</v>
      </c>
      <c r="J59" s="207">
        <v>0</v>
      </c>
      <c r="K59" s="207">
        <v>0</v>
      </c>
      <c r="L59" s="207">
        <v>0</v>
      </c>
      <c r="M59" s="207">
        <v>50</v>
      </c>
      <c r="N59" s="207">
        <v>0</v>
      </c>
      <c r="O59" s="207">
        <v>50</v>
      </c>
      <c r="P59" s="207">
        <v>683</v>
      </c>
      <c r="Q59" s="207">
        <v>145</v>
      </c>
      <c r="R59" s="207">
        <v>538</v>
      </c>
      <c r="S59" s="207">
        <v>0</v>
      </c>
    </row>
    <row r="60" ht="23.1" customHeight="1" spans="1:19">
      <c r="A60" s="180" t="s">
        <v>2136</v>
      </c>
      <c r="B60" s="199" t="s">
        <v>2137</v>
      </c>
      <c r="C60" s="180" t="s">
        <v>3496</v>
      </c>
      <c r="D60" s="180" t="s">
        <v>3497</v>
      </c>
      <c r="E60" s="207">
        <v>186</v>
      </c>
      <c r="F60" s="207">
        <v>118</v>
      </c>
      <c r="G60" s="207">
        <v>0</v>
      </c>
      <c r="H60" s="207">
        <v>118</v>
      </c>
      <c r="I60" s="207">
        <v>0</v>
      </c>
      <c r="J60" s="207">
        <v>0</v>
      </c>
      <c r="K60" s="207">
        <v>0</v>
      </c>
      <c r="L60" s="207">
        <v>0</v>
      </c>
      <c r="M60" s="207">
        <v>68</v>
      </c>
      <c r="N60" s="207">
        <v>0</v>
      </c>
      <c r="O60" s="207">
        <v>68</v>
      </c>
      <c r="P60" s="207">
        <v>2332</v>
      </c>
      <c r="Q60" s="207">
        <v>0</v>
      </c>
      <c r="R60" s="207">
        <v>2332</v>
      </c>
      <c r="S60" s="207">
        <v>0</v>
      </c>
    </row>
    <row r="61" ht="23.1" customHeight="1" spans="1:19">
      <c r="A61" s="180" t="s">
        <v>2138</v>
      </c>
      <c r="B61" s="199" t="s">
        <v>2139</v>
      </c>
      <c r="C61" s="180" t="s">
        <v>3496</v>
      </c>
      <c r="D61" s="180" t="s">
        <v>3497</v>
      </c>
      <c r="E61" s="207">
        <v>59</v>
      </c>
      <c r="F61" s="207">
        <v>48</v>
      </c>
      <c r="G61" s="207">
        <v>0</v>
      </c>
      <c r="H61" s="207">
        <v>48</v>
      </c>
      <c r="I61" s="207">
        <v>0</v>
      </c>
      <c r="J61" s="207">
        <v>0</v>
      </c>
      <c r="K61" s="207">
        <v>0</v>
      </c>
      <c r="L61" s="207">
        <v>0</v>
      </c>
      <c r="M61" s="207">
        <v>11</v>
      </c>
      <c r="N61" s="207">
        <v>0</v>
      </c>
      <c r="O61" s="207">
        <v>11</v>
      </c>
      <c r="P61" s="207">
        <v>783</v>
      </c>
      <c r="Q61" s="207">
        <v>0</v>
      </c>
      <c r="R61" s="207">
        <v>783</v>
      </c>
      <c r="S61" s="207">
        <v>0</v>
      </c>
    </row>
    <row r="62" ht="23.1" customHeight="1" spans="1:19">
      <c r="A62" s="180" t="s">
        <v>2140</v>
      </c>
      <c r="B62" s="199" t="s">
        <v>2141</v>
      </c>
      <c r="C62" s="180" t="s">
        <v>3496</v>
      </c>
      <c r="D62" s="180" t="s">
        <v>3497</v>
      </c>
      <c r="E62" s="207">
        <v>48</v>
      </c>
      <c r="F62" s="207">
        <v>26</v>
      </c>
      <c r="G62" s="207">
        <v>0</v>
      </c>
      <c r="H62" s="207">
        <v>26</v>
      </c>
      <c r="I62" s="207">
        <v>0</v>
      </c>
      <c r="J62" s="207">
        <v>0</v>
      </c>
      <c r="K62" s="207">
        <v>0</v>
      </c>
      <c r="L62" s="207">
        <v>0</v>
      </c>
      <c r="M62" s="207">
        <v>22</v>
      </c>
      <c r="N62" s="207">
        <v>0</v>
      </c>
      <c r="O62" s="207">
        <v>22</v>
      </c>
      <c r="P62" s="207">
        <v>360</v>
      </c>
      <c r="Q62" s="207">
        <v>0</v>
      </c>
      <c r="R62" s="207">
        <v>360</v>
      </c>
      <c r="S62" s="207">
        <v>0</v>
      </c>
    </row>
    <row r="63" ht="23.1" customHeight="1" spans="1:19">
      <c r="A63" s="180" t="s">
        <v>2142</v>
      </c>
      <c r="B63" s="199" t="s">
        <v>2143</v>
      </c>
      <c r="C63" s="180" t="s">
        <v>3496</v>
      </c>
      <c r="D63" s="180" t="s">
        <v>3497</v>
      </c>
      <c r="E63" s="207">
        <v>57</v>
      </c>
      <c r="F63" s="207">
        <v>25</v>
      </c>
      <c r="G63" s="207">
        <v>0</v>
      </c>
      <c r="H63" s="207">
        <v>25</v>
      </c>
      <c r="I63" s="207">
        <v>0</v>
      </c>
      <c r="J63" s="207">
        <v>0</v>
      </c>
      <c r="K63" s="207">
        <v>0</v>
      </c>
      <c r="L63" s="207">
        <v>0</v>
      </c>
      <c r="M63" s="207">
        <v>32</v>
      </c>
      <c r="N63" s="207">
        <v>0</v>
      </c>
      <c r="O63" s="207">
        <v>32</v>
      </c>
      <c r="P63" s="207">
        <v>236</v>
      </c>
      <c r="Q63" s="207">
        <v>0</v>
      </c>
      <c r="R63" s="207">
        <v>236</v>
      </c>
      <c r="S63" s="207">
        <v>0</v>
      </c>
    </row>
    <row r="64" ht="23.1" customHeight="1" spans="1:19">
      <c r="A64" s="180" t="s">
        <v>2144</v>
      </c>
      <c r="B64" s="199" t="s">
        <v>2145</v>
      </c>
      <c r="C64" s="180" t="s">
        <v>3496</v>
      </c>
      <c r="D64" s="180" t="s">
        <v>3497</v>
      </c>
      <c r="E64" s="207">
        <v>50</v>
      </c>
      <c r="F64" s="207">
        <v>34</v>
      </c>
      <c r="G64" s="207">
        <v>0</v>
      </c>
      <c r="H64" s="207">
        <v>34</v>
      </c>
      <c r="I64" s="207">
        <v>0</v>
      </c>
      <c r="J64" s="207">
        <v>0</v>
      </c>
      <c r="K64" s="207">
        <v>0</v>
      </c>
      <c r="L64" s="207">
        <v>0</v>
      </c>
      <c r="M64" s="207">
        <v>16</v>
      </c>
      <c r="N64" s="207">
        <v>0</v>
      </c>
      <c r="O64" s="207">
        <v>16</v>
      </c>
      <c r="P64" s="207">
        <v>739</v>
      </c>
      <c r="Q64" s="207">
        <v>0</v>
      </c>
      <c r="R64" s="207">
        <v>739</v>
      </c>
      <c r="S64" s="207">
        <v>0</v>
      </c>
    </row>
    <row r="65" ht="23.1" customHeight="1" spans="1:19">
      <c r="A65" s="180" t="s">
        <v>2146</v>
      </c>
      <c r="B65" s="199" t="s">
        <v>2147</v>
      </c>
      <c r="C65" s="180" t="s">
        <v>3496</v>
      </c>
      <c r="D65" s="180" t="s">
        <v>3497</v>
      </c>
      <c r="E65" s="207">
        <v>39</v>
      </c>
      <c r="F65" s="207">
        <v>25</v>
      </c>
      <c r="G65" s="207">
        <v>0</v>
      </c>
      <c r="H65" s="207">
        <v>25</v>
      </c>
      <c r="I65" s="207">
        <v>0</v>
      </c>
      <c r="J65" s="207">
        <v>0</v>
      </c>
      <c r="K65" s="207">
        <v>0</v>
      </c>
      <c r="L65" s="207">
        <v>0</v>
      </c>
      <c r="M65" s="207">
        <v>14</v>
      </c>
      <c r="N65" s="207">
        <v>0</v>
      </c>
      <c r="O65" s="207">
        <v>14</v>
      </c>
      <c r="P65" s="207">
        <v>208</v>
      </c>
      <c r="Q65" s="207">
        <v>0</v>
      </c>
      <c r="R65" s="207">
        <v>208</v>
      </c>
      <c r="S65" s="207">
        <v>0</v>
      </c>
    </row>
    <row r="66" ht="23.1" customHeight="1" spans="1:19">
      <c r="A66" s="180" t="s">
        <v>2148</v>
      </c>
      <c r="B66" s="199" t="s">
        <v>2149</v>
      </c>
      <c r="C66" s="180" t="s">
        <v>3496</v>
      </c>
      <c r="D66" s="180" t="s">
        <v>3497</v>
      </c>
      <c r="E66" s="207">
        <v>82</v>
      </c>
      <c r="F66" s="207">
        <v>59</v>
      </c>
      <c r="G66" s="207">
        <v>0</v>
      </c>
      <c r="H66" s="207">
        <v>59</v>
      </c>
      <c r="I66" s="207">
        <v>0</v>
      </c>
      <c r="J66" s="207">
        <v>0</v>
      </c>
      <c r="K66" s="207">
        <v>0</v>
      </c>
      <c r="L66" s="207">
        <v>0</v>
      </c>
      <c r="M66" s="207">
        <v>23</v>
      </c>
      <c r="N66" s="207">
        <v>0</v>
      </c>
      <c r="O66" s="207">
        <v>23</v>
      </c>
      <c r="P66" s="207">
        <v>1453</v>
      </c>
      <c r="Q66" s="207">
        <v>0</v>
      </c>
      <c r="R66" s="207">
        <v>1453</v>
      </c>
      <c r="S66" s="207">
        <v>0</v>
      </c>
    </row>
    <row r="67" ht="23.1" customHeight="1" spans="1:19">
      <c r="A67" s="180" t="s">
        <v>2150</v>
      </c>
      <c r="B67" s="199" t="s">
        <v>2151</v>
      </c>
      <c r="C67" s="180" t="s">
        <v>3496</v>
      </c>
      <c r="D67" s="180" t="s">
        <v>3497</v>
      </c>
      <c r="E67" s="207">
        <v>15</v>
      </c>
      <c r="F67" s="207">
        <v>14</v>
      </c>
      <c r="G67" s="207">
        <v>0</v>
      </c>
      <c r="H67" s="207">
        <v>14</v>
      </c>
      <c r="I67" s="207">
        <v>0</v>
      </c>
      <c r="J67" s="207">
        <v>0</v>
      </c>
      <c r="K67" s="207">
        <v>0</v>
      </c>
      <c r="L67" s="207">
        <v>0</v>
      </c>
      <c r="M67" s="207">
        <v>1</v>
      </c>
      <c r="N67" s="207">
        <v>0</v>
      </c>
      <c r="O67" s="207">
        <v>1</v>
      </c>
      <c r="P67" s="207">
        <v>41</v>
      </c>
      <c r="Q67" s="207">
        <v>0</v>
      </c>
      <c r="R67" s="207">
        <v>41</v>
      </c>
      <c r="S67" s="207">
        <v>0</v>
      </c>
    </row>
    <row r="68" ht="23.1" customHeight="1" spans="1:19">
      <c r="A68" s="180" t="s">
        <v>2152</v>
      </c>
      <c r="B68" s="199" t="s">
        <v>2153</v>
      </c>
      <c r="C68" s="180" t="s">
        <v>3496</v>
      </c>
      <c r="D68" s="180" t="s">
        <v>3497</v>
      </c>
      <c r="E68" s="207">
        <v>56</v>
      </c>
      <c r="F68" s="207">
        <v>27</v>
      </c>
      <c r="G68" s="207">
        <v>0</v>
      </c>
      <c r="H68" s="207">
        <v>27</v>
      </c>
      <c r="I68" s="207">
        <v>0</v>
      </c>
      <c r="J68" s="207">
        <v>0</v>
      </c>
      <c r="K68" s="207">
        <v>0</v>
      </c>
      <c r="L68" s="207">
        <v>0</v>
      </c>
      <c r="M68" s="207">
        <v>29</v>
      </c>
      <c r="N68" s="207">
        <v>0</v>
      </c>
      <c r="O68" s="207">
        <v>29</v>
      </c>
      <c r="P68" s="207">
        <v>180</v>
      </c>
      <c r="Q68" s="207">
        <v>0</v>
      </c>
      <c r="R68" s="207">
        <v>180</v>
      </c>
      <c r="S68" s="207">
        <v>0</v>
      </c>
    </row>
    <row r="69" ht="23.1" customHeight="1" spans="1:19">
      <c r="A69" s="180" t="s">
        <v>2154</v>
      </c>
      <c r="B69" s="199" t="s">
        <v>2155</v>
      </c>
      <c r="C69" s="180" t="s">
        <v>3496</v>
      </c>
      <c r="D69" s="180" t="s">
        <v>3497</v>
      </c>
      <c r="E69" s="207">
        <v>44</v>
      </c>
      <c r="F69" s="207">
        <v>40</v>
      </c>
      <c r="G69" s="207">
        <v>0</v>
      </c>
      <c r="H69" s="207">
        <v>40</v>
      </c>
      <c r="I69" s="207">
        <v>0</v>
      </c>
      <c r="J69" s="207">
        <v>0</v>
      </c>
      <c r="K69" s="207">
        <v>0</v>
      </c>
      <c r="L69" s="207">
        <v>0</v>
      </c>
      <c r="M69" s="207">
        <v>4</v>
      </c>
      <c r="N69" s="207">
        <v>0</v>
      </c>
      <c r="O69" s="207">
        <v>4</v>
      </c>
      <c r="P69" s="207">
        <v>549</v>
      </c>
      <c r="Q69" s="207">
        <v>0</v>
      </c>
      <c r="R69" s="207">
        <v>549</v>
      </c>
      <c r="S69" s="207">
        <v>0</v>
      </c>
    </row>
    <row r="70" ht="23.1" customHeight="1" spans="1:19">
      <c r="A70" s="180" t="s">
        <v>2156</v>
      </c>
      <c r="B70" s="199" t="s">
        <v>2157</v>
      </c>
      <c r="C70" s="180" t="s">
        <v>3496</v>
      </c>
      <c r="D70" s="180" t="s">
        <v>3497</v>
      </c>
      <c r="E70" s="207">
        <v>68</v>
      </c>
      <c r="F70" s="207">
        <v>26</v>
      </c>
      <c r="G70" s="207">
        <v>0</v>
      </c>
      <c r="H70" s="207">
        <v>26</v>
      </c>
      <c r="I70" s="207">
        <v>0</v>
      </c>
      <c r="J70" s="207">
        <v>0</v>
      </c>
      <c r="K70" s="207">
        <v>0</v>
      </c>
      <c r="L70" s="207">
        <v>0</v>
      </c>
      <c r="M70" s="207">
        <v>42</v>
      </c>
      <c r="N70" s="207">
        <v>0</v>
      </c>
      <c r="O70" s="207">
        <v>42</v>
      </c>
      <c r="P70" s="207">
        <v>335</v>
      </c>
      <c r="Q70" s="207">
        <v>0</v>
      </c>
      <c r="R70" s="207">
        <v>335</v>
      </c>
      <c r="S70" s="207">
        <v>0</v>
      </c>
    </row>
    <row r="71" ht="23.1" customHeight="1" spans="1:19">
      <c r="A71" s="180" t="s">
        <v>2158</v>
      </c>
      <c r="B71" s="199" t="s">
        <v>2159</v>
      </c>
      <c r="C71" s="180" t="s">
        <v>3496</v>
      </c>
      <c r="D71" s="180" t="s">
        <v>3497</v>
      </c>
      <c r="E71" s="207">
        <v>105</v>
      </c>
      <c r="F71" s="207">
        <v>55</v>
      </c>
      <c r="G71" s="207">
        <v>0</v>
      </c>
      <c r="H71" s="207">
        <v>55</v>
      </c>
      <c r="I71" s="207">
        <v>0</v>
      </c>
      <c r="J71" s="207">
        <v>0</v>
      </c>
      <c r="K71" s="207">
        <v>0</v>
      </c>
      <c r="L71" s="207">
        <v>0</v>
      </c>
      <c r="M71" s="207">
        <v>50</v>
      </c>
      <c r="N71" s="207">
        <v>0</v>
      </c>
      <c r="O71" s="207">
        <v>50</v>
      </c>
      <c r="P71" s="207">
        <v>1003</v>
      </c>
      <c r="Q71" s="207">
        <v>0</v>
      </c>
      <c r="R71" s="207">
        <v>1003</v>
      </c>
      <c r="S71" s="207">
        <v>0</v>
      </c>
    </row>
    <row r="72" ht="23.1" customHeight="1" spans="1:19">
      <c r="A72" s="180" t="s">
        <v>2160</v>
      </c>
      <c r="B72" s="199" t="s">
        <v>2161</v>
      </c>
      <c r="C72" s="180" t="s">
        <v>3496</v>
      </c>
      <c r="D72" s="180" t="s">
        <v>3497</v>
      </c>
      <c r="E72" s="207">
        <v>92</v>
      </c>
      <c r="F72" s="207">
        <v>36</v>
      </c>
      <c r="G72" s="207">
        <v>0</v>
      </c>
      <c r="H72" s="207">
        <v>36</v>
      </c>
      <c r="I72" s="207">
        <v>0</v>
      </c>
      <c r="J72" s="207">
        <v>0</v>
      </c>
      <c r="K72" s="207">
        <v>0</v>
      </c>
      <c r="L72" s="207">
        <v>0</v>
      </c>
      <c r="M72" s="207">
        <v>56</v>
      </c>
      <c r="N72" s="207">
        <v>0</v>
      </c>
      <c r="O72" s="207">
        <v>56</v>
      </c>
      <c r="P72" s="207">
        <v>566</v>
      </c>
      <c r="Q72" s="207">
        <v>0</v>
      </c>
      <c r="R72" s="207">
        <v>566</v>
      </c>
      <c r="S72" s="207">
        <v>0</v>
      </c>
    </row>
    <row r="73" ht="23.1" customHeight="1" spans="1:19">
      <c r="A73" s="180" t="s">
        <v>2162</v>
      </c>
      <c r="B73" s="199" t="s">
        <v>2163</v>
      </c>
      <c r="C73" s="180" t="s">
        <v>3496</v>
      </c>
      <c r="D73" s="180" t="s">
        <v>3497</v>
      </c>
      <c r="E73" s="207">
        <v>52</v>
      </c>
      <c r="F73" s="207">
        <v>34</v>
      </c>
      <c r="G73" s="207">
        <v>0</v>
      </c>
      <c r="H73" s="207">
        <v>34</v>
      </c>
      <c r="I73" s="207">
        <v>0</v>
      </c>
      <c r="J73" s="207">
        <v>0</v>
      </c>
      <c r="K73" s="207">
        <v>0</v>
      </c>
      <c r="L73" s="207">
        <v>0</v>
      </c>
      <c r="M73" s="207">
        <v>18</v>
      </c>
      <c r="N73" s="207">
        <v>0</v>
      </c>
      <c r="O73" s="207">
        <v>18</v>
      </c>
      <c r="P73" s="207">
        <v>612</v>
      </c>
      <c r="Q73" s="207">
        <v>0</v>
      </c>
      <c r="R73" s="207">
        <v>612</v>
      </c>
      <c r="S73" s="207">
        <v>0</v>
      </c>
    </row>
    <row r="74" ht="23.1" customHeight="1" spans="1:19">
      <c r="A74" s="180" t="s">
        <v>2164</v>
      </c>
      <c r="B74" s="199" t="s">
        <v>2165</v>
      </c>
      <c r="C74" s="180" t="s">
        <v>3496</v>
      </c>
      <c r="D74" s="180" t="s">
        <v>3497</v>
      </c>
      <c r="E74" s="207">
        <v>63</v>
      </c>
      <c r="F74" s="207">
        <v>24</v>
      </c>
      <c r="G74" s="207">
        <v>0</v>
      </c>
      <c r="H74" s="207">
        <v>24</v>
      </c>
      <c r="I74" s="207">
        <v>0</v>
      </c>
      <c r="J74" s="207">
        <v>0</v>
      </c>
      <c r="K74" s="207">
        <v>0</v>
      </c>
      <c r="L74" s="207">
        <v>0</v>
      </c>
      <c r="M74" s="207">
        <v>39</v>
      </c>
      <c r="N74" s="207">
        <v>0</v>
      </c>
      <c r="O74" s="207">
        <v>39</v>
      </c>
      <c r="P74" s="207">
        <v>506</v>
      </c>
      <c r="Q74" s="207">
        <v>0</v>
      </c>
      <c r="R74" s="207">
        <v>506</v>
      </c>
      <c r="S74" s="207">
        <v>0</v>
      </c>
    </row>
    <row r="75" ht="23.1" customHeight="1" spans="1:19">
      <c r="A75" s="180" t="s">
        <v>2166</v>
      </c>
      <c r="B75" s="199" t="s">
        <v>2167</v>
      </c>
      <c r="C75" s="180" t="s">
        <v>3496</v>
      </c>
      <c r="D75" s="180" t="s">
        <v>3497</v>
      </c>
      <c r="E75" s="207">
        <v>59</v>
      </c>
      <c r="F75" s="207">
        <v>16</v>
      </c>
      <c r="G75" s="207">
        <v>0</v>
      </c>
      <c r="H75" s="207">
        <v>16</v>
      </c>
      <c r="I75" s="207">
        <v>0</v>
      </c>
      <c r="J75" s="207">
        <v>0</v>
      </c>
      <c r="K75" s="207">
        <v>0</v>
      </c>
      <c r="L75" s="207">
        <v>0</v>
      </c>
      <c r="M75" s="207">
        <v>43</v>
      </c>
      <c r="N75" s="207">
        <v>0</v>
      </c>
      <c r="O75" s="207">
        <v>43</v>
      </c>
      <c r="P75" s="207">
        <v>70</v>
      </c>
      <c r="Q75" s="207">
        <v>0</v>
      </c>
      <c r="R75" s="207">
        <v>70</v>
      </c>
      <c r="S75" s="207">
        <v>0</v>
      </c>
    </row>
    <row r="76" ht="23.1" customHeight="1" spans="1:19">
      <c r="A76" s="180" t="s">
        <v>2168</v>
      </c>
      <c r="B76" s="199" t="s">
        <v>2169</v>
      </c>
      <c r="C76" s="180" t="s">
        <v>3496</v>
      </c>
      <c r="D76" s="180" t="s">
        <v>3497</v>
      </c>
      <c r="E76" s="207">
        <v>69</v>
      </c>
      <c r="F76" s="207">
        <v>36</v>
      </c>
      <c r="G76" s="207">
        <v>0</v>
      </c>
      <c r="H76" s="207">
        <v>36</v>
      </c>
      <c r="I76" s="207">
        <v>0</v>
      </c>
      <c r="J76" s="207">
        <v>0</v>
      </c>
      <c r="K76" s="207">
        <v>0</v>
      </c>
      <c r="L76" s="207">
        <v>0</v>
      </c>
      <c r="M76" s="207">
        <v>33</v>
      </c>
      <c r="N76" s="207">
        <v>0</v>
      </c>
      <c r="O76" s="207">
        <v>33</v>
      </c>
      <c r="P76" s="207">
        <v>722</v>
      </c>
      <c r="Q76" s="207">
        <v>0</v>
      </c>
      <c r="R76" s="207">
        <v>722</v>
      </c>
      <c r="S76" s="207">
        <v>0</v>
      </c>
    </row>
    <row r="77" ht="23.1" customHeight="1" spans="1:19">
      <c r="A77" s="180" t="s">
        <v>2170</v>
      </c>
      <c r="B77" s="199" t="s">
        <v>2171</v>
      </c>
      <c r="C77" s="180" t="s">
        <v>3496</v>
      </c>
      <c r="D77" s="180" t="s">
        <v>3497</v>
      </c>
      <c r="E77" s="207">
        <v>45</v>
      </c>
      <c r="F77" s="207">
        <v>33</v>
      </c>
      <c r="G77" s="207">
        <v>0</v>
      </c>
      <c r="H77" s="207">
        <v>33</v>
      </c>
      <c r="I77" s="207">
        <v>0</v>
      </c>
      <c r="J77" s="207">
        <v>0</v>
      </c>
      <c r="K77" s="207">
        <v>0</v>
      </c>
      <c r="L77" s="207">
        <v>0</v>
      </c>
      <c r="M77" s="207">
        <v>12</v>
      </c>
      <c r="N77" s="207">
        <v>0</v>
      </c>
      <c r="O77" s="207">
        <v>12</v>
      </c>
      <c r="P77" s="207">
        <v>367</v>
      </c>
      <c r="Q77" s="207">
        <v>0</v>
      </c>
      <c r="R77" s="207">
        <v>367</v>
      </c>
      <c r="S77" s="207">
        <v>0</v>
      </c>
    </row>
    <row r="78" ht="23.1" customHeight="1" spans="1:19">
      <c r="A78" s="180" t="s">
        <v>2172</v>
      </c>
      <c r="B78" s="199" t="s">
        <v>2173</v>
      </c>
      <c r="C78" s="180" t="s">
        <v>3496</v>
      </c>
      <c r="D78" s="180" t="s">
        <v>3497</v>
      </c>
      <c r="E78" s="207">
        <v>120</v>
      </c>
      <c r="F78" s="207">
        <v>39</v>
      </c>
      <c r="G78" s="207">
        <v>0</v>
      </c>
      <c r="H78" s="207">
        <v>39</v>
      </c>
      <c r="I78" s="207">
        <v>0</v>
      </c>
      <c r="J78" s="207">
        <v>0</v>
      </c>
      <c r="K78" s="207">
        <v>0</v>
      </c>
      <c r="L78" s="207">
        <v>0</v>
      </c>
      <c r="M78" s="207">
        <v>81</v>
      </c>
      <c r="N78" s="207">
        <v>1</v>
      </c>
      <c r="O78" s="207">
        <v>80</v>
      </c>
      <c r="P78" s="207">
        <v>422</v>
      </c>
      <c r="Q78" s="207">
        <v>0</v>
      </c>
      <c r="R78" s="207">
        <v>422</v>
      </c>
      <c r="S78" s="207">
        <v>0</v>
      </c>
    </row>
    <row r="79" ht="23.1" customHeight="1" spans="1:19">
      <c r="A79" s="180" t="s">
        <v>2174</v>
      </c>
      <c r="B79" s="199" t="s">
        <v>2175</v>
      </c>
      <c r="C79" s="180" t="s">
        <v>3496</v>
      </c>
      <c r="D79" s="180" t="s">
        <v>3497</v>
      </c>
      <c r="E79" s="207">
        <v>72</v>
      </c>
      <c r="F79" s="207">
        <v>52</v>
      </c>
      <c r="G79" s="207">
        <v>0</v>
      </c>
      <c r="H79" s="207">
        <v>52</v>
      </c>
      <c r="I79" s="207">
        <v>0</v>
      </c>
      <c r="J79" s="207">
        <v>0</v>
      </c>
      <c r="K79" s="207">
        <v>0</v>
      </c>
      <c r="L79" s="207">
        <v>0</v>
      </c>
      <c r="M79" s="207">
        <v>20</v>
      </c>
      <c r="N79" s="207">
        <v>0</v>
      </c>
      <c r="O79" s="207">
        <v>20</v>
      </c>
      <c r="P79" s="207">
        <v>1204</v>
      </c>
      <c r="Q79" s="207">
        <v>0</v>
      </c>
      <c r="R79" s="207">
        <v>1204</v>
      </c>
      <c r="S79" s="207">
        <v>0</v>
      </c>
    </row>
    <row r="80" ht="23.1" customHeight="1" spans="1:19">
      <c r="A80" s="180" t="s">
        <v>2176</v>
      </c>
      <c r="B80" s="199" t="s">
        <v>2177</v>
      </c>
      <c r="C80" s="180" t="s">
        <v>3496</v>
      </c>
      <c r="D80" s="180" t="s">
        <v>3497</v>
      </c>
      <c r="E80" s="207">
        <v>31</v>
      </c>
      <c r="F80" s="207">
        <v>22</v>
      </c>
      <c r="G80" s="207">
        <v>0</v>
      </c>
      <c r="H80" s="207">
        <v>22</v>
      </c>
      <c r="I80" s="207">
        <v>0</v>
      </c>
      <c r="J80" s="207">
        <v>0</v>
      </c>
      <c r="K80" s="207">
        <v>0</v>
      </c>
      <c r="L80" s="207">
        <v>0</v>
      </c>
      <c r="M80" s="207">
        <v>9</v>
      </c>
      <c r="N80" s="207">
        <v>0</v>
      </c>
      <c r="O80" s="207">
        <v>9</v>
      </c>
      <c r="P80" s="207">
        <v>310</v>
      </c>
      <c r="Q80" s="207">
        <v>0</v>
      </c>
      <c r="R80" s="207">
        <v>310</v>
      </c>
      <c r="S80" s="207">
        <v>0</v>
      </c>
    </row>
    <row r="81" ht="23.1" customHeight="1" spans="1:19">
      <c r="A81" s="180" t="s">
        <v>2178</v>
      </c>
      <c r="B81" s="199" t="s">
        <v>2179</v>
      </c>
      <c r="C81" s="180" t="s">
        <v>3496</v>
      </c>
      <c r="D81" s="180" t="s">
        <v>3497</v>
      </c>
      <c r="E81" s="207">
        <v>34</v>
      </c>
      <c r="F81" s="207">
        <v>16</v>
      </c>
      <c r="G81" s="207">
        <v>0</v>
      </c>
      <c r="H81" s="207">
        <v>16</v>
      </c>
      <c r="I81" s="207">
        <v>0</v>
      </c>
      <c r="J81" s="207">
        <v>0</v>
      </c>
      <c r="K81" s="207">
        <v>0</v>
      </c>
      <c r="L81" s="207">
        <v>0</v>
      </c>
      <c r="M81" s="207">
        <v>18</v>
      </c>
      <c r="N81" s="207">
        <v>0</v>
      </c>
      <c r="O81" s="207">
        <v>18</v>
      </c>
      <c r="P81" s="207">
        <v>21</v>
      </c>
      <c r="Q81" s="207">
        <v>0</v>
      </c>
      <c r="R81" s="207">
        <v>21</v>
      </c>
      <c r="S81" s="207">
        <v>0</v>
      </c>
    </row>
    <row r="82" ht="23.1" customHeight="1" spans="1:19">
      <c r="A82" s="180" t="s">
        <v>2180</v>
      </c>
      <c r="B82" s="199" t="s">
        <v>2181</v>
      </c>
      <c r="C82" s="180" t="s">
        <v>3496</v>
      </c>
      <c r="D82" s="180" t="s">
        <v>3497</v>
      </c>
      <c r="E82" s="207">
        <v>67</v>
      </c>
      <c r="F82" s="207">
        <v>43</v>
      </c>
      <c r="G82" s="207">
        <v>0</v>
      </c>
      <c r="H82" s="207">
        <v>43</v>
      </c>
      <c r="I82" s="207">
        <v>0</v>
      </c>
      <c r="J82" s="207">
        <v>0</v>
      </c>
      <c r="K82" s="207">
        <v>0</v>
      </c>
      <c r="L82" s="207">
        <v>0</v>
      </c>
      <c r="M82" s="207">
        <v>24</v>
      </c>
      <c r="N82" s="207">
        <v>0</v>
      </c>
      <c r="O82" s="207">
        <v>24</v>
      </c>
      <c r="P82" s="207">
        <v>1041</v>
      </c>
      <c r="Q82" s="207">
        <v>0</v>
      </c>
      <c r="R82" s="207">
        <v>1041</v>
      </c>
      <c r="S82" s="207">
        <v>0</v>
      </c>
    </row>
    <row r="83" ht="23.1" customHeight="1" spans="1:19">
      <c r="A83" s="180" t="s">
        <v>2182</v>
      </c>
      <c r="B83" s="199" t="s">
        <v>2183</v>
      </c>
      <c r="C83" s="180" t="s">
        <v>3496</v>
      </c>
      <c r="D83" s="180" t="s">
        <v>3497</v>
      </c>
      <c r="E83" s="207">
        <v>145</v>
      </c>
      <c r="F83" s="207">
        <v>97</v>
      </c>
      <c r="G83" s="207">
        <v>0</v>
      </c>
      <c r="H83" s="207">
        <v>97</v>
      </c>
      <c r="I83" s="207">
        <v>0</v>
      </c>
      <c r="J83" s="207">
        <v>0</v>
      </c>
      <c r="K83" s="207">
        <v>0</v>
      </c>
      <c r="L83" s="207">
        <v>0</v>
      </c>
      <c r="M83" s="207">
        <v>48</v>
      </c>
      <c r="N83" s="207">
        <v>0</v>
      </c>
      <c r="O83" s="207">
        <v>48</v>
      </c>
      <c r="P83" s="207">
        <v>2043</v>
      </c>
      <c r="Q83" s="207">
        <v>0</v>
      </c>
      <c r="R83" s="207">
        <v>2043</v>
      </c>
      <c r="S83" s="207">
        <v>0</v>
      </c>
    </row>
    <row r="84" ht="23.1" customHeight="1" spans="1:19">
      <c r="A84" s="180" t="s">
        <v>2184</v>
      </c>
      <c r="B84" s="199" t="s">
        <v>2185</v>
      </c>
      <c r="C84" s="180" t="s">
        <v>3496</v>
      </c>
      <c r="D84" s="180" t="s">
        <v>3497</v>
      </c>
      <c r="E84" s="207">
        <v>81</v>
      </c>
      <c r="F84" s="207">
        <v>51</v>
      </c>
      <c r="G84" s="207">
        <v>0</v>
      </c>
      <c r="H84" s="207">
        <v>50</v>
      </c>
      <c r="I84" s="207">
        <v>0</v>
      </c>
      <c r="J84" s="207">
        <v>0</v>
      </c>
      <c r="K84" s="207">
        <v>1</v>
      </c>
      <c r="L84" s="207">
        <v>0</v>
      </c>
      <c r="M84" s="207">
        <v>30</v>
      </c>
      <c r="N84" s="207">
        <v>0</v>
      </c>
      <c r="O84" s="207">
        <v>30</v>
      </c>
      <c r="P84" s="207">
        <v>986</v>
      </c>
      <c r="Q84" s="207">
        <v>0</v>
      </c>
      <c r="R84" s="207">
        <v>986</v>
      </c>
      <c r="S84" s="207">
        <v>0</v>
      </c>
    </row>
    <row r="85" ht="23.1" customHeight="1" spans="1:19">
      <c r="A85" s="180" t="s">
        <v>2186</v>
      </c>
      <c r="B85" s="199" t="s">
        <v>2187</v>
      </c>
      <c r="C85" s="180" t="s">
        <v>3496</v>
      </c>
      <c r="D85" s="180" t="s">
        <v>3497</v>
      </c>
      <c r="E85" s="207">
        <v>146</v>
      </c>
      <c r="F85" s="207">
        <v>104</v>
      </c>
      <c r="G85" s="207">
        <v>0</v>
      </c>
      <c r="H85" s="207">
        <v>104</v>
      </c>
      <c r="I85" s="207">
        <v>0</v>
      </c>
      <c r="J85" s="207">
        <v>0</v>
      </c>
      <c r="K85" s="207">
        <v>0</v>
      </c>
      <c r="L85" s="207">
        <v>0</v>
      </c>
      <c r="M85" s="207">
        <v>42</v>
      </c>
      <c r="N85" s="207">
        <v>0</v>
      </c>
      <c r="O85" s="207">
        <v>42</v>
      </c>
      <c r="P85" s="207">
        <v>2160</v>
      </c>
      <c r="Q85" s="207">
        <v>0</v>
      </c>
      <c r="R85" s="207">
        <v>2160</v>
      </c>
      <c r="S85" s="207">
        <v>0</v>
      </c>
    </row>
    <row r="86" ht="23.1" customHeight="1" spans="1:19">
      <c r="A86" s="180" t="s">
        <v>2188</v>
      </c>
      <c r="B86" s="199" t="s">
        <v>2189</v>
      </c>
      <c r="C86" s="180" t="s">
        <v>3496</v>
      </c>
      <c r="D86" s="180" t="s">
        <v>3497</v>
      </c>
      <c r="E86" s="207">
        <v>96</v>
      </c>
      <c r="F86" s="207">
        <v>61</v>
      </c>
      <c r="G86" s="207">
        <v>0</v>
      </c>
      <c r="H86" s="207">
        <v>61</v>
      </c>
      <c r="I86" s="207">
        <v>0</v>
      </c>
      <c r="J86" s="207">
        <v>0</v>
      </c>
      <c r="K86" s="207">
        <v>0</v>
      </c>
      <c r="L86" s="207">
        <v>0</v>
      </c>
      <c r="M86" s="207">
        <v>35</v>
      </c>
      <c r="N86" s="207">
        <v>0</v>
      </c>
      <c r="O86" s="207">
        <v>35</v>
      </c>
      <c r="P86" s="207">
        <v>514</v>
      </c>
      <c r="Q86" s="207">
        <v>514</v>
      </c>
      <c r="R86" s="207">
        <v>0</v>
      </c>
      <c r="S86" s="207">
        <v>0</v>
      </c>
    </row>
    <row r="87" ht="23.1" customHeight="1" spans="1:19">
      <c r="A87" s="180" t="s">
        <v>2190</v>
      </c>
      <c r="B87" s="199" t="s">
        <v>2191</v>
      </c>
      <c r="C87" s="180" t="s">
        <v>3496</v>
      </c>
      <c r="D87" s="180" t="s">
        <v>3497</v>
      </c>
      <c r="E87" s="207">
        <v>59</v>
      </c>
      <c r="F87" s="207">
        <v>40</v>
      </c>
      <c r="G87" s="207">
        <v>0</v>
      </c>
      <c r="H87" s="207">
        <v>40</v>
      </c>
      <c r="I87" s="207">
        <v>0</v>
      </c>
      <c r="J87" s="207">
        <v>0</v>
      </c>
      <c r="K87" s="207">
        <v>0</v>
      </c>
      <c r="L87" s="207">
        <v>0</v>
      </c>
      <c r="M87" s="207">
        <v>19</v>
      </c>
      <c r="N87" s="207">
        <v>0</v>
      </c>
      <c r="O87" s="207">
        <v>19</v>
      </c>
      <c r="P87" s="207">
        <v>442</v>
      </c>
      <c r="Q87" s="207">
        <v>442</v>
      </c>
      <c r="R87" s="207">
        <v>0</v>
      </c>
      <c r="S87" s="207">
        <v>0</v>
      </c>
    </row>
    <row r="88" ht="23.1" customHeight="1" spans="1:19">
      <c r="A88" s="180" t="s">
        <v>2192</v>
      </c>
      <c r="B88" s="199" t="s">
        <v>2193</v>
      </c>
      <c r="C88" s="180" t="s">
        <v>3496</v>
      </c>
      <c r="D88" s="180" t="s">
        <v>3497</v>
      </c>
      <c r="E88" s="207">
        <v>74</v>
      </c>
      <c r="F88" s="207">
        <v>63</v>
      </c>
      <c r="G88" s="207">
        <v>0</v>
      </c>
      <c r="H88" s="207">
        <v>63</v>
      </c>
      <c r="I88" s="207">
        <v>0</v>
      </c>
      <c r="J88" s="207">
        <v>0</v>
      </c>
      <c r="K88" s="207">
        <v>0</v>
      </c>
      <c r="L88" s="207">
        <v>0</v>
      </c>
      <c r="M88" s="207">
        <v>11</v>
      </c>
      <c r="N88" s="207">
        <v>0</v>
      </c>
      <c r="O88" s="207">
        <v>11</v>
      </c>
      <c r="P88" s="207">
        <v>836</v>
      </c>
      <c r="Q88" s="207">
        <v>836</v>
      </c>
      <c r="R88" s="207">
        <v>0</v>
      </c>
      <c r="S88" s="207">
        <v>0</v>
      </c>
    </row>
    <row r="89" ht="23.1" customHeight="1" spans="1:19">
      <c r="A89" s="180" t="s">
        <v>2194</v>
      </c>
      <c r="B89" s="199" t="s">
        <v>2195</v>
      </c>
      <c r="C89" s="180" t="s">
        <v>3496</v>
      </c>
      <c r="D89" s="180" t="s">
        <v>3497</v>
      </c>
      <c r="E89" s="207">
        <v>92</v>
      </c>
      <c r="F89" s="207">
        <v>74</v>
      </c>
      <c r="G89" s="207">
        <v>0</v>
      </c>
      <c r="H89" s="207">
        <v>74</v>
      </c>
      <c r="I89" s="207">
        <v>0</v>
      </c>
      <c r="J89" s="207">
        <v>0</v>
      </c>
      <c r="K89" s="207">
        <v>0</v>
      </c>
      <c r="L89" s="207">
        <v>0</v>
      </c>
      <c r="M89" s="207">
        <v>18</v>
      </c>
      <c r="N89" s="207">
        <v>0</v>
      </c>
      <c r="O89" s="207">
        <v>18</v>
      </c>
      <c r="P89" s="207">
        <v>860</v>
      </c>
      <c r="Q89" s="207">
        <v>860</v>
      </c>
      <c r="R89" s="207">
        <v>0</v>
      </c>
      <c r="S89" s="207">
        <v>0</v>
      </c>
    </row>
    <row r="90" ht="23.1" customHeight="1" spans="1:19">
      <c r="A90" s="180" t="s">
        <v>2196</v>
      </c>
      <c r="B90" s="199" t="s">
        <v>2197</v>
      </c>
      <c r="C90" s="180" t="s">
        <v>3496</v>
      </c>
      <c r="D90" s="180" t="s">
        <v>3497</v>
      </c>
      <c r="E90" s="207">
        <v>179</v>
      </c>
      <c r="F90" s="207">
        <v>148</v>
      </c>
      <c r="G90" s="207">
        <v>0</v>
      </c>
      <c r="H90" s="207">
        <v>148</v>
      </c>
      <c r="I90" s="207">
        <v>0</v>
      </c>
      <c r="J90" s="207">
        <v>0</v>
      </c>
      <c r="K90" s="207">
        <v>0</v>
      </c>
      <c r="L90" s="207">
        <v>0</v>
      </c>
      <c r="M90" s="207">
        <v>31</v>
      </c>
      <c r="N90" s="207">
        <v>0</v>
      </c>
      <c r="O90" s="207">
        <v>31</v>
      </c>
      <c r="P90" s="207">
        <v>1491</v>
      </c>
      <c r="Q90" s="207">
        <v>1491</v>
      </c>
      <c r="R90" s="207">
        <v>0</v>
      </c>
      <c r="S90" s="207">
        <v>0</v>
      </c>
    </row>
    <row r="91" ht="23.1" customHeight="1" spans="1:19">
      <c r="A91" s="180" t="s">
        <v>2198</v>
      </c>
      <c r="B91" s="199" t="s">
        <v>2199</v>
      </c>
      <c r="C91" s="180" t="s">
        <v>3496</v>
      </c>
      <c r="D91" s="180" t="s">
        <v>3497</v>
      </c>
      <c r="E91" s="207">
        <v>72</v>
      </c>
      <c r="F91" s="207">
        <v>65</v>
      </c>
      <c r="G91" s="207">
        <v>0</v>
      </c>
      <c r="H91" s="207">
        <v>64</v>
      </c>
      <c r="I91" s="207">
        <v>0</v>
      </c>
      <c r="J91" s="207">
        <v>0</v>
      </c>
      <c r="K91" s="207">
        <v>1</v>
      </c>
      <c r="L91" s="207">
        <v>0</v>
      </c>
      <c r="M91" s="207">
        <v>7</v>
      </c>
      <c r="N91" s="207">
        <v>0</v>
      </c>
      <c r="O91" s="207">
        <v>7</v>
      </c>
      <c r="P91" s="207">
        <v>969</v>
      </c>
      <c r="Q91" s="207">
        <v>969</v>
      </c>
      <c r="R91" s="207">
        <v>0</v>
      </c>
      <c r="S91" s="207">
        <v>0</v>
      </c>
    </row>
    <row r="92" ht="23.1" customHeight="1" spans="1:19">
      <c r="A92" s="180" t="s">
        <v>2200</v>
      </c>
      <c r="B92" s="199" t="s">
        <v>2201</v>
      </c>
      <c r="C92" s="180" t="s">
        <v>3496</v>
      </c>
      <c r="D92" s="180"/>
      <c r="E92" s="207">
        <v>0</v>
      </c>
      <c r="F92" s="207">
        <v>0</v>
      </c>
      <c r="G92" s="207">
        <v>0</v>
      </c>
      <c r="H92" s="207">
        <v>0</v>
      </c>
      <c r="I92" s="207">
        <v>0</v>
      </c>
      <c r="J92" s="207">
        <v>0</v>
      </c>
      <c r="K92" s="207">
        <v>0</v>
      </c>
      <c r="L92" s="207">
        <v>0</v>
      </c>
      <c r="M92" s="207">
        <v>0</v>
      </c>
      <c r="N92" s="207">
        <v>0</v>
      </c>
      <c r="O92" s="207">
        <v>0</v>
      </c>
      <c r="P92" s="207">
        <v>1169</v>
      </c>
      <c r="Q92" s="207">
        <v>0</v>
      </c>
      <c r="R92" s="207">
        <v>1169</v>
      </c>
      <c r="S92" s="207">
        <v>0</v>
      </c>
    </row>
    <row r="93" ht="23.1" customHeight="1" spans="1:19">
      <c r="A93" s="180" t="s">
        <v>2202</v>
      </c>
      <c r="B93" s="199" t="s">
        <v>2203</v>
      </c>
      <c r="C93" s="180" t="s">
        <v>3496</v>
      </c>
      <c r="D93" s="180" t="s">
        <v>3497</v>
      </c>
      <c r="E93" s="207">
        <v>0</v>
      </c>
      <c r="F93" s="207">
        <v>0</v>
      </c>
      <c r="G93" s="207">
        <v>0</v>
      </c>
      <c r="H93" s="207">
        <v>0</v>
      </c>
      <c r="I93" s="207">
        <v>0</v>
      </c>
      <c r="J93" s="207">
        <v>0</v>
      </c>
      <c r="K93" s="207">
        <v>0</v>
      </c>
      <c r="L93" s="207">
        <v>0</v>
      </c>
      <c r="M93" s="207">
        <v>0</v>
      </c>
      <c r="N93" s="207">
        <v>0</v>
      </c>
      <c r="O93" s="207">
        <v>0</v>
      </c>
      <c r="P93" s="207">
        <v>536</v>
      </c>
      <c r="Q93" s="207">
        <v>0</v>
      </c>
      <c r="R93" s="207">
        <v>536</v>
      </c>
      <c r="S93" s="207">
        <v>0</v>
      </c>
    </row>
    <row r="94" ht="23.1" customHeight="1" spans="1:19">
      <c r="A94" s="180" t="s">
        <v>2204</v>
      </c>
      <c r="B94" s="199" t="s">
        <v>2205</v>
      </c>
      <c r="C94" s="180" t="s">
        <v>3496</v>
      </c>
      <c r="D94" s="180" t="s">
        <v>3497</v>
      </c>
      <c r="E94" s="207">
        <v>0</v>
      </c>
      <c r="F94" s="207">
        <v>0</v>
      </c>
      <c r="G94" s="207">
        <v>0</v>
      </c>
      <c r="H94" s="207">
        <v>0</v>
      </c>
      <c r="I94" s="207">
        <v>0</v>
      </c>
      <c r="J94" s="207">
        <v>0</v>
      </c>
      <c r="K94" s="207">
        <v>0</v>
      </c>
      <c r="L94" s="207">
        <v>0</v>
      </c>
      <c r="M94" s="207">
        <v>0</v>
      </c>
      <c r="N94" s="207">
        <v>0</v>
      </c>
      <c r="O94" s="207">
        <v>0</v>
      </c>
      <c r="P94" s="207">
        <v>403</v>
      </c>
      <c r="Q94" s="207">
        <v>0</v>
      </c>
      <c r="R94" s="207">
        <v>403</v>
      </c>
      <c r="S94" s="207">
        <v>0</v>
      </c>
    </row>
    <row r="95" ht="23.1" customHeight="1" spans="1:19">
      <c r="A95" s="180" t="s">
        <v>114</v>
      </c>
      <c r="B95" s="199" t="s">
        <v>115</v>
      </c>
      <c r="C95" s="180" t="s">
        <v>3496</v>
      </c>
      <c r="D95" s="180" t="s">
        <v>3497</v>
      </c>
      <c r="E95" s="207">
        <v>11</v>
      </c>
      <c r="F95" s="207">
        <v>11</v>
      </c>
      <c r="G95" s="207">
        <v>0</v>
      </c>
      <c r="H95" s="207">
        <v>11</v>
      </c>
      <c r="I95" s="207">
        <v>0</v>
      </c>
      <c r="J95" s="207">
        <v>0</v>
      </c>
      <c r="K95" s="207">
        <v>0</v>
      </c>
      <c r="L95" s="207">
        <v>0</v>
      </c>
      <c r="M95" s="207">
        <v>0</v>
      </c>
      <c r="N95" s="207">
        <v>0</v>
      </c>
      <c r="O95" s="207">
        <v>0</v>
      </c>
      <c r="P95" s="207">
        <v>0</v>
      </c>
      <c r="Q95" s="207">
        <v>0</v>
      </c>
      <c r="R95" s="207">
        <v>0</v>
      </c>
      <c r="S95" s="207">
        <v>0</v>
      </c>
    </row>
    <row r="96" ht="23.1" customHeight="1" spans="1:19">
      <c r="A96" s="180" t="s">
        <v>116</v>
      </c>
      <c r="B96" s="199" t="s">
        <v>117</v>
      </c>
      <c r="C96" s="180" t="s">
        <v>3494</v>
      </c>
      <c r="D96" s="180" t="s">
        <v>3495</v>
      </c>
      <c r="E96" s="207">
        <v>48</v>
      </c>
      <c r="F96" s="207">
        <v>45</v>
      </c>
      <c r="G96" s="207">
        <v>29</v>
      </c>
      <c r="H96" s="207">
        <v>16</v>
      </c>
      <c r="I96" s="207">
        <v>0</v>
      </c>
      <c r="J96" s="207">
        <v>0</v>
      </c>
      <c r="K96" s="207">
        <v>0</v>
      </c>
      <c r="L96" s="207">
        <v>0</v>
      </c>
      <c r="M96" s="207">
        <v>3</v>
      </c>
      <c r="N96" s="207">
        <v>0</v>
      </c>
      <c r="O96" s="207">
        <v>3</v>
      </c>
      <c r="P96" s="207">
        <v>0</v>
      </c>
      <c r="Q96" s="207">
        <v>0</v>
      </c>
      <c r="R96" s="207">
        <v>0</v>
      </c>
      <c r="S96" s="207">
        <v>1</v>
      </c>
    </row>
    <row r="97" ht="23.1" customHeight="1" spans="1:19">
      <c r="A97" s="180" t="s">
        <v>640</v>
      </c>
      <c r="B97" s="199" t="s">
        <v>641</v>
      </c>
      <c r="C97" s="180" t="s">
        <v>3496</v>
      </c>
      <c r="D97" s="180" t="s">
        <v>3495</v>
      </c>
      <c r="E97" s="207">
        <v>6</v>
      </c>
      <c r="F97" s="207">
        <v>6</v>
      </c>
      <c r="G97" s="207">
        <v>1</v>
      </c>
      <c r="H97" s="207">
        <v>5</v>
      </c>
      <c r="I97" s="207">
        <v>0</v>
      </c>
      <c r="J97" s="207">
        <v>0</v>
      </c>
      <c r="K97" s="207">
        <v>0</v>
      </c>
      <c r="L97" s="207">
        <v>0</v>
      </c>
      <c r="M97" s="207">
        <v>0</v>
      </c>
      <c r="N97" s="207">
        <v>0</v>
      </c>
      <c r="O97" s="207">
        <v>0</v>
      </c>
      <c r="P97" s="207">
        <v>0</v>
      </c>
      <c r="Q97" s="207">
        <v>0</v>
      </c>
      <c r="R97" s="207">
        <v>0</v>
      </c>
      <c r="S97" s="207">
        <v>0</v>
      </c>
    </row>
    <row r="98" ht="23.1" customHeight="1" spans="1:19">
      <c r="A98" s="180" t="s">
        <v>644</v>
      </c>
      <c r="B98" s="199" t="s">
        <v>2206</v>
      </c>
      <c r="C98" s="180" t="s">
        <v>3494</v>
      </c>
      <c r="D98" s="180" t="s">
        <v>3495</v>
      </c>
      <c r="E98" s="207">
        <v>28</v>
      </c>
      <c r="F98" s="207">
        <v>17</v>
      </c>
      <c r="G98" s="207">
        <v>17</v>
      </c>
      <c r="H98" s="207">
        <v>0</v>
      </c>
      <c r="I98" s="207">
        <v>0</v>
      </c>
      <c r="J98" s="207">
        <v>0</v>
      </c>
      <c r="K98" s="207">
        <v>0</v>
      </c>
      <c r="L98" s="207">
        <v>0</v>
      </c>
      <c r="M98" s="207">
        <v>11</v>
      </c>
      <c r="N98" s="207">
        <v>0</v>
      </c>
      <c r="O98" s="207">
        <v>11</v>
      </c>
      <c r="P98" s="207">
        <v>0</v>
      </c>
      <c r="Q98" s="207">
        <v>0</v>
      </c>
      <c r="R98" s="207">
        <v>0</v>
      </c>
      <c r="S98" s="207">
        <v>0</v>
      </c>
    </row>
    <row r="99" ht="23.1" customHeight="1" spans="1:19">
      <c r="A99" s="180" t="s">
        <v>652</v>
      </c>
      <c r="B99" s="199" t="s">
        <v>653</v>
      </c>
      <c r="C99" s="180" t="s">
        <v>3494</v>
      </c>
      <c r="D99" s="180" t="s">
        <v>3495</v>
      </c>
      <c r="E99" s="207">
        <v>22</v>
      </c>
      <c r="F99" s="207">
        <v>18</v>
      </c>
      <c r="G99" s="207">
        <v>18</v>
      </c>
      <c r="H99" s="207">
        <v>0</v>
      </c>
      <c r="I99" s="207">
        <v>0</v>
      </c>
      <c r="J99" s="207">
        <v>0</v>
      </c>
      <c r="K99" s="207">
        <v>0</v>
      </c>
      <c r="L99" s="207">
        <v>0</v>
      </c>
      <c r="M99" s="207">
        <v>4</v>
      </c>
      <c r="N99" s="207">
        <v>0</v>
      </c>
      <c r="O99" s="207">
        <v>4</v>
      </c>
      <c r="P99" s="207">
        <v>0</v>
      </c>
      <c r="Q99" s="207">
        <v>0</v>
      </c>
      <c r="R99" s="207">
        <v>0</v>
      </c>
      <c r="S99" s="207">
        <v>0</v>
      </c>
    </row>
    <row r="100" ht="23.1" customHeight="1" spans="1:19">
      <c r="A100" s="180" t="s">
        <v>659</v>
      </c>
      <c r="B100" s="199" t="s">
        <v>660</v>
      </c>
      <c r="C100" s="180" t="s">
        <v>3494</v>
      </c>
      <c r="D100" s="180" t="s">
        <v>3495</v>
      </c>
      <c r="E100" s="207">
        <v>31</v>
      </c>
      <c r="F100" s="207">
        <v>24</v>
      </c>
      <c r="G100" s="207">
        <v>17</v>
      </c>
      <c r="H100" s="207">
        <v>7</v>
      </c>
      <c r="I100" s="207">
        <v>0</v>
      </c>
      <c r="J100" s="207">
        <v>0</v>
      </c>
      <c r="K100" s="207">
        <v>0</v>
      </c>
      <c r="L100" s="207">
        <v>0</v>
      </c>
      <c r="M100" s="207">
        <v>7</v>
      </c>
      <c r="N100" s="207">
        <v>0</v>
      </c>
      <c r="O100" s="207">
        <v>7</v>
      </c>
      <c r="P100" s="207">
        <v>0</v>
      </c>
      <c r="Q100" s="207">
        <v>0</v>
      </c>
      <c r="R100" s="207">
        <v>0</v>
      </c>
      <c r="S100" s="207">
        <v>0</v>
      </c>
    </row>
    <row r="101" ht="23.1" customHeight="1" spans="1:19">
      <c r="A101" s="180" t="s">
        <v>668</v>
      </c>
      <c r="B101" s="199" t="s">
        <v>669</v>
      </c>
      <c r="C101" s="180" t="s">
        <v>3496</v>
      </c>
      <c r="D101" s="180" t="s">
        <v>3495</v>
      </c>
      <c r="E101" s="207">
        <v>5</v>
      </c>
      <c r="F101" s="207">
        <v>2</v>
      </c>
      <c r="G101" s="207">
        <v>0</v>
      </c>
      <c r="H101" s="207">
        <v>2</v>
      </c>
      <c r="I101" s="207">
        <v>0</v>
      </c>
      <c r="J101" s="207">
        <v>0</v>
      </c>
      <c r="K101" s="207">
        <v>0</v>
      </c>
      <c r="L101" s="207">
        <v>0</v>
      </c>
      <c r="M101" s="207">
        <v>3</v>
      </c>
      <c r="N101" s="207">
        <v>0</v>
      </c>
      <c r="O101" s="207">
        <v>3</v>
      </c>
      <c r="P101" s="207">
        <v>0</v>
      </c>
      <c r="Q101" s="207">
        <v>0</v>
      </c>
      <c r="R101" s="207">
        <v>0</v>
      </c>
      <c r="S101" s="207">
        <v>0</v>
      </c>
    </row>
    <row r="102" ht="23.1" customHeight="1" spans="1:19">
      <c r="A102" s="180" t="s">
        <v>675</v>
      </c>
      <c r="B102" s="199" t="s">
        <v>2207</v>
      </c>
      <c r="C102" s="180" t="s">
        <v>3494</v>
      </c>
      <c r="D102" s="180" t="s">
        <v>3495</v>
      </c>
      <c r="E102" s="207">
        <v>15</v>
      </c>
      <c r="F102" s="207">
        <v>6</v>
      </c>
      <c r="G102" s="207">
        <v>5</v>
      </c>
      <c r="H102" s="207">
        <v>0</v>
      </c>
      <c r="I102" s="207">
        <v>0</v>
      </c>
      <c r="J102" s="207">
        <v>0</v>
      </c>
      <c r="K102" s="207">
        <v>1</v>
      </c>
      <c r="L102" s="207">
        <v>0</v>
      </c>
      <c r="M102" s="207">
        <v>9</v>
      </c>
      <c r="N102" s="207">
        <v>0</v>
      </c>
      <c r="O102" s="207">
        <v>9</v>
      </c>
      <c r="P102" s="207">
        <v>0</v>
      </c>
      <c r="Q102" s="207">
        <v>0</v>
      </c>
      <c r="R102" s="207">
        <v>0</v>
      </c>
      <c r="S102" s="207">
        <v>0</v>
      </c>
    </row>
    <row r="103" ht="23.1" customHeight="1" spans="1:19">
      <c r="A103" s="180" t="s">
        <v>681</v>
      </c>
      <c r="B103" s="199" t="s">
        <v>682</v>
      </c>
      <c r="C103" s="180" t="s">
        <v>3494</v>
      </c>
      <c r="D103" s="180" t="s">
        <v>3495</v>
      </c>
      <c r="E103" s="207">
        <v>4</v>
      </c>
      <c r="F103" s="207">
        <v>3</v>
      </c>
      <c r="G103" s="207">
        <v>3</v>
      </c>
      <c r="H103" s="207">
        <v>0</v>
      </c>
      <c r="I103" s="207">
        <v>0</v>
      </c>
      <c r="J103" s="207">
        <v>0</v>
      </c>
      <c r="K103" s="207">
        <v>0</v>
      </c>
      <c r="L103" s="207">
        <v>0</v>
      </c>
      <c r="M103" s="207">
        <v>1</v>
      </c>
      <c r="N103" s="207">
        <v>0</v>
      </c>
      <c r="O103" s="207">
        <v>1</v>
      </c>
      <c r="P103" s="207">
        <v>0</v>
      </c>
      <c r="Q103" s="207">
        <v>0</v>
      </c>
      <c r="R103" s="207">
        <v>0</v>
      </c>
      <c r="S103" s="207">
        <v>0</v>
      </c>
    </row>
    <row r="104" ht="23.1" customHeight="1" spans="1:19">
      <c r="A104" s="180" t="s">
        <v>688</v>
      </c>
      <c r="B104" s="199" t="s">
        <v>689</v>
      </c>
      <c r="C104" s="180" t="s">
        <v>3496</v>
      </c>
      <c r="D104" s="180" t="s">
        <v>3495</v>
      </c>
      <c r="E104" s="207">
        <v>5</v>
      </c>
      <c r="F104" s="207">
        <v>5</v>
      </c>
      <c r="G104" s="207">
        <v>2</v>
      </c>
      <c r="H104" s="207">
        <v>3</v>
      </c>
      <c r="I104" s="207">
        <v>0</v>
      </c>
      <c r="J104" s="207">
        <v>0</v>
      </c>
      <c r="K104" s="207">
        <v>0</v>
      </c>
      <c r="L104" s="207">
        <v>0</v>
      </c>
      <c r="M104" s="207">
        <v>0</v>
      </c>
      <c r="N104" s="207">
        <v>0</v>
      </c>
      <c r="O104" s="207">
        <v>0</v>
      </c>
      <c r="P104" s="207">
        <v>0</v>
      </c>
      <c r="Q104" s="207">
        <v>0</v>
      </c>
      <c r="R104" s="207">
        <v>0</v>
      </c>
      <c r="S104" s="207">
        <v>0</v>
      </c>
    </row>
    <row r="105" ht="23.1" customHeight="1" spans="1:19">
      <c r="A105" s="180" t="s">
        <v>691</v>
      </c>
      <c r="B105" s="199" t="s">
        <v>692</v>
      </c>
      <c r="C105" s="180" t="s">
        <v>3494</v>
      </c>
      <c r="D105" s="180" t="s">
        <v>3495</v>
      </c>
      <c r="E105" s="207">
        <v>4</v>
      </c>
      <c r="F105" s="207">
        <v>2</v>
      </c>
      <c r="G105" s="207">
        <v>2</v>
      </c>
      <c r="H105" s="207">
        <v>0</v>
      </c>
      <c r="I105" s="207">
        <v>0</v>
      </c>
      <c r="J105" s="207">
        <v>0</v>
      </c>
      <c r="K105" s="207">
        <v>0</v>
      </c>
      <c r="L105" s="207">
        <v>0</v>
      </c>
      <c r="M105" s="207">
        <v>2</v>
      </c>
      <c r="N105" s="207">
        <v>0</v>
      </c>
      <c r="O105" s="207">
        <v>2</v>
      </c>
      <c r="P105" s="207">
        <v>0</v>
      </c>
      <c r="Q105" s="207">
        <v>0</v>
      </c>
      <c r="R105" s="207">
        <v>0</v>
      </c>
      <c r="S105" s="207">
        <v>0</v>
      </c>
    </row>
    <row r="106" ht="23.1" customHeight="1" spans="1:19">
      <c r="A106" s="180" t="s">
        <v>697</v>
      </c>
      <c r="B106" s="199" t="s">
        <v>698</v>
      </c>
      <c r="C106" s="180" t="s">
        <v>3494</v>
      </c>
      <c r="D106" s="180" t="s">
        <v>3495</v>
      </c>
      <c r="E106" s="207">
        <v>34</v>
      </c>
      <c r="F106" s="207">
        <v>22</v>
      </c>
      <c r="G106" s="207">
        <v>21</v>
      </c>
      <c r="H106" s="207">
        <v>0</v>
      </c>
      <c r="I106" s="207">
        <v>0</v>
      </c>
      <c r="J106" s="207">
        <v>0</v>
      </c>
      <c r="K106" s="207">
        <v>1</v>
      </c>
      <c r="L106" s="207">
        <v>0</v>
      </c>
      <c r="M106" s="207">
        <v>12</v>
      </c>
      <c r="N106" s="207">
        <v>0</v>
      </c>
      <c r="O106" s="207">
        <v>12</v>
      </c>
      <c r="P106" s="207">
        <v>0</v>
      </c>
      <c r="Q106" s="207">
        <v>0</v>
      </c>
      <c r="R106" s="207">
        <v>0</v>
      </c>
      <c r="S106" s="207">
        <v>0</v>
      </c>
    </row>
    <row r="107" ht="23.1" customHeight="1" spans="1:19">
      <c r="A107" s="180" t="s">
        <v>709</v>
      </c>
      <c r="B107" s="199" t="s">
        <v>710</v>
      </c>
      <c r="C107" s="180" t="s">
        <v>3494</v>
      </c>
      <c r="D107" s="180" t="s">
        <v>3495</v>
      </c>
      <c r="E107" s="207">
        <v>90</v>
      </c>
      <c r="F107" s="207">
        <v>77</v>
      </c>
      <c r="G107" s="207">
        <v>77</v>
      </c>
      <c r="H107" s="207">
        <v>0</v>
      </c>
      <c r="I107" s="207">
        <v>0</v>
      </c>
      <c r="J107" s="207">
        <v>0</v>
      </c>
      <c r="K107" s="207">
        <v>0</v>
      </c>
      <c r="L107" s="207">
        <v>0</v>
      </c>
      <c r="M107" s="207">
        <v>13</v>
      </c>
      <c r="N107" s="207">
        <v>0</v>
      </c>
      <c r="O107" s="207">
        <v>13</v>
      </c>
      <c r="P107" s="207">
        <v>0</v>
      </c>
      <c r="Q107" s="207">
        <v>0</v>
      </c>
      <c r="R107" s="207">
        <v>0</v>
      </c>
      <c r="S107" s="207">
        <v>2</v>
      </c>
    </row>
    <row r="108" ht="23.1" customHeight="1" spans="1:19">
      <c r="A108" s="180" t="s">
        <v>717</v>
      </c>
      <c r="B108" s="199" t="s">
        <v>718</v>
      </c>
      <c r="C108" s="180" t="s">
        <v>3496</v>
      </c>
      <c r="D108" s="180" t="s">
        <v>3495</v>
      </c>
      <c r="E108" s="207">
        <v>8</v>
      </c>
      <c r="F108" s="207">
        <v>5</v>
      </c>
      <c r="G108" s="207">
        <v>0</v>
      </c>
      <c r="H108" s="207">
        <v>5</v>
      </c>
      <c r="I108" s="207">
        <v>0</v>
      </c>
      <c r="J108" s="207">
        <v>0</v>
      </c>
      <c r="K108" s="207">
        <v>0</v>
      </c>
      <c r="L108" s="207">
        <v>0</v>
      </c>
      <c r="M108" s="207">
        <v>3</v>
      </c>
      <c r="N108" s="207">
        <v>0</v>
      </c>
      <c r="O108" s="207">
        <v>3</v>
      </c>
      <c r="P108" s="207">
        <v>0</v>
      </c>
      <c r="Q108" s="207">
        <v>0</v>
      </c>
      <c r="R108" s="207">
        <v>0</v>
      </c>
      <c r="S108" s="207">
        <v>0</v>
      </c>
    </row>
    <row r="109" ht="23.1" customHeight="1" spans="1:19">
      <c r="A109" s="180" t="s">
        <v>723</v>
      </c>
      <c r="B109" s="199" t="s">
        <v>724</v>
      </c>
      <c r="C109" s="180" t="s">
        <v>3494</v>
      </c>
      <c r="D109" s="180" t="s">
        <v>3495</v>
      </c>
      <c r="E109" s="207">
        <v>3</v>
      </c>
      <c r="F109" s="207">
        <v>3</v>
      </c>
      <c r="G109" s="207">
        <v>3</v>
      </c>
      <c r="H109" s="207">
        <v>0</v>
      </c>
      <c r="I109" s="207">
        <v>0</v>
      </c>
      <c r="J109" s="207">
        <v>0</v>
      </c>
      <c r="K109" s="207">
        <v>0</v>
      </c>
      <c r="L109" s="207">
        <v>0</v>
      </c>
      <c r="M109" s="207">
        <v>0</v>
      </c>
      <c r="N109" s="207">
        <v>0</v>
      </c>
      <c r="O109" s="207">
        <v>0</v>
      </c>
      <c r="P109" s="207">
        <v>0</v>
      </c>
      <c r="Q109" s="207">
        <v>0</v>
      </c>
      <c r="R109" s="207">
        <v>0</v>
      </c>
      <c r="S109" s="207">
        <v>0</v>
      </c>
    </row>
    <row r="110" ht="23.1" customHeight="1" spans="1:19">
      <c r="A110" s="180" t="s">
        <v>728</v>
      </c>
      <c r="B110" s="199" t="s">
        <v>729</v>
      </c>
      <c r="C110" s="180" t="s">
        <v>3494</v>
      </c>
      <c r="D110" s="180" t="s">
        <v>3495</v>
      </c>
      <c r="E110" s="207">
        <v>14</v>
      </c>
      <c r="F110" s="207">
        <v>7</v>
      </c>
      <c r="G110" s="207">
        <v>7</v>
      </c>
      <c r="H110" s="207">
        <v>0</v>
      </c>
      <c r="I110" s="207">
        <v>0</v>
      </c>
      <c r="J110" s="207">
        <v>0</v>
      </c>
      <c r="K110" s="207">
        <v>0</v>
      </c>
      <c r="L110" s="207">
        <v>0</v>
      </c>
      <c r="M110" s="207">
        <v>7</v>
      </c>
      <c r="N110" s="207">
        <v>0</v>
      </c>
      <c r="O110" s="207">
        <v>7</v>
      </c>
      <c r="P110" s="207">
        <v>0</v>
      </c>
      <c r="Q110" s="207">
        <v>0</v>
      </c>
      <c r="R110" s="207">
        <v>0</v>
      </c>
      <c r="S110" s="207">
        <v>0</v>
      </c>
    </row>
    <row r="111" ht="23.1" customHeight="1" spans="1:19">
      <c r="A111" s="180" t="s">
        <v>732</v>
      </c>
      <c r="B111" s="199" t="s">
        <v>733</v>
      </c>
      <c r="C111" s="180" t="s">
        <v>3494</v>
      </c>
      <c r="D111" s="180" t="s">
        <v>3495</v>
      </c>
      <c r="E111" s="207">
        <v>11</v>
      </c>
      <c r="F111" s="207">
        <v>9</v>
      </c>
      <c r="G111" s="207">
        <v>9</v>
      </c>
      <c r="H111" s="207">
        <v>0</v>
      </c>
      <c r="I111" s="207">
        <v>0</v>
      </c>
      <c r="J111" s="207">
        <v>0</v>
      </c>
      <c r="K111" s="207">
        <v>0</v>
      </c>
      <c r="L111" s="207">
        <v>0</v>
      </c>
      <c r="M111" s="207">
        <v>2</v>
      </c>
      <c r="N111" s="207">
        <v>0</v>
      </c>
      <c r="O111" s="207">
        <v>2</v>
      </c>
      <c r="P111" s="207">
        <v>0</v>
      </c>
      <c r="Q111" s="207">
        <v>0</v>
      </c>
      <c r="R111" s="207">
        <v>0</v>
      </c>
      <c r="S111" s="207">
        <v>0</v>
      </c>
    </row>
    <row r="112" ht="23.1" customHeight="1" spans="1:19">
      <c r="A112" s="180" t="s">
        <v>742</v>
      </c>
      <c r="B112" s="199" t="s">
        <v>743</v>
      </c>
      <c r="C112" s="180" t="s">
        <v>3496</v>
      </c>
      <c r="D112" s="180" t="s">
        <v>3495</v>
      </c>
      <c r="E112" s="207">
        <v>3</v>
      </c>
      <c r="F112" s="207">
        <v>3</v>
      </c>
      <c r="G112" s="207">
        <v>3</v>
      </c>
      <c r="H112" s="207">
        <v>0</v>
      </c>
      <c r="I112" s="207">
        <v>0</v>
      </c>
      <c r="J112" s="207">
        <v>0</v>
      </c>
      <c r="K112" s="207">
        <v>0</v>
      </c>
      <c r="L112" s="207">
        <v>0</v>
      </c>
      <c r="M112" s="207">
        <v>0</v>
      </c>
      <c r="N112" s="207">
        <v>0</v>
      </c>
      <c r="O112" s="207">
        <v>0</v>
      </c>
      <c r="P112" s="207">
        <v>0</v>
      </c>
      <c r="Q112" s="207">
        <v>0</v>
      </c>
      <c r="R112" s="207">
        <v>0</v>
      </c>
      <c r="S112" s="207">
        <v>0</v>
      </c>
    </row>
    <row r="113" ht="23.1" customHeight="1" spans="1:19">
      <c r="A113" s="180" t="s">
        <v>747</v>
      </c>
      <c r="B113" s="199" t="s">
        <v>748</v>
      </c>
      <c r="C113" s="180" t="s">
        <v>3494</v>
      </c>
      <c r="D113" s="180" t="s">
        <v>3495</v>
      </c>
      <c r="E113" s="207">
        <v>16</v>
      </c>
      <c r="F113" s="207">
        <v>9</v>
      </c>
      <c r="G113" s="207">
        <v>3</v>
      </c>
      <c r="H113" s="207">
        <v>2</v>
      </c>
      <c r="I113" s="207">
        <v>0</v>
      </c>
      <c r="J113" s="207">
        <v>0</v>
      </c>
      <c r="K113" s="207">
        <v>4</v>
      </c>
      <c r="L113" s="207">
        <v>0</v>
      </c>
      <c r="M113" s="207">
        <v>7</v>
      </c>
      <c r="N113" s="207">
        <v>0</v>
      </c>
      <c r="O113" s="207">
        <v>7</v>
      </c>
      <c r="P113" s="207">
        <v>0</v>
      </c>
      <c r="Q113" s="207">
        <v>0</v>
      </c>
      <c r="R113" s="207">
        <v>0</v>
      </c>
      <c r="S113" s="207">
        <v>0</v>
      </c>
    </row>
    <row r="114" ht="23.1" customHeight="1" spans="1:19">
      <c r="A114" s="180" t="s">
        <v>755</v>
      </c>
      <c r="B114" s="199" t="s">
        <v>756</v>
      </c>
      <c r="C114" s="180" t="s">
        <v>3494</v>
      </c>
      <c r="D114" s="180" t="s">
        <v>3495</v>
      </c>
      <c r="E114" s="207">
        <v>8</v>
      </c>
      <c r="F114" s="207">
        <v>5</v>
      </c>
      <c r="G114" s="207">
        <v>5</v>
      </c>
      <c r="H114" s="207">
        <v>0</v>
      </c>
      <c r="I114" s="207">
        <v>0</v>
      </c>
      <c r="J114" s="207">
        <v>0</v>
      </c>
      <c r="K114" s="207">
        <v>0</v>
      </c>
      <c r="L114" s="207">
        <v>0</v>
      </c>
      <c r="M114" s="207">
        <v>3</v>
      </c>
      <c r="N114" s="207">
        <v>0</v>
      </c>
      <c r="O114" s="207">
        <v>3</v>
      </c>
      <c r="P114" s="207">
        <v>0</v>
      </c>
      <c r="Q114" s="207">
        <v>0</v>
      </c>
      <c r="R114" s="207">
        <v>0</v>
      </c>
      <c r="S114" s="207">
        <v>0</v>
      </c>
    </row>
    <row r="115" ht="23.1" customHeight="1" spans="1:19">
      <c r="A115" s="180" t="s">
        <v>762</v>
      </c>
      <c r="B115" s="199" t="s">
        <v>763</v>
      </c>
      <c r="C115" s="180" t="s">
        <v>3494</v>
      </c>
      <c r="D115" s="180" t="s">
        <v>3495</v>
      </c>
      <c r="E115" s="207">
        <v>6</v>
      </c>
      <c r="F115" s="207">
        <v>6</v>
      </c>
      <c r="G115" s="207">
        <v>6</v>
      </c>
      <c r="H115" s="207">
        <v>0</v>
      </c>
      <c r="I115" s="207">
        <v>0</v>
      </c>
      <c r="J115" s="207">
        <v>0</v>
      </c>
      <c r="K115" s="207">
        <v>0</v>
      </c>
      <c r="L115" s="207">
        <v>0</v>
      </c>
      <c r="M115" s="207">
        <v>0</v>
      </c>
      <c r="N115" s="207">
        <v>0</v>
      </c>
      <c r="O115" s="207">
        <v>0</v>
      </c>
      <c r="P115" s="207">
        <v>0</v>
      </c>
      <c r="Q115" s="207">
        <v>0</v>
      </c>
      <c r="R115" s="207">
        <v>0</v>
      </c>
      <c r="S115" s="207">
        <v>0</v>
      </c>
    </row>
    <row r="116" ht="23.1" customHeight="1" spans="1:19">
      <c r="A116" s="180" t="s">
        <v>765</v>
      </c>
      <c r="B116" s="199" t="s">
        <v>766</v>
      </c>
      <c r="C116" s="180" t="s">
        <v>3494</v>
      </c>
      <c r="D116" s="180" t="s">
        <v>3495</v>
      </c>
      <c r="E116" s="207">
        <v>2</v>
      </c>
      <c r="F116" s="207">
        <v>2</v>
      </c>
      <c r="G116" s="207">
        <v>2</v>
      </c>
      <c r="H116" s="207">
        <v>0</v>
      </c>
      <c r="I116" s="207">
        <v>0</v>
      </c>
      <c r="J116" s="207">
        <v>0</v>
      </c>
      <c r="K116" s="207">
        <v>0</v>
      </c>
      <c r="L116" s="207">
        <v>0</v>
      </c>
      <c r="M116" s="207">
        <v>0</v>
      </c>
      <c r="N116" s="207">
        <v>0</v>
      </c>
      <c r="O116" s="207">
        <v>0</v>
      </c>
      <c r="P116" s="207">
        <v>0</v>
      </c>
      <c r="Q116" s="207">
        <v>0</v>
      </c>
      <c r="R116" s="207">
        <v>0</v>
      </c>
      <c r="S116" s="207">
        <v>0</v>
      </c>
    </row>
    <row r="117" ht="23.1" customHeight="1" spans="1:19">
      <c r="A117" s="180" t="s">
        <v>770</v>
      </c>
      <c r="B117" s="199" t="s">
        <v>771</v>
      </c>
      <c r="C117" s="180" t="s">
        <v>3494</v>
      </c>
      <c r="D117" s="180" t="s">
        <v>3495</v>
      </c>
      <c r="E117" s="207">
        <v>28</v>
      </c>
      <c r="F117" s="207">
        <v>15</v>
      </c>
      <c r="G117" s="207">
        <v>15</v>
      </c>
      <c r="H117" s="207">
        <v>0</v>
      </c>
      <c r="I117" s="207">
        <v>0</v>
      </c>
      <c r="J117" s="207">
        <v>0</v>
      </c>
      <c r="K117" s="207">
        <v>0</v>
      </c>
      <c r="L117" s="207">
        <v>0</v>
      </c>
      <c r="M117" s="207">
        <v>13</v>
      </c>
      <c r="N117" s="207">
        <v>0</v>
      </c>
      <c r="O117" s="207">
        <v>13</v>
      </c>
      <c r="P117" s="207">
        <v>0</v>
      </c>
      <c r="Q117" s="207">
        <v>0</v>
      </c>
      <c r="R117" s="207">
        <v>0</v>
      </c>
      <c r="S117" s="207">
        <v>0</v>
      </c>
    </row>
    <row r="118" ht="23.1" customHeight="1" spans="1:19">
      <c r="A118" s="180" t="s">
        <v>780</v>
      </c>
      <c r="B118" s="199" t="s">
        <v>781</v>
      </c>
      <c r="C118" s="180" t="s">
        <v>3496</v>
      </c>
      <c r="D118" s="180" t="s">
        <v>3495</v>
      </c>
      <c r="E118" s="207">
        <v>23</v>
      </c>
      <c r="F118" s="207">
        <v>15</v>
      </c>
      <c r="G118" s="207">
        <v>0</v>
      </c>
      <c r="H118" s="207">
        <v>15</v>
      </c>
      <c r="I118" s="207">
        <v>0</v>
      </c>
      <c r="J118" s="207">
        <v>0</v>
      </c>
      <c r="K118" s="207">
        <v>0</v>
      </c>
      <c r="L118" s="207">
        <v>0</v>
      </c>
      <c r="M118" s="207">
        <v>8</v>
      </c>
      <c r="N118" s="207">
        <v>0</v>
      </c>
      <c r="O118" s="207">
        <v>8</v>
      </c>
      <c r="P118" s="207">
        <v>0</v>
      </c>
      <c r="Q118" s="207">
        <v>0</v>
      </c>
      <c r="R118" s="207">
        <v>0</v>
      </c>
      <c r="S118" s="207">
        <v>0</v>
      </c>
    </row>
    <row r="119" ht="23.1" customHeight="1" spans="1:19">
      <c r="A119" s="180" t="s">
        <v>786</v>
      </c>
      <c r="B119" s="199" t="s">
        <v>787</v>
      </c>
      <c r="C119" s="180" t="s">
        <v>3496</v>
      </c>
      <c r="D119" s="180" t="s">
        <v>3495</v>
      </c>
      <c r="E119" s="207">
        <v>11</v>
      </c>
      <c r="F119" s="207">
        <v>8</v>
      </c>
      <c r="G119" s="207">
        <v>0</v>
      </c>
      <c r="H119" s="207">
        <v>8</v>
      </c>
      <c r="I119" s="207">
        <v>0</v>
      </c>
      <c r="J119" s="207">
        <v>0</v>
      </c>
      <c r="K119" s="207">
        <v>0</v>
      </c>
      <c r="L119" s="207">
        <v>0</v>
      </c>
      <c r="M119" s="207">
        <v>3</v>
      </c>
      <c r="N119" s="207">
        <v>0</v>
      </c>
      <c r="O119" s="207">
        <v>3</v>
      </c>
      <c r="P119" s="207">
        <v>0</v>
      </c>
      <c r="Q119" s="207">
        <v>0</v>
      </c>
      <c r="R119" s="207">
        <v>0</v>
      </c>
      <c r="S119" s="207">
        <v>0</v>
      </c>
    </row>
    <row r="120" ht="23.1" customHeight="1" spans="1:19">
      <c r="A120" s="180" t="s">
        <v>791</v>
      </c>
      <c r="B120" s="199" t="s">
        <v>792</v>
      </c>
      <c r="C120" s="180" t="s">
        <v>3496</v>
      </c>
      <c r="D120" s="180" t="s">
        <v>3495</v>
      </c>
      <c r="E120" s="207">
        <v>16</v>
      </c>
      <c r="F120" s="207">
        <v>13</v>
      </c>
      <c r="G120" s="207">
        <v>0</v>
      </c>
      <c r="H120" s="207">
        <v>13</v>
      </c>
      <c r="I120" s="207">
        <v>0</v>
      </c>
      <c r="J120" s="207">
        <v>0</v>
      </c>
      <c r="K120" s="207">
        <v>0</v>
      </c>
      <c r="L120" s="207">
        <v>0</v>
      </c>
      <c r="M120" s="207">
        <v>3</v>
      </c>
      <c r="N120" s="207">
        <v>0</v>
      </c>
      <c r="O120" s="207">
        <v>3</v>
      </c>
      <c r="P120" s="207">
        <v>0</v>
      </c>
      <c r="Q120" s="207">
        <v>0</v>
      </c>
      <c r="R120" s="207">
        <v>0</v>
      </c>
      <c r="S120" s="207">
        <v>0</v>
      </c>
    </row>
    <row r="121" ht="23.1" customHeight="1" spans="1:19">
      <c r="A121" s="180" t="s">
        <v>797</v>
      </c>
      <c r="B121" s="199" t="s">
        <v>798</v>
      </c>
      <c r="C121" s="180" t="s">
        <v>3496</v>
      </c>
      <c r="D121" s="180" t="s">
        <v>3495</v>
      </c>
      <c r="E121" s="207">
        <v>13</v>
      </c>
      <c r="F121" s="207">
        <v>4</v>
      </c>
      <c r="G121" s="207">
        <v>0</v>
      </c>
      <c r="H121" s="207">
        <v>4</v>
      </c>
      <c r="I121" s="207">
        <v>0</v>
      </c>
      <c r="J121" s="207">
        <v>0</v>
      </c>
      <c r="K121" s="207">
        <v>0</v>
      </c>
      <c r="L121" s="207">
        <v>0</v>
      </c>
      <c r="M121" s="207">
        <v>9</v>
      </c>
      <c r="N121" s="207">
        <v>0</v>
      </c>
      <c r="O121" s="207">
        <v>9</v>
      </c>
      <c r="P121" s="207">
        <v>0</v>
      </c>
      <c r="Q121" s="207">
        <v>0</v>
      </c>
      <c r="R121" s="207">
        <v>0</v>
      </c>
      <c r="S121" s="207">
        <v>0</v>
      </c>
    </row>
    <row r="122" ht="23.1" customHeight="1" spans="1:19">
      <c r="A122" s="180" t="s">
        <v>804</v>
      </c>
      <c r="B122" s="199" t="s">
        <v>805</v>
      </c>
      <c r="C122" s="180" t="s">
        <v>3496</v>
      </c>
      <c r="D122" s="180" t="s">
        <v>3495</v>
      </c>
      <c r="E122" s="207">
        <v>5</v>
      </c>
      <c r="F122" s="207">
        <v>5</v>
      </c>
      <c r="G122" s="207">
        <v>4</v>
      </c>
      <c r="H122" s="207">
        <v>1</v>
      </c>
      <c r="I122" s="207">
        <v>0</v>
      </c>
      <c r="J122" s="207">
        <v>0</v>
      </c>
      <c r="K122" s="207">
        <v>0</v>
      </c>
      <c r="L122" s="207">
        <v>0</v>
      </c>
      <c r="M122" s="207">
        <v>0</v>
      </c>
      <c r="N122" s="207">
        <v>0</v>
      </c>
      <c r="O122" s="207">
        <v>0</v>
      </c>
      <c r="P122" s="207">
        <v>0</v>
      </c>
      <c r="Q122" s="207">
        <v>0</v>
      </c>
      <c r="R122" s="207">
        <v>0</v>
      </c>
      <c r="S122" s="207">
        <v>0</v>
      </c>
    </row>
    <row r="123" ht="23.1" customHeight="1" spans="1:19">
      <c r="A123" s="180" t="s">
        <v>2208</v>
      </c>
      <c r="B123" s="199" t="s">
        <v>2209</v>
      </c>
      <c r="C123" s="180" t="s">
        <v>3494</v>
      </c>
      <c r="D123" s="180" t="s">
        <v>3495</v>
      </c>
      <c r="E123" s="207">
        <v>3</v>
      </c>
      <c r="F123" s="207">
        <v>3</v>
      </c>
      <c r="G123" s="207">
        <v>2</v>
      </c>
      <c r="H123" s="207">
        <v>1</v>
      </c>
      <c r="I123" s="207">
        <v>0</v>
      </c>
      <c r="J123" s="207">
        <v>0</v>
      </c>
      <c r="K123" s="207">
        <v>0</v>
      </c>
      <c r="L123" s="207">
        <v>0</v>
      </c>
      <c r="M123" s="207">
        <v>0</v>
      </c>
      <c r="N123" s="207">
        <v>0</v>
      </c>
      <c r="O123" s="207">
        <v>0</v>
      </c>
      <c r="P123" s="207">
        <v>0</v>
      </c>
      <c r="Q123" s="207">
        <v>0</v>
      </c>
      <c r="R123" s="207">
        <v>0</v>
      </c>
      <c r="S123" s="207">
        <v>0</v>
      </c>
    </row>
    <row r="124" ht="23.1" customHeight="1" spans="1:19">
      <c r="A124" s="180" t="s">
        <v>2210</v>
      </c>
      <c r="B124" s="199" t="s">
        <v>2211</v>
      </c>
      <c r="C124" s="180" t="s">
        <v>3494</v>
      </c>
      <c r="D124" s="180" t="s">
        <v>3495</v>
      </c>
      <c r="E124" s="207">
        <v>2</v>
      </c>
      <c r="F124" s="207">
        <v>2</v>
      </c>
      <c r="G124" s="207">
        <v>2</v>
      </c>
      <c r="H124" s="207">
        <v>0</v>
      </c>
      <c r="I124" s="207">
        <v>0</v>
      </c>
      <c r="J124" s="207">
        <v>0</v>
      </c>
      <c r="K124" s="207">
        <v>0</v>
      </c>
      <c r="L124" s="207">
        <v>0</v>
      </c>
      <c r="M124" s="207">
        <v>0</v>
      </c>
      <c r="N124" s="207">
        <v>0</v>
      </c>
      <c r="O124" s="207">
        <v>0</v>
      </c>
      <c r="P124" s="207">
        <v>0</v>
      </c>
      <c r="Q124" s="207">
        <v>0</v>
      </c>
      <c r="R124" s="207">
        <v>0</v>
      </c>
      <c r="S124" s="207">
        <v>0</v>
      </c>
    </row>
    <row r="125" ht="23.1" customHeight="1" spans="1:19">
      <c r="A125" s="180" t="s">
        <v>2212</v>
      </c>
      <c r="B125" s="199" t="s">
        <v>2213</v>
      </c>
      <c r="C125" s="180" t="s">
        <v>3494</v>
      </c>
      <c r="D125" s="180" t="s">
        <v>3495</v>
      </c>
      <c r="E125" s="207">
        <v>4</v>
      </c>
      <c r="F125" s="207">
        <v>4</v>
      </c>
      <c r="G125" s="207">
        <v>4</v>
      </c>
      <c r="H125" s="207">
        <v>0</v>
      </c>
      <c r="I125" s="207">
        <v>0</v>
      </c>
      <c r="J125" s="207">
        <v>0</v>
      </c>
      <c r="K125" s="207">
        <v>0</v>
      </c>
      <c r="L125" s="207">
        <v>0</v>
      </c>
      <c r="M125" s="207">
        <v>0</v>
      </c>
      <c r="N125" s="207">
        <v>0</v>
      </c>
      <c r="O125" s="207">
        <v>0</v>
      </c>
      <c r="P125" s="207">
        <v>0</v>
      </c>
      <c r="Q125" s="207">
        <v>0</v>
      </c>
      <c r="R125" s="207">
        <v>0</v>
      </c>
      <c r="S125" s="207">
        <v>0</v>
      </c>
    </row>
    <row r="126" ht="23.1" customHeight="1" spans="1:19">
      <c r="A126" s="180" t="s">
        <v>2214</v>
      </c>
      <c r="B126" s="199" t="s">
        <v>2215</v>
      </c>
      <c r="C126" s="180" t="s">
        <v>3494</v>
      </c>
      <c r="D126" s="180" t="s">
        <v>3495</v>
      </c>
      <c r="E126" s="207">
        <v>4</v>
      </c>
      <c r="F126" s="207">
        <v>3</v>
      </c>
      <c r="G126" s="207">
        <v>3</v>
      </c>
      <c r="H126" s="207">
        <v>0</v>
      </c>
      <c r="I126" s="207">
        <v>0</v>
      </c>
      <c r="J126" s="207">
        <v>0</v>
      </c>
      <c r="K126" s="207">
        <v>0</v>
      </c>
      <c r="L126" s="207">
        <v>0</v>
      </c>
      <c r="M126" s="207">
        <v>1</v>
      </c>
      <c r="N126" s="207">
        <v>0</v>
      </c>
      <c r="O126" s="207">
        <v>1</v>
      </c>
      <c r="P126" s="207">
        <v>0</v>
      </c>
      <c r="Q126" s="207">
        <v>0</v>
      </c>
      <c r="R126" s="207">
        <v>0</v>
      </c>
      <c r="S126" s="207">
        <v>0</v>
      </c>
    </row>
    <row r="127" ht="23.1" customHeight="1" spans="1:19">
      <c r="A127" s="180" t="s">
        <v>2216</v>
      </c>
      <c r="B127" s="199" t="s">
        <v>2217</v>
      </c>
      <c r="C127" s="180" t="s">
        <v>3494</v>
      </c>
      <c r="D127" s="180" t="s">
        <v>3495</v>
      </c>
      <c r="E127" s="207">
        <v>4</v>
      </c>
      <c r="F127" s="207">
        <v>4</v>
      </c>
      <c r="G127" s="207">
        <v>4</v>
      </c>
      <c r="H127" s="207">
        <v>0</v>
      </c>
      <c r="I127" s="207">
        <v>0</v>
      </c>
      <c r="J127" s="207">
        <v>0</v>
      </c>
      <c r="K127" s="207">
        <v>0</v>
      </c>
      <c r="L127" s="207">
        <v>0</v>
      </c>
      <c r="M127" s="207">
        <v>0</v>
      </c>
      <c r="N127" s="207">
        <v>0</v>
      </c>
      <c r="O127" s="207">
        <v>0</v>
      </c>
      <c r="P127" s="207">
        <v>0</v>
      </c>
      <c r="Q127" s="207">
        <v>0</v>
      </c>
      <c r="R127" s="207">
        <v>0</v>
      </c>
      <c r="S127" s="207">
        <v>0</v>
      </c>
    </row>
    <row r="128" ht="23.1" customHeight="1" spans="1:19">
      <c r="A128" s="180" t="s">
        <v>2218</v>
      </c>
      <c r="B128" s="199" t="s">
        <v>2219</v>
      </c>
      <c r="C128" s="180" t="s">
        <v>3494</v>
      </c>
      <c r="D128" s="180" t="s">
        <v>3495</v>
      </c>
      <c r="E128" s="207">
        <v>4</v>
      </c>
      <c r="F128" s="207">
        <v>4</v>
      </c>
      <c r="G128" s="207">
        <v>3</v>
      </c>
      <c r="H128" s="207">
        <v>1</v>
      </c>
      <c r="I128" s="207">
        <v>0</v>
      </c>
      <c r="J128" s="207">
        <v>0</v>
      </c>
      <c r="K128" s="207">
        <v>0</v>
      </c>
      <c r="L128" s="207">
        <v>0</v>
      </c>
      <c r="M128" s="207">
        <v>0</v>
      </c>
      <c r="N128" s="207">
        <v>0</v>
      </c>
      <c r="O128" s="207">
        <v>0</v>
      </c>
      <c r="P128" s="207">
        <v>0</v>
      </c>
      <c r="Q128" s="207">
        <v>0</v>
      </c>
      <c r="R128" s="207">
        <v>0</v>
      </c>
      <c r="S128" s="207">
        <v>0</v>
      </c>
    </row>
    <row r="129" ht="23.1" customHeight="1" spans="1:19">
      <c r="A129" s="180" t="s">
        <v>2220</v>
      </c>
      <c r="B129" s="199" t="s">
        <v>2221</v>
      </c>
      <c r="C129" s="180" t="s">
        <v>3494</v>
      </c>
      <c r="D129" s="180" t="s">
        <v>3495</v>
      </c>
      <c r="E129" s="207">
        <v>3</v>
      </c>
      <c r="F129" s="207">
        <v>3</v>
      </c>
      <c r="G129" s="207">
        <v>3</v>
      </c>
      <c r="H129" s="207">
        <v>0</v>
      </c>
      <c r="I129" s="207">
        <v>0</v>
      </c>
      <c r="J129" s="207">
        <v>0</v>
      </c>
      <c r="K129" s="207">
        <v>0</v>
      </c>
      <c r="L129" s="207">
        <v>0</v>
      </c>
      <c r="M129" s="207">
        <v>0</v>
      </c>
      <c r="N129" s="207">
        <v>0</v>
      </c>
      <c r="O129" s="207">
        <v>0</v>
      </c>
      <c r="P129" s="207">
        <v>0</v>
      </c>
      <c r="Q129" s="207">
        <v>0</v>
      </c>
      <c r="R129" s="207">
        <v>0</v>
      </c>
      <c r="S129" s="207">
        <v>0</v>
      </c>
    </row>
    <row r="130" ht="23.1" customHeight="1" spans="1:19">
      <c r="A130" s="180" t="s">
        <v>2222</v>
      </c>
      <c r="B130" s="199" t="s">
        <v>2223</v>
      </c>
      <c r="C130" s="180" t="s">
        <v>3494</v>
      </c>
      <c r="D130" s="180" t="s">
        <v>3495</v>
      </c>
      <c r="E130" s="207">
        <v>4</v>
      </c>
      <c r="F130" s="207">
        <v>4</v>
      </c>
      <c r="G130" s="207">
        <v>3</v>
      </c>
      <c r="H130" s="207">
        <v>1</v>
      </c>
      <c r="I130" s="207">
        <v>0</v>
      </c>
      <c r="J130" s="207">
        <v>0</v>
      </c>
      <c r="K130" s="207">
        <v>0</v>
      </c>
      <c r="L130" s="207">
        <v>0</v>
      </c>
      <c r="M130" s="207">
        <v>0</v>
      </c>
      <c r="N130" s="207">
        <v>0</v>
      </c>
      <c r="O130" s="207">
        <v>0</v>
      </c>
      <c r="P130" s="207">
        <v>0</v>
      </c>
      <c r="Q130" s="207">
        <v>0</v>
      </c>
      <c r="R130" s="207">
        <v>0</v>
      </c>
      <c r="S130" s="207">
        <v>0</v>
      </c>
    </row>
    <row r="131" ht="23.1" customHeight="1" spans="1:19">
      <c r="A131" s="180" t="s">
        <v>2224</v>
      </c>
      <c r="B131" s="199" t="s">
        <v>2225</v>
      </c>
      <c r="C131" s="180" t="s">
        <v>3494</v>
      </c>
      <c r="D131" s="180" t="s">
        <v>3495</v>
      </c>
      <c r="E131" s="207">
        <v>5</v>
      </c>
      <c r="F131" s="207">
        <v>4</v>
      </c>
      <c r="G131" s="207">
        <v>3</v>
      </c>
      <c r="H131" s="207">
        <v>1</v>
      </c>
      <c r="I131" s="207">
        <v>0</v>
      </c>
      <c r="J131" s="207">
        <v>0</v>
      </c>
      <c r="K131" s="207">
        <v>0</v>
      </c>
      <c r="L131" s="207">
        <v>0</v>
      </c>
      <c r="M131" s="207">
        <v>1</v>
      </c>
      <c r="N131" s="207">
        <v>0</v>
      </c>
      <c r="O131" s="207">
        <v>1</v>
      </c>
      <c r="P131" s="207">
        <v>0</v>
      </c>
      <c r="Q131" s="207">
        <v>0</v>
      </c>
      <c r="R131" s="207">
        <v>0</v>
      </c>
      <c r="S131" s="207">
        <v>0</v>
      </c>
    </row>
    <row r="132" ht="23.1" customHeight="1" spans="1:19">
      <c r="A132" s="180" t="s">
        <v>2226</v>
      </c>
      <c r="B132" s="199" t="s">
        <v>2227</v>
      </c>
      <c r="C132" s="180" t="s">
        <v>3494</v>
      </c>
      <c r="D132" s="180" t="s">
        <v>3495</v>
      </c>
      <c r="E132" s="207">
        <v>3</v>
      </c>
      <c r="F132" s="207">
        <v>3</v>
      </c>
      <c r="G132" s="207">
        <v>3</v>
      </c>
      <c r="H132" s="207">
        <v>0</v>
      </c>
      <c r="I132" s="207">
        <v>0</v>
      </c>
      <c r="J132" s="207">
        <v>0</v>
      </c>
      <c r="K132" s="207">
        <v>0</v>
      </c>
      <c r="L132" s="207">
        <v>0</v>
      </c>
      <c r="M132" s="207">
        <v>0</v>
      </c>
      <c r="N132" s="207">
        <v>0</v>
      </c>
      <c r="O132" s="207">
        <v>0</v>
      </c>
      <c r="P132" s="207">
        <v>0</v>
      </c>
      <c r="Q132" s="207">
        <v>0</v>
      </c>
      <c r="R132" s="207">
        <v>0</v>
      </c>
      <c r="S132" s="207">
        <v>0</v>
      </c>
    </row>
    <row r="133" ht="23.1" customHeight="1" spans="1:19">
      <c r="A133" s="180" t="s">
        <v>2228</v>
      </c>
      <c r="B133" s="199" t="s">
        <v>2229</v>
      </c>
      <c r="C133" s="180" t="s">
        <v>3494</v>
      </c>
      <c r="D133" s="180" t="s">
        <v>3495</v>
      </c>
      <c r="E133" s="207">
        <v>6</v>
      </c>
      <c r="F133" s="207">
        <v>3</v>
      </c>
      <c r="G133" s="207">
        <v>3</v>
      </c>
      <c r="H133" s="207">
        <v>0</v>
      </c>
      <c r="I133" s="207">
        <v>0</v>
      </c>
      <c r="J133" s="207">
        <v>0</v>
      </c>
      <c r="K133" s="207">
        <v>0</v>
      </c>
      <c r="L133" s="207">
        <v>0</v>
      </c>
      <c r="M133" s="207">
        <v>3</v>
      </c>
      <c r="N133" s="207">
        <v>0</v>
      </c>
      <c r="O133" s="207">
        <v>3</v>
      </c>
      <c r="P133" s="207">
        <v>0</v>
      </c>
      <c r="Q133" s="207">
        <v>0</v>
      </c>
      <c r="R133" s="207">
        <v>0</v>
      </c>
      <c r="S133" s="207">
        <v>0</v>
      </c>
    </row>
    <row r="134" ht="23.1" customHeight="1" spans="1:19">
      <c r="A134" s="180" t="s">
        <v>2230</v>
      </c>
      <c r="B134" s="199" t="s">
        <v>2231</v>
      </c>
      <c r="C134" s="180" t="s">
        <v>3494</v>
      </c>
      <c r="D134" s="180" t="s">
        <v>3495</v>
      </c>
      <c r="E134" s="207">
        <v>4</v>
      </c>
      <c r="F134" s="207">
        <v>4</v>
      </c>
      <c r="G134" s="207">
        <v>4</v>
      </c>
      <c r="H134" s="207">
        <v>0</v>
      </c>
      <c r="I134" s="207">
        <v>0</v>
      </c>
      <c r="J134" s="207">
        <v>0</v>
      </c>
      <c r="K134" s="207">
        <v>0</v>
      </c>
      <c r="L134" s="207">
        <v>0</v>
      </c>
      <c r="M134" s="207">
        <v>0</v>
      </c>
      <c r="N134" s="207">
        <v>0</v>
      </c>
      <c r="O134" s="207">
        <v>0</v>
      </c>
      <c r="P134" s="207">
        <v>0</v>
      </c>
      <c r="Q134" s="207">
        <v>0</v>
      </c>
      <c r="R134" s="207">
        <v>0</v>
      </c>
      <c r="S134" s="207">
        <v>0</v>
      </c>
    </row>
    <row r="135" ht="23.1" customHeight="1" spans="1:19">
      <c r="A135" s="180" t="s">
        <v>2232</v>
      </c>
      <c r="B135" s="199" t="s">
        <v>2233</v>
      </c>
      <c r="C135" s="180" t="s">
        <v>3494</v>
      </c>
      <c r="D135" s="180" t="s">
        <v>3495</v>
      </c>
      <c r="E135" s="207">
        <v>4</v>
      </c>
      <c r="F135" s="207">
        <v>4</v>
      </c>
      <c r="G135" s="207">
        <v>4</v>
      </c>
      <c r="H135" s="207">
        <v>0</v>
      </c>
      <c r="I135" s="207">
        <v>0</v>
      </c>
      <c r="J135" s="207">
        <v>0</v>
      </c>
      <c r="K135" s="207">
        <v>0</v>
      </c>
      <c r="L135" s="207">
        <v>0</v>
      </c>
      <c r="M135" s="207">
        <v>0</v>
      </c>
      <c r="N135" s="207">
        <v>0</v>
      </c>
      <c r="O135" s="207">
        <v>0</v>
      </c>
      <c r="P135" s="207">
        <v>0</v>
      </c>
      <c r="Q135" s="207">
        <v>0</v>
      </c>
      <c r="R135" s="207">
        <v>0</v>
      </c>
      <c r="S135" s="207">
        <v>0</v>
      </c>
    </row>
    <row r="136" ht="23.1" customHeight="1" spans="1:19">
      <c r="A136" s="180" t="s">
        <v>2234</v>
      </c>
      <c r="B136" s="199" t="s">
        <v>2235</v>
      </c>
      <c r="C136" s="180" t="s">
        <v>3494</v>
      </c>
      <c r="D136" s="180" t="s">
        <v>3495</v>
      </c>
      <c r="E136" s="207">
        <v>3</v>
      </c>
      <c r="F136" s="207">
        <v>3</v>
      </c>
      <c r="G136" s="207">
        <v>2</v>
      </c>
      <c r="H136" s="207">
        <v>1</v>
      </c>
      <c r="I136" s="207">
        <v>0</v>
      </c>
      <c r="J136" s="207">
        <v>0</v>
      </c>
      <c r="K136" s="207">
        <v>0</v>
      </c>
      <c r="L136" s="207">
        <v>0</v>
      </c>
      <c r="M136" s="207">
        <v>0</v>
      </c>
      <c r="N136" s="207">
        <v>0</v>
      </c>
      <c r="O136" s="207">
        <v>0</v>
      </c>
      <c r="P136" s="207">
        <v>0</v>
      </c>
      <c r="Q136" s="207">
        <v>0</v>
      </c>
      <c r="R136" s="207">
        <v>0</v>
      </c>
      <c r="S136" s="207">
        <v>0</v>
      </c>
    </row>
    <row r="137" ht="23.1" customHeight="1" spans="1:19">
      <c r="A137" s="180" t="s">
        <v>2236</v>
      </c>
      <c r="B137" s="199" t="s">
        <v>2237</v>
      </c>
      <c r="C137" s="180" t="s">
        <v>3494</v>
      </c>
      <c r="D137" s="180" t="s">
        <v>3495</v>
      </c>
      <c r="E137" s="207">
        <v>5</v>
      </c>
      <c r="F137" s="207">
        <v>2</v>
      </c>
      <c r="G137" s="207">
        <v>1</v>
      </c>
      <c r="H137" s="207">
        <v>1</v>
      </c>
      <c r="I137" s="207">
        <v>0</v>
      </c>
      <c r="J137" s="207">
        <v>0</v>
      </c>
      <c r="K137" s="207">
        <v>0</v>
      </c>
      <c r="L137" s="207">
        <v>0</v>
      </c>
      <c r="M137" s="207">
        <v>3</v>
      </c>
      <c r="N137" s="207">
        <v>0</v>
      </c>
      <c r="O137" s="207">
        <v>3</v>
      </c>
      <c r="P137" s="207">
        <v>0</v>
      </c>
      <c r="Q137" s="207">
        <v>0</v>
      </c>
      <c r="R137" s="207">
        <v>0</v>
      </c>
      <c r="S137" s="207">
        <v>0</v>
      </c>
    </row>
    <row r="138" ht="23.1" customHeight="1" spans="1:19">
      <c r="A138" s="180" t="s">
        <v>2238</v>
      </c>
      <c r="B138" s="199" t="s">
        <v>2239</v>
      </c>
      <c r="C138" s="180" t="s">
        <v>3494</v>
      </c>
      <c r="D138" s="180" t="s">
        <v>3495</v>
      </c>
      <c r="E138" s="207">
        <v>6</v>
      </c>
      <c r="F138" s="207">
        <v>4</v>
      </c>
      <c r="G138" s="207">
        <v>3</v>
      </c>
      <c r="H138" s="207">
        <v>1</v>
      </c>
      <c r="I138" s="207">
        <v>0</v>
      </c>
      <c r="J138" s="207">
        <v>0</v>
      </c>
      <c r="K138" s="207">
        <v>0</v>
      </c>
      <c r="L138" s="207">
        <v>0</v>
      </c>
      <c r="M138" s="207">
        <v>2</v>
      </c>
      <c r="N138" s="207">
        <v>0</v>
      </c>
      <c r="O138" s="207">
        <v>2</v>
      </c>
      <c r="P138" s="207">
        <v>0</v>
      </c>
      <c r="Q138" s="207">
        <v>0</v>
      </c>
      <c r="R138" s="207">
        <v>0</v>
      </c>
      <c r="S138" s="207">
        <v>0</v>
      </c>
    </row>
    <row r="139" ht="23.1" customHeight="1" spans="1:19">
      <c r="A139" s="180" t="s">
        <v>118</v>
      </c>
      <c r="B139" s="199" t="s">
        <v>119</v>
      </c>
      <c r="C139" s="180" t="s">
        <v>3494</v>
      </c>
      <c r="D139" s="180" t="s">
        <v>3495</v>
      </c>
      <c r="E139" s="207">
        <v>142</v>
      </c>
      <c r="F139" s="207">
        <v>91</v>
      </c>
      <c r="G139" s="207">
        <v>61</v>
      </c>
      <c r="H139" s="207">
        <v>26</v>
      </c>
      <c r="I139" s="207">
        <v>0</v>
      </c>
      <c r="J139" s="207">
        <v>0</v>
      </c>
      <c r="K139" s="207">
        <v>0</v>
      </c>
      <c r="L139" s="207">
        <v>4</v>
      </c>
      <c r="M139" s="207">
        <v>51</v>
      </c>
      <c r="N139" s="207">
        <v>0</v>
      </c>
      <c r="O139" s="207">
        <v>51</v>
      </c>
      <c r="P139" s="207">
        <v>0</v>
      </c>
      <c r="Q139" s="207">
        <v>0</v>
      </c>
      <c r="R139" s="207">
        <v>0</v>
      </c>
      <c r="S139" s="207">
        <v>1</v>
      </c>
    </row>
    <row r="140" ht="23.1" customHeight="1" spans="1:19">
      <c r="A140" s="180" t="s">
        <v>829</v>
      </c>
      <c r="B140" s="199" t="s">
        <v>830</v>
      </c>
      <c r="C140" s="180" t="s">
        <v>3496</v>
      </c>
      <c r="D140" s="180" t="s">
        <v>3495</v>
      </c>
      <c r="E140" s="207">
        <v>72</v>
      </c>
      <c r="F140" s="207">
        <v>41</v>
      </c>
      <c r="G140" s="207">
        <v>0</v>
      </c>
      <c r="H140" s="207">
        <v>41</v>
      </c>
      <c r="I140" s="207">
        <v>0</v>
      </c>
      <c r="J140" s="207">
        <v>0</v>
      </c>
      <c r="K140" s="207">
        <v>0</v>
      </c>
      <c r="L140" s="207">
        <v>0</v>
      </c>
      <c r="M140" s="207">
        <v>31</v>
      </c>
      <c r="N140" s="207">
        <v>0</v>
      </c>
      <c r="O140" s="207">
        <v>31</v>
      </c>
      <c r="P140" s="207">
        <v>0</v>
      </c>
      <c r="Q140" s="207">
        <v>0</v>
      </c>
      <c r="R140" s="207">
        <v>0</v>
      </c>
      <c r="S140" s="207">
        <v>3</v>
      </c>
    </row>
    <row r="141" ht="23.1" customHeight="1" spans="1:19">
      <c r="A141" s="180" t="s">
        <v>839</v>
      </c>
      <c r="B141" s="199" t="s">
        <v>840</v>
      </c>
      <c r="C141" s="180" t="s">
        <v>3496</v>
      </c>
      <c r="D141" s="180" t="s">
        <v>3495</v>
      </c>
      <c r="E141" s="207">
        <v>14</v>
      </c>
      <c r="F141" s="207">
        <v>9</v>
      </c>
      <c r="G141" s="207">
        <v>0</v>
      </c>
      <c r="H141" s="207">
        <v>9</v>
      </c>
      <c r="I141" s="207">
        <v>0</v>
      </c>
      <c r="J141" s="207">
        <v>0</v>
      </c>
      <c r="K141" s="207">
        <v>0</v>
      </c>
      <c r="L141" s="207">
        <v>0</v>
      </c>
      <c r="M141" s="207">
        <v>5</v>
      </c>
      <c r="N141" s="207">
        <v>0</v>
      </c>
      <c r="O141" s="207">
        <v>5</v>
      </c>
      <c r="P141" s="207">
        <v>0</v>
      </c>
      <c r="Q141" s="207">
        <v>0</v>
      </c>
      <c r="R141" s="207">
        <v>0</v>
      </c>
      <c r="S141" s="207">
        <v>0</v>
      </c>
    </row>
    <row r="142" ht="23.1" customHeight="1" spans="1:19">
      <c r="A142" s="180" t="s">
        <v>845</v>
      </c>
      <c r="B142" s="199" t="s">
        <v>846</v>
      </c>
      <c r="C142" s="180" t="s">
        <v>3496</v>
      </c>
      <c r="D142" s="180" t="s">
        <v>3495</v>
      </c>
      <c r="E142" s="207">
        <v>5</v>
      </c>
      <c r="F142" s="207">
        <v>5</v>
      </c>
      <c r="G142" s="207">
        <v>0</v>
      </c>
      <c r="H142" s="207">
        <v>5</v>
      </c>
      <c r="I142" s="207">
        <v>0</v>
      </c>
      <c r="J142" s="207">
        <v>0</v>
      </c>
      <c r="K142" s="207">
        <v>0</v>
      </c>
      <c r="L142" s="207">
        <v>0</v>
      </c>
      <c r="M142" s="207">
        <v>0</v>
      </c>
      <c r="N142" s="207">
        <v>0</v>
      </c>
      <c r="O142" s="207">
        <v>0</v>
      </c>
      <c r="P142" s="207">
        <v>0</v>
      </c>
      <c r="Q142" s="207">
        <v>0</v>
      </c>
      <c r="R142" s="207">
        <v>0</v>
      </c>
      <c r="S142" s="207">
        <v>0</v>
      </c>
    </row>
    <row r="143" ht="23.1" customHeight="1" spans="1:19">
      <c r="A143" s="180" t="s">
        <v>852</v>
      </c>
      <c r="B143" s="199" t="s">
        <v>853</v>
      </c>
      <c r="C143" s="180" t="s">
        <v>3494</v>
      </c>
      <c r="D143" s="180" t="s">
        <v>3495</v>
      </c>
      <c r="E143" s="207">
        <v>18</v>
      </c>
      <c r="F143" s="207">
        <v>15</v>
      </c>
      <c r="G143" s="207">
        <v>15</v>
      </c>
      <c r="H143" s="207">
        <v>0</v>
      </c>
      <c r="I143" s="207">
        <v>0</v>
      </c>
      <c r="J143" s="207">
        <v>0</v>
      </c>
      <c r="K143" s="207">
        <v>0</v>
      </c>
      <c r="L143" s="207">
        <v>0</v>
      </c>
      <c r="M143" s="207">
        <v>3</v>
      </c>
      <c r="N143" s="207">
        <v>0</v>
      </c>
      <c r="O143" s="207">
        <v>3</v>
      </c>
      <c r="P143" s="207">
        <v>0</v>
      </c>
      <c r="Q143" s="207">
        <v>0</v>
      </c>
      <c r="R143" s="207">
        <v>0</v>
      </c>
      <c r="S143" s="207">
        <v>0</v>
      </c>
    </row>
    <row r="144" ht="23.1" customHeight="1" spans="1:19">
      <c r="A144" s="180" t="s">
        <v>858</v>
      </c>
      <c r="B144" s="199" t="s">
        <v>859</v>
      </c>
      <c r="C144" s="180" t="s">
        <v>3494</v>
      </c>
      <c r="D144" s="180" t="s">
        <v>3495</v>
      </c>
      <c r="E144" s="207">
        <v>16</v>
      </c>
      <c r="F144" s="207">
        <v>11</v>
      </c>
      <c r="G144" s="207">
        <v>11</v>
      </c>
      <c r="H144" s="207">
        <v>0</v>
      </c>
      <c r="I144" s="207">
        <v>0</v>
      </c>
      <c r="J144" s="207">
        <v>0</v>
      </c>
      <c r="K144" s="207">
        <v>0</v>
      </c>
      <c r="L144" s="207">
        <v>0</v>
      </c>
      <c r="M144" s="207">
        <v>5</v>
      </c>
      <c r="N144" s="207">
        <v>0</v>
      </c>
      <c r="O144" s="207">
        <v>5</v>
      </c>
      <c r="P144" s="207">
        <v>0</v>
      </c>
      <c r="Q144" s="207">
        <v>0</v>
      </c>
      <c r="R144" s="207">
        <v>0</v>
      </c>
      <c r="S144" s="207">
        <v>0</v>
      </c>
    </row>
    <row r="145" ht="23.1" customHeight="1" spans="1:19">
      <c r="A145" s="180" t="s">
        <v>120</v>
      </c>
      <c r="B145" s="199" t="s">
        <v>121</v>
      </c>
      <c r="C145" s="180" t="s">
        <v>3496</v>
      </c>
      <c r="D145" s="180" t="s">
        <v>3495</v>
      </c>
      <c r="E145" s="207">
        <v>29</v>
      </c>
      <c r="F145" s="207">
        <v>27</v>
      </c>
      <c r="G145" s="207">
        <v>25</v>
      </c>
      <c r="H145" s="207">
        <v>2</v>
      </c>
      <c r="I145" s="207">
        <v>0</v>
      </c>
      <c r="J145" s="207">
        <v>0</v>
      </c>
      <c r="K145" s="207">
        <v>0</v>
      </c>
      <c r="L145" s="207">
        <v>0</v>
      </c>
      <c r="M145" s="207">
        <v>2</v>
      </c>
      <c r="N145" s="207">
        <v>0</v>
      </c>
      <c r="O145" s="207">
        <v>2</v>
      </c>
      <c r="P145" s="207">
        <v>0</v>
      </c>
      <c r="Q145" s="207">
        <v>0</v>
      </c>
      <c r="R145" s="207">
        <v>0</v>
      </c>
      <c r="S145" s="207">
        <v>1</v>
      </c>
    </row>
    <row r="146" ht="23.1" customHeight="1" spans="1:19">
      <c r="A146" s="180" t="s">
        <v>864</v>
      </c>
      <c r="B146" s="199" t="s">
        <v>865</v>
      </c>
      <c r="C146" s="180" t="s">
        <v>3494</v>
      </c>
      <c r="D146" s="180" t="s">
        <v>3495</v>
      </c>
      <c r="E146" s="207">
        <v>109</v>
      </c>
      <c r="F146" s="207">
        <v>44</v>
      </c>
      <c r="G146" s="207">
        <v>26</v>
      </c>
      <c r="H146" s="207">
        <v>18</v>
      </c>
      <c r="I146" s="207">
        <v>0</v>
      </c>
      <c r="J146" s="207">
        <v>0</v>
      </c>
      <c r="K146" s="207">
        <v>0</v>
      </c>
      <c r="L146" s="207">
        <v>0</v>
      </c>
      <c r="M146" s="207">
        <v>65</v>
      </c>
      <c r="N146" s="207">
        <v>0</v>
      </c>
      <c r="O146" s="207">
        <v>65</v>
      </c>
      <c r="P146" s="207">
        <v>0</v>
      </c>
      <c r="Q146" s="207">
        <v>0</v>
      </c>
      <c r="R146" s="207">
        <v>0</v>
      </c>
      <c r="S146" s="207">
        <v>0</v>
      </c>
    </row>
    <row r="147" ht="23.1" customHeight="1" spans="1:19">
      <c r="A147" s="180" t="s">
        <v>869</v>
      </c>
      <c r="B147" s="199" t="s">
        <v>870</v>
      </c>
      <c r="C147" s="180" t="s">
        <v>3494</v>
      </c>
      <c r="D147" s="180" t="s">
        <v>3495</v>
      </c>
      <c r="E147" s="207">
        <v>166</v>
      </c>
      <c r="F147" s="207">
        <v>141</v>
      </c>
      <c r="G147" s="207">
        <v>38</v>
      </c>
      <c r="H147" s="207">
        <v>96</v>
      </c>
      <c r="I147" s="207">
        <v>0</v>
      </c>
      <c r="J147" s="207">
        <v>0</v>
      </c>
      <c r="K147" s="207">
        <v>0</v>
      </c>
      <c r="L147" s="207">
        <v>7</v>
      </c>
      <c r="M147" s="207">
        <v>25</v>
      </c>
      <c r="N147" s="207">
        <v>0</v>
      </c>
      <c r="O147" s="207">
        <v>25</v>
      </c>
      <c r="P147" s="207">
        <v>0</v>
      </c>
      <c r="Q147" s="207">
        <v>0</v>
      </c>
      <c r="R147" s="207">
        <v>0</v>
      </c>
      <c r="S147" s="207">
        <v>1</v>
      </c>
    </row>
    <row r="148" ht="23.1" customHeight="1" spans="1:19">
      <c r="A148" s="180" t="s">
        <v>902</v>
      </c>
      <c r="B148" s="199" t="s">
        <v>903</v>
      </c>
      <c r="C148" s="180" t="s">
        <v>3496</v>
      </c>
      <c r="D148" s="180" t="s">
        <v>3495</v>
      </c>
      <c r="E148" s="207">
        <v>15</v>
      </c>
      <c r="F148" s="207">
        <v>7</v>
      </c>
      <c r="G148" s="207">
        <v>0</v>
      </c>
      <c r="H148" s="207">
        <v>7</v>
      </c>
      <c r="I148" s="207">
        <v>0</v>
      </c>
      <c r="J148" s="207">
        <v>0</v>
      </c>
      <c r="K148" s="207">
        <v>0</v>
      </c>
      <c r="L148" s="207">
        <v>0</v>
      </c>
      <c r="M148" s="207">
        <v>8</v>
      </c>
      <c r="N148" s="207">
        <v>0</v>
      </c>
      <c r="O148" s="207">
        <v>8</v>
      </c>
      <c r="P148" s="207">
        <v>0</v>
      </c>
      <c r="Q148" s="207">
        <v>0</v>
      </c>
      <c r="R148" s="207">
        <v>0</v>
      </c>
      <c r="S148" s="207">
        <v>0</v>
      </c>
    </row>
    <row r="149" ht="23.1" customHeight="1" spans="1:19">
      <c r="A149" s="180" t="s">
        <v>907</v>
      </c>
      <c r="B149" s="199" t="s">
        <v>908</v>
      </c>
      <c r="C149" s="180" t="s">
        <v>3496</v>
      </c>
      <c r="D149" s="180" t="s">
        <v>3495</v>
      </c>
      <c r="E149" s="207">
        <v>10</v>
      </c>
      <c r="F149" s="207">
        <v>6</v>
      </c>
      <c r="G149" s="207">
        <v>0</v>
      </c>
      <c r="H149" s="207">
        <v>6</v>
      </c>
      <c r="I149" s="207">
        <v>0</v>
      </c>
      <c r="J149" s="207">
        <v>0</v>
      </c>
      <c r="K149" s="207">
        <v>0</v>
      </c>
      <c r="L149" s="207">
        <v>0</v>
      </c>
      <c r="M149" s="207">
        <v>4</v>
      </c>
      <c r="N149" s="207">
        <v>0</v>
      </c>
      <c r="O149" s="207">
        <v>4</v>
      </c>
      <c r="P149" s="207">
        <v>0</v>
      </c>
      <c r="Q149" s="207">
        <v>0</v>
      </c>
      <c r="R149" s="207">
        <v>0</v>
      </c>
      <c r="S149" s="207">
        <v>0</v>
      </c>
    </row>
    <row r="150" ht="23.1" customHeight="1" spans="1:19">
      <c r="A150" s="180" t="s">
        <v>909</v>
      </c>
      <c r="B150" s="199" t="s">
        <v>910</v>
      </c>
      <c r="C150" s="180" t="s">
        <v>3496</v>
      </c>
      <c r="D150" s="180" t="s">
        <v>3495</v>
      </c>
      <c r="E150" s="207">
        <v>13</v>
      </c>
      <c r="F150" s="207">
        <v>8</v>
      </c>
      <c r="G150" s="207">
        <v>0</v>
      </c>
      <c r="H150" s="207">
        <v>8</v>
      </c>
      <c r="I150" s="207">
        <v>0</v>
      </c>
      <c r="J150" s="207">
        <v>0</v>
      </c>
      <c r="K150" s="207">
        <v>0</v>
      </c>
      <c r="L150" s="207">
        <v>0</v>
      </c>
      <c r="M150" s="207">
        <v>5</v>
      </c>
      <c r="N150" s="207">
        <v>0</v>
      </c>
      <c r="O150" s="207">
        <v>5</v>
      </c>
      <c r="P150" s="207">
        <v>0</v>
      </c>
      <c r="Q150" s="207">
        <v>0</v>
      </c>
      <c r="R150" s="207">
        <v>0</v>
      </c>
      <c r="S150" s="207">
        <v>0</v>
      </c>
    </row>
    <row r="151" ht="23.1" customHeight="1" spans="1:19">
      <c r="A151" s="180" t="s">
        <v>122</v>
      </c>
      <c r="B151" s="199" t="s">
        <v>123</v>
      </c>
      <c r="C151" s="180" t="s">
        <v>3496</v>
      </c>
      <c r="D151" s="180" t="s">
        <v>3495</v>
      </c>
      <c r="E151" s="207">
        <v>24</v>
      </c>
      <c r="F151" s="207">
        <v>20</v>
      </c>
      <c r="G151" s="207">
        <v>7</v>
      </c>
      <c r="H151" s="207">
        <v>13</v>
      </c>
      <c r="I151" s="207">
        <v>0</v>
      </c>
      <c r="J151" s="207">
        <v>0</v>
      </c>
      <c r="K151" s="207">
        <v>0</v>
      </c>
      <c r="L151" s="207">
        <v>0</v>
      </c>
      <c r="M151" s="207">
        <v>4</v>
      </c>
      <c r="N151" s="207">
        <v>0</v>
      </c>
      <c r="O151" s="207">
        <v>4</v>
      </c>
      <c r="P151" s="207">
        <v>0</v>
      </c>
      <c r="Q151" s="207">
        <v>0</v>
      </c>
      <c r="R151" s="207">
        <v>0</v>
      </c>
      <c r="S151" s="207">
        <v>0</v>
      </c>
    </row>
    <row r="152" ht="23.1" customHeight="1" spans="1:19">
      <c r="A152" s="180" t="s">
        <v>919</v>
      </c>
      <c r="B152" s="199" t="s">
        <v>920</v>
      </c>
      <c r="C152" s="180" t="s">
        <v>3496</v>
      </c>
      <c r="D152" s="180" t="s">
        <v>3495</v>
      </c>
      <c r="E152" s="207">
        <v>15</v>
      </c>
      <c r="F152" s="207">
        <v>9</v>
      </c>
      <c r="G152" s="207">
        <v>0</v>
      </c>
      <c r="H152" s="207">
        <v>9</v>
      </c>
      <c r="I152" s="207">
        <v>0</v>
      </c>
      <c r="J152" s="207">
        <v>0</v>
      </c>
      <c r="K152" s="207">
        <v>0</v>
      </c>
      <c r="L152" s="207">
        <v>0</v>
      </c>
      <c r="M152" s="207">
        <v>6</v>
      </c>
      <c r="N152" s="207">
        <v>0</v>
      </c>
      <c r="O152" s="207">
        <v>6</v>
      </c>
      <c r="P152" s="207">
        <v>0</v>
      </c>
      <c r="Q152" s="207">
        <v>0</v>
      </c>
      <c r="R152" s="207">
        <v>0</v>
      </c>
      <c r="S152" s="207">
        <v>0</v>
      </c>
    </row>
    <row r="153" ht="23.1" customHeight="1" spans="1:19">
      <c r="A153" s="180" t="s">
        <v>124</v>
      </c>
      <c r="B153" s="199" t="s">
        <v>125</v>
      </c>
      <c r="C153" s="180" t="s">
        <v>3494</v>
      </c>
      <c r="D153" s="180" t="s">
        <v>3495</v>
      </c>
      <c r="E153" s="207">
        <v>36</v>
      </c>
      <c r="F153" s="207">
        <v>19</v>
      </c>
      <c r="G153" s="207">
        <v>19</v>
      </c>
      <c r="H153" s="207">
        <v>0</v>
      </c>
      <c r="I153" s="207">
        <v>0</v>
      </c>
      <c r="J153" s="207">
        <v>0</v>
      </c>
      <c r="K153" s="207">
        <v>0</v>
      </c>
      <c r="L153" s="207">
        <v>0</v>
      </c>
      <c r="M153" s="207">
        <v>17</v>
      </c>
      <c r="N153" s="207">
        <v>0</v>
      </c>
      <c r="O153" s="207">
        <v>17</v>
      </c>
      <c r="P153" s="207">
        <v>0</v>
      </c>
      <c r="Q153" s="207">
        <v>0</v>
      </c>
      <c r="R153" s="207">
        <v>0</v>
      </c>
      <c r="S153" s="207">
        <v>0</v>
      </c>
    </row>
    <row r="154" ht="23.1" customHeight="1" spans="1:19">
      <c r="A154" s="180" t="s">
        <v>126</v>
      </c>
      <c r="B154" s="199" t="s">
        <v>127</v>
      </c>
      <c r="C154" s="180" t="s">
        <v>3496</v>
      </c>
      <c r="D154" s="180" t="s">
        <v>3495</v>
      </c>
      <c r="E154" s="207">
        <v>17</v>
      </c>
      <c r="F154" s="207">
        <v>16</v>
      </c>
      <c r="G154" s="207">
        <v>16</v>
      </c>
      <c r="H154" s="207">
        <v>0</v>
      </c>
      <c r="I154" s="207">
        <v>0</v>
      </c>
      <c r="J154" s="207">
        <v>0</v>
      </c>
      <c r="K154" s="207">
        <v>0</v>
      </c>
      <c r="L154" s="207">
        <v>0</v>
      </c>
      <c r="M154" s="207">
        <v>1</v>
      </c>
      <c r="N154" s="207">
        <v>0</v>
      </c>
      <c r="O154" s="207">
        <v>1</v>
      </c>
      <c r="P154" s="207">
        <v>0</v>
      </c>
      <c r="Q154" s="207">
        <v>0</v>
      </c>
      <c r="R154" s="207">
        <v>0</v>
      </c>
      <c r="S154" s="207">
        <v>1</v>
      </c>
    </row>
    <row r="155" ht="23.1" customHeight="1" spans="1:19">
      <c r="A155" s="180" t="s">
        <v>938</v>
      </c>
      <c r="B155" s="199" t="s">
        <v>939</v>
      </c>
      <c r="C155" s="180" t="s">
        <v>3496</v>
      </c>
      <c r="D155" s="180" t="s">
        <v>3495</v>
      </c>
      <c r="E155" s="207">
        <v>9</v>
      </c>
      <c r="F155" s="207">
        <v>6</v>
      </c>
      <c r="G155" s="207">
        <v>0</v>
      </c>
      <c r="H155" s="207">
        <v>6</v>
      </c>
      <c r="I155" s="207">
        <v>0</v>
      </c>
      <c r="J155" s="207">
        <v>0</v>
      </c>
      <c r="K155" s="207">
        <v>0</v>
      </c>
      <c r="L155" s="207">
        <v>0</v>
      </c>
      <c r="M155" s="207">
        <v>3</v>
      </c>
      <c r="N155" s="207">
        <v>0</v>
      </c>
      <c r="O155" s="207">
        <v>3</v>
      </c>
      <c r="P155" s="207">
        <v>0</v>
      </c>
      <c r="Q155" s="207">
        <v>0</v>
      </c>
      <c r="R155" s="207">
        <v>0</v>
      </c>
      <c r="S155" s="207">
        <v>0</v>
      </c>
    </row>
    <row r="156" ht="23.1" customHeight="1" spans="1:19">
      <c r="A156" s="180" t="s">
        <v>128</v>
      </c>
      <c r="B156" s="199" t="s">
        <v>129</v>
      </c>
      <c r="C156" s="180" t="s">
        <v>3496</v>
      </c>
      <c r="D156" s="180" t="s">
        <v>3495</v>
      </c>
      <c r="E156" s="207">
        <v>58</v>
      </c>
      <c r="F156" s="207">
        <v>42</v>
      </c>
      <c r="G156" s="207">
        <v>42</v>
      </c>
      <c r="H156" s="207">
        <v>0</v>
      </c>
      <c r="I156" s="207">
        <v>0</v>
      </c>
      <c r="J156" s="207">
        <v>0</v>
      </c>
      <c r="K156" s="207">
        <v>0</v>
      </c>
      <c r="L156" s="207">
        <v>0</v>
      </c>
      <c r="M156" s="207">
        <v>16</v>
      </c>
      <c r="N156" s="207">
        <v>0</v>
      </c>
      <c r="O156" s="207">
        <v>16</v>
      </c>
      <c r="P156" s="207">
        <v>0</v>
      </c>
      <c r="Q156" s="207">
        <v>0</v>
      </c>
      <c r="R156" s="207">
        <v>0</v>
      </c>
      <c r="S156" s="207">
        <v>0</v>
      </c>
    </row>
    <row r="157" ht="23.1" customHeight="1" spans="1:19">
      <c r="A157" s="180" t="s">
        <v>951</v>
      </c>
      <c r="B157" s="199" t="s">
        <v>2240</v>
      </c>
      <c r="C157" s="180" t="s">
        <v>3496</v>
      </c>
      <c r="D157" s="180" t="s">
        <v>3495</v>
      </c>
      <c r="E157" s="207">
        <v>34</v>
      </c>
      <c r="F157" s="207">
        <v>30</v>
      </c>
      <c r="G157" s="207">
        <v>30</v>
      </c>
      <c r="H157" s="207">
        <v>0</v>
      </c>
      <c r="I157" s="207">
        <v>0</v>
      </c>
      <c r="J157" s="207">
        <v>0</v>
      </c>
      <c r="K157" s="207">
        <v>0</v>
      </c>
      <c r="L157" s="207">
        <v>0</v>
      </c>
      <c r="M157" s="207">
        <v>4</v>
      </c>
      <c r="N157" s="207">
        <v>0</v>
      </c>
      <c r="O157" s="207">
        <v>4</v>
      </c>
      <c r="P157" s="207">
        <v>0</v>
      </c>
      <c r="Q157" s="207">
        <v>0</v>
      </c>
      <c r="R157" s="207">
        <v>0</v>
      </c>
      <c r="S157" s="207">
        <v>0</v>
      </c>
    </row>
    <row r="158" ht="23.1" customHeight="1" spans="1:19">
      <c r="A158" s="180" t="s">
        <v>959</v>
      </c>
      <c r="B158" s="199" t="s">
        <v>960</v>
      </c>
      <c r="C158" s="180" t="s">
        <v>3496</v>
      </c>
      <c r="D158" s="180" t="s">
        <v>3495</v>
      </c>
      <c r="E158" s="207">
        <v>8</v>
      </c>
      <c r="F158" s="207">
        <v>8</v>
      </c>
      <c r="G158" s="207">
        <v>8</v>
      </c>
      <c r="H158" s="207">
        <v>0</v>
      </c>
      <c r="I158" s="207">
        <v>0</v>
      </c>
      <c r="J158" s="207">
        <v>0</v>
      </c>
      <c r="K158" s="207">
        <v>0</v>
      </c>
      <c r="L158" s="207">
        <v>0</v>
      </c>
      <c r="M158" s="207">
        <v>0</v>
      </c>
      <c r="N158" s="207">
        <v>0</v>
      </c>
      <c r="O158" s="207">
        <v>0</v>
      </c>
      <c r="P158" s="207">
        <v>0</v>
      </c>
      <c r="Q158" s="207">
        <v>0</v>
      </c>
      <c r="R158" s="207">
        <v>0</v>
      </c>
      <c r="S158" s="207">
        <v>0</v>
      </c>
    </row>
    <row r="159" ht="23.1" customHeight="1" spans="1:19">
      <c r="A159" s="180" t="s">
        <v>963</v>
      </c>
      <c r="B159" s="199" t="s">
        <v>964</v>
      </c>
      <c r="C159" s="180" t="s">
        <v>3496</v>
      </c>
      <c r="D159" s="180" t="s">
        <v>3495</v>
      </c>
      <c r="E159" s="207">
        <v>9</v>
      </c>
      <c r="F159" s="207">
        <v>9</v>
      </c>
      <c r="G159" s="207">
        <v>0</v>
      </c>
      <c r="H159" s="207">
        <v>9</v>
      </c>
      <c r="I159" s="207">
        <v>0</v>
      </c>
      <c r="J159" s="207">
        <v>0</v>
      </c>
      <c r="K159" s="207">
        <v>0</v>
      </c>
      <c r="L159" s="207">
        <v>0</v>
      </c>
      <c r="M159" s="207">
        <v>0</v>
      </c>
      <c r="N159" s="207">
        <v>0</v>
      </c>
      <c r="O159" s="207">
        <v>0</v>
      </c>
      <c r="P159" s="207">
        <v>0</v>
      </c>
      <c r="Q159" s="207">
        <v>0</v>
      </c>
      <c r="R159" s="207">
        <v>0</v>
      </c>
      <c r="S159" s="207">
        <v>0</v>
      </c>
    </row>
    <row r="160" ht="23.1" customHeight="1" spans="1:19">
      <c r="A160" s="180" t="s">
        <v>969</v>
      </c>
      <c r="B160" s="199" t="s">
        <v>2241</v>
      </c>
      <c r="C160" s="180" t="s">
        <v>3496</v>
      </c>
      <c r="D160" s="180" t="s">
        <v>3495</v>
      </c>
      <c r="E160" s="207">
        <v>10</v>
      </c>
      <c r="F160" s="207">
        <v>10</v>
      </c>
      <c r="G160" s="207">
        <v>0</v>
      </c>
      <c r="H160" s="207">
        <v>10</v>
      </c>
      <c r="I160" s="207">
        <v>0</v>
      </c>
      <c r="J160" s="207">
        <v>0</v>
      </c>
      <c r="K160" s="207">
        <v>0</v>
      </c>
      <c r="L160" s="207">
        <v>0</v>
      </c>
      <c r="M160" s="207">
        <v>0</v>
      </c>
      <c r="N160" s="207">
        <v>0</v>
      </c>
      <c r="O160" s="207">
        <v>0</v>
      </c>
      <c r="P160" s="207">
        <v>0</v>
      </c>
      <c r="Q160" s="207">
        <v>0</v>
      </c>
      <c r="R160" s="207">
        <v>0</v>
      </c>
      <c r="S160" s="207">
        <v>1</v>
      </c>
    </row>
    <row r="161" ht="23.1" customHeight="1" spans="1:19">
      <c r="A161" s="180" t="s">
        <v>975</v>
      </c>
      <c r="B161" s="199" t="s">
        <v>976</v>
      </c>
      <c r="C161" s="180" t="s">
        <v>3496</v>
      </c>
      <c r="D161" s="180" t="s">
        <v>3495</v>
      </c>
      <c r="E161" s="207">
        <v>2</v>
      </c>
      <c r="F161" s="207">
        <v>2</v>
      </c>
      <c r="G161" s="207">
        <v>0</v>
      </c>
      <c r="H161" s="207">
        <v>2</v>
      </c>
      <c r="I161" s="207">
        <v>0</v>
      </c>
      <c r="J161" s="207">
        <v>0</v>
      </c>
      <c r="K161" s="207">
        <v>0</v>
      </c>
      <c r="L161" s="207">
        <v>0</v>
      </c>
      <c r="M161" s="207">
        <v>0</v>
      </c>
      <c r="N161" s="207">
        <v>0</v>
      </c>
      <c r="O161" s="207">
        <v>0</v>
      </c>
      <c r="P161" s="207">
        <v>0</v>
      </c>
      <c r="Q161" s="207">
        <v>0</v>
      </c>
      <c r="R161" s="207">
        <v>0</v>
      </c>
      <c r="S161" s="207">
        <v>0</v>
      </c>
    </row>
    <row r="162" ht="23.1" customHeight="1" spans="1:19">
      <c r="A162" s="180" t="s">
        <v>982</v>
      </c>
      <c r="B162" s="199" t="s">
        <v>2242</v>
      </c>
      <c r="C162" s="180" t="s">
        <v>3496</v>
      </c>
      <c r="D162" s="180" t="s">
        <v>3495</v>
      </c>
      <c r="E162" s="207">
        <v>10</v>
      </c>
      <c r="F162" s="207">
        <v>10</v>
      </c>
      <c r="G162" s="207">
        <v>0</v>
      </c>
      <c r="H162" s="207">
        <v>9</v>
      </c>
      <c r="I162" s="207">
        <v>0</v>
      </c>
      <c r="J162" s="207">
        <v>0</v>
      </c>
      <c r="K162" s="207">
        <v>0</v>
      </c>
      <c r="L162" s="207">
        <v>1</v>
      </c>
      <c r="M162" s="207">
        <v>0</v>
      </c>
      <c r="N162" s="207">
        <v>0</v>
      </c>
      <c r="O162" s="207">
        <v>0</v>
      </c>
      <c r="P162" s="207">
        <v>0</v>
      </c>
      <c r="Q162" s="207">
        <v>0</v>
      </c>
      <c r="R162" s="207">
        <v>0</v>
      </c>
      <c r="S162" s="207">
        <v>0</v>
      </c>
    </row>
    <row r="163" ht="23.1" customHeight="1" spans="1:19">
      <c r="A163" s="180" t="s">
        <v>130</v>
      </c>
      <c r="B163" s="199" t="s">
        <v>131</v>
      </c>
      <c r="C163" s="180" t="s">
        <v>3496</v>
      </c>
      <c r="D163" s="180" t="s">
        <v>3495</v>
      </c>
      <c r="E163" s="207">
        <v>24</v>
      </c>
      <c r="F163" s="207">
        <v>20</v>
      </c>
      <c r="G163" s="207">
        <v>0</v>
      </c>
      <c r="H163" s="207">
        <v>20</v>
      </c>
      <c r="I163" s="207">
        <v>0</v>
      </c>
      <c r="J163" s="207">
        <v>0</v>
      </c>
      <c r="K163" s="207">
        <v>0</v>
      </c>
      <c r="L163" s="207">
        <v>0</v>
      </c>
      <c r="M163" s="207">
        <v>4</v>
      </c>
      <c r="N163" s="207">
        <v>0</v>
      </c>
      <c r="O163" s="207">
        <v>4</v>
      </c>
      <c r="P163" s="207">
        <v>0</v>
      </c>
      <c r="Q163" s="207">
        <v>0</v>
      </c>
      <c r="R163" s="207">
        <v>0</v>
      </c>
      <c r="S163" s="207">
        <v>0</v>
      </c>
    </row>
    <row r="164" ht="23.1" customHeight="1" spans="1:19">
      <c r="A164" s="180" t="s">
        <v>993</v>
      </c>
      <c r="B164" s="199" t="s">
        <v>994</v>
      </c>
      <c r="C164" s="180" t="s">
        <v>3494</v>
      </c>
      <c r="D164" s="180" t="s">
        <v>3495</v>
      </c>
      <c r="E164" s="207">
        <v>27</v>
      </c>
      <c r="F164" s="207">
        <v>24</v>
      </c>
      <c r="G164" s="207">
        <v>24</v>
      </c>
      <c r="H164" s="207">
        <v>0</v>
      </c>
      <c r="I164" s="207">
        <v>0</v>
      </c>
      <c r="J164" s="207">
        <v>0</v>
      </c>
      <c r="K164" s="207">
        <v>0</v>
      </c>
      <c r="L164" s="207">
        <v>0</v>
      </c>
      <c r="M164" s="207">
        <v>3</v>
      </c>
      <c r="N164" s="207">
        <v>0</v>
      </c>
      <c r="O164" s="207">
        <v>3</v>
      </c>
      <c r="P164" s="207">
        <v>0</v>
      </c>
      <c r="Q164" s="207">
        <v>0</v>
      </c>
      <c r="R164" s="207">
        <v>0</v>
      </c>
      <c r="S164" s="207">
        <v>0</v>
      </c>
    </row>
    <row r="165" ht="23.1" customHeight="1" spans="1:19">
      <c r="A165" s="180" t="s">
        <v>996</v>
      </c>
      <c r="B165" s="199" t="s">
        <v>997</v>
      </c>
      <c r="C165" s="180" t="s">
        <v>3494</v>
      </c>
      <c r="D165" s="180" t="s">
        <v>3495</v>
      </c>
      <c r="E165" s="207">
        <v>90</v>
      </c>
      <c r="F165" s="207">
        <v>53</v>
      </c>
      <c r="G165" s="207">
        <v>53</v>
      </c>
      <c r="H165" s="207">
        <v>0</v>
      </c>
      <c r="I165" s="207">
        <v>0</v>
      </c>
      <c r="J165" s="207">
        <v>0</v>
      </c>
      <c r="K165" s="207">
        <v>0</v>
      </c>
      <c r="L165" s="207">
        <v>0</v>
      </c>
      <c r="M165" s="207">
        <v>37</v>
      </c>
      <c r="N165" s="207">
        <v>1</v>
      </c>
      <c r="O165" s="207">
        <v>36</v>
      </c>
      <c r="P165" s="207">
        <v>0</v>
      </c>
      <c r="Q165" s="207">
        <v>0</v>
      </c>
      <c r="R165" s="207">
        <v>0</v>
      </c>
      <c r="S165" s="207">
        <v>1</v>
      </c>
    </row>
    <row r="166" ht="23.1" customHeight="1" spans="1:19">
      <c r="A166" s="180" t="s">
        <v>2243</v>
      </c>
      <c r="B166" s="199" t="s">
        <v>2244</v>
      </c>
      <c r="C166" s="180" t="s">
        <v>3496</v>
      </c>
      <c r="D166" s="180" t="s">
        <v>3495</v>
      </c>
      <c r="E166" s="207">
        <v>52</v>
      </c>
      <c r="F166" s="207">
        <v>38</v>
      </c>
      <c r="G166" s="207">
        <v>0</v>
      </c>
      <c r="H166" s="207">
        <v>38</v>
      </c>
      <c r="I166" s="207">
        <v>0</v>
      </c>
      <c r="J166" s="207">
        <v>0</v>
      </c>
      <c r="K166" s="207">
        <v>0</v>
      </c>
      <c r="L166" s="207">
        <v>0</v>
      </c>
      <c r="M166" s="207">
        <v>14</v>
      </c>
      <c r="N166" s="207">
        <v>0</v>
      </c>
      <c r="O166" s="207">
        <v>14</v>
      </c>
      <c r="P166" s="207">
        <v>0</v>
      </c>
      <c r="Q166" s="207">
        <v>0</v>
      </c>
      <c r="R166" s="207">
        <v>0</v>
      </c>
      <c r="S166" s="207">
        <v>1</v>
      </c>
    </row>
    <row r="167" ht="23.1" customHeight="1" spans="1:19">
      <c r="A167" s="180" t="s">
        <v>132</v>
      </c>
      <c r="B167" s="199" t="s">
        <v>133</v>
      </c>
      <c r="C167" s="180" t="s">
        <v>3496</v>
      </c>
      <c r="D167" s="180" t="s">
        <v>3495</v>
      </c>
      <c r="E167" s="207">
        <v>81</v>
      </c>
      <c r="F167" s="207">
        <v>53</v>
      </c>
      <c r="G167" s="207">
        <v>0</v>
      </c>
      <c r="H167" s="207">
        <v>53</v>
      </c>
      <c r="I167" s="207">
        <v>0</v>
      </c>
      <c r="J167" s="207">
        <v>0</v>
      </c>
      <c r="K167" s="207">
        <v>0</v>
      </c>
      <c r="L167" s="207">
        <v>0</v>
      </c>
      <c r="M167" s="207">
        <v>28</v>
      </c>
      <c r="N167" s="207">
        <v>0</v>
      </c>
      <c r="O167" s="207">
        <v>28</v>
      </c>
      <c r="P167" s="207">
        <v>0</v>
      </c>
      <c r="Q167" s="207">
        <v>0</v>
      </c>
      <c r="R167" s="207">
        <v>0</v>
      </c>
      <c r="S167" s="207">
        <v>3</v>
      </c>
    </row>
    <row r="168" ht="23.1" customHeight="1" spans="1:19">
      <c r="A168" s="180" t="s">
        <v>134</v>
      </c>
      <c r="B168" s="199" t="s">
        <v>135</v>
      </c>
      <c r="C168" s="180" t="s">
        <v>3496</v>
      </c>
      <c r="D168" s="180" t="s">
        <v>3495</v>
      </c>
      <c r="E168" s="207">
        <v>70</v>
      </c>
      <c r="F168" s="207">
        <v>57</v>
      </c>
      <c r="G168" s="207">
        <v>20</v>
      </c>
      <c r="H168" s="207">
        <v>37</v>
      </c>
      <c r="I168" s="207">
        <v>0</v>
      </c>
      <c r="J168" s="207">
        <v>0</v>
      </c>
      <c r="K168" s="207">
        <v>0</v>
      </c>
      <c r="L168" s="207">
        <v>0</v>
      </c>
      <c r="M168" s="207">
        <v>13</v>
      </c>
      <c r="N168" s="207">
        <v>0</v>
      </c>
      <c r="O168" s="207">
        <v>13</v>
      </c>
      <c r="P168" s="207">
        <v>0</v>
      </c>
      <c r="Q168" s="207">
        <v>0</v>
      </c>
      <c r="R168" s="207">
        <v>0</v>
      </c>
      <c r="S168" s="207">
        <v>0</v>
      </c>
    </row>
    <row r="169" ht="23.1" customHeight="1" spans="1:19">
      <c r="A169" s="180" t="s">
        <v>1022</v>
      </c>
      <c r="B169" s="199" t="s">
        <v>1023</v>
      </c>
      <c r="C169" s="180" t="s">
        <v>3496</v>
      </c>
      <c r="D169" s="180" t="s">
        <v>3495</v>
      </c>
      <c r="E169" s="207">
        <v>4</v>
      </c>
      <c r="F169" s="207">
        <v>4</v>
      </c>
      <c r="G169" s="207">
        <v>0</v>
      </c>
      <c r="H169" s="207">
        <v>4</v>
      </c>
      <c r="I169" s="207">
        <v>0</v>
      </c>
      <c r="J169" s="207">
        <v>0</v>
      </c>
      <c r="K169" s="207">
        <v>0</v>
      </c>
      <c r="L169" s="207">
        <v>0</v>
      </c>
      <c r="M169" s="207">
        <v>0</v>
      </c>
      <c r="N169" s="207">
        <v>0</v>
      </c>
      <c r="O169" s="207">
        <v>0</v>
      </c>
      <c r="P169" s="207">
        <v>0</v>
      </c>
      <c r="Q169" s="207">
        <v>0</v>
      </c>
      <c r="R169" s="207">
        <v>0</v>
      </c>
      <c r="S169" s="207">
        <v>0</v>
      </c>
    </row>
    <row r="170" ht="23.1" customHeight="1" spans="1:19">
      <c r="A170" s="180" t="s">
        <v>1026</v>
      </c>
      <c r="B170" s="199" t="s">
        <v>2245</v>
      </c>
      <c r="C170" s="180" t="s">
        <v>3496</v>
      </c>
      <c r="D170" s="180" t="s">
        <v>3495</v>
      </c>
      <c r="E170" s="207">
        <v>8</v>
      </c>
      <c r="F170" s="207">
        <v>8</v>
      </c>
      <c r="G170" s="207">
        <v>0</v>
      </c>
      <c r="H170" s="207">
        <v>8</v>
      </c>
      <c r="I170" s="207">
        <v>0</v>
      </c>
      <c r="J170" s="207">
        <v>0</v>
      </c>
      <c r="K170" s="207">
        <v>0</v>
      </c>
      <c r="L170" s="207">
        <v>0</v>
      </c>
      <c r="M170" s="207">
        <v>0</v>
      </c>
      <c r="N170" s="207">
        <v>0</v>
      </c>
      <c r="O170" s="207">
        <v>0</v>
      </c>
      <c r="P170" s="207">
        <v>0</v>
      </c>
      <c r="Q170" s="207">
        <v>0</v>
      </c>
      <c r="R170" s="207">
        <v>0</v>
      </c>
      <c r="S170" s="207">
        <v>0</v>
      </c>
    </row>
    <row r="171" ht="23.1" customHeight="1" spans="1:19">
      <c r="A171" s="180" t="s">
        <v>2246</v>
      </c>
      <c r="B171" s="199" t="s">
        <v>2247</v>
      </c>
      <c r="C171" s="180" t="s">
        <v>3496</v>
      </c>
      <c r="D171" s="180" t="s">
        <v>3495</v>
      </c>
      <c r="E171" s="207">
        <v>5</v>
      </c>
      <c r="F171" s="207">
        <v>4</v>
      </c>
      <c r="G171" s="207">
        <v>0</v>
      </c>
      <c r="H171" s="207">
        <v>4</v>
      </c>
      <c r="I171" s="207">
        <v>0</v>
      </c>
      <c r="J171" s="207">
        <v>0</v>
      </c>
      <c r="K171" s="207">
        <v>0</v>
      </c>
      <c r="L171" s="207">
        <v>0</v>
      </c>
      <c r="M171" s="207">
        <v>1</v>
      </c>
      <c r="N171" s="207">
        <v>0</v>
      </c>
      <c r="O171" s="207">
        <v>1</v>
      </c>
      <c r="P171" s="207">
        <v>0</v>
      </c>
      <c r="Q171" s="207">
        <v>0</v>
      </c>
      <c r="R171" s="207">
        <v>0</v>
      </c>
      <c r="S171" s="207">
        <v>0</v>
      </c>
    </row>
    <row r="172" ht="23.1" customHeight="1" spans="1:19">
      <c r="A172" s="180" t="s">
        <v>1029</v>
      </c>
      <c r="B172" s="199" t="s">
        <v>2248</v>
      </c>
      <c r="C172" s="180" t="s">
        <v>3496</v>
      </c>
      <c r="D172" s="180" t="s">
        <v>3495</v>
      </c>
      <c r="E172" s="207">
        <v>11</v>
      </c>
      <c r="F172" s="207">
        <v>11</v>
      </c>
      <c r="G172" s="207">
        <v>0</v>
      </c>
      <c r="H172" s="207">
        <v>11</v>
      </c>
      <c r="I172" s="207">
        <v>0</v>
      </c>
      <c r="J172" s="207">
        <v>0</v>
      </c>
      <c r="K172" s="207">
        <v>0</v>
      </c>
      <c r="L172" s="207">
        <v>0</v>
      </c>
      <c r="M172" s="207">
        <v>0</v>
      </c>
      <c r="N172" s="207">
        <v>0</v>
      </c>
      <c r="O172" s="207">
        <v>0</v>
      </c>
      <c r="P172" s="207">
        <v>0</v>
      </c>
      <c r="Q172" s="207">
        <v>0</v>
      </c>
      <c r="R172" s="207">
        <v>0</v>
      </c>
      <c r="S172" s="207">
        <v>0</v>
      </c>
    </row>
    <row r="173" ht="23.1" customHeight="1" spans="1:19">
      <c r="A173" s="180" t="s">
        <v>2249</v>
      </c>
      <c r="B173" s="199" t="s">
        <v>2250</v>
      </c>
      <c r="C173" s="180" t="s">
        <v>3496</v>
      </c>
      <c r="D173" s="180" t="s">
        <v>3495</v>
      </c>
      <c r="E173" s="207">
        <v>9</v>
      </c>
      <c r="F173" s="207">
        <v>5</v>
      </c>
      <c r="G173" s="207">
        <v>0</v>
      </c>
      <c r="H173" s="207">
        <v>5</v>
      </c>
      <c r="I173" s="207">
        <v>0</v>
      </c>
      <c r="J173" s="207">
        <v>0</v>
      </c>
      <c r="K173" s="207">
        <v>0</v>
      </c>
      <c r="L173" s="207">
        <v>0</v>
      </c>
      <c r="M173" s="207">
        <v>4</v>
      </c>
      <c r="N173" s="207">
        <v>0</v>
      </c>
      <c r="O173" s="207">
        <v>4</v>
      </c>
      <c r="P173" s="207">
        <v>0</v>
      </c>
      <c r="Q173" s="207">
        <v>0</v>
      </c>
      <c r="R173" s="207">
        <v>0</v>
      </c>
      <c r="S173" s="207">
        <v>0</v>
      </c>
    </row>
    <row r="174" ht="23.1" customHeight="1" spans="1:19">
      <c r="A174" s="180" t="s">
        <v>2251</v>
      </c>
      <c r="B174" s="199" t="s">
        <v>2252</v>
      </c>
      <c r="C174" s="180" t="s">
        <v>3496</v>
      </c>
      <c r="D174" s="180" t="s">
        <v>3497</v>
      </c>
      <c r="E174" s="207">
        <v>30</v>
      </c>
      <c r="F174" s="207">
        <v>20</v>
      </c>
      <c r="G174" s="207">
        <v>0</v>
      </c>
      <c r="H174" s="207">
        <v>0</v>
      </c>
      <c r="I174" s="207">
        <v>0</v>
      </c>
      <c r="J174" s="207">
        <v>20</v>
      </c>
      <c r="K174" s="207">
        <v>0</v>
      </c>
      <c r="L174" s="207">
        <v>0</v>
      </c>
      <c r="M174" s="207">
        <v>10</v>
      </c>
      <c r="N174" s="207">
        <v>0</v>
      </c>
      <c r="O174" s="207">
        <v>10</v>
      </c>
      <c r="P174" s="207">
        <v>0</v>
      </c>
      <c r="Q174" s="207">
        <v>0</v>
      </c>
      <c r="R174" s="207">
        <v>0</v>
      </c>
      <c r="S174" s="207">
        <v>0</v>
      </c>
    </row>
    <row r="175" ht="23.1" customHeight="1" spans="1:19">
      <c r="A175" s="180" t="s">
        <v>1032</v>
      </c>
      <c r="B175" s="199" t="s">
        <v>1033</v>
      </c>
      <c r="C175" s="180" t="s">
        <v>3496</v>
      </c>
      <c r="D175" s="180"/>
      <c r="E175" s="207">
        <v>84</v>
      </c>
      <c r="F175" s="207">
        <v>53</v>
      </c>
      <c r="G175" s="207">
        <v>0</v>
      </c>
      <c r="H175" s="207">
        <v>0</v>
      </c>
      <c r="I175" s="207">
        <v>22</v>
      </c>
      <c r="J175" s="207">
        <v>31</v>
      </c>
      <c r="K175" s="207">
        <v>0</v>
      </c>
      <c r="L175" s="207">
        <v>0</v>
      </c>
      <c r="M175" s="207">
        <v>31</v>
      </c>
      <c r="N175" s="207">
        <v>1</v>
      </c>
      <c r="O175" s="207">
        <v>30</v>
      </c>
      <c r="P175" s="207">
        <v>0</v>
      </c>
      <c r="Q175" s="207">
        <v>0</v>
      </c>
      <c r="R175" s="207">
        <v>0</v>
      </c>
      <c r="S175" s="207">
        <v>0</v>
      </c>
    </row>
    <row r="176" ht="23.1" customHeight="1" spans="1:19">
      <c r="A176" s="180" t="s">
        <v>1038</v>
      </c>
      <c r="B176" s="199" t="s">
        <v>1039</v>
      </c>
      <c r="C176" s="180" t="s">
        <v>3496</v>
      </c>
      <c r="D176" s="180" t="s">
        <v>3495</v>
      </c>
      <c r="E176" s="207">
        <v>80</v>
      </c>
      <c r="F176" s="207">
        <v>0</v>
      </c>
      <c r="G176" s="207">
        <v>0</v>
      </c>
      <c r="H176" s="207">
        <v>0</v>
      </c>
      <c r="I176" s="207">
        <v>0</v>
      </c>
      <c r="J176" s="207">
        <v>0</v>
      </c>
      <c r="K176" s="207">
        <v>0</v>
      </c>
      <c r="L176" s="207">
        <v>0</v>
      </c>
      <c r="M176" s="207">
        <v>80</v>
      </c>
      <c r="N176" s="207">
        <v>0</v>
      </c>
      <c r="O176" s="207">
        <v>80</v>
      </c>
      <c r="P176" s="207">
        <v>0</v>
      </c>
      <c r="Q176" s="207">
        <v>0</v>
      </c>
      <c r="R176" s="207">
        <v>0</v>
      </c>
      <c r="S176" s="207">
        <v>0</v>
      </c>
    </row>
    <row r="177" ht="23.1" customHeight="1" spans="1:19">
      <c r="A177" s="180" t="s">
        <v>1044</v>
      </c>
      <c r="B177" s="199" t="s">
        <v>1045</v>
      </c>
      <c r="C177" s="180" t="s">
        <v>3496</v>
      </c>
      <c r="D177" s="180" t="s">
        <v>3495</v>
      </c>
      <c r="E177" s="207">
        <v>130</v>
      </c>
      <c r="F177" s="207">
        <v>89</v>
      </c>
      <c r="G177" s="207">
        <v>0</v>
      </c>
      <c r="H177" s="207">
        <v>51</v>
      </c>
      <c r="I177" s="207">
        <v>38</v>
      </c>
      <c r="J177" s="207">
        <v>0</v>
      </c>
      <c r="K177" s="207">
        <v>0</v>
      </c>
      <c r="L177" s="207">
        <v>0</v>
      </c>
      <c r="M177" s="207">
        <v>41</v>
      </c>
      <c r="N177" s="207">
        <v>0</v>
      </c>
      <c r="O177" s="207">
        <v>41</v>
      </c>
      <c r="P177" s="207">
        <v>0</v>
      </c>
      <c r="Q177" s="207">
        <v>0</v>
      </c>
      <c r="R177" s="207">
        <v>0</v>
      </c>
      <c r="S177" s="207">
        <v>0</v>
      </c>
    </row>
    <row r="178" ht="23.1" customHeight="1" spans="1:19">
      <c r="A178" s="180" t="s">
        <v>2253</v>
      </c>
      <c r="B178" s="199" t="s">
        <v>2254</v>
      </c>
      <c r="C178" s="180" t="s">
        <v>3496</v>
      </c>
      <c r="D178" s="180" t="s">
        <v>3497</v>
      </c>
      <c r="E178" s="207">
        <v>31</v>
      </c>
      <c r="F178" s="207">
        <v>17</v>
      </c>
      <c r="G178" s="207">
        <v>0</v>
      </c>
      <c r="H178" s="207">
        <v>0</v>
      </c>
      <c r="I178" s="207">
        <v>0</v>
      </c>
      <c r="J178" s="207">
        <v>17</v>
      </c>
      <c r="K178" s="207">
        <v>0</v>
      </c>
      <c r="L178" s="207">
        <v>0</v>
      </c>
      <c r="M178" s="207">
        <v>14</v>
      </c>
      <c r="N178" s="207">
        <v>0</v>
      </c>
      <c r="O178" s="207">
        <v>14</v>
      </c>
      <c r="P178" s="207">
        <v>0</v>
      </c>
      <c r="Q178" s="207">
        <v>0</v>
      </c>
      <c r="R178" s="207">
        <v>0</v>
      </c>
      <c r="S178" s="207">
        <v>0</v>
      </c>
    </row>
    <row r="179" ht="23.1" customHeight="1" spans="1:19">
      <c r="A179" s="180" t="s">
        <v>2255</v>
      </c>
      <c r="B179" s="199" t="s">
        <v>2256</v>
      </c>
      <c r="C179" s="180" t="s">
        <v>3496</v>
      </c>
      <c r="D179" s="180" t="s">
        <v>3497</v>
      </c>
      <c r="E179" s="207">
        <v>18</v>
      </c>
      <c r="F179" s="207">
        <v>11</v>
      </c>
      <c r="G179" s="207">
        <v>0</v>
      </c>
      <c r="H179" s="207">
        <v>0</v>
      </c>
      <c r="I179" s="207">
        <v>0</v>
      </c>
      <c r="J179" s="207">
        <v>11</v>
      </c>
      <c r="K179" s="207">
        <v>0</v>
      </c>
      <c r="L179" s="207">
        <v>0</v>
      </c>
      <c r="M179" s="207">
        <v>7</v>
      </c>
      <c r="N179" s="207">
        <v>0</v>
      </c>
      <c r="O179" s="207">
        <v>7</v>
      </c>
      <c r="P179" s="207">
        <v>0</v>
      </c>
      <c r="Q179" s="207">
        <v>0</v>
      </c>
      <c r="R179" s="207">
        <v>0</v>
      </c>
      <c r="S179" s="207">
        <v>0</v>
      </c>
    </row>
    <row r="180" ht="23.1" customHeight="1" spans="1:19">
      <c r="A180" s="180" t="s">
        <v>2257</v>
      </c>
      <c r="B180" s="199" t="s">
        <v>2258</v>
      </c>
      <c r="C180" s="180" t="s">
        <v>3496</v>
      </c>
      <c r="D180" s="180" t="s">
        <v>3497</v>
      </c>
      <c r="E180" s="207">
        <v>32</v>
      </c>
      <c r="F180" s="207">
        <v>15</v>
      </c>
      <c r="G180" s="207">
        <v>0</v>
      </c>
      <c r="H180" s="207">
        <v>0</v>
      </c>
      <c r="I180" s="207">
        <v>0</v>
      </c>
      <c r="J180" s="207">
        <v>15</v>
      </c>
      <c r="K180" s="207">
        <v>0</v>
      </c>
      <c r="L180" s="207">
        <v>0</v>
      </c>
      <c r="M180" s="207">
        <v>17</v>
      </c>
      <c r="N180" s="207">
        <v>0</v>
      </c>
      <c r="O180" s="207">
        <v>17</v>
      </c>
      <c r="P180" s="207">
        <v>0</v>
      </c>
      <c r="Q180" s="207">
        <v>0</v>
      </c>
      <c r="R180" s="207">
        <v>0</v>
      </c>
      <c r="S180" s="207">
        <v>0</v>
      </c>
    </row>
    <row r="181" ht="23.1" customHeight="1" spans="1:19">
      <c r="A181" s="180" t="s">
        <v>2259</v>
      </c>
      <c r="B181" s="199" t="s">
        <v>2260</v>
      </c>
      <c r="C181" s="180" t="s">
        <v>3496</v>
      </c>
      <c r="D181" s="180" t="s">
        <v>3497</v>
      </c>
      <c r="E181" s="207">
        <v>37</v>
      </c>
      <c r="F181" s="207">
        <v>14</v>
      </c>
      <c r="G181" s="207">
        <v>0</v>
      </c>
      <c r="H181" s="207">
        <v>0</v>
      </c>
      <c r="I181" s="207">
        <v>0</v>
      </c>
      <c r="J181" s="207">
        <v>14</v>
      </c>
      <c r="K181" s="207">
        <v>0</v>
      </c>
      <c r="L181" s="207">
        <v>0</v>
      </c>
      <c r="M181" s="207">
        <v>23</v>
      </c>
      <c r="N181" s="207">
        <v>0</v>
      </c>
      <c r="O181" s="207">
        <v>23</v>
      </c>
      <c r="P181" s="207">
        <v>0</v>
      </c>
      <c r="Q181" s="207">
        <v>0</v>
      </c>
      <c r="R181" s="207">
        <v>0</v>
      </c>
      <c r="S181" s="207">
        <v>0</v>
      </c>
    </row>
    <row r="182" ht="23.1" customHeight="1" spans="1:19">
      <c r="A182" s="180" t="s">
        <v>2261</v>
      </c>
      <c r="B182" s="199" t="s">
        <v>2262</v>
      </c>
      <c r="C182" s="180" t="s">
        <v>3496</v>
      </c>
      <c r="D182" s="180" t="s">
        <v>3497</v>
      </c>
      <c r="E182" s="207">
        <v>24</v>
      </c>
      <c r="F182" s="207">
        <v>19</v>
      </c>
      <c r="G182" s="207">
        <v>0</v>
      </c>
      <c r="H182" s="207">
        <v>0</v>
      </c>
      <c r="I182" s="207">
        <v>0</v>
      </c>
      <c r="J182" s="207">
        <v>19</v>
      </c>
      <c r="K182" s="207">
        <v>0</v>
      </c>
      <c r="L182" s="207">
        <v>0</v>
      </c>
      <c r="M182" s="207">
        <v>5</v>
      </c>
      <c r="N182" s="207">
        <v>0</v>
      </c>
      <c r="O182" s="207">
        <v>5</v>
      </c>
      <c r="P182" s="207">
        <v>0</v>
      </c>
      <c r="Q182" s="207">
        <v>0</v>
      </c>
      <c r="R182" s="207">
        <v>0</v>
      </c>
      <c r="S182" s="207">
        <v>0</v>
      </c>
    </row>
    <row r="183" ht="23.1" customHeight="1" spans="1:19">
      <c r="A183" s="180" t="s">
        <v>2263</v>
      </c>
      <c r="B183" s="199" t="s">
        <v>2264</v>
      </c>
      <c r="C183" s="180" t="s">
        <v>3496</v>
      </c>
      <c r="D183" s="180" t="s">
        <v>3497</v>
      </c>
      <c r="E183" s="207">
        <v>41</v>
      </c>
      <c r="F183" s="207">
        <v>27</v>
      </c>
      <c r="G183" s="207">
        <v>0</v>
      </c>
      <c r="H183" s="207">
        <v>0</v>
      </c>
      <c r="I183" s="207">
        <v>0</v>
      </c>
      <c r="J183" s="207">
        <v>27</v>
      </c>
      <c r="K183" s="207">
        <v>0</v>
      </c>
      <c r="L183" s="207">
        <v>0</v>
      </c>
      <c r="M183" s="207">
        <v>14</v>
      </c>
      <c r="N183" s="207">
        <v>14</v>
      </c>
      <c r="O183" s="207">
        <v>0</v>
      </c>
      <c r="P183" s="207">
        <v>0</v>
      </c>
      <c r="Q183" s="207">
        <v>0</v>
      </c>
      <c r="R183" s="207">
        <v>0</v>
      </c>
      <c r="S183" s="207">
        <v>0</v>
      </c>
    </row>
    <row r="184" ht="23.1" customHeight="1" spans="1:19">
      <c r="A184" s="180" t="s">
        <v>2265</v>
      </c>
      <c r="B184" s="199" t="s">
        <v>2266</v>
      </c>
      <c r="C184" s="180" t="s">
        <v>3496</v>
      </c>
      <c r="D184" s="180" t="s">
        <v>3497</v>
      </c>
      <c r="E184" s="207">
        <v>37</v>
      </c>
      <c r="F184" s="207">
        <v>21</v>
      </c>
      <c r="G184" s="207">
        <v>0</v>
      </c>
      <c r="H184" s="207">
        <v>0</v>
      </c>
      <c r="I184" s="207">
        <v>0</v>
      </c>
      <c r="J184" s="207">
        <v>21</v>
      </c>
      <c r="K184" s="207">
        <v>0</v>
      </c>
      <c r="L184" s="207">
        <v>0</v>
      </c>
      <c r="M184" s="207">
        <v>16</v>
      </c>
      <c r="N184" s="207">
        <v>0</v>
      </c>
      <c r="O184" s="207">
        <v>16</v>
      </c>
      <c r="P184" s="207">
        <v>0</v>
      </c>
      <c r="Q184" s="207">
        <v>0</v>
      </c>
      <c r="R184" s="207">
        <v>0</v>
      </c>
      <c r="S184" s="207">
        <v>0</v>
      </c>
    </row>
    <row r="185" ht="23.1" customHeight="1" spans="1:19">
      <c r="A185" s="180" t="s">
        <v>2267</v>
      </c>
      <c r="B185" s="199" t="s">
        <v>2268</v>
      </c>
      <c r="C185" s="180" t="s">
        <v>3496</v>
      </c>
      <c r="D185" s="180" t="s">
        <v>3497</v>
      </c>
      <c r="E185" s="207">
        <v>14</v>
      </c>
      <c r="F185" s="207">
        <v>6</v>
      </c>
      <c r="G185" s="207">
        <v>0</v>
      </c>
      <c r="H185" s="207">
        <v>0</v>
      </c>
      <c r="I185" s="207">
        <v>0</v>
      </c>
      <c r="J185" s="207">
        <v>6</v>
      </c>
      <c r="K185" s="207">
        <v>0</v>
      </c>
      <c r="L185" s="207">
        <v>0</v>
      </c>
      <c r="M185" s="207">
        <v>8</v>
      </c>
      <c r="N185" s="207">
        <v>0</v>
      </c>
      <c r="O185" s="207">
        <v>8</v>
      </c>
      <c r="P185" s="207">
        <v>0</v>
      </c>
      <c r="Q185" s="207">
        <v>0</v>
      </c>
      <c r="R185" s="207">
        <v>0</v>
      </c>
      <c r="S185" s="207">
        <v>0</v>
      </c>
    </row>
    <row r="186" ht="23.1" customHeight="1" spans="1:19">
      <c r="A186" s="180" t="s">
        <v>3498</v>
      </c>
      <c r="B186" s="199" t="s">
        <v>3499</v>
      </c>
      <c r="C186" s="180" t="s">
        <v>3496</v>
      </c>
      <c r="D186" s="180" t="s">
        <v>3497</v>
      </c>
      <c r="E186" s="207">
        <v>16</v>
      </c>
      <c r="F186" s="207">
        <v>16</v>
      </c>
      <c r="G186" s="207">
        <v>0</v>
      </c>
      <c r="H186" s="207">
        <v>0</v>
      </c>
      <c r="I186" s="207">
        <v>0</v>
      </c>
      <c r="J186" s="207">
        <v>16</v>
      </c>
      <c r="K186" s="207">
        <v>0</v>
      </c>
      <c r="L186" s="207">
        <v>0</v>
      </c>
      <c r="M186" s="207">
        <v>0</v>
      </c>
      <c r="N186" s="207">
        <v>0</v>
      </c>
      <c r="O186" s="207">
        <v>0</v>
      </c>
      <c r="P186" s="207">
        <v>0</v>
      </c>
      <c r="Q186" s="207">
        <v>0</v>
      </c>
      <c r="R186" s="207">
        <v>0</v>
      </c>
      <c r="S186" s="207">
        <v>0</v>
      </c>
    </row>
    <row r="187" ht="23.1" customHeight="1" spans="1:19">
      <c r="A187" s="180" t="s">
        <v>3500</v>
      </c>
      <c r="B187" s="199" t="s">
        <v>3501</v>
      </c>
      <c r="C187" s="180" t="s">
        <v>3496</v>
      </c>
      <c r="D187" s="180" t="s">
        <v>3497</v>
      </c>
      <c r="E187" s="207">
        <v>8</v>
      </c>
      <c r="F187" s="207">
        <v>8</v>
      </c>
      <c r="G187" s="207">
        <v>0</v>
      </c>
      <c r="H187" s="207">
        <v>0</v>
      </c>
      <c r="I187" s="207">
        <v>0</v>
      </c>
      <c r="J187" s="207">
        <v>8</v>
      </c>
      <c r="K187" s="207">
        <v>0</v>
      </c>
      <c r="L187" s="207">
        <v>0</v>
      </c>
      <c r="M187" s="207">
        <v>0</v>
      </c>
      <c r="N187" s="207">
        <v>0</v>
      </c>
      <c r="O187" s="207">
        <v>0</v>
      </c>
      <c r="P187" s="207">
        <v>0</v>
      </c>
      <c r="Q187" s="207">
        <v>0</v>
      </c>
      <c r="R187" s="207">
        <v>0</v>
      </c>
      <c r="S187" s="207">
        <v>0</v>
      </c>
    </row>
    <row r="188" ht="23.1" customHeight="1" spans="1:19">
      <c r="A188" s="180" t="s">
        <v>3502</v>
      </c>
      <c r="B188" s="199" t="s">
        <v>3503</v>
      </c>
      <c r="C188" s="180" t="s">
        <v>3496</v>
      </c>
      <c r="D188" s="180" t="s">
        <v>3497</v>
      </c>
      <c r="E188" s="207">
        <v>4</v>
      </c>
      <c r="F188" s="207">
        <v>4</v>
      </c>
      <c r="G188" s="207">
        <v>0</v>
      </c>
      <c r="H188" s="207">
        <v>0</v>
      </c>
      <c r="I188" s="207">
        <v>0</v>
      </c>
      <c r="J188" s="207">
        <v>4</v>
      </c>
      <c r="K188" s="207">
        <v>0</v>
      </c>
      <c r="L188" s="207">
        <v>0</v>
      </c>
      <c r="M188" s="207">
        <v>0</v>
      </c>
      <c r="N188" s="207">
        <v>0</v>
      </c>
      <c r="O188" s="207">
        <v>0</v>
      </c>
      <c r="P188" s="207">
        <v>0</v>
      </c>
      <c r="Q188" s="207">
        <v>0</v>
      </c>
      <c r="R188" s="207">
        <v>0</v>
      </c>
      <c r="S188" s="207">
        <v>0</v>
      </c>
    </row>
    <row r="189" ht="23.1" customHeight="1" spans="1:19">
      <c r="A189" s="180" t="s">
        <v>3504</v>
      </c>
      <c r="B189" s="199" t="s">
        <v>3505</v>
      </c>
      <c r="C189" s="180" t="s">
        <v>3496</v>
      </c>
      <c r="D189" s="180" t="s">
        <v>3497</v>
      </c>
      <c r="E189" s="207">
        <v>8</v>
      </c>
      <c r="F189" s="207">
        <v>8</v>
      </c>
      <c r="G189" s="207">
        <v>0</v>
      </c>
      <c r="H189" s="207">
        <v>0</v>
      </c>
      <c r="I189" s="207">
        <v>0</v>
      </c>
      <c r="J189" s="207">
        <v>8</v>
      </c>
      <c r="K189" s="207">
        <v>0</v>
      </c>
      <c r="L189" s="207">
        <v>0</v>
      </c>
      <c r="M189" s="207">
        <v>0</v>
      </c>
      <c r="N189" s="207">
        <v>0</v>
      </c>
      <c r="O189" s="207">
        <v>0</v>
      </c>
      <c r="P189" s="207">
        <v>0</v>
      </c>
      <c r="Q189" s="207">
        <v>0</v>
      </c>
      <c r="R189" s="207">
        <v>0</v>
      </c>
      <c r="S189" s="207">
        <v>0</v>
      </c>
    </row>
    <row r="190" ht="23.1" customHeight="1" spans="1:19">
      <c r="A190" s="180" t="s">
        <v>3506</v>
      </c>
      <c r="B190" s="199" t="s">
        <v>3507</v>
      </c>
      <c r="C190" s="180" t="s">
        <v>3496</v>
      </c>
      <c r="D190" s="180" t="s">
        <v>3497</v>
      </c>
      <c r="E190" s="207">
        <v>2</v>
      </c>
      <c r="F190" s="207">
        <v>2</v>
      </c>
      <c r="G190" s="207">
        <v>0</v>
      </c>
      <c r="H190" s="207">
        <v>0</v>
      </c>
      <c r="I190" s="207">
        <v>0</v>
      </c>
      <c r="J190" s="207">
        <v>2</v>
      </c>
      <c r="K190" s="207">
        <v>0</v>
      </c>
      <c r="L190" s="207">
        <v>0</v>
      </c>
      <c r="M190" s="207">
        <v>0</v>
      </c>
      <c r="N190" s="207">
        <v>0</v>
      </c>
      <c r="O190" s="207">
        <v>0</v>
      </c>
      <c r="P190" s="207">
        <v>0</v>
      </c>
      <c r="Q190" s="207">
        <v>0</v>
      </c>
      <c r="R190" s="207">
        <v>0</v>
      </c>
      <c r="S190" s="207">
        <v>0</v>
      </c>
    </row>
    <row r="191" ht="23.1" customHeight="1" spans="1:19">
      <c r="A191" s="180" t="s">
        <v>3508</v>
      </c>
      <c r="B191" s="199" t="s">
        <v>3509</v>
      </c>
      <c r="C191" s="180" t="s">
        <v>3496</v>
      </c>
      <c r="D191" s="180" t="s">
        <v>3497</v>
      </c>
      <c r="E191" s="207">
        <v>3</v>
      </c>
      <c r="F191" s="207">
        <v>3</v>
      </c>
      <c r="G191" s="207">
        <v>0</v>
      </c>
      <c r="H191" s="207">
        <v>0</v>
      </c>
      <c r="I191" s="207">
        <v>0</v>
      </c>
      <c r="J191" s="207">
        <v>3</v>
      </c>
      <c r="K191" s="207">
        <v>0</v>
      </c>
      <c r="L191" s="207">
        <v>0</v>
      </c>
      <c r="M191" s="207">
        <v>0</v>
      </c>
      <c r="N191" s="207">
        <v>0</v>
      </c>
      <c r="O191" s="207">
        <v>0</v>
      </c>
      <c r="P191" s="207">
        <v>0</v>
      </c>
      <c r="Q191" s="207">
        <v>0</v>
      </c>
      <c r="R191" s="207">
        <v>0</v>
      </c>
      <c r="S191" s="207">
        <v>0</v>
      </c>
    </row>
    <row r="192" ht="23.1" customHeight="1" spans="1:19">
      <c r="A192" s="180" t="s">
        <v>3510</v>
      </c>
      <c r="B192" s="199" t="s">
        <v>3511</v>
      </c>
      <c r="C192" s="180" t="s">
        <v>3496</v>
      </c>
      <c r="D192" s="180" t="s">
        <v>3497</v>
      </c>
      <c r="E192" s="207">
        <v>8</v>
      </c>
      <c r="F192" s="207">
        <v>8</v>
      </c>
      <c r="G192" s="207">
        <v>0</v>
      </c>
      <c r="H192" s="207">
        <v>0</v>
      </c>
      <c r="I192" s="207">
        <v>0</v>
      </c>
      <c r="J192" s="207">
        <v>8</v>
      </c>
      <c r="K192" s="207">
        <v>0</v>
      </c>
      <c r="L192" s="207">
        <v>0</v>
      </c>
      <c r="M192" s="207">
        <v>0</v>
      </c>
      <c r="N192" s="207">
        <v>0</v>
      </c>
      <c r="O192" s="207">
        <v>0</v>
      </c>
      <c r="P192" s="207">
        <v>0</v>
      </c>
      <c r="Q192" s="207">
        <v>0</v>
      </c>
      <c r="R192" s="207">
        <v>0</v>
      </c>
      <c r="S192" s="207">
        <v>0</v>
      </c>
    </row>
    <row r="193" ht="23.1" customHeight="1" spans="1:19">
      <c r="A193" s="180" t="s">
        <v>1073</v>
      </c>
      <c r="B193" s="199" t="s">
        <v>1074</v>
      </c>
      <c r="C193" s="180" t="s">
        <v>3494</v>
      </c>
      <c r="D193" s="180" t="s">
        <v>3495</v>
      </c>
      <c r="E193" s="207">
        <v>12</v>
      </c>
      <c r="F193" s="207">
        <v>7</v>
      </c>
      <c r="G193" s="207">
        <v>7</v>
      </c>
      <c r="H193" s="207">
        <v>0</v>
      </c>
      <c r="I193" s="207">
        <v>0</v>
      </c>
      <c r="J193" s="207">
        <v>0</v>
      </c>
      <c r="K193" s="207">
        <v>0</v>
      </c>
      <c r="L193" s="207">
        <v>0</v>
      </c>
      <c r="M193" s="207">
        <v>5</v>
      </c>
      <c r="N193" s="207">
        <v>0</v>
      </c>
      <c r="O193" s="207">
        <v>5</v>
      </c>
      <c r="P193" s="207">
        <v>0</v>
      </c>
      <c r="Q193" s="207">
        <v>0</v>
      </c>
      <c r="R193" s="207">
        <v>0</v>
      </c>
      <c r="S193" s="207">
        <v>0</v>
      </c>
    </row>
    <row r="194" ht="23.1" customHeight="1" spans="1:19">
      <c r="A194" s="180" t="s">
        <v>136</v>
      </c>
      <c r="B194" s="199" t="s">
        <v>137</v>
      </c>
      <c r="C194" s="180" t="s">
        <v>3496</v>
      </c>
      <c r="D194" s="180" t="s">
        <v>3497</v>
      </c>
      <c r="E194" s="207">
        <v>5</v>
      </c>
      <c r="F194" s="207">
        <v>5</v>
      </c>
      <c r="G194" s="207">
        <v>0</v>
      </c>
      <c r="H194" s="207">
        <v>0</v>
      </c>
      <c r="I194" s="207">
        <v>5</v>
      </c>
      <c r="J194" s="207">
        <v>0</v>
      </c>
      <c r="K194" s="207">
        <v>0</v>
      </c>
      <c r="L194" s="207">
        <v>0</v>
      </c>
      <c r="M194" s="207">
        <v>0</v>
      </c>
      <c r="N194" s="207">
        <v>0</v>
      </c>
      <c r="O194" s="207">
        <v>0</v>
      </c>
      <c r="P194" s="207">
        <v>0</v>
      </c>
      <c r="Q194" s="207">
        <v>0</v>
      </c>
      <c r="R194" s="207">
        <v>0</v>
      </c>
      <c r="S194" s="207">
        <v>0</v>
      </c>
    </row>
    <row r="195" ht="23.1" customHeight="1" spans="1:19">
      <c r="A195" s="180" t="s">
        <v>138</v>
      </c>
      <c r="B195" s="199" t="s">
        <v>139</v>
      </c>
      <c r="C195" s="180" t="s">
        <v>3494</v>
      </c>
      <c r="D195" s="180" t="s">
        <v>3495</v>
      </c>
      <c r="E195" s="207">
        <v>160</v>
      </c>
      <c r="F195" s="207">
        <v>157</v>
      </c>
      <c r="G195" s="207">
        <v>51</v>
      </c>
      <c r="H195" s="207">
        <v>104</v>
      </c>
      <c r="I195" s="207">
        <v>0</v>
      </c>
      <c r="J195" s="207">
        <v>0</v>
      </c>
      <c r="K195" s="207">
        <v>0</v>
      </c>
      <c r="L195" s="207">
        <v>2</v>
      </c>
      <c r="M195" s="207">
        <v>3</v>
      </c>
      <c r="N195" s="207">
        <v>0</v>
      </c>
      <c r="O195" s="207">
        <v>3</v>
      </c>
      <c r="P195" s="207">
        <v>0</v>
      </c>
      <c r="Q195" s="207">
        <v>0</v>
      </c>
      <c r="R195" s="207">
        <v>0</v>
      </c>
      <c r="S195" s="207">
        <v>4</v>
      </c>
    </row>
    <row r="196" ht="23.1" customHeight="1" spans="1:19">
      <c r="A196" s="180" t="s">
        <v>1090</v>
      </c>
      <c r="B196" s="199" t="s">
        <v>1091</v>
      </c>
      <c r="C196" s="180" t="s">
        <v>3494</v>
      </c>
      <c r="D196" s="180" t="s">
        <v>3495</v>
      </c>
      <c r="E196" s="207">
        <v>51</v>
      </c>
      <c r="F196" s="207">
        <v>30</v>
      </c>
      <c r="G196" s="207">
        <v>18</v>
      </c>
      <c r="H196" s="207">
        <v>12</v>
      </c>
      <c r="I196" s="207">
        <v>0</v>
      </c>
      <c r="J196" s="207">
        <v>0</v>
      </c>
      <c r="K196" s="207">
        <v>0</v>
      </c>
      <c r="L196" s="207">
        <v>0</v>
      </c>
      <c r="M196" s="207">
        <v>21</v>
      </c>
      <c r="N196" s="207">
        <v>0</v>
      </c>
      <c r="O196" s="207">
        <v>21</v>
      </c>
      <c r="P196" s="207">
        <v>0</v>
      </c>
      <c r="Q196" s="207">
        <v>0</v>
      </c>
      <c r="R196" s="207">
        <v>0</v>
      </c>
      <c r="S196" s="207">
        <v>0</v>
      </c>
    </row>
    <row r="197" ht="23.1" customHeight="1" spans="1:19">
      <c r="A197" s="180" t="s">
        <v>1098</v>
      </c>
      <c r="B197" s="199" t="s">
        <v>1099</v>
      </c>
      <c r="C197" s="180" t="s">
        <v>3496</v>
      </c>
      <c r="D197" s="180" t="s">
        <v>3495</v>
      </c>
      <c r="E197" s="207">
        <v>9</v>
      </c>
      <c r="F197" s="207">
        <v>7</v>
      </c>
      <c r="G197" s="207">
        <v>0</v>
      </c>
      <c r="H197" s="207">
        <v>7</v>
      </c>
      <c r="I197" s="207">
        <v>0</v>
      </c>
      <c r="J197" s="207">
        <v>0</v>
      </c>
      <c r="K197" s="207">
        <v>0</v>
      </c>
      <c r="L197" s="207">
        <v>0</v>
      </c>
      <c r="M197" s="207">
        <v>2</v>
      </c>
      <c r="N197" s="207">
        <v>0</v>
      </c>
      <c r="O197" s="207">
        <v>2</v>
      </c>
      <c r="P197" s="207">
        <v>0</v>
      </c>
      <c r="Q197" s="207">
        <v>0</v>
      </c>
      <c r="R197" s="207">
        <v>0</v>
      </c>
      <c r="S197" s="207">
        <v>0</v>
      </c>
    </row>
    <row r="198" ht="23.1" customHeight="1" spans="1:19">
      <c r="A198" s="180" t="s">
        <v>140</v>
      </c>
      <c r="B198" s="199" t="s">
        <v>141</v>
      </c>
      <c r="C198" s="180" t="s">
        <v>3494</v>
      </c>
      <c r="D198" s="180" t="s">
        <v>3495</v>
      </c>
      <c r="E198" s="207">
        <v>6</v>
      </c>
      <c r="F198" s="207">
        <v>6</v>
      </c>
      <c r="G198" s="207">
        <v>6</v>
      </c>
      <c r="H198" s="207">
        <v>0</v>
      </c>
      <c r="I198" s="207">
        <v>0</v>
      </c>
      <c r="J198" s="207">
        <v>0</v>
      </c>
      <c r="K198" s="207">
        <v>0</v>
      </c>
      <c r="L198" s="207">
        <v>0</v>
      </c>
      <c r="M198" s="207">
        <v>0</v>
      </c>
      <c r="N198" s="207">
        <v>0</v>
      </c>
      <c r="O198" s="207">
        <v>0</v>
      </c>
      <c r="P198" s="207">
        <v>0</v>
      </c>
      <c r="Q198" s="207">
        <v>0</v>
      </c>
      <c r="R198" s="207">
        <v>0</v>
      </c>
      <c r="S198" s="207">
        <v>1</v>
      </c>
    </row>
    <row r="199" ht="23.1" customHeight="1" spans="1:19">
      <c r="A199" s="180" t="s">
        <v>2269</v>
      </c>
      <c r="B199" s="199" t="s">
        <v>2270</v>
      </c>
      <c r="C199" s="180" t="s">
        <v>3496</v>
      </c>
      <c r="D199" s="180" t="s">
        <v>3495</v>
      </c>
      <c r="E199" s="207">
        <v>11</v>
      </c>
      <c r="F199" s="207">
        <v>10</v>
      </c>
      <c r="G199" s="207">
        <v>0</v>
      </c>
      <c r="H199" s="207">
        <v>10</v>
      </c>
      <c r="I199" s="207">
        <v>0</v>
      </c>
      <c r="J199" s="207">
        <v>0</v>
      </c>
      <c r="K199" s="207">
        <v>0</v>
      </c>
      <c r="L199" s="207">
        <v>0</v>
      </c>
      <c r="M199" s="207">
        <v>1</v>
      </c>
      <c r="N199" s="207">
        <v>0</v>
      </c>
      <c r="O199" s="207">
        <v>1</v>
      </c>
      <c r="P199" s="207">
        <v>0</v>
      </c>
      <c r="Q199" s="207">
        <v>0</v>
      </c>
      <c r="R199" s="207">
        <v>0</v>
      </c>
      <c r="S199" s="207">
        <v>0</v>
      </c>
    </row>
    <row r="200" ht="23.1" customHeight="1" spans="1:19">
      <c r="A200" s="180" t="s">
        <v>1101</v>
      </c>
      <c r="B200" s="199" t="s">
        <v>1102</v>
      </c>
      <c r="C200" s="180" t="s">
        <v>3496</v>
      </c>
      <c r="D200" s="180" t="s">
        <v>3495</v>
      </c>
      <c r="E200" s="207">
        <v>10</v>
      </c>
      <c r="F200" s="207">
        <v>10</v>
      </c>
      <c r="G200" s="207">
        <v>0</v>
      </c>
      <c r="H200" s="207">
        <v>10</v>
      </c>
      <c r="I200" s="207">
        <v>0</v>
      </c>
      <c r="J200" s="207">
        <v>0</v>
      </c>
      <c r="K200" s="207">
        <v>0</v>
      </c>
      <c r="L200" s="207">
        <v>0</v>
      </c>
      <c r="M200" s="207">
        <v>0</v>
      </c>
      <c r="N200" s="207">
        <v>0</v>
      </c>
      <c r="O200" s="207">
        <v>0</v>
      </c>
      <c r="P200" s="207">
        <v>0</v>
      </c>
      <c r="Q200" s="207">
        <v>0</v>
      </c>
      <c r="R200" s="207">
        <v>0</v>
      </c>
      <c r="S200" s="207">
        <v>0</v>
      </c>
    </row>
    <row r="201" ht="23.1" customHeight="1" spans="1:19">
      <c r="A201" s="180" t="s">
        <v>142</v>
      </c>
      <c r="B201" s="199" t="s">
        <v>143</v>
      </c>
      <c r="C201" s="180" t="s">
        <v>3494</v>
      </c>
      <c r="D201" s="180" t="s">
        <v>3495</v>
      </c>
      <c r="E201" s="207">
        <v>329</v>
      </c>
      <c r="F201" s="207">
        <v>321</v>
      </c>
      <c r="G201" s="207">
        <v>80</v>
      </c>
      <c r="H201" s="207">
        <v>238</v>
      </c>
      <c r="I201" s="207">
        <v>0</v>
      </c>
      <c r="J201" s="207">
        <v>0</v>
      </c>
      <c r="K201" s="207">
        <v>3</v>
      </c>
      <c r="L201" s="207">
        <v>0</v>
      </c>
      <c r="M201" s="207">
        <v>8</v>
      </c>
      <c r="N201" s="207">
        <v>0</v>
      </c>
      <c r="O201" s="207">
        <v>8</v>
      </c>
      <c r="P201" s="207">
        <v>0</v>
      </c>
      <c r="Q201" s="207">
        <v>0</v>
      </c>
      <c r="R201" s="207">
        <v>0</v>
      </c>
      <c r="S201" s="207">
        <v>6</v>
      </c>
    </row>
    <row r="202" ht="23.1" customHeight="1" spans="1:19">
      <c r="A202" s="180" t="s">
        <v>144</v>
      </c>
      <c r="B202" s="199" t="s">
        <v>145</v>
      </c>
      <c r="C202" s="180" t="s">
        <v>3496</v>
      </c>
      <c r="D202" s="180" t="s">
        <v>3495</v>
      </c>
      <c r="E202" s="207">
        <v>8</v>
      </c>
      <c r="F202" s="207">
        <v>8</v>
      </c>
      <c r="G202" s="207">
        <v>0</v>
      </c>
      <c r="H202" s="207">
        <v>8</v>
      </c>
      <c r="I202" s="207">
        <v>0</v>
      </c>
      <c r="J202" s="207">
        <v>0</v>
      </c>
      <c r="K202" s="207">
        <v>0</v>
      </c>
      <c r="L202" s="207">
        <v>0</v>
      </c>
      <c r="M202" s="207">
        <v>0</v>
      </c>
      <c r="N202" s="207">
        <v>0</v>
      </c>
      <c r="O202" s="207">
        <v>0</v>
      </c>
      <c r="P202" s="207">
        <v>0</v>
      </c>
      <c r="Q202" s="207">
        <v>0</v>
      </c>
      <c r="R202" s="207">
        <v>0</v>
      </c>
      <c r="S202" s="207">
        <v>1</v>
      </c>
    </row>
    <row r="203" ht="23.1" customHeight="1" spans="1:19">
      <c r="A203" s="180" t="s">
        <v>1113</v>
      </c>
      <c r="B203" s="199" t="s">
        <v>1114</v>
      </c>
      <c r="C203" s="180" t="s">
        <v>3494</v>
      </c>
      <c r="D203" s="180" t="s">
        <v>3495</v>
      </c>
      <c r="E203" s="207">
        <v>67</v>
      </c>
      <c r="F203" s="207">
        <v>32</v>
      </c>
      <c r="G203" s="207">
        <v>26</v>
      </c>
      <c r="H203" s="207">
        <v>6</v>
      </c>
      <c r="I203" s="207">
        <v>0</v>
      </c>
      <c r="J203" s="207">
        <v>0</v>
      </c>
      <c r="K203" s="207">
        <v>0</v>
      </c>
      <c r="L203" s="207">
        <v>0</v>
      </c>
      <c r="M203" s="207">
        <v>35</v>
      </c>
      <c r="N203" s="207">
        <v>0</v>
      </c>
      <c r="O203" s="207">
        <v>35</v>
      </c>
      <c r="P203" s="207">
        <v>35</v>
      </c>
      <c r="Q203" s="207">
        <v>35</v>
      </c>
      <c r="R203" s="207">
        <v>0</v>
      </c>
      <c r="S203" s="207">
        <v>1</v>
      </c>
    </row>
    <row r="204" ht="23.1" customHeight="1" spans="1:19">
      <c r="A204" s="180" t="s">
        <v>1119</v>
      </c>
      <c r="B204" s="199" t="s">
        <v>2271</v>
      </c>
      <c r="C204" s="180" t="s">
        <v>3496</v>
      </c>
      <c r="D204" s="180" t="s">
        <v>3495</v>
      </c>
      <c r="E204" s="207">
        <v>14</v>
      </c>
      <c r="F204" s="207">
        <v>10</v>
      </c>
      <c r="G204" s="207">
        <v>0</v>
      </c>
      <c r="H204" s="207">
        <v>10</v>
      </c>
      <c r="I204" s="207">
        <v>0</v>
      </c>
      <c r="J204" s="207">
        <v>0</v>
      </c>
      <c r="K204" s="207">
        <v>0</v>
      </c>
      <c r="L204" s="207">
        <v>0</v>
      </c>
      <c r="M204" s="207">
        <v>4</v>
      </c>
      <c r="N204" s="207">
        <v>0</v>
      </c>
      <c r="O204" s="207">
        <v>4</v>
      </c>
      <c r="P204" s="207">
        <v>0</v>
      </c>
      <c r="Q204" s="207">
        <v>0</v>
      </c>
      <c r="R204" s="207">
        <v>0</v>
      </c>
      <c r="S204" s="207">
        <v>1</v>
      </c>
    </row>
    <row r="205" ht="23.1" customHeight="1" spans="1:19">
      <c r="A205" s="180" t="s">
        <v>2272</v>
      </c>
      <c r="B205" s="199" t="s">
        <v>2273</v>
      </c>
      <c r="C205" s="180" t="s">
        <v>3496</v>
      </c>
      <c r="D205" s="180" t="s">
        <v>3495</v>
      </c>
      <c r="E205" s="207">
        <v>4</v>
      </c>
      <c r="F205" s="207">
        <v>4</v>
      </c>
      <c r="G205" s="207">
        <v>0</v>
      </c>
      <c r="H205" s="207">
        <v>4</v>
      </c>
      <c r="I205" s="207">
        <v>0</v>
      </c>
      <c r="J205" s="207">
        <v>0</v>
      </c>
      <c r="K205" s="207">
        <v>0</v>
      </c>
      <c r="L205" s="207">
        <v>0</v>
      </c>
      <c r="M205" s="207">
        <v>0</v>
      </c>
      <c r="N205" s="207">
        <v>0</v>
      </c>
      <c r="O205" s="207">
        <v>0</v>
      </c>
      <c r="P205" s="207">
        <v>0</v>
      </c>
      <c r="Q205" s="207">
        <v>0</v>
      </c>
      <c r="R205" s="207">
        <v>0</v>
      </c>
      <c r="S205" s="207">
        <v>0</v>
      </c>
    </row>
    <row r="206" ht="23.1" customHeight="1" spans="1:19">
      <c r="A206" s="180" t="s">
        <v>2274</v>
      </c>
      <c r="B206" s="199" t="s">
        <v>2275</v>
      </c>
      <c r="C206" s="180" t="s">
        <v>3496</v>
      </c>
      <c r="D206" s="180" t="s">
        <v>3495</v>
      </c>
      <c r="E206" s="207">
        <v>6</v>
      </c>
      <c r="F206" s="207">
        <v>6</v>
      </c>
      <c r="G206" s="207">
        <v>0</v>
      </c>
      <c r="H206" s="207">
        <v>6</v>
      </c>
      <c r="I206" s="207">
        <v>0</v>
      </c>
      <c r="J206" s="207">
        <v>0</v>
      </c>
      <c r="K206" s="207">
        <v>0</v>
      </c>
      <c r="L206" s="207">
        <v>0</v>
      </c>
      <c r="M206" s="207">
        <v>0</v>
      </c>
      <c r="N206" s="207">
        <v>0</v>
      </c>
      <c r="O206" s="207">
        <v>0</v>
      </c>
      <c r="P206" s="207">
        <v>0</v>
      </c>
      <c r="Q206" s="207">
        <v>0</v>
      </c>
      <c r="R206" s="207">
        <v>0</v>
      </c>
      <c r="S206" s="207">
        <v>0</v>
      </c>
    </row>
    <row r="207" ht="23.1" customHeight="1" spans="1:19">
      <c r="A207" s="180" t="s">
        <v>2276</v>
      </c>
      <c r="B207" s="199" t="s">
        <v>2277</v>
      </c>
      <c r="C207" s="180" t="s">
        <v>3496</v>
      </c>
      <c r="D207" s="180" t="s">
        <v>3495</v>
      </c>
      <c r="E207" s="207">
        <v>13</v>
      </c>
      <c r="F207" s="207">
        <v>13</v>
      </c>
      <c r="G207" s="207">
        <v>13</v>
      </c>
      <c r="H207" s="207">
        <v>0</v>
      </c>
      <c r="I207" s="207">
        <v>0</v>
      </c>
      <c r="J207" s="207">
        <v>0</v>
      </c>
      <c r="K207" s="207">
        <v>0</v>
      </c>
      <c r="L207" s="207">
        <v>0</v>
      </c>
      <c r="M207" s="207">
        <v>0</v>
      </c>
      <c r="N207" s="207">
        <v>0</v>
      </c>
      <c r="O207" s="207">
        <v>0</v>
      </c>
      <c r="P207" s="207">
        <v>0</v>
      </c>
      <c r="Q207" s="207">
        <v>0</v>
      </c>
      <c r="R207" s="207">
        <v>0</v>
      </c>
      <c r="S207" s="207">
        <v>0</v>
      </c>
    </row>
    <row r="208" ht="23.1" customHeight="1" spans="1:19">
      <c r="A208" s="180" t="s">
        <v>2278</v>
      </c>
      <c r="B208" s="199" t="s">
        <v>2279</v>
      </c>
      <c r="C208" s="180" t="s">
        <v>3496</v>
      </c>
      <c r="D208" s="180" t="s">
        <v>3495</v>
      </c>
      <c r="E208" s="207">
        <v>17</v>
      </c>
      <c r="F208" s="207">
        <v>9</v>
      </c>
      <c r="G208" s="207">
        <v>0</v>
      </c>
      <c r="H208" s="207">
        <v>9</v>
      </c>
      <c r="I208" s="207">
        <v>0</v>
      </c>
      <c r="J208" s="207">
        <v>0</v>
      </c>
      <c r="K208" s="207">
        <v>0</v>
      </c>
      <c r="L208" s="207">
        <v>0</v>
      </c>
      <c r="M208" s="207">
        <v>8</v>
      </c>
      <c r="N208" s="207">
        <v>0</v>
      </c>
      <c r="O208" s="207">
        <v>8</v>
      </c>
      <c r="P208" s="207">
        <v>0</v>
      </c>
      <c r="Q208" s="207">
        <v>0</v>
      </c>
      <c r="R208" s="207">
        <v>0</v>
      </c>
      <c r="S208" s="207">
        <v>0</v>
      </c>
    </row>
    <row r="209" ht="23.1" customHeight="1" spans="1:19">
      <c r="A209" s="180" t="s">
        <v>1124</v>
      </c>
      <c r="B209" s="199" t="s">
        <v>1125</v>
      </c>
      <c r="C209" s="180" t="s">
        <v>3494</v>
      </c>
      <c r="D209" s="180" t="s">
        <v>3495</v>
      </c>
      <c r="E209" s="207">
        <v>103</v>
      </c>
      <c r="F209" s="207">
        <v>34</v>
      </c>
      <c r="G209" s="207">
        <v>34</v>
      </c>
      <c r="H209" s="207">
        <v>0</v>
      </c>
      <c r="I209" s="207">
        <v>0</v>
      </c>
      <c r="J209" s="207">
        <v>0</v>
      </c>
      <c r="K209" s="207">
        <v>0</v>
      </c>
      <c r="L209" s="207">
        <v>0</v>
      </c>
      <c r="M209" s="207">
        <v>69</v>
      </c>
      <c r="N209" s="207">
        <v>3</v>
      </c>
      <c r="O209" s="207">
        <v>66</v>
      </c>
      <c r="P209" s="207">
        <v>0</v>
      </c>
      <c r="Q209" s="207">
        <v>0</v>
      </c>
      <c r="R209" s="207">
        <v>0</v>
      </c>
      <c r="S209" s="207">
        <v>0</v>
      </c>
    </row>
    <row r="210" ht="23.1" customHeight="1" spans="1:19">
      <c r="A210" s="180" t="s">
        <v>1131</v>
      </c>
      <c r="B210" s="199" t="s">
        <v>2280</v>
      </c>
      <c r="C210" s="180" t="s">
        <v>3496</v>
      </c>
      <c r="D210" s="180" t="s">
        <v>3495</v>
      </c>
      <c r="E210" s="207">
        <v>3</v>
      </c>
      <c r="F210" s="207">
        <v>3</v>
      </c>
      <c r="G210" s="207">
        <v>0</v>
      </c>
      <c r="H210" s="207">
        <v>3</v>
      </c>
      <c r="I210" s="207">
        <v>0</v>
      </c>
      <c r="J210" s="207">
        <v>0</v>
      </c>
      <c r="K210" s="207">
        <v>0</v>
      </c>
      <c r="L210" s="207">
        <v>0</v>
      </c>
      <c r="M210" s="207">
        <v>0</v>
      </c>
      <c r="N210" s="207">
        <v>0</v>
      </c>
      <c r="O210" s="207">
        <v>0</v>
      </c>
      <c r="P210" s="207">
        <v>0</v>
      </c>
      <c r="Q210" s="207">
        <v>0</v>
      </c>
      <c r="R210" s="207">
        <v>0</v>
      </c>
      <c r="S210" s="207">
        <v>0</v>
      </c>
    </row>
    <row r="211" ht="23.1" customHeight="1" spans="1:19">
      <c r="A211" s="180" t="s">
        <v>1136</v>
      </c>
      <c r="B211" s="199" t="s">
        <v>1137</v>
      </c>
      <c r="C211" s="180" t="s">
        <v>3496</v>
      </c>
      <c r="D211" s="180" t="s">
        <v>3495</v>
      </c>
      <c r="E211" s="207">
        <v>5</v>
      </c>
      <c r="F211" s="207">
        <v>5</v>
      </c>
      <c r="G211" s="207">
        <v>0</v>
      </c>
      <c r="H211" s="207">
        <v>5</v>
      </c>
      <c r="I211" s="207">
        <v>0</v>
      </c>
      <c r="J211" s="207">
        <v>0</v>
      </c>
      <c r="K211" s="207">
        <v>0</v>
      </c>
      <c r="L211" s="207">
        <v>0</v>
      </c>
      <c r="M211" s="207">
        <v>0</v>
      </c>
      <c r="N211" s="207">
        <v>0</v>
      </c>
      <c r="O211" s="207">
        <v>0</v>
      </c>
      <c r="P211" s="207">
        <v>0</v>
      </c>
      <c r="Q211" s="207">
        <v>0</v>
      </c>
      <c r="R211" s="207">
        <v>0</v>
      </c>
      <c r="S211" s="207">
        <v>0</v>
      </c>
    </row>
    <row r="212" ht="23.1" customHeight="1" spans="1:19">
      <c r="A212" s="180" t="s">
        <v>1141</v>
      </c>
      <c r="B212" s="199" t="s">
        <v>2281</v>
      </c>
      <c r="C212" s="180" t="s">
        <v>3496</v>
      </c>
      <c r="D212" s="180" t="s">
        <v>3495</v>
      </c>
      <c r="E212" s="207">
        <v>8</v>
      </c>
      <c r="F212" s="207">
        <v>6</v>
      </c>
      <c r="G212" s="207">
        <v>0</v>
      </c>
      <c r="H212" s="207">
        <v>6</v>
      </c>
      <c r="I212" s="207">
        <v>0</v>
      </c>
      <c r="J212" s="207">
        <v>0</v>
      </c>
      <c r="K212" s="207">
        <v>0</v>
      </c>
      <c r="L212" s="207">
        <v>0</v>
      </c>
      <c r="M212" s="207">
        <v>2</v>
      </c>
      <c r="N212" s="207">
        <v>0</v>
      </c>
      <c r="O212" s="207">
        <v>2</v>
      </c>
      <c r="P212" s="207">
        <v>0</v>
      </c>
      <c r="Q212" s="207">
        <v>0</v>
      </c>
      <c r="R212" s="207">
        <v>0</v>
      </c>
      <c r="S212" s="207">
        <v>0</v>
      </c>
    </row>
    <row r="213" ht="23.1" customHeight="1" spans="1:19">
      <c r="A213" s="180" t="s">
        <v>1146</v>
      </c>
      <c r="B213" s="199" t="s">
        <v>1147</v>
      </c>
      <c r="C213" s="180" t="s">
        <v>3496</v>
      </c>
      <c r="D213" s="180" t="s">
        <v>3495</v>
      </c>
      <c r="E213" s="207">
        <v>29</v>
      </c>
      <c r="F213" s="207">
        <v>29</v>
      </c>
      <c r="G213" s="207">
        <v>1</v>
      </c>
      <c r="H213" s="207">
        <v>28</v>
      </c>
      <c r="I213" s="207">
        <v>0</v>
      </c>
      <c r="J213" s="207">
        <v>0</v>
      </c>
      <c r="K213" s="207">
        <v>0</v>
      </c>
      <c r="L213" s="207">
        <v>0</v>
      </c>
      <c r="M213" s="207">
        <v>0</v>
      </c>
      <c r="N213" s="207">
        <v>0</v>
      </c>
      <c r="O213" s="207">
        <v>0</v>
      </c>
      <c r="P213" s="207">
        <v>0</v>
      </c>
      <c r="Q213" s="207">
        <v>0</v>
      </c>
      <c r="R213" s="207">
        <v>0</v>
      </c>
      <c r="S213" s="207">
        <v>5</v>
      </c>
    </row>
    <row r="214" ht="23.1" customHeight="1" spans="1:19">
      <c r="A214" s="180" t="s">
        <v>1152</v>
      </c>
      <c r="B214" s="199" t="s">
        <v>1153</v>
      </c>
      <c r="C214" s="180" t="s">
        <v>3496</v>
      </c>
      <c r="D214" s="180" t="s">
        <v>3495</v>
      </c>
      <c r="E214" s="207">
        <v>3</v>
      </c>
      <c r="F214" s="207">
        <v>3</v>
      </c>
      <c r="G214" s="207">
        <v>1</v>
      </c>
      <c r="H214" s="207">
        <v>2</v>
      </c>
      <c r="I214" s="207">
        <v>0</v>
      </c>
      <c r="J214" s="207">
        <v>0</v>
      </c>
      <c r="K214" s="207">
        <v>0</v>
      </c>
      <c r="L214" s="207">
        <v>0</v>
      </c>
      <c r="M214" s="207">
        <v>0</v>
      </c>
      <c r="N214" s="207">
        <v>0</v>
      </c>
      <c r="O214" s="207">
        <v>0</v>
      </c>
      <c r="P214" s="207">
        <v>0</v>
      </c>
      <c r="Q214" s="207">
        <v>0</v>
      </c>
      <c r="R214" s="207">
        <v>0</v>
      </c>
      <c r="S214" s="207">
        <v>0</v>
      </c>
    </row>
    <row r="215" ht="23.1" customHeight="1" spans="1:19">
      <c r="A215" s="180" t="s">
        <v>1156</v>
      </c>
      <c r="B215" s="199" t="s">
        <v>1157</v>
      </c>
      <c r="C215" s="180" t="s">
        <v>3496</v>
      </c>
      <c r="D215" s="180" t="s">
        <v>3495</v>
      </c>
      <c r="E215" s="207">
        <v>56</v>
      </c>
      <c r="F215" s="207">
        <v>56</v>
      </c>
      <c r="G215" s="207">
        <v>0</v>
      </c>
      <c r="H215" s="207">
        <v>56</v>
      </c>
      <c r="I215" s="207">
        <v>0</v>
      </c>
      <c r="J215" s="207">
        <v>0</v>
      </c>
      <c r="K215" s="207">
        <v>0</v>
      </c>
      <c r="L215" s="207">
        <v>0</v>
      </c>
      <c r="M215" s="207">
        <v>0</v>
      </c>
      <c r="N215" s="207">
        <v>0</v>
      </c>
      <c r="O215" s="207">
        <v>0</v>
      </c>
      <c r="P215" s="207">
        <v>0</v>
      </c>
      <c r="Q215" s="207">
        <v>0</v>
      </c>
      <c r="R215" s="207">
        <v>0</v>
      </c>
      <c r="S215" s="207">
        <v>1</v>
      </c>
    </row>
    <row r="216" ht="23.1" customHeight="1" spans="1:19">
      <c r="A216" s="180" t="s">
        <v>1158</v>
      </c>
      <c r="B216" s="199" t="s">
        <v>1159</v>
      </c>
      <c r="C216" s="180" t="s">
        <v>3494</v>
      </c>
      <c r="D216" s="180" t="s">
        <v>3495</v>
      </c>
      <c r="E216" s="207">
        <v>25</v>
      </c>
      <c r="F216" s="207">
        <v>25</v>
      </c>
      <c r="G216" s="207">
        <v>12</v>
      </c>
      <c r="H216" s="207">
        <v>13</v>
      </c>
      <c r="I216" s="207">
        <v>0</v>
      </c>
      <c r="J216" s="207">
        <v>0</v>
      </c>
      <c r="K216" s="207">
        <v>0</v>
      </c>
      <c r="L216" s="207">
        <v>0</v>
      </c>
      <c r="M216" s="207">
        <v>0</v>
      </c>
      <c r="N216" s="207">
        <v>0</v>
      </c>
      <c r="O216" s="207">
        <v>0</v>
      </c>
      <c r="P216" s="207">
        <v>0</v>
      </c>
      <c r="Q216" s="207">
        <v>0</v>
      </c>
      <c r="R216" s="207">
        <v>0</v>
      </c>
      <c r="S216" s="207">
        <v>0</v>
      </c>
    </row>
    <row r="217" ht="23.1" customHeight="1" spans="1:19">
      <c r="A217" s="180" t="s">
        <v>146</v>
      </c>
      <c r="B217" s="199" t="s">
        <v>147</v>
      </c>
      <c r="C217" s="180" t="s">
        <v>3496</v>
      </c>
      <c r="D217" s="180" t="s">
        <v>3495</v>
      </c>
      <c r="E217" s="207">
        <v>8</v>
      </c>
      <c r="F217" s="207">
        <v>8</v>
      </c>
      <c r="G217" s="207">
        <v>0</v>
      </c>
      <c r="H217" s="207">
        <v>8</v>
      </c>
      <c r="I217" s="207">
        <v>0</v>
      </c>
      <c r="J217" s="207">
        <v>0</v>
      </c>
      <c r="K217" s="207">
        <v>0</v>
      </c>
      <c r="L217" s="207">
        <v>0</v>
      </c>
      <c r="M217" s="207">
        <v>0</v>
      </c>
      <c r="N217" s="207">
        <v>0</v>
      </c>
      <c r="O217" s="207">
        <v>0</v>
      </c>
      <c r="P217" s="207">
        <v>0</v>
      </c>
      <c r="Q217" s="207">
        <v>0</v>
      </c>
      <c r="R217" s="207">
        <v>0</v>
      </c>
      <c r="S217" s="207">
        <v>1</v>
      </c>
    </row>
    <row r="218" ht="23.1" customHeight="1" spans="1:19">
      <c r="A218" s="180" t="s">
        <v>1167</v>
      </c>
      <c r="B218" s="199" t="s">
        <v>1168</v>
      </c>
      <c r="C218" s="180" t="s">
        <v>3494</v>
      </c>
      <c r="D218" s="180" t="s">
        <v>3495</v>
      </c>
      <c r="E218" s="207">
        <v>28</v>
      </c>
      <c r="F218" s="207">
        <v>15</v>
      </c>
      <c r="G218" s="207">
        <v>15</v>
      </c>
      <c r="H218" s="207">
        <v>0</v>
      </c>
      <c r="I218" s="207">
        <v>0</v>
      </c>
      <c r="J218" s="207">
        <v>0</v>
      </c>
      <c r="K218" s="207">
        <v>0</v>
      </c>
      <c r="L218" s="207">
        <v>0</v>
      </c>
      <c r="M218" s="207">
        <v>13</v>
      </c>
      <c r="N218" s="207">
        <v>0</v>
      </c>
      <c r="O218" s="207">
        <v>13</v>
      </c>
      <c r="P218" s="207">
        <v>0</v>
      </c>
      <c r="Q218" s="207">
        <v>0</v>
      </c>
      <c r="R218" s="207">
        <v>0</v>
      </c>
      <c r="S218" s="207">
        <v>0</v>
      </c>
    </row>
    <row r="219" ht="23.1" customHeight="1" spans="1:19">
      <c r="A219" s="180" t="s">
        <v>1171</v>
      </c>
      <c r="B219" s="199" t="s">
        <v>1172</v>
      </c>
      <c r="C219" s="180" t="s">
        <v>3496</v>
      </c>
      <c r="D219" s="180" t="s">
        <v>3495</v>
      </c>
      <c r="E219" s="207">
        <v>7</v>
      </c>
      <c r="F219" s="207">
        <v>7</v>
      </c>
      <c r="G219" s="207">
        <v>0</v>
      </c>
      <c r="H219" s="207">
        <v>7</v>
      </c>
      <c r="I219" s="207">
        <v>0</v>
      </c>
      <c r="J219" s="207">
        <v>0</v>
      </c>
      <c r="K219" s="207">
        <v>0</v>
      </c>
      <c r="L219" s="207">
        <v>0</v>
      </c>
      <c r="M219" s="207">
        <v>0</v>
      </c>
      <c r="N219" s="207">
        <v>0</v>
      </c>
      <c r="O219" s="207">
        <v>0</v>
      </c>
      <c r="P219" s="207">
        <v>0</v>
      </c>
      <c r="Q219" s="207">
        <v>0</v>
      </c>
      <c r="R219" s="207">
        <v>0</v>
      </c>
      <c r="S219" s="207">
        <v>0</v>
      </c>
    </row>
    <row r="220" ht="23.1" customHeight="1" spans="1:19">
      <c r="A220" s="180" t="s">
        <v>1175</v>
      </c>
      <c r="B220" s="199" t="s">
        <v>1176</v>
      </c>
      <c r="C220" s="180" t="s">
        <v>3496</v>
      </c>
      <c r="D220" s="180" t="s">
        <v>3495</v>
      </c>
      <c r="E220" s="207">
        <v>5</v>
      </c>
      <c r="F220" s="207">
        <v>5</v>
      </c>
      <c r="G220" s="207">
        <v>0</v>
      </c>
      <c r="H220" s="207">
        <v>5</v>
      </c>
      <c r="I220" s="207">
        <v>0</v>
      </c>
      <c r="J220" s="207">
        <v>0</v>
      </c>
      <c r="K220" s="207">
        <v>0</v>
      </c>
      <c r="L220" s="207">
        <v>0</v>
      </c>
      <c r="M220" s="207">
        <v>0</v>
      </c>
      <c r="N220" s="207">
        <v>0</v>
      </c>
      <c r="O220" s="207">
        <v>0</v>
      </c>
      <c r="P220" s="207">
        <v>0</v>
      </c>
      <c r="Q220" s="207">
        <v>0</v>
      </c>
      <c r="R220" s="207">
        <v>0</v>
      </c>
      <c r="S220" s="207">
        <v>0</v>
      </c>
    </row>
    <row r="221" ht="23.1" customHeight="1" spans="1:19">
      <c r="A221" s="180" t="s">
        <v>1178</v>
      </c>
      <c r="B221" s="199" t="s">
        <v>1179</v>
      </c>
      <c r="C221" s="180" t="s">
        <v>3494</v>
      </c>
      <c r="D221" s="180" t="s">
        <v>3495</v>
      </c>
      <c r="E221" s="207">
        <v>8</v>
      </c>
      <c r="F221" s="207">
        <v>7</v>
      </c>
      <c r="G221" s="207">
        <v>7</v>
      </c>
      <c r="H221" s="207">
        <v>0</v>
      </c>
      <c r="I221" s="207">
        <v>0</v>
      </c>
      <c r="J221" s="207">
        <v>0</v>
      </c>
      <c r="K221" s="207">
        <v>0</v>
      </c>
      <c r="L221" s="207">
        <v>0</v>
      </c>
      <c r="M221" s="207">
        <v>1</v>
      </c>
      <c r="N221" s="207">
        <v>0</v>
      </c>
      <c r="O221" s="207">
        <v>1</v>
      </c>
      <c r="P221" s="207">
        <v>0</v>
      </c>
      <c r="Q221" s="207">
        <v>0</v>
      </c>
      <c r="R221" s="207">
        <v>0</v>
      </c>
      <c r="S221" s="207">
        <v>0</v>
      </c>
    </row>
    <row r="222" ht="23.1" customHeight="1" spans="1:19">
      <c r="A222" s="180" t="s">
        <v>148</v>
      </c>
      <c r="B222" s="199" t="s">
        <v>149</v>
      </c>
      <c r="C222" s="180" t="s">
        <v>3494</v>
      </c>
      <c r="D222" s="180" t="s">
        <v>3495</v>
      </c>
      <c r="E222" s="207">
        <v>184</v>
      </c>
      <c r="F222" s="207">
        <v>124</v>
      </c>
      <c r="G222" s="207">
        <v>26</v>
      </c>
      <c r="H222" s="207">
        <v>98</v>
      </c>
      <c r="I222" s="207">
        <v>0</v>
      </c>
      <c r="J222" s="207">
        <v>0</v>
      </c>
      <c r="K222" s="207">
        <v>0</v>
      </c>
      <c r="L222" s="207">
        <v>0</v>
      </c>
      <c r="M222" s="207">
        <v>60</v>
      </c>
      <c r="N222" s="207">
        <v>0</v>
      </c>
      <c r="O222" s="207">
        <v>60</v>
      </c>
      <c r="P222" s="207">
        <v>0</v>
      </c>
      <c r="Q222" s="207">
        <v>0</v>
      </c>
      <c r="R222" s="207">
        <v>0</v>
      </c>
      <c r="S222" s="207">
        <v>0</v>
      </c>
    </row>
    <row r="223" ht="23.1" customHeight="1" spans="1:19">
      <c r="A223" s="180" t="s">
        <v>150</v>
      </c>
      <c r="B223" s="199" t="s">
        <v>151</v>
      </c>
      <c r="C223" s="180" t="s">
        <v>3494</v>
      </c>
      <c r="D223" s="180" t="s">
        <v>3495</v>
      </c>
      <c r="E223" s="207">
        <v>136</v>
      </c>
      <c r="F223" s="207">
        <v>90</v>
      </c>
      <c r="G223" s="207">
        <v>22</v>
      </c>
      <c r="H223" s="207">
        <v>67</v>
      </c>
      <c r="I223" s="207">
        <v>1</v>
      </c>
      <c r="J223" s="207">
        <v>0</v>
      </c>
      <c r="K223" s="207">
        <v>0</v>
      </c>
      <c r="L223" s="207">
        <v>0</v>
      </c>
      <c r="M223" s="207">
        <v>46</v>
      </c>
      <c r="N223" s="207">
        <v>0</v>
      </c>
      <c r="O223" s="207">
        <v>46</v>
      </c>
      <c r="P223" s="207">
        <v>0</v>
      </c>
      <c r="Q223" s="207">
        <v>0</v>
      </c>
      <c r="R223" s="207">
        <v>0</v>
      </c>
      <c r="S223" s="207">
        <v>0</v>
      </c>
    </row>
    <row r="224" ht="23.1" customHeight="1" spans="1:19">
      <c r="A224" s="180" t="s">
        <v>152</v>
      </c>
      <c r="B224" s="199" t="s">
        <v>153</v>
      </c>
      <c r="C224" s="180" t="s">
        <v>3494</v>
      </c>
      <c r="D224" s="180" t="s">
        <v>3495</v>
      </c>
      <c r="E224" s="207">
        <v>113</v>
      </c>
      <c r="F224" s="207">
        <v>71</v>
      </c>
      <c r="G224" s="207">
        <v>22</v>
      </c>
      <c r="H224" s="207">
        <v>49</v>
      </c>
      <c r="I224" s="207">
        <v>0</v>
      </c>
      <c r="J224" s="207">
        <v>0</v>
      </c>
      <c r="K224" s="207">
        <v>0</v>
      </c>
      <c r="L224" s="207">
        <v>0</v>
      </c>
      <c r="M224" s="207">
        <v>42</v>
      </c>
      <c r="N224" s="207">
        <v>0</v>
      </c>
      <c r="O224" s="207">
        <v>42</v>
      </c>
      <c r="P224" s="207">
        <v>0</v>
      </c>
      <c r="Q224" s="207">
        <v>0</v>
      </c>
      <c r="R224" s="207">
        <v>0</v>
      </c>
      <c r="S224" s="207">
        <v>0</v>
      </c>
    </row>
    <row r="225" ht="23.1" customHeight="1" spans="1:19">
      <c r="A225" s="180" t="s">
        <v>154</v>
      </c>
      <c r="B225" s="199" t="s">
        <v>155</v>
      </c>
      <c r="C225" s="180" t="s">
        <v>3494</v>
      </c>
      <c r="D225" s="180" t="s">
        <v>3495</v>
      </c>
      <c r="E225" s="207">
        <v>68</v>
      </c>
      <c r="F225" s="207">
        <v>51</v>
      </c>
      <c r="G225" s="207">
        <v>24</v>
      </c>
      <c r="H225" s="207">
        <v>27</v>
      </c>
      <c r="I225" s="207">
        <v>0</v>
      </c>
      <c r="J225" s="207">
        <v>0</v>
      </c>
      <c r="K225" s="207">
        <v>0</v>
      </c>
      <c r="L225" s="207">
        <v>0</v>
      </c>
      <c r="M225" s="207">
        <v>17</v>
      </c>
      <c r="N225" s="207">
        <v>0</v>
      </c>
      <c r="O225" s="207">
        <v>17</v>
      </c>
      <c r="P225" s="207">
        <v>0</v>
      </c>
      <c r="Q225" s="207">
        <v>0</v>
      </c>
      <c r="R225" s="207">
        <v>0</v>
      </c>
      <c r="S225" s="207">
        <v>0</v>
      </c>
    </row>
    <row r="226" ht="23.1" customHeight="1" spans="1:19">
      <c r="A226" s="180" t="s">
        <v>156</v>
      </c>
      <c r="B226" s="199" t="s">
        <v>157</v>
      </c>
      <c r="C226" s="180" t="s">
        <v>3494</v>
      </c>
      <c r="D226" s="180" t="s">
        <v>3495</v>
      </c>
      <c r="E226" s="207">
        <v>106</v>
      </c>
      <c r="F226" s="207">
        <v>71</v>
      </c>
      <c r="G226" s="207">
        <v>15</v>
      </c>
      <c r="H226" s="207">
        <v>56</v>
      </c>
      <c r="I226" s="207">
        <v>0</v>
      </c>
      <c r="J226" s="207">
        <v>0</v>
      </c>
      <c r="K226" s="207">
        <v>0</v>
      </c>
      <c r="L226" s="207">
        <v>0</v>
      </c>
      <c r="M226" s="207">
        <v>35</v>
      </c>
      <c r="N226" s="207">
        <v>0</v>
      </c>
      <c r="O226" s="207">
        <v>35</v>
      </c>
      <c r="P226" s="207">
        <v>0</v>
      </c>
      <c r="Q226" s="207">
        <v>0</v>
      </c>
      <c r="R226" s="207">
        <v>0</v>
      </c>
      <c r="S226" s="207">
        <v>0</v>
      </c>
    </row>
    <row r="227" ht="23.1" customHeight="1" spans="1:19">
      <c r="A227" s="180" t="s">
        <v>158</v>
      </c>
      <c r="B227" s="199" t="s">
        <v>159</v>
      </c>
      <c r="C227" s="180" t="s">
        <v>3494</v>
      </c>
      <c r="D227" s="180" t="s">
        <v>3495</v>
      </c>
      <c r="E227" s="207">
        <v>68</v>
      </c>
      <c r="F227" s="207">
        <v>53</v>
      </c>
      <c r="G227" s="207">
        <v>19</v>
      </c>
      <c r="H227" s="207">
        <v>34</v>
      </c>
      <c r="I227" s="207">
        <v>0</v>
      </c>
      <c r="J227" s="207">
        <v>0</v>
      </c>
      <c r="K227" s="207">
        <v>0</v>
      </c>
      <c r="L227" s="207">
        <v>0</v>
      </c>
      <c r="M227" s="207">
        <v>15</v>
      </c>
      <c r="N227" s="207">
        <v>0</v>
      </c>
      <c r="O227" s="207">
        <v>15</v>
      </c>
      <c r="P227" s="207">
        <v>0</v>
      </c>
      <c r="Q227" s="207">
        <v>0</v>
      </c>
      <c r="R227" s="207">
        <v>0</v>
      </c>
      <c r="S227" s="207">
        <v>0</v>
      </c>
    </row>
    <row r="228" ht="23.1" customHeight="1" spans="1:19">
      <c r="A228" s="180" t="s">
        <v>160</v>
      </c>
      <c r="B228" s="199" t="s">
        <v>161</v>
      </c>
      <c r="C228" s="180" t="s">
        <v>3494</v>
      </c>
      <c r="D228" s="180" t="s">
        <v>3495</v>
      </c>
      <c r="E228" s="207">
        <v>71</v>
      </c>
      <c r="F228" s="207">
        <v>53</v>
      </c>
      <c r="G228" s="207">
        <v>24</v>
      </c>
      <c r="H228" s="207">
        <v>28</v>
      </c>
      <c r="I228" s="207">
        <v>1</v>
      </c>
      <c r="J228" s="207">
        <v>0</v>
      </c>
      <c r="K228" s="207">
        <v>0</v>
      </c>
      <c r="L228" s="207">
        <v>0</v>
      </c>
      <c r="M228" s="207">
        <v>18</v>
      </c>
      <c r="N228" s="207">
        <v>0</v>
      </c>
      <c r="O228" s="207">
        <v>18</v>
      </c>
      <c r="P228" s="207">
        <v>0</v>
      </c>
      <c r="Q228" s="207">
        <v>0</v>
      </c>
      <c r="R228" s="207">
        <v>0</v>
      </c>
      <c r="S228" s="207">
        <v>0</v>
      </c>
    </row>
    <row r="229" ht="23.1" customHeight="1" spans="1:19">
      <c r="A229" s="180" t="s">
        <v>162</v>
      </c>
      <c r="B229" s="199" t="s">
        <v>163</v>
      </c>
      <c r="C229" s="180" t="s">
        <v>3494</v>
      </c>
      <c r="D229" s="180" t="s">
        <v>3495</v>
      </c>
      <c r="E229" s="207">
        <v>64</v>
      </c>
      <c r="F229" s="207">
        <v>44</v>
      </c>
      <c r="G229" s="207">
        <v>18</v>
      </c>
      <c r="H229" s="207">
        <v>26</v>
      </c>
      <c r="I229" s="207">
        <v>0</v>
      </c>
      <c r="J229" s="207">
        <v>0</v>
      </c>
      <c r="K229" s="207">
        <v>0</v>
      </c>
      <c r="L229" s="207">
        <v>0</v>
      </c>
      <c r="M229" s="207">
        <v>20</v>
      </c>
      <c r="N229" s="207">
        <v>0</v>
      </c>
      <c r="O229" s="207">
        <v>20</v>
      </c>
      <c r="P229" s="207">
        <v>0</v>
      </c>
      <c r="Q229" s="207">
        <v>0</v>
      </c>
      <c r="R229" s="207">
        <v>0</v>
      </c>
      <c r="S229" s="207">
        <v>0</v>
      </c>
    </row>
    <row r="230" ht="23.1" customHeight="1" spans="1:19">
      <c r="A230" s="180" t="s">
        <v>164</v>
      </c>
      <c r="B230" s="199" t="s">
        <v>165</v>
      </c>
      <c r="C230" s="180" t="s">
        <v>3494</v>
      </c>
      <c r="D230" s="180" t="s">
        <v>3495</v>
      </c>
      <c r="E230" s="207">
        <v>74</v>
      </c>
      <c r="F230" s="207">
        <v>53</v>
      </c>
      <c r="G230" s="207">
        <v>26</v>
      </c>
      <c r="H230" s="207">
        <v>27</v>
      </c>
      <c r="I230" s="207">
        <v>0</v>
      </c>
      <c r="J230" s="207">
        <v>0</v>
      </c>
      <c r="K230" s="207">
        <v>0</v>
      </c>
      <c r="L230" s="207">
        <v>0</v>
      </c>
      <c r="M230" s="207">
        <v>21</v>
      </c>
      <c r="N230" s="207">
        <v>0</v>
      </c>
      <c r="O230" s="207">
        <v>21</v>
      </c>
      <c r="P230" s="207">
        <v>0</v>
      </c>
      <c r="Q230" s="207">
        <v>0</v>
      </c>
      <c r="R230" s="207">
        <v>0</v>
      </c>
      <c r="S230" s="207">
        <v>0</v>
      </c>
    </row>
    <row r="231" ht="23.1" customHeight="1" spans="1:19">
      <c r="A231" s="180" t="s">
        <v>166</v>
      </c>
      <c r="B231" s="199" t="s">
        <v>167</v>
      </c>
      <c r="C231" s="180" t="s">
        <v>3494</v>
      </c>
      <c r="D231" s="180" t="s">
        <v>3495</v>
      </c>
      <c r="E231" s="207">
        <v>80</v>
      </c>
      <c r="F231" s="207">
        <v>62</v>
      </c>
      <c r="G231" s="207">
        <v>20</v>
      </c>
      <c r="H231" s="207">
        <v>42</v>
      </c>
      <c r="I231" s="207">
        <v>0</v>
      </c>
      <c r="J231" s="207">
        <v>0</v>
      </c>
      <c r="K231" s="207">
        <v>0</v>
      </c>
      <c r="L231" s="207">
        <v>0</v>
      </c>
      <c r="M231" s="207">
        <v>18</v>
      </c>
      <c r="N231" s="207">
        <v>0</v>
      </c>
      <c r="O231" s="207">
        <v>18</v>
      </c>
      <c r="P231" s="207">
        <v>0</v>
      </c>
      <c r="Q231" s="207">
        <v>0</v>
      </c>
      <c r="R231" s="207">
        <v>0</v>
      </c>
      <c r="S231" s="207">
        <v>0</v>
      </c>
    </row>
    <row r="232" ht="23.1" customHeight="1" spans="1:19">
      <c r="A232" s="180" t="s">
        <v>168</v>
      </c>
      <c r="B232" s="199" t="s">
        <v>169</v>
      </c>
      <c r="C232" s="180" t="s">
        <v>3494</v>
      </c>
      <c r="D232" s="180" t="s">
        <v>3495</v>
      </c>
      <c r="E232" s="207">
        <v>72</v>
      </c>
      <c r="F232" s="207">
        <v>50</v>
      </c>
      <c r="G232" s="207">
        <v>22</v>
      </c>
      <c r="H232" s="207">
        <v>27</v>
      </c>
      <c r="I232" s="207">
        <v>1</v>
      </c>
      <c r="J232" s="207">
        <v>0</v>
      </c>
      <c r="K232" s="207">
        <v>0</v>
      </c>
      <c r="L232" s="207">
        <v>0</v>
      </c>
      <c r="M232" s="207">
        <v>22</v>
      </c>
      <c r="N232" s="207">
        <v>0</v>
      </c>
      <c r="O232" s="207">
        <v>22</v>
      </c>
      <c r="P232" s="207">
        <v>0</v>
      </c>
      <c r="Q232" s="207">
        <v>0</v>
      </c>
      <c r="R232" s="207">
        <v>0</v>
      </c>
      <c r="S232" s="207">
        <v>0</v>
      </c>
    </row>
    <row r="233" ht="23.1" customHeight="1" spans="1:19">
      <c r="A233" s="180" t="s">
        <v>170</v>
      </c>
      <c r="B233" s="199" t="s">
        <v>171</v>
      </c>
      <c r="C233" s="180" t="s">
        <v>3494</v>
      </c>
      <c r="D233" s="180" t="s">
        <v>3495</v>
      </c>
      <c r="E233" s="207">
        <v>67</v>
      </c>
      <c r="F233" s="207">
        <v>47</v>
      </c>
      <c r="G233" s="207">
        <v>23</v>
      </c>
      <c r="H233" s="207">
        <v>24</v>
      </c>
      <c r="I233" s="207">
        <v>0</v>
      </c>
      <c r="J233" s="207">
        <v>0</v>
      </c>
      <c r="K233" s="207">
        <v>0</v>
      </c>
      <c r="L233" s="207">
        <v>0</v>
      </c>
      <c r="M233" s="207">
        <v>20</v>
      </c>
      <c r="N233" s="207">
        <v>0</v>
      </c>
      <c r="O233" s="207">
        <v>20</v>
      </c>
      <c r="P233" s="207">
        <v>0</v>
      </c>
      <c r="Q233" s="207">
        <v>0</v>
      </c>
      <c r="R233" s="207">
        <v>0</v>
      </c>
      <c r="S233" s="207">
        <v>0</v>
      </c>
    </row>
    <row r="234" ht="23.1" customHeight="1" spans="1:19">
      <c r="A234" s="180" t="s">
        <v>172</v>
      </c>
      <c r="B234" s="199" t="s">
        <v>173</v>
      </c>
      <c r="C234" s="180" t="s">
        <v>3494</v>
      </c>
      <c r="D234" s="180" t="s">
        <v>3495</v>
      </c>
      <c r="E234" s="207">
        <v>68</v>
      </c>
      <c r="F234" s="207">
        <v>58</v>
      </c>
      <c r="G234" s="207">
        <v>25</v>
      </c>
      <c r="H234" s="207">
        <v>33</v>
      </c>
      <c r="I234" s="207">
        <v>0</v>
      </c>
      <c r="J234" s="207">
        <v>0</v>
      </c>
      <c r="K234" s="207">
        <v>0</v>
      </c>
      <c r="L234" s="207">
        <v>0</v>
      </c>
      <c r="M234" s="207">
        <v>10</v>
      </c>
      <c r="N234" s="207">
        <v>0</v>
      </c>
      <c r="O234" s="207">
        <v>10</v>
      </c>
      <c r="P234" s="207">
        <v>0</v>
      </c>
      <c r="Q234" s="207">
        <v>0</v>
      </c>
      <c r="R234" s="207">
        <v>0</v>
      </c>
      <c r="S234" s="207">
        <v>0</v>
      </c>
    </row>
    <row r="235" ht="23.1" customHeight="1" spans="1:19">
      <c r="A235" s="180" t="s">
        <v>174</v>
      </c>
      <c r="B235" s="199" t="s">
        <v>175</v>
      </c>
      <c r="C235" s="180" t="s">
        <v>3494</v>
      </c>
      <c r="D235" s="180" t="s">
        <v>3495</v>
      </c>
      <c r="E235" s="207">
        <v>54</v>
      </c>
      <c r="F235" s="207">
        <v>46</v>
      </c>
      <c r="G235" s="207">
        <v>22</v>
      </c>
      <c r="H235" s="207">
        <v>22</v>
      </c>
      <c r="I235" s="207">
        <v>2</v>
      </c>
      <c r="J235" s="207">
        <v>0</v>
      </c>
      <c r="K235" s="207">
        <v>0</v>
      </c>
      <c r="L235" s="207">
        <v>0</v>
      </c>
      <c r="M235" s="207">
        <v>8</v>
      </c>
      <c r="N235" s="207">
        <v>0</v>
      </c>
      <c r="O235" s="207">
        <v>8</v>
      </c>
      <c r="P235" s="207">
        <v>0</v>
      </c>
      <c r="Q235" s="207">
        <v>0</v>
      </c>
      <c r="R235" s="207">
        <v>0</v>
      </c>
      <c r="S235" s="207">
        <v>0</v>
      </c>
    </row>
    <row r="236" ht="23.1" customHeight="1" spans="1:19">
      <c r="A236" s="180" t="s">
        <v>176</v>
      </c>
      <c r="B236" s="199" t="s">
        <v>177</v>
      </c>
      <c r="C236" s="180" t="s">
        <v>3494</v>
      </c>
      <c r="D236" s="180" t="s">
        <v>3495</v>
      </c>
      <c r="E236" s="207">
        <v>56</v>
      </c>
      <c r="F236" s="207">
        <v>55</v>
      </c>
      <c r="G236" s="207">
        <v>23</v>
      </c>
      <c r="H236" s="207">
        <v>30</v>
      </c>
      <c r="I236" s="207">
        <v>2</v>
      </c>
      <c r="J236" s="207">
        <v>0</v>
      </c>
      <c r="K236" s="207">
        <v>0</v>
      </c>
      <c r="L236" s="207">
        <v>0</v>
      </c>
      <c r="M236" s="207">
        <v>1</v>
      </c>
      <c r="N236" s="207">
        <v>0</v>
      </c>
      <c r="O236" s="207">
        <v>1</v>
      </c>
      <c r="P236" s="207">
        <v>0</v>
      </c>
      <c r="Q236" s="207">
        <v>0</v>
      </c>
      <c r="R236" s="207">
        <v>0</v>
      </c>
      <c r="S236" s="207">
        <v>0</v>
      </c>
    </row>
    <row r="237" ht="23.1" customHeight="1" spans="1:19">
      <c r="A237" s="180" t="s">
        <v>178</v>
      </c>
      <c r="B237" s="199" t="s">
        <v>179</v>
      </c>
      <c r="C237" s="180" t="s">
        <v>3494</v>
      </c>
      <c r="D237" s="180" t="s">
        <v>3495</v>
      </c>
      <c r="E237" s="207">
        <v>134</v>
      </c>
      <c r="F237" s="207">
        <v>91</v>
      </c>
      <c r="G237" s="207">
        <v>24</v>
      </c>
      <c r="H237" s="207">
        <v>65</v>
      </c>
      <c r="I237" s="207">
        <v>2</v>
      </c>
      <c r="J237" s="207">
        <v>0</v>
      </c>
      <c r="K237" s="207">
        <v>0</v>
      </c>
      <c r="L237" s="207">
        <v>0</v>
      </c>
      <c r="M237" s="207">
        <v>43</v>
      </c>
      <c r="N237" s="207">
        <v>0</v>
      </c>
      <c r="O237" s="207">
        <v>43</v>
      </c>
      <c r="P237" s="207">
        <v>0</v>
      </c>
      <c r="Q237" s="207">
        <v>0</v>
      </c>
      <c r="R237" s="207">
        <v>0</v>
      </c>
      <c r="S237" s="207">
        <v>0</v>
      </c>
    </row>
    <row r="238" ht="23.1" customHeight="1" spans="1:19">
      <c r="A238" s="180" t="s">
        <v>2282</v>
      </c>
      <c r="B238" s="199" t="s">
        <v>2283</v>
      </c>
      <c r="C238" s="180" t="s">
        <v>3496</v>
      </c>
      <c r="D238" s="180" t="s">
        <v>3497</v>
      </c>
      <c r="E238" s="207">
        <v>29</v>
      </c>
      <c r="F238" s="207">
        <v>17</v>
      </c>
      <c r="G238" s="207">
        <v>0</v>
      </c>
      <c r="H238" s="207">
        <v>4</v>
      </c>
      <c r="I238" s="207">
        <v>0</v>
      </c>
      <c r="J238" s="207">
        <v>0</v>
      </c>
      <c r="K238" s="207">
        <v>0</v>
      </c>
      <c r="L238" s="207">
        <v>13</v>
      </c>
      <c r="M238" s="207">
        <v>12</v>
      </c>
      <c r="N238" s="207">
        <v>0</v>
      </c>
      <c r="O238" s="207">
        <v>12</v>
      </c>
      <c r="P238" s="207">
        <v>0</v>
      </c>
      <c r="Q238" s="207">
        <v>0</v>
      </c>
      <c r="R238" s="207">
        <v>0</v>
      </c>
      <c r="S238" s="207">
        <v>0</v>
      </c>
    </row>
    <row r="239" ht="12.75" customHeight="1" spans="4:20">
      <c r="D239" s="165"/>
      <c r="Q239" s="211"/>
      <c r="R239" s="211"/>
      <c r="T239" s="165"/>
    </row>
  </sheetData>
  <sheetProtection formatCells="0" formatColumns="0" formatRows="0"/>
  <mergeCells count="26">
    <mergeCell ref="A1:S1"/>
    <mergeCell ref="E3:S3"/>
    <mergeCell ref="E4:O4"/>
    <mergeCell ref="P4:R4"/>
    <mergeCell ref="F5:L5"/>
    <mergeCell ref="M5:O5"/>
    <mergeCell ref="Q5:R5"/>
    <mergeCell ref="A3:A7"/>
    <mergeCell ref="B3:B7"/>
    <mergeCell ref="C3:C7"/>
    <mergeCell ref="D3:D7"/>
    <mergeCell ref="E5:E7"/>
    <mergeCell ref="F6:F7"/>
    <mergeCell ref="G6:G7"/>
    <mergeCell ref="H6:H7"/>
    <mergeCell ref="I6:I7"/>
    <mergeCell ref="J6:J7"/>
    <mergeCell ref="K6:K7"/>
    <mergeCell ref="L6:L7"/>
    <mergeCell ref="M6:M7"/>
    <mergeCell ref="N6:N7"/>
    <mergeCell ref="O6:O7"/>
    <mergeCell ref="P5:P7"/>
    <mergeCell ref="Q6:Q7"/>
    <mergeCell ref="R6:R7"/>
    <mergeCell ref="S4:S7"/>
  </mergeCells>
  <printOptions horizontalCentered="1"/>
  <pageMargins left="0.393055555555556" right="0.393055555555556" top="0.984027777777778" bottom="0.984027777777778" header="0.471527777777778" footer="0.471527777777778"/>
  <pageSetup paperSize="9" scale="91" fitToHeight="0" orientation="landscape" horizontalDpi="600" verticalDpi="600"/>
  <headerFooter alignWithMargins="0" scaleWithDoc="0">
    <oddFooter>&amp;C第 &amp;P 页，共 &amp;N 页</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78"/>
  <sheetViews>
    <sheetView showGridLines="0" showZeros="0" workbookViewId="0">
      <pane xSplit="3" ySplit="5" topLeftCell="D6" activePane="bottomRight" state="frozen"/>
      <selection/>
      <selection pane="topRight"/>
      <selection pane="bottomLeft"/>
      <selection pane="bottomRight" activeCell="A1" sqref="A1:L1"/>
    </sheetView>
  </sheetViews>
  <sheetFormatPr defaultColWidth="6.875" defaultRowHeight="18" customHeight="1"/>
  <cols>
    <col min="1" max="3" width="4.25" style="192" customWidth="1"/>
    <col min="4" max="4" width="33.125" style="192" customWidth="1"/>
    <col min="5" max="5" width="38.375" style="192" customWidth="1"/>
    <col min="6" max="12" width="9.25" style="192" customWidth="1"/>
    <col min="13" max="16" width="6.75" style="192" customWidth="1"/>
    <col min="17" max="256" width="6.875" style="192" customWidth="1"/>
    <col min="257" max="16384" width="6.875" style="192"/>
  </cols>
  <sheetData>
    <row r="1" s="192" customFormat="1" ht="31" customHeight="1" spans="1:16">
      <c r="A1" s="109" t="s">
        <v>3512</v>
      </c>
      <c r="B1" s="109"/>
      <c r="C1" s="109"/>
      <c r="D1" s="109"/>
      <c r="E1" s="109"/>
      <c r="F1" s="109"/>
      <c r="G1" s="109"/>
      <c r="H1" s="109"/>
      <c r="I1" s="109"/>
      <c r="J1" s="109"/>
      <c r="K1" s="109"/>
      <c r="L1" s="109"/>
      <c r="M1" s="193"/>
      <c r="N1" s="193"/>
      <c r="O1" s="193"/>
      <c r="P1" s="193"/>
    </row>
    <row r="2" s="192" customFormat="1" customHeight="1" spans="1:16">
      <c r="A2" s="194"/>
      <c r="B2" s="194"/>
      <c r="C2" s="194"/>
      <c r="D2" s="194"/>
      <c r="E2" s="194"/>
      <c r="F2" s="194"/>
      <c r="G2" s="194"/>
      <c r="H2" s="194"/>
      <c r="I2" s="203"/>
      <c r="J2" s="204" t="s">
        <v>1</v>
      </c>
      <c r="K2" s="204"/>
      <c r="L2" s="204"/>
      <c r="M2" s="193"/>
      <c r="N2" s="193"/>
      <c r="O2" s="193"/>
      <c r="P2" s="193"/>
    </row>
    <row r="3" s="192" customFormat="1" customHeight="1" spans="1:16">
      <c r="A3" s="195" t="s">
        <v>2285</v>
      </c>
      <c r="B3" s="195"/>
      <c r="C3" s="195"/>
      <c r="D3" s="174" t="s">
        <v>2086</v>
      </c>
      <c r="E3" s="196" t="s">
        <v>346</v>
      </c>
      <c r="F3" s="174" t="s">
        <v>56</v>
      </c>
      <c r="G3" s="197" t="s">
        <v>2087</v>
      </c>
      <c r="H3" s="197"/>
      <c r="I3" s="174" t="s">
        <v>3513</v>
      </c>
      <c r="J3" s="173"/>
      <c r="K3" s="173"/>
      <c r="L3" s="173"/>
      <c r="M3" s="193"/>
      <c r="N3" s="193"/>
      <c r="O3" s="193"/>
      <c r="P3" s="193"/>
    </row>
    <row r="4" s="192" customFormat="1" customHeight="1" spans="1:16">
      <c r="A4" s="174" t="s">
        <v>1893</v>
      </c>
      <c r="B4" s="174" t="s">
        <v>1894</v>
      </c>
      <c r="C4" s="174" t="s">
        <v>2287</v>
      </c>
      <c r="D4" s="174"/>
      <c r="E4" s="196"/>
      <c r="F4" s="174"/>
      <c r="G4" s="197" t="s">
        <v>351</v>
      </c>
      <c r="H4" s="198" t="s">
        <v>3514</v>
      </c>
      <c r="I4" s="174" t="s">
        <v>2982</v>
      </c>
      <c r="J4" s="174" t="s">
        <v>2983</v>
      </c>
      <c r="K4" s="174" t="s">
        <v>3515</v>
      </c>
      <c r="L4" s="174" t="s">
        <v>3516</v>
      </c>
      <c r="M4" s="193"/>
      <c r="N4" s="193"/>
      <c r="O4" s="193"/>
      <c r="P4" s="193"/>
    </row>
    <row r="5" s="193" customFormat="1" customHeight="1" spans="1:12">
      <c r="A5" s="179"/>
      <c r="B5" s="179"/>
      <c r="C5" s="179"/>
      <c r="D5" s="199"/>
      <c r="E5" s="200" t="s">
        <v>17</v>
      </c>
      <c r="F5" s="201">
        <v>195000</v>
      </c>
      <c r="G5" s="201">
        <v>151763</v>
      </c>
      <c r="H5" s="202">
        <v>43237</v>
      </c>
      <c r="I5" s="205">
        <v>31009.69</v>
      </c>
      <c r="J5" s="201">
        <v>103330.01</v>
      </c>
      <c r="K5" s="201">
        <v>21017.84</v>
      </c>
      <c r="L5" s="202">
        <v>39642.46</v>
      </c>
    </row>
    <row r="6" s="192" customFormat="1" customHeight="1" spans="1:15">
      <c r="A6" s="179"/>
      <c r="B6" s="179"/>
      <c r="C6" s="179"/>
      <c r="D6" s="199" t="s">
        <v>2289</v>
      </c>
      <c r="E6" s="200" t="s">
        <v>354</v>
      </c>
      <c r="F6" s="201">
        <v>3358.77999999999</v>
      </c>
      <c r="G6" s="201">
        <v>3358.77999999999</v>
      </c>
      <c r="H6" s="202">
        <v>0</v>
      </c>
      <c r="I6" s="205">
        <v>1441.44</v>
      </c>
      <c r="J6" s="201">
        <v>289.28</v>
      </c>
      <c r="K6" s="201">
        <v>565.3</v>
      </c>
      <c r="L6" s="202">
        <v>1062.76</v>
      </c>
      <c r="M6" s="193"/>
      <c r="N6" s="193"/>
      <c r="O6" s="193"/>
    </row>
    <row r="7" s="192" customFormat="1" customHeight="1" spans="1:15">
      <c r="A7" s="179"/>
      <c r="B7" s="179"/>
      <c r="C7" s="179"/>
      <c r="D7" s="199" t="s">
        <v>2290</v>
      </c>
      <c r="E7" s="200" t="s">
        <v>2291</v>
      </c>
      <c r="F7" s="201">
        <v>677.77</v>
      </c>
      <c r="G7" s="201">
        <v>677.77</v>
      </c>
      <c r="H7" s="202">
        <v>0</v>
      </c>
      <c r="I7" s="205">
        <v>226.27</v>
      </c>
      <c r="J7" s="201">
        <v>77.14</v>
      </c>
      <c r="K7" s="201">
        <v>129.43</v>
      </c>
      <c r="L7" s="202">
        <v>244.93</v>
      </c>
      <c r="M7" s="193"/>
      <c r="N7" s="193"/>
      <c r="O7" s="193"/>
    </row>
    <row r="8" s="192" customFormat="1" customHeight="1" spans="1:15">
      <c r="A8" s="179"/>
      <c r="B8" s="179"/>
      <c r="C8" s="179"/>
      <c r="D8" s="199" t="s">
        <v>3517</v>
      </c>
      <c r="E8" s="200" t="s">
        <v>3518</v>
      </c>
      <c r="F8" s="201">
        <v>561.77</v>
      </c>
      <c r="G8" s="201">
        <v>561.77</v>
      </c>
      <c r="H8" s="202">
        <v>0</v>
      </c>
      <c r="I8" s="205">
        <v>110.27</v>
      </c>
      <c r="J8" s="201">
        <v>77.14</v>
      </c>
      <c r="K8" s="201">
        <v>129.43</v>
      </c>
      <c r="L8" s="202">
        <v>244.93</v>
      </c>
      <c r="M8" s="193"/>
      <c r="N8" s="193"/>
      <c r="O8" s="193"/>
    </row>
    <row r="9" s="192" customFormat="1" customHeight="1" spans="1:15">
      <c r="A9" s="179" t="s">
        <v>1414</v>
      </c>
      <c r="B9" s="179" t="s">
        <v>1901</v>
      </c>
      <c r="C9" s="179" t="s">
        <v>1897</v>
      </c>
      <c r="D9" s="199" t="s">
        <v>3519</v>
      </c>
      <c r="E9" s="200" t="s">
        <v>3520</v>
      </c>
      <c r="F9" s="201">
        <v>244.93</v>
      </c>
      <c r="G9" s="201">
        <v>244.93</v>
      </c>
      <c r="H9" s="202">
        <v>0</v>
      </c>
      <c r="I9" s="205">
        <v>0</v>
      </c>
      <c r="J9" s="201">
        <v>0</v>
      </c>
      <c r="K9" s="201">
        <v>0</v>
      </c>
      <c r="L9" s="202">
        <v>244.93</v>
      </c>
      <c r="M9" s="193"/>
      <c r="N9" s="193"/>
      <c r="O9" s="193"/>
    </row>
    <row r="10" s="192" customFormat="1" customHeight="1" spans="1:15">
      <c r="A10" s="179" t="s">
        <v>1414</v>
      </c>
      <c r="B10" s="179" t="s">
        <v>1901</v>
      </c>
      <c r="C10" s="179" t="s">
        <v>1897</v>
      </c>
      <c r="D10" s="199" t="s">
        <v>3519</v>
      </c>
      <c r="E10" s="200" t="s">
        <v>3521</v>
      </c>
      <c r="F10" s="201">
        <v>11.6</v>
      </c>
      <c r="G10" s="201">
        <v>11.6</v>
      </c>
      <c r="H10" s="202">
        <v>0</v>
      </c>
      <c r="I10" s="205">
        <v>0</v>
      </c>
      <c r="J10" s="201">
        <v>11.6</v>
      </c>
      <c r="K10" s="201">
        <v>0</v>
      </c>
      <c r="L10" s="202">
        <v>0</v>
      </c>
      <c r="M10" s="193"/>
      <c r="N10" s="193"/>
      <c r="O10" s="193"/>
    </row>
    <row r="11" s="192" customFormat="1" customHeight="1" spans="1:15">
      <c r="A11" s="179" t="s">
        <v>1414</v>
      </c>
      <c r="B11" s="179" t="s">
        <v>1901</v>
      </c>
      <c r="C11" s="179" t="s">
        <v>1897</v>
      </c>
      <c r="D11" s="199" t="s">
        <v>3519</v>
      </c>
      <c r="E11" s="200" t="s">
        <v>3522</v>
      </c>
      <c r="F11" s="201">
        <v>37</v>
      </c>
      <c r="G11" s="201">
        <v>37</v>
      </c>
      <c r="H11" s="202">
        <v>0</v>
      </c>
      <c r="I11" s="205">
        <v>0</v>
      </c>
      <c r="J11" s="201">
        <v>37</v>
      </c>
      <c r="K11" s="201">
        <v>0</v>
      </c>
      <c r="L11" s="202">
        <v>0</v>
      </c>
      <c r="M11" s="193"/>
      <c r="N11" s="193"/>
      <c r="O11" s="193"/>
    </row>
    <row r="12" s="192" customFormat="1" customHeight="1" spans="1:15">
      <c r="A12" s="179" t="s">
        <v>1619</v>
      </c>
      <c r="B12" s="179" t="s">
        <v>1911</v>
      </c>
      <c r="C12" s="179" t="s">
        <v>1911</v>
      </c>
      <c r="D12" s="199" t="s">
        <v>3523</v>
      </c>
      <c r="E12" s="200" t="s">
        <v>3524</v>
      </c>
      <c r="F12" s="201">
        <v>58.71</v>
      </c>
      <c r="G12" s="201">
        <v>58.71</v>
      </c>
      <c r="H12" s="202">
        <v>0</v>
      </c>
      <c r="I12" s="205">
        <v>0</v>
      </c>
      <c r="J12" s="201">
        <v>0</v>
      </c>
      <c r="K12" s="201">
        <v>58.71</v>
      </c>
      <c r="L12" s="202">
        <v>0</v>
      </c>
      <c r="M12" s="193"/>
      <c r="N12" s="193"/>
      <c r="O12" s="193"/>
    </row>
    <row r="13" s="192" customFormat="1" customHeight="1" spans="1:15">
      <c r="A13" s="179" t="s">
        <v>1619</v>
      </c>
      <c r="B13" s="179" t="s">
        <v>1911</v>
      </c>
      <c r="C13" s="179" t="s">
        <v>1913</v>
      </c>
      <c r="D13" s="199" t="s">
        <v>3525</v>
      </c>
      <c r="E13" s="200" t="s">
        <v>3526</v>
      </c>
      <c r="F13" s="201">
        <v>23.48</v>
      </c>
      <c r="G13" s="201">
        <v>23.48</v>
      </c>
      <c r="H13" s="202">
        <v>0</v>
      </c>
      <c r="I13" s="205">
        <v>0</v>
      </c>
      <c r="J13" s="201">
        <v>0</v>
      </c>
      <c r="K13" s="201">
        <v>23.48</v>
      </c>
      <c r="L13" s="202">
        <v>0</v>
      </c>
      <c r="M13" s="193"/>
      <c r="N13" s="193"/>
      <c r="O13" s="193"/>
    </row>
    <row r="14" s="192" customFormat="1" customHeight="1" spans="1:14">
      <c r="A14" s="179" t="s">
        <v>1697</v>
      </c>
      <c r="B14" s="179" t="s">
        <v>1992</v>
      </c>
      <c r="C14" s="179" t="s">
        <v>1897</v>
      </c>
      <c r="D14" s="199" t="s">
        <v>3527</v>
      </c>
      <c r="E14" s="200" t="s">
        <v>3528</v>
      </c>
      <c r="F14" s="201">
        <v>15.19</v>
      </c>
      <c r="G14" s="201">
        <v>15.19</v>
      </c>
      <c r="H14" s="202">
        <v>0</v>
      </c>
      <c r="I14" s="205">
        <v>0</v>
      </c>
      <c r="J14" s="201">
        <v>0</v>
      </c>
      <c r="K14" s="201">
        <v>15.19</v>
      </c>
      <c r="L14" s="202">
        <v>0</v>
      </c>
      <c r="M14" s="193"/>
      <c r="N14" s="193"/>
    </row>
    <row r="15" s="192" customFormat="1" customHeight="1" spans="1:16">
      <c r="A15" s="179" t="s">
        <v>1619</v>
      </c>
      <c r="B15" s="179" t="s">
        <v>2029</v>
      </c>
      <c r="C15" s="179" t="s">
        <v>1899</v>
      </c>
      <c r="D15" s="199" t="s">
        <v>3529</v>
      </c>
      <c r="E15" s="200" t="s">
        <v>3530</v>
      </c>
      <c r="F15" s="201">
        <v>2.45</v>
      </c>
      <c r="G15" s="201">
        <v>2.45</v>
      </c>
      <c r="H15" s="202">
        <v>0</v>
      </c>
      <c r="I15" s="205">
        <v>0</v>
      </c>
      <c r="J15" s="201">
        <v>0</v>
      </c>
      <c r="K15" s="201">
        <v>2.45</v>
      </c>
      <c r="L15" s="202">
        <v>0</v>
      </c>
      <c r="M15" s="193"/>
      <c r="N15" s="193"/>
      <c r="O15" s="193"/>
      <c r="P15" s="193"/>
    </row>
    <row r="16" s="192" customFormat="1" customHeight="1" spans="1:16">
      <c r="A16" s="179" t="s">
        <v>1619</v>
      </c>
      <c r="B16" s="179" t="s">
        <v>2029</v>
      </c>
      <c r="C16" s="179" t="s">
        <v>1897</v>
      </c>
      <c r="D16" s="199" t="s">
        <v>3531</v>
      </c>
      <c r="E16" s="200" t="s">
        <v>3532</v>
      </c>
      <c r="F16" s="201">
        <v>0.21</v>
      </c>
      <c r="G16" s="201">
        <v>0.21</v>
      </c>
      <c r="H16" s="202">
        <v>0</v>
      </c>
      <c r="I16" s="205">
        <v>0</v>
      </c>
      <c r="J16" s="201">
        <v>0</v>
      </c>
      <c r="K16" s="201">
        <v>0.21</v>
      </c>
      <c r="L16" s="202">
        <v>0</v>
      </c>
      <c r="M16" s="193"/>
      <c r="O16" s="193"/>
      <c r="P16" s="193"/>
    </row>
    <row r="17" s="192" customFormat="1" customHeight="1" spans="1:16">
      <c r="A17" s="179" t="s">
        <v>1851</v>
      </c>
      <c r="B17" s="179" t="s">
        <v>1899</v>
      </c>
      <c r="C17" s="179" t="s">
        <v>1897</v>
      </c>
      <c r="D17" s="199" t="s">
        <v>3533</v>
      </c>
      <c r="E17" s="200" t="s">
        <v>3533</v>
      </c>
      <c r="F17" s="201">
        <v>29.39</v>
      </c>
      <c r="G17" s="201">
        <v>29.39</v>
      </c>
      <c r="H17" s="202">
        <v>0</v>
      </c>
      <c r="I17" s="205">
        <v>0</v>
      </c>
      <c r="J17" s="201">
        <v>0</v>
      </c>
      <c r="K17" s="201">
        <v>29.39</v>
      </c>
      <c r="L17" s="202">
        <v>0</v>
      </c>
      <c r="N17" s="193"/>
      <c r="O17" s="193"/>
      <c r="P17" s="193"/>
    </row>
    <row r="18" s="192" customFormat="1" customHeight="1" spans="1:16">
      <c r="A18" s="179" t="s">
        <v>1414</v>
      </c>
      <c r="B18" s="179" t="s">
        <v>1901</v>
      </c>
      <c r="C18" s="179" t="s">
        <v>1897</v>
      </c>
      <c r="D18" s="199" t="s">
        <v>3519</v>
      </c>
      <c r="E18" s="200" t="s">
        <v>3534</v>
      </c>
      <c r="F18" s="201">
        <v>74</v>
      </c>
      <c r="G18" s="201">
        <v>74</v>
      </c>
      <c r="H18" s="202">
        <v>0</v>
      </c>
      <c r="I18" s="205">
        <v>74</v>
      </c>
      <c r="J18" s="201">
        <v>0</v>
      </c>
      <c r="K18" s="201">
        <v>0</v>
      </c>
      <c r="L18" s="202">
        <v>0</v>
      </c>
      <c r="M18" s="193"/>
      <c r="N18" s="193"/>
      <c r="O18" s="193"/>
      <c r="P18" s="193"/>
    </row>
    <row r="19" s="192" customFormat="1" customHeight="1" spans="1:16">
      <c r="A19" s="179" t="s">
        <v>1414</v>
      </c>
      <c r="B19" s="179" t="s">
        <v>1901</v>
      </c>
      <c r="C19" s="179" t="s">
        <v>1897</v>
      </c>
      <c r="D19" s="199" t="s">
        <v>3519</v>
      </c>
      <c r="E19" s="200" t="s">
        <v>3535</v>
      </c>
      <c r="F19" s="201">
        <v>2.99</v>
      </c>
      <c r="G19" s="201">
        <v>2.99</v>
      </c>
      <c r="H19" s="202">
        <v>0</v>
      </c>
      <c r="I19" s="205">
        <v>2.99</v>
      </c>
      <c r="J19" s="201">
        <v>0</v>
      </c>
      <c r="K19" s="201">
        <v>0</v>
      </c>
      <c r="L19" s="202">
        <v>0</v>
      </c>
      <c r="M19" s="193"/>
      <c r="N19" s="193"/>
      <c r="O19" s="193"/>
      <c r="P19" s="193"/>
    </row>
    <row r="20" s="192" customFormat="1" customHeight="1" spans="1:16">
      <c r="A20" s="179" t="s">
        <v>1414</v>
      </c>
      <c r="B20" s="179" t="s">
        <v>1901</v>
      </c>
      <c r="C20" s="179" t="s">
        <v>1897</v>
      </c>
      <c r="D20" s="199" t="s">
        <v>3519</v>
      </c>
      <c r="E20" s="200" t="s">
        <v>3536</v>
      </c>
      <c r="F20" s="201">
        <v>29.5</v>
      </c>
      <c r="G20" s="201">
        <v>29.5</v>
      </c>
      <c r="H20" s="202">
        <v>0</v>
      </c>
      <c r="I20" s="205">
        <v>29.5</v>
      </c>
      <c r="J20" s="201">
        <v>0</v>
      </c>
      <c r="K20" s="201">
        <v>0</v>
      </c>
      <c r="L20" s="202">
        <v>0</v>
      </c>
      <c r="M20" s="193"/>
      <c r="N20" s="193"/>
      <c r="O20" s="193"/>
      <c r="P20" s="193"/>
    </row>
    <row r="21" s="192" customFormat="1" customHeight="1" spans="1:16">
      <c r="A21" s="179" t="s">
        <v>1619</v>
      </c>
      <c r="B21" s="179" t="s">
        <v>1911</v>
      </c>
      <c r="C21" s="179" t="s">
        <v>1897</v>
      </c>
      <c r="D21" s="199" t="s">
        <v>3537</v>
      </c>
      <c r="E21" s="200" t="s">
        <v>3538</v>
      </c>
      <c r="F21" s="201">
        <v>28.54</v>
      </c>
      <c r="G21" s="201">
        <v>28.54</v>
      </c>
      <c r="H21" s="202">
        <v>0</v>
      </c>
      <c r="I21" s="205">
        <v>0</v>
      </c>
      <c r="J21" s="201">
        <v>28.54</v>
      </c>
      <c r="K21" s="201">
        <v>0</v>
      </c>
      <c r="L21" s="202">
        <v>0</v>
      </c>
      <c r="M21" s="193"/>
      <c r="N21" s="193"/>
      <c r="O21" s="193"/>
      <c r="P21" s="193"/>
    </row>
    <row r="22" s="192" customFormat="1" customHeight="1" spans="1:16">
      <c r="A22" s="179" t="s">
        <v>1619</v>
      </c>
      <c r="B22" s="179" t="s">
        <v>1917</v>
      </c>
      <c r="C22" s="179" t="s">
        <v>1903</v>
      </c>
      <c r="D22" s="199" t="s">
        <v>3539</v>
      </c>
      <c r="E22" s="200" t="s">
        <v>3540</v>
      </c>
      <c r="F22" s="201">
        <v>3.78</v>
      </c>
      <c r="G22" s="201">
        <v>3.78</v>
      </c>
      <c r="H22" s="202">
        <v>0</v>
      </c>
      <c r="I22" s="205">
        <v>3.78</v>
      </c>
      <c r="J22" s="201">
        <v>0</v>
      </c>
      <c r="K22" s="201">
        <v>0</v>
      </c>
      <c r="L22" s="202">
        <v>0</v>
      </c>
      <c r="M22" s="193"/>
      <c r="N22" s="193"/>
      <c r="O22" s="193"/>
      <c r="P22" s="193"/>
    </row>
    <row r="23" s="192" customFormat="1" customHeight="1" spans="1:16">
      <c r="A23" s="179"/>
      <c r="B23" s="179"/>
      <c r="C23" s="179"/>
      <c r="D23" s="199" t="s">
        <v>3541</v>
      </c>
      <c r="E23" s="200" t="s">
        <v>3542</v>
      </c>
      <c r="F23" s="201">
        <v>116</v>
      </c>
      <c r="G23" s="201">
        <v>116</v>
      </c>
      <c r="H23" s="202">
        <v>0</v>
      </c>
      <c r="I23" s="205">
        <v>116</v>
      </c>
      <c r="J23" s="201">
        <v>0</v>
      </c>
      <c r="K23" s="201">
        <v>0</v>
      </c>
      <c r="L23" s="202">
        <v>0</v>
      </c>
      <c r="M23" s="193"/>
      <c r="N23" s="193"/>
      <c r="O23" s="193"/>
      <c r="P23" s="193"/>
    </row>
    <row r="24" s="192" customFormat="1" customHeight="1" spans="1:16">
      <c r="A24" s="179" t="s">
        <v>1414</v>
      </c>
      <c r="B24" s="179" t="s">
        <v>1901</v>
      </c>
      <c r="C24" s="179" t="s">
        <v>1897</v>
      </c>
      <c r="D24" s="199" t="s">
        <v>3519</v>
      </c>
      <c r="E24" s="200" t="s">
        <v>3543</v>
      </c>
      <c r="F24" s="201">
        <v>5</v>
      </c>
      <c r="G24" s="201">
        <v>5</v>
      </c>
      <c r="H24" s="202">
        <v>0</v>
      </c>
      <c r="I24" s="205">
        <v>5</v>
      </c>
      <c r="J24" s="201">
        <v>0</v>
      </c>
      <c r="K24" s="201">
        <v>0</v>
      </c>
      <c r="L24" s="202">
        <v>0</v>
      </c>
      <c r="M24" s="193"/>
      <c r="N24" s="193"/>
      <c r="O24" s="193"/>
      <c r="P24" s="193"/>
    </row>
    <row r="25" s="192" customFormat="1" customHeight="1" spans="1:16">
      <c r="A25" s="179" t="s">
        <v>1414</v>
      </c>
      <c r="B25" s="179" t="s">
        <v>1901</v>
      </c>
      <c r="C25" s="179" t="s">
        <v>1897</v>
      </c>
      <c r="D25" s="199" t="s">
        <v>3519</v>
      </c>
      <c r="E25" s="200" t="s">
        <v>3544</v>
      </c>
      <c r="F25" s="201">
        <v>8</v>
      </c>
      <c r="G25" s="201">
        <v>8</v>
      </c>
      <c r="H25" s="202">
        <v>0</v>
      </c>
      <c r="I25" s="205">
        <v>8</v>
      </c>
      <c r="J25" s="201">
        <v>0</v>
      </c>
      <c r="K25" s="201">
        <v>0</v>
      </c>
      <c r="L25" s="202">
        <v>0</v>
      </c>
      <c r="M25" s="193"/>
      <c r="N25" s="193"/>
      <c r="O25" s="193"/>
      <c r="P25" s="193"/>
    </row>
    <row r="26" s="192" customFormat="1" customHeight="1" spans="1:16">
      <c r="A26" s="179" t="s">
        <v>1414</v>
      </c>
      <c r="B26" s="179" t="s">
        <v>1901</v>
      </c>
      <c r="C26" s="179" t="s">
        <v>1897</v>
      </c>
      <c r="D26" s="199" t="s">
        <v>3519</v>
      </c>
      <c r="E26" s="200" t="s">
        <v>3545</v>
      </c>
      <c r="F26" s="201">
        <v>20</v>
      </c>
      <c r="G26" s="201">
        <v>20</v>
      </c>
      <c r="H26" s="202">
        <v>0</v>
      </c>
      <c r="I26" s="205">
        <v>20</v>
      </c>
      <c r="J26" s="201">
        <v>0</v>
      </c>
      <c r="K26" s="201">
        <v>0</v>
      </c>
      <c r="L26" s="202">
        <v>0</v>
      </c>
      <c r="M26" s="193"/>
      <c r="N26" s="193"/>
      <c r="O26" s="193"/>
      <c r="P26" s="193"/>
    </row>
    <row r="27" s="192" customFormat="1" customHeight="1" spans="1:16">
      <c r="A27" s="179" t="s">
        <v>1414</v>
      </c>
      <c r="B27" s="179" t="s">
        <v>1901</v>
      </c>
      <c r="C27" s="179" t="s">
        <v>1897</v>
      </c>
      <c r="D27" s="199" t="s">
        <v>3519</v>
      </c>
      <c r="E27" s="200" t="s">
        <v>3546</v>
      </c>
      <c r="F27" s="201">
        <v>28</v>
      </c>
      <c r="G27" s="201">
        <v>28</v>
      </c>
      <c r="H27" s="202">
        <v>0</v>
      </c>
      <c r="I27" s="205">
        <v>28</v>
      </c>
      <c r="J27" s="201">
        <v>0</v>
      </c>
      <c r="K27" s="201">
        <v>0</v>
      </c>
      <c r="L27" s="202">
        <v>0</v>
      </c>
      <c r="M27" s="193"/>
      <c r="N27" s="193"/>
      <c r="O27" s="193"/>
      <c r="P27" s="193"/>
    </row>
    <row r="28" s="192" customFormat="1" customHeight="1" spans="1:16">
      <c r="A28" s="179" t="s">
        <v>1414</v>
      </c>
      <c r="B28" s="179" t="s">
        <v>1901</v>
      </c>
      <c r="C28" s="179" t="s">
        <v>1897</v>
      </c>
      <c r="D28" s="199" t="s">
        <v>3519</v>
      </c>
      <c r="E28" s="200" t="s">
        <v>3547</v>
      </c>
      <c r="F28" s="201">
        <v>5</v>
      </c>
      <c r="G28" s="201">
        <v>5</v>
      </c>
      <c r="H28" s="202">
        <v>0</v>
      </c>
      <c r="I28" s="205">
        <v>5</v>
      </c>
      <c r="J28" s="201">
        <v>0</v>
      </c>
      <c r="K28" s="201">
        <v>0</v>
      </c>
      <c r="L28" s="202">
        <v>0</v>
      </c>
      <c r="M28" s="193"/>
      <c r="N28" s="193"/>
      <c r="O28" s="193"/>
      <c r="P28" s="193"/>
    </row>
    <row r="29" s="192" customFormat="1" customHeight="1" spans="1:12">
      <c r="A29" s="179" t="s">
        <v>1414</v>
      </c>
      <c r="B29" s="179" t="s">
        <v>1901</v>
      </c>
      <c r="C29" s="179" t="s">
        <v>1897</v>
      </c>
      <c r="D29" s="199" t="s">
        <v>3519</v>
      </c>
      <c r="E29" s="200" t="s">
        <v>3548</v>
      </c>
      <c r="F29" s="201">
        <v>30</v>
      </c>
      <c r="G29" s="201">
        <v>30</v>
      </c>
      <c r="H29" s="202">
        <v>0</v>
      </c>
      <c r="I29" s="205">
        <v>30</v>
      </c>
      <c r="J29" s="201">
        <v>0</v>
      </c>
      <c r="K29" s="201">
        <v>0</v>
      </c>
      <c r="L29" s="202">
        <v>0</v>
      </c>
    </row>
    <row r="30" s="192" customFormat="1" customHeight="1" spans="1:12">
      <c r="A30" s="179" t="s">
        <v>1414</v>
      </c>
      <c r="B30" s="179" t="s">
        <v>1901</v>
      </c>
      <c r="C30" s="179" t="s">
        <v>1897</v>
      </c>
      <c r="D30" s="199" t="s">
        <v>3519</v>
      </c>
      <c r="E30" s="200" t="s">
        <v>3549</v>
      </c>
      <c r="F30" s="201">
        <v>20</v>
      </c>
      <c r="G30" s="201">
        <v>20</v>
      </c>
      <c r="H30" s="202">
        <v>0</v>
      </c>
      <c r="I30" s="205">
        <v>20</v>
      </c>
      <c r="J30" s="201">
        <v>0</v>
      </c>
      <c r="K30" s="201">
        <v>0</v>
      </c>
      <c r="L30" s="202">
        <v>0</v>
      </c>
    </row>
    <row r="31" s="192" customFormat="1" customHeight="1" spans="1:12">
      <c r="A31" s="179"/>
      <c r="B31" s="179"/>
      <c r="C31" s="179"/>
      <c r="D31" s="199" t="s">
        <v>2292</v>
      </c>
      <c r="E31" s="200" t="s">
        <v>2293</v>
      </c>
      <c r="F31" s="201">
        <v>133.49</v>
      </c>
      <c r="G31" s="201">
        <v>133.49</v>
      </c>
      <c r="H31" s="202">
        <v>0</v>
      </c>
      <c r="I31" s="205">
        <v>66.94</v>
      </c>
      <c r="J31" s="201">
        <v>8.81</v>
      </c>
      <c r="K31" s="201">
        <v>20.16</v>
      </c>
      <c r="L31" s="202">
        <v>37.58</v>
      </c>
    </row>
    <row r="32" s="192" customFormat="1" customHeight="1" spans="1:12">
      <c r="A32" s="179"/>
      <c r="B32" s="179"/>
      <c r="C32" s="179"/>
      <c r="D32" s="199" t="s">
        <v>3517</v>
      </c>
      <c r="E32" s="200" t="s">
        <v>3518</v>
      </c>
      <c r="F32" s="201">
        <v>73.49</v>
      </c>
      <c r="G32" s="201">
        <v>73.49</v>
      </c>
      <c r="H32" s="202">
        <v>0</v>
      </c>
      <c r="I32" s="205">
        <v>6.94</v>
      </c>
      <c r="J32" s="201">
        <v>8.81</v>
      </c>
      <c r="K32" s="201">
        <v>20.16</v>
      </c>
      <c r="L32" s="202">
        <v>37.58</v>
      </c>
    </row>
    <row r="33" s="192" customFormat="1" customHeight="1" spans="1:12">
      <c r="A33" s="179" t="s">
        <v>1829</v>
      </c>
      <c r="B33" s="179" t="s">
        <v>1911</v>
      </c>
      <c r="C33" s="179" t="s">
        <v>1897</v>
      </c>
      <c r="D33" s="199" t="s">
        <v>3519</v>
      </c>
      <c r="E33" s="200" t="s">
        <v>3520</v>
      </c>
      <c r="F33" s="201">
        <v>37.58</v>
      </c>
      <c r="G33" s="201">
        <v>37.58</v>
      </c>
      <c r="H33" s="202">
        <v>0</v>
      </c>
      <c r="I33" s="205">
        <v>0</v>
      </c>
      <c r="J33" s="201">
        <v>0</v>
      </c>
      <c r="K33" s="201">
        <v>0</v>
      </c>
      <c r="L33" s="202">
        <v>37.58</v>
      </c>
    </row>
    <row r="34" s="192" customFormat="1" customHeight="1" spans="1:12">
      <c r="A34" s="179" t="s">
        <v>1829</v>
      </c>
      <c r="B34" s="179" t="s">
        <v>1911</v>
      </c>
      <c r="C34" s="179" t="s">
        <v>1897</v>
      </c>
      <c r="D34" s="199" t="s">
        <v>3519</v>
      </c>
      <c r="E34" s="200" t="s">
        <v>3521</v>
      </c>
      <c r="F34" s="201">
        <v>1.81</v>
      </c>
      <c r="G34" s="201">
        <v>1.81</v>
      </c>
      <c r="H34" s="202">
        <v>0</v>
      </c>
      <c r="I34" s="205">
        <v>0</v>
      </c>
      <c r="J34" s="201">
        <v>1.81</v>
      </c>
      <c r="K34" s="201">
        <v>0</v>
      </c>
      <c r="L34" s="202">
        <v>0</v>
      </c>
    </row>
    <row r="35" s="192" customFormat="1" customHeight="1" spans="1:12">
      <c r="A35" s="179" t="s">
        <v>1829</v>
      </c>
      <c r="B35" s="179" t="s">
        <v>1911</v>
      </c>
      <c r="C35" s="179" t="s">
        <v>1897</v>
      </c>
      <c r="D35" s="199" t="s">
        <v>3519</v>
      </c>
      <c r="E35" s="200" t="s">
        <v>3522</v>
      </c>
      <c r="F35" s="201">
        <v>7</v>
      </c>
      <c r="G35" s="201">
        <v>7</v>
      </c>
      <c r="H35" s="202">
        <v>0</v>
      </c>
      <c r="I35" s="205">
        <v>0</v>
      </c>
      <c r="J35" s="201">
        <v>7</v>
      </c>
      <c r="K35" s="201">
        <v>0</v>
      </c>
      <c r="L35" s="202">
        <v>0</v>
      </c>
    </row>
    <row r="36" s="192" customFormat="1" customHeight="1" spans="1:12">
      <c r="A36" s="179" t="s">
        <v>1619</v>
      </c>
      <c r="B36" s="179" t="s">
        <v>1911</v>
      </c>
      <c r="C36" s="179" t="s">
        <v>1911</v>
      </c>
      <c r="D36" s="199" t="s">
        <v>3523</v>
      </c>
      <c r="E36" s="200" t="s">
        <v>3524</v>
      </c>
      <c r="F36" s="201">
        <v>9.28</v>
      </c>
      <c r="G36" s="201">
        <v>9.28</v>
      </c>
      <c r="H36" s="202">
        <v>0</v>
      </c>
      <c r="I36" s="205">
        <v>0</v>
      </c>
      <c r="J36" s="201">
        <v>0</v>
      </c>
      <c r="K36" s="201">
        <v>9.28</v>
      </c>
      <c r="L36" s="202">
        <v>0</v>
      </c>
    </row>
    <row r="37" s="192" customFormat="1" customHeight="1" spans="1:12">
      <c r="A37" s="179" t="s">
        <v>1619</v>
      </c>
      <c r="B37" s="179" t="s">
        <v>1911</v>
      </c>
      <c r="C37" s="179" t="s">
        <v>1913</v>
      </c>
      <c r="D37" s="199" t="s">
        <v>3525</v>
      </c>
      <c r="E37" s="200" t="s">
        <v>3526</v>
      </c>
      <c r="F37" s="201">
        <v>3.71</v>
      </c>
      <c r="G37" s="201">
        <v>3.71</v>
      </c>
      <c r="H37" s="202">
        <v>0</v>
      </c>
      <c r="I37" s="205">
        <v>0</v>
      </c>
      <c r="J37" s="201">
        <v>0</v>
      </c>
      <c r="K37" s="201">
        <v>3.71</v>
      </c>
      <c r="L37" s="202">
        <v>0</v>
      </c>
    </row>
    <row r="38" s="192" customFormat="1" customHeight="1" spans="1:12">
      <c r="A38" s="179" t="s">
        <v>1697</v>
      </c>
      <c r="B38" s="179" t="s">
        <v>1992</v>
      </c>
      <c r="C38" s="179" t="s">
        <v>1897</v>
      </c>
      <c r="D38" s="199" t="s">
        <v>3527</v>
      </c>
      <c r="E38" s="200" t="s">
        <v>3528</v>
      </c>
      <c r="F38" s="201">
        <v>2.28</v>
      </c>
      <c r="G38" s="201">
        <v>2.28</v>
      </c>
      <c r="H38" s="202">
        <v>0</v>
      </c>
      <c r="I38" s="205">
        <v>0</v>
      </c>
      <c r="J38" s="201">
        <v>0</v>
      </c>
      <c r="K38" s="201">
        <v>2.28</v>
      </c>
      <c r="L38" s="202">
        <v>0</v>
      </c>
    </row>
    <row r="39" s="192" customFormat="1" customHeight="1" spans="1:12">
      <c r="A39" s="179" t="s">
        <v>1619</v>
      </c>
      <c r="B39" s="179" t="s">
        <v>2029</v>
      </c>
      <c r="C39" s="179" t="s">
        <v>1899</v>
      </c>
      <c r="D39" s="199" t="s">
        <v>3529</v>
      </c>
      <c r="E39" s="200" t="s">
        <v>3530</v>
      </c>
      <c r="F39" s="201">
        <v>0.38</v>
      </c>
      <c r="G39" s="201">
        <v>0.38</v>
      </c>
      <c r="H39" s="202">
        <v>0</v>
      </c>
      <c r="I39" s="205">
        <v>0</v>
      </c>
      <c r="J39" s="201">
        <v>0</v>
      </c>
      <c r="K39" s="201">
        <v>0.38</v>
      </c>
      <c r="L39" s="202">
        <v>0</v>
      </c>
    </row>
    <row r="40" s="192" customFormat="1" customHeight="1" spans="1:12">
      <c r="A40" s="179" t="s">
        <v>1851</v>
      </c>
      <c r="B40" s="179" t="s">
        <v>1899</v>
      </c>
      <c r="C40" s="179" t="s">
        <v>1897</v>
      </c>
      <c r="D40" s="199" t="s">
        <v>3533</v>
      </c>
      <c r="E40" s="200" t="s">
        <v>3533</v>
      </c>
      <c r="F40" s="201">
        <v>4.51</v>
      </c>
      <c r="G40" s="201">
        <v>4.51</v>
      </c>
      <c r="H40" s="202">
        <v>0</v>
      </c>
      <c r="I40" s="205">
        <v>0</v>
      </c>
      <c r="J40" s="201">
        <v>0</v>
      </c>
      <c r="K40" s="201">
        <v>4.51</v>
      </c>
      <c r="L40" s="202">
        <v>0</v>
      </c>
    </row>
    <row r="41" s="192" customFormat="1" customHeight="1" spans="1:12">
      <c r="A41" s="179" t="s">
        <v>1829</v>
      </c>
      <c r="B41" s="179" t="s">
        <v>1911</v>
      </c>
      <c r="C41" s="179" t="s">
        <v>1897</v>
      </c>
      <c r="D41" s="199" t="s">
        <v>3519</v>
      </c>
      <c r="E41" s="200" t="s">
        <v>3534</v>
      </c>
      <c r="F41" s="201">
        <v>6</v>
      </c>
      <c r="G41" s="201">
        <v>6</v>
      </c>
      <c r="H41" s="202">
        <v>0</v>
      </c>
      <c r="I41" s="205">
        <v>6</v>
      </c>
      <c r="J41" s="201">
        <v>0</v>
      </c>
      <c r="K41" s="201">
        <v>0</v>
      </c>
      <c r="L41" s="202">
        <v>0</v>
      </c>
    </row>
    <row r="42" s="192" customFormat="1" customHeight="1" spans="1:12">
      <c r="A42" s="179" t="s">
        <v>1829</v>
      </c>
      <c r="B42" s="179" t="s">
        <v>1911</v>
      </c>
      <c r="C42" s="179" t="s">
        <v>1897</v>
      </c>
      <c r="D42" s="199" t="s">
        <v>3519</v>
      </c>
      <c r="E42" s="200" t="s">
        <v>3535</v>
      </c>
      <c r="F42" s="201">
        <v>0.43</v>
      </c>
      <c r="G42" s="201">
        <v>0.43</v>
      </c>
      <c r="H42" s="202">
        <v>0</v>
      </c>
      <c r="I42" s="205">
        <v>0.43</v>
      </c>
      <c r="J42" s="201">
        <v>0</v>
      </c>
      <c r="K42" s="201">
        <v>0</v>
      </c>
      <c r="L42" s="202">
        <v>0</v>
      </c>
    </row>
    <row r="43" s="192" customFormat="1" customHeight="1" spans="1:12">
      <c r="A43" s="179" t="s">
        <v>1619</v>
      </c>
      <c r="B43" s="179" t="s">
        <v>1917</v>
      </c>
      <c r="C43" s="179" t="s">
        <v>1897</v>
      </c>
      <c r="D43" s="199" t="s">
        <v>3550</v>
      </c>
      <c r="E43" s="200" t="s">
        <v>3540</v>
      </c>
      <c r="F43" s="201">
        <v>0.51</v>
      </c>
      <c r="G43" s="201">
        <v>0.51</v>
      </c>
      <c r="H43" s="202">
        <v>0</v>
      </c>
      <c r="I43" s="205">
        <v>0.51</v>
      </c>
      <c r="J43" s="201">
        <v>0</v>
      </c>
      <c r="K43" s="201">
        <v>0</v>
      </c>
      <c r="L43" s="202">
        <v>0</v>
      </c>
    </row>
    <row r="44" s="192" customFormat="1" customHeight="1" spans="1:12">
      <c r="A44" s="179"/>
      <c r="B44" s="179"/>
      <c r="C44" s="179"/>
      <c r="D44" s="199" t="s">
        <v>3541</v>
      </c>
      <c r="E44" s="200" t="s">
        <v>3542</v>
      </c>
      <c r="F44" s="201">
        <v>60</v>
      </c>
      <c r="G44" s="201">
        <v>60</v>
      </c>
      <c r="H44" s="202">
        <v>0</v>
      </c>
      <c r="I44" s="205">
        <v>60</v>
      </c>
      <c r="J44" s="201">
        <v>0</v>
      </c>
      <c r="K44" s="201">
        <v>0</v>
      </c>
      <c r="L44" s="202">
        <v>0</v>
      </c>
    </row>
    <row r="45" s="192" customFormat="1" customHeight="1" spans="1:12">
      <c r="A45" s="179" t="s">
        <v>1829</v>
      </c>
      <c r="B45" s="179" t="s">
        <v>1911</v>
      </c>
      <c r="C45" s="179" t="s">
        <v>1897</v>
      </c>
      <c r="D45" s="199" t="s">
        <v>3519</v>
      </c>
      <c r="E45" s="200" t="s">
        <v>3551</v>
      </c>
      <c r="F45" s="201">
        <v>10</v>
      </c>
      <c r="G45" s="201">
        <v>10</v>
      </c>
      <c r="H45" s="202">
        <v>0</v>
      </c>
      <c r="I45" s="205">
        <v>10</v>
      </c>
      <c r="J45" s="201">
        <v>0</v>
      </c>
      <c r="K45" s="201">
        <v>0</v>
      </c>
      <c r="L45" s="202">
        <v>0</v>
      </c>
    </row>
    <row r="46" s="192" customFormat="1" customHeight="1" spans="1:12">
      <c r="A46" s="179" t="s">
        <v>1829</v>
      </c>
      <c r="B46" s="179" t="s">
        <v>1911</v>
      </c>
      <c r="C46" s="179" t="s">
        <v>1897</v>
      </c>
      <c r="D46" s="199" t="s">
        <v>3519</v>
      </c>
      <c r="E46" s="200" t="s">
        <v>3552</v>
      </c>
      <c r="F46" s="201">
        <v>6</v>
      </c>
      <c r="G46" s="201">
        <v>6</v>
      </c>
      <c r="H46" s="202">
        <v>0</v>
      </c>
      <c r="I46" s="205">
        <v>6</v>
      </c>
      <c r="J46" s="201">
        <v>0</v>
      </c>
      <c r="K46" s="201">
        <v>0</v>
      </c>
      <c r="L46" s="202">
        <v>0</v>
      </c>
    </row>
    <row r="47" s="192" customFormat="1" customHeight="1" spans="1:12">
      <c r="A47" s="179" t="s">
        <v>1829</v>
      </c>
      <c r="B47" s="179" t="s">
        <v>1911</v>
      </c>
      <c r="C47" s="179" t="s">
        <v>1897</v>
      </c>
      <c r="D47" s="199" t="s">
        <v>3519</v>
      </c>
      <c r="E47" s="200" t="s">
        <v>3553</v>
      </c>
      <c r="F47" s="201">
        <v>40</v>
      </c>
      <c r="G47" s="201">
        <v>40</v>
      </c>
      <c r="H47" s="202">
        <v>0</v>
      </c>
      <c r="I47" s="205">
        <v>40</v>
      </c>
      <c r="J47" s="201">
        <v>0</v>
      </c>
      <c r="K47" s="201">
        <v>0</v>
      </c>
      <c r="L47" s="202">
        <v>0</v>
      </c>
    </row>
    <row r="48" s="192" customFormat="1" customHeight="1" spans="1:12">
      <c r="A48" s="179" t="s">
        <v>1829</v>
      </c>
      <c r="B48" s="179" t="s">
        <v>1911</v>
      </c>
      <c r="C48" s="179" t="s">
        <v>1897</v>
      </c>
      <c r="D48" s="199" t="s">
        <v>3519</v>
      </c>
      <c r="E48" s="200" t="s">
        <v>3554</v>
      </c>
      <c r="F48" s="201">
        <v>4</v>
      </c>
      <c r="G48" s="201">
        <v>4</v>
      </c>
      <c r="H48" s="202">
        <v>0</v>
      </c>
      <c r="I48" s="205">
        <v>4</v>
      </c>
      <c r="J48" s="201">
        <v>0</v>
      </c>
      <c r="K48" s="201">
        <v>0</v>
      </c>
      <c r="L48" s="202">
        <v>0</v>
      </c>
    </row>
    <row r="49" s="192" customFormat="1" customHeight="1" spans="1:12">
      <c r="A49" s="179"/>
      <c r="B49" s="179"/>
      <c r="C49" s="179"/>
      <c r="D49" s="199" t="s">
        <v>2294</v>
      </c>
      <c r="E49" s="200" t="s">
        <v>2295</v>
      </c>
      <c r="F49" s="201">
        <v>889.23</v>
      </c>
      <c r="G49" s="201">
        <v>889.23</v>
      </c>
      <c r="H49" s="202">
        <v>0</v>
      </c>
      <c r="I49" s="205">
        <v>474.04</v>
      </c>
      <c r="J49" s="201">
        <v>50.29</v>
      </c>
      <c r="K49" s="201">
        <v>126.61</v>
      </c>
      <c r="L49" s="202">
        <v>238.29</v>
      </c>
    </row>
    <row r="50" s="192" customFormat="1" customHeight="1" spans="1:12">
      <c r="A50" s="179"/>
      <c r="B50" s="179"/>
      <c r="C50" s="179"/>
      <c r="D50" s="199" t="s">
        <v>3517</v>
      </c>
      <c r="E50" s="200" t="s">
        <v>3518</v>
      </c>
      <c r="F50" s="201">
        <v>488.23</v>
      </c>
      <c r="G50" s="201">
        <v>488.23</v>
      </c>
      <c r="H50" s="202">
        <v>0</v>
      </c>
      <c r="I50" s="205">
        <v>73.04</v>
      </c>
      <c r="J50" s="201">
        <v>50.29</v>
      </c>
      <c r="K50" s="201">
        <v>126.61</v>
      </c>
      <c r="L50" s="202">
        <v>238.29</v>
      </c>
    </row>
    <row r="51" s="192" customFormat="1" customHeight="1" spans="1:12">
      <c r="A51" s="179" t="s">
        <v>1752</v>
      </c>
      <c r="B51" s="179" t="s">
        <v>1897</v>
      </c>
      <c r="C51" s="179" t="s">
        <v>1909</v>
      </c>
      <c r="D51" s="199" t="s">
        <v>3555</v>
      </c>
      <c r="E51" s="200" t="s">
        <v>3520</v>
      </c>
      <c r="F51" s="201">
        <v>238.29</v>
      </c>
      <c r="G51" s="201">
        <v>238.29</v>
      </c>
      <c r="H51" s="202">
        <v>0</v>
      </c>
      <c r="I51" s="205">
        <v>0</v>
      </c>
      <c r="J51" s="201">
        <v>0</v>
      </c>
      <c r="K51" s="201">
        <v>0</v>
      </c>
      <c r="L51" s="202">
        <v>238.29</v>
      </c>
    </row>
    <row r="52" s="192" customFormat="1" customHeight="1" spans="1:12">
      <c r="A52" s="179" t="s">
        <v>1752</v>
      </c>
      <c r="B52" s="179" t="s">
        <v>1897</v>
      </c>
      <c r="C52" s="179" t="s">
        <v>1909</v>
      </c>
      <c r="D52" s="199" t="s">
        <v>3555</v>
      </c>
      <c r="E52" s="200" t="s">
        <v>3521</v>
      </c>
      <c r="F52" s="201">
        <v>2.28</v>
      </c>
      <c r="G52" s="201">
        <v>2.28</v>
      </c>
      <c r="H52" s="202">
        <v>0</v>
      </c>
      <c r="I52" s="205">
        <v>0</v>
      </c>
      <c r="J52" s="201">
        <v>2.28</v>
      </c>
      <c r="K52" s="201">
        <v>0</v>
      </c>
      <c r="L52" s="202">
        <v>0</v>
      </c>
    </row>
    <row r="53" s="192" customFormat="1" customHeight="1" spans="1:12">
      <c r="A53" s="179" t="s">
        <v>1752</v>
      </c>
      <c r="B53" s="179" t="s">
        <v>1897</v>
      </c>
      <c r="C53" s="179" t="s">
        <v>1909</v>
      </c>
      <c r="D53" s="199" t="s">
        <v>3555</v>
      </c>
      <c r="E53" s="200" t="s">
        <v>3522</v>
      </c>
      <c r="F53" s="201">
        <v>47</v>
      </c>
      <c r="G53" s="201">
        <v>47</v>
      </c>
      <c r="H53" s="202">
        <v>0</v>
      </c>
      <c r="I53" s="205">
        <v>0</v>
      </c>
      <c r="J53" s="201">
        <v>47</v>
      </c>
      <c r="K53" s="201">
        <v>0</v>
      </c>
      <c r="L53" s="202">
        <v>0</v>
      </c>
    </row>
    <row r="54" s="192" customFormat="1" customHeight="1" spans="1:12">
      <c r="A54" s="179" t="s">
        <v>1619</v>
      </c>
      <c r="B54" s="179" t="s">
        <v>1911</v>
      </c>
      <c r="C54" s="179" t="s">
        <v>1911</v>
      </c>
      <c r="D54" s="199" t="s">
        <v>3523</v>
      </c>
      <c r="E54" s="200" t="s">
        <v>3524</v>
      </c>
      <c r="F54" s="201">
        <v>56.83</v>
      </c>
      <c r="G54" s="201">
        <v>56.83</v>
      </c>
      <c r="H54" s="202">
        <v>0</v>
      </c>
      <c r="I54" s="205">
        <v>0</v>
      </c>
      <c r="J54" s="201">
        <v>0</v>
      </c>
      <c r="K54" s="201">
        <v>56.83</v>
      </c>
      <c r="L54" s="202">
        <v>0</v>
      </c>
    </row>
    <row r="55" s="192" customFormat="1" customHeight="1" spans="1:12">
      <c r="A55" s="179" t="s">
        <v>1619</v>
      </c>
      <c r="B55" s="179" t="s">
        <v>1911</v>
      </c>
      <c r="C55" s="179" t="s">
        <v>1913</v>
      </c>
      <c r="D55" s="199" t="s">
        <v>3525</v>
      </c>
      <c r="E55" s="200" t="s">
        <v>3526</v>
      </c>
      <c r="F55" s="201">
        <v>22.73</v>
      </c>
      <c r="G55" s="201">
        <v>22.73</v>
      </c>
      <c r="H55" s="202">
        <v>0</v>
      </c>
      <c r="I55" s="205">
        <v>0</v>
      </c>
      <c r="J55" s="201">
        <v>0</v>
      </c>
      <c r="K55" s="201">
        <v>22.73</v>
      </c>
      <c r="L55" s="202">
        <v>0</v>
      </c>
    </row>
    <row r="56" s="192" customFormat="1" customHeight="1" spans="1:12">
      <c r="A56" s="179" t="s">
        <v>1697</v>
      </c>
      <c r="B56" s="179" t="s">
        <v>1992</v>
      </c>
      <c r="C56" s="179" t="s">
        <v>1897</v>
      </c>
      <c r="D56" s="199" t="s">
        <v>3527</v>
      </c>
      <c r="E56" s="200" t="s">
        <v>3528</v>
      </c>
      <c r="F56" s="201">
        <v>14.07</v>
      </c>
      <c r="G56" s="201">
        <v>14.07</v>
      </c>
      <c r="H56" s="202">
        <v>0</v>
      </c>
      <c r="I56" s="205">
        <v>0</v>
      </c>
      <c r="J56" s="201">
        <v>0</v>
      </c>
      <c r="K56" s="201">
        <v>14.07</v>
      </c>
      <c r="L56" s="202">
        <v>0</v>
      </c>
    </row>
    <row r="57" s="192" customFormat="1" customHeight="1" spans="1:12">
      <c r="A57" s="179" t="s">
        <v>1619</v>
      </c>
      <c r="B57" s="179" t="s">
        <v>2029</v>
      </c>
      <c r="C57" s="179" t="s">
        <v>1899</v>
      </c>
      <c r="D57" s="199" t="s">
        <v>3529</v>
      </c>
      <c r="E57" s="200" t="s">
        <v>3530</v>
      </c>
      <c r="F57" s="201">
        <v>2.38</v>
      </c>
      <c r="G57" s="201">
        <v>2.38</v>
      </c>
      <c r="H57" s="202">
        <v>0</v>
      </c>
      <c r="I57" s="205">
        <v>0</v>
      </c>
      <c r="J57" s="201">
        <v>0</v>
      </c>
      <c r="K57" s="201">
        <v>2.38</v>
      </c>
      <c r="L57" s="202">
        <v>0</v>
      </c>
    </row>
    <row r="58" s="192" customFormat="1" customHeight="1" spans="1:12">
      <c r="A58" s="179" t="s">
        <v>1619</v>
      </c>
      <c r="B58" s="179" t="s">
        <v>2029</v>
      </c>
      <c r="C58" s="179" t="s">
        <v>1897</v>
      </c>
      <c r="D58" s="199" t="s">
        <v>3531</v>
      </c>
      <c r="E58" s="200" t="s">
        <v>3532</v>
      </c>
      <c r="F58" s="201">
        <v>2</v>
      </c>
      <c r="G58" s="201">
        <v>2</v>
      </c>
      <c r="H58" s="202">
        <v>0</v>
      </c>
      <c r="I58" s="205">
        <v>0</v>
      </c>
      <c r="J58" s="201">
        <v>0</v>
      </c>
      <c r="K58" s="201">
        <v>2</v>
      </c>
      <c r="L58" s="202">
        <v>0</v>
      </c>
    </row>
    <row r="59" s="192" customFormat="1" customHeight="1" spans="1:12">
      <c r="A59" s="179" t="s">
        <v>1851</v>
      </c>
      <c r="B59" s="179" t="s">
        <v>1899</v>
      </c>
      <c r="C59" s="179" t="s">
        <v>1897</v>
      </c>
      <c r="D59" s="199" t="s">
        <v>3533</v>
      </c>
      <c r="E59" s="200" t="s">
        <v>3533</v>
      </c>
      <c r="F59" s="201">
        <v>28.6</v>
      </c>
      <c r="G59" s="201">
        <v>28.6</v>
      </c>
      <c r="H59" s="202">
        <v>0</v>
      </c>
      <c r="I59" s="205">
        <v>0</v>
      </c>
      <c r="J59" s="201">
        <v>0</v>
      </c>
      <c r="K59" s="201">
        <v>28.6</v>
      </c>
      <c r="L59" s="202">
        <v>0</v>
      </c>
    </row>
    <row r="60" s="192" customFormat="1" customHeight="1" spans="1:12">
      <c r="A60" s="179" t="s">
        <v>1752</v>
      </c>
      <c r="B60" s="179" t="s">
        <v>1897</v>
      </c>
      <c r="C60" s="179" t="s">
        <v>1909</v>
      </c>
      <c r="D60" s="199" t="s">
        <v>3555</v>
      </c>
      <c r="E60" s="200" t="s">
        <v>3534</v>
      </c>
      <c r="F60" s="201">
        <v>70.5</v>
      </c>
      <c r="G60" s="201">
        <v>70.5</v>
      </c>
      <c r="H60" s="202">
        <v>0</v>
      </c>
      <c r="I60" s="205">
        <v>70.5</v>
      </c>
      <c r="J60" s="201">
        <v>0</v>
      </c>
      <c r="K60" s="201">
        <v>0</v>
      </c>
      <c r="L60" s="202">
        <v>0</v>
      </c>
    </row>
    <row r="61" s="192" customFormat="1" customHeight="1" spans="1:12">
      <c r="A61" s="179" t="s">
        <v>1752</v>
      </c>
      <c r="B61" s="179" t="s">
        <v>1897</v>
      </c>
      <c r="C61" s="179" t="s">
        <v>1909</v>
      </c>
      <c r="D61" s="199" t="s">
        <v>3555</v>
      </c>
      <c r="E61" s="200" t="s">
        <v>3535</v>
      </c>
      <c r="F61" s="201">
        <v>2.54</v>
      </c>
      <c r="G61" s="201">
        <v>2.54</v>
      </c>
      <c r="H61" s="202">
        <v>0</v>
      </c>
      <c r="I61" s="205">
        <v>2.54</v>
      </c>
      <c r="J61" s="201">
        <v>0</v>
      </c>
      <c r="K61" s="201">
        <v>0</v>
      </c>
      <c r="L61" s="202">
        <v>0</v>
      </c>
    </row>
    <row r="62" s="192" customFormat="1" customHeight="1" spans="1:12">
      <c r="A62" s="179" t="s">
        <v>1619</v>
      </c>
      <c r="B62" s="179" t="s">
        <v>1911</v>
      </c>
      <c r="C62" s="179" t="s">
        <v>1897</v>
      </c>
      <c r="D62" s="199" t="s">
        <v>3537</v>
      </c>
      <c r="E62" s="200" t="s">
        <v>3538</v>
      </c>
      <c r="F62" s="201">
        <v>1.01</v>
      </c>
      <c r="G62" s="201">
        <v>1.01</v>
      </c>
      <c r="H62" s="202">
        <v>0</v>
      </c>
      <c r="I62" s="205">
        <v>0</v>
      </c>
      <c r="J62" s="201">
        <v>1.01</v>
      </c>
      <c r="K62" s="201">
        <v>0</v>
      </c>
      <c r="L62" s="202">
        <v>0</v>
      </c>
    </row>
    <row r="63" s="192" customFormat="1" customHeight="1" spans="1:12">
      <c r="A63" s="179"/>
      <c r="B63" s="179"/>
      <c r="C63" s="179"/>
      <c r="D63" s="199" t="s">
        <v>3541</v>
      </c>
      <c r="E63" s="200" t="s">
        <v>3542</v>
      </c>
      <c r="F63" s="201">
        <v>401</v>
      </c>
      <c r="G63" s="201">
        <v>401</v>
      </c>
      <c r="H63" s="202">
        <v>0</v>
      </c>
      <c r="I63" s="205">
        <v>401</v>
      </c>
      <c r="J63" s="201">
        <v>0</v>
      </c>
      <c r="K63" s="201">
        <v>0</v>
      </c>
      <c r="L63" s="202">
        <v>0</v>
      </c>
    </row>
    <row r="64" s="192" customFormat="1" customHeight="1" spans="1:12">
      <c r="A64" s="179" t="s">
        <v>1752</v>
      </c>
      <c r="B64" s="179" t="s">
        <v>1897</v>
      </c>
      <c r="C64" s="179" t="s">
        <v>1909</v>
      </c>
      <c r="D64" s="199" t="s">
        <v>3555</v>
      </c>
      <c r="E64" s="200" t="s">
        <v>3556</v>
      </c>
      <c r="F64" s="201">
        <v>100</v>
      </c>
      <c r="G64" s="201">
        <v>100</v>
      </c>
      <c r="H64" s="202">
        <v>0</v>
      </c>
      <c r="I64" s="205">
        <v>100</v>
      </c>
      <c r="J64" s="201">
        <v>0</v>
      </c>
      <c r="K64" s="201">
        <v>0</v>
      </c>
      <c r="L64" s="202">
        <v>0</v>
      </c>
    </row>
    <row r="65" s="192" customFormat="1" customHeight="1" spans="1:12">
      <c r="A65" s="179" t="s">
        <v>1752</v>
      </c>
      <c r="B65" s="179" t="s">
        <v>1897</v>
      </c>
      <c r="C65" s="179" t="s">
        <v>1909</v>
      </c>
      <c r="D65" s="199" t="s">
        <v>3555</v>
      </c>
      <c r="E65" s="200" t="s">
        <v>3557</v>
      </c>
      <c r="F65" s="201">
        <v>8</v>
      </c>
      <c r="G65" s="201">
        <v>8</v>
      </c>
      <c r="H65" s="202">
        <v>0</v>
      </c>
      <c r="I65" s="205">
        <v>8</v>
      </c>
      <c r="J65" s="201">
        <v>0</v>
      </c>
      <c r="K65" s="201">
        <v>0</v>
      </c>
      <c r="L65" s="202">
        <v>0</v>
      </c>
    </row>
    <row r="66" s="192" customFormat="1" customHeight="1" spans="1:12">
      <c r="A66" s="179" t="s">
        <v>1752</v>
      </c>
      <c r="B66" s="179" t="s">
        <v>1897</v>
      </c>
      <c r="C66" s="179" t="s">
        <v>1909</v>
      </c>
      <c r="D66" s="199" t="s">
        <v>3555</v>
      </c>
      <c r="E66" s="200" t="s">
        <v>3558</v>
      </c>
      <c r="F66" s="201">
        <v>20</v>
      </c>
      <c r="G66" s="201">
        <v>20</v>
      </c>
      <c r="H66" s="202">
        <v>0</v>
      </c>
      <c r="I66" s="205">
        <v>20</v>
      </c>
      <c r="J66" s="201">
        <v>0</v>
      </c>
      <c r="K66" s="201">
        <v>0</v>
      </c>
      <c r="L66" s="202">
        <v>0</v>
      </c>
    </row>
    <row r="67" s="192" customFormat="1" customHeight="1" spans="1:12">
      <c r="A67" s="179" t="s">
        <v>1752</v>
      </c>
      <c r="B67" s="179" t="s">
        <v>1897</v>
      </c>
      <c r="C67" s="179" t="s">
        <v>1909</v>
      </c>
      <c r="D67" s="199" t="s">
        <v>3555</v>
      </c>
      <c r="E67" s="200" t="s">
        <v>3559</v>
      </c>
      <c r="F67" s="201">
        <v>195</v>
      </c>
      <c r="G67" s="201">
        <v>195</v>
      </c>
      <c r="H67" s="202">
        <v>0</v>
      </c>
      <c r="I67" s="205">
        <v>195</v>
      </c>
      <c r="J67" s="201">
        <v>0</v>
      </c>
      <c r="K67" s="201">
        <v>0</v>
      </c>
      <c r="L67" s="202">
        <v>0</v>
      </c>
    </row>
    <row r="68" s="192" customFormat="1" customHeight="1" spans="1:12">
      <c r="A68" s="179" t="s">
        <v>1752</v>
      </c>
      <c r="B68" s="179" t="s">
        <v>1897</v>
      </c>
      <c r="C68" s="179" t="s">
        <v>1909</v>
      </c>
      <c r="D68" s="199" t="s">
        <v>3555</v>
      </c>
      <c r="E68" s="200" t="s">
        <v>3560</v>
      </c>
      <c r="F68" s="201">
        <v>50</v>
      </c>
      <c r="G68" s="201">
        <v>50</v>
      </c>
      <c r="H68" s="202">
        <v>0</v>
      </c>
      <c r="I68" s="205">
        <v>50</v>
      </c>
      <c r="J68" s="201">
        <v>0</v>
      </c>
      <c r="K68" s="201">
        <v>0</v>
      </c>
      <c r="L68" s="202">
        <v>0</v>
      </c>
    </row>
    <row r="69" s="192" customFormat="1" customHeight="1" spans="1:12">
      <c r="A69" s="179" t="s">
        <v>1752</v>
      </c>
      <c r="B69" s="179" t="s">
        <v>1897</v>
      </c>
      <c r="C69" s="179" t="s">
        <v>1909</v>
      </c>
      <c r="D69" s="199" t="s">
        <v>3555</v>
      </c>
      <c r="E69" s="200" t="s">
        <v>3561</v>
      </c>
      <c r="F69" s="201">
        <v>20</v>
      </c>
      <c r="G69" s="201">
        <v>20</v>
      </c>
      <c r="H69" s="202">
        <v>0</v>
      </c>
      <c r="I69" s="205">
        <v>20</v>
      </c>
      <c r="J69" s="201">
        <v>0</v>
      </c>
      <c r="K69" s="201">
        <v>0</v>
      </c>
      <c r="L69" s="202">
        <v>0</v>
      </c>
    </row>
    <row r="70" s="192" customFormat="1" customHeight="1" spans="1:12">
      <c r="A70" s="179" t="s">
        <v>1752</v>
      </c>
      <c r="B70" s="179" t="s">
        <v>1897</v>
      </c>
      <c r="C70" s="179" t="s">
        <v>1909</v>
      </c>
      <c r="D70" s="199" t="s">
        <v>3555</v>
      </c>
      <c r="E70" s="200" t="s">
        <v>3562</v>
      </c>
      <c r="F70" s="201">
        <v>8</v>
      </c>
      <c r="G70" s="201">
        <v>8</v>
      </c>
      <c r="H70" s="202">
        <v>0</v>
      </c>
      <c r="I70" s="205">
        <v>8</v>
      </c>
      <c r="J70" s="201">
        <v>0</v>
      </c>
      <c r="K70" s="201">
        <v>0</v>
      </c>
      <c r="L70" s="202">
        <v>0</v>
      </c>
    </row>
    <row r="71" s="192" customFormat="1" customHeight="1" spans="1:12">
      <c r="A71" s="179"/>
      <c r="B71" s="179"/>
      <c r="C71" s="179"/>
      <c r="D71" s="199" t="s">
        <v>2296</v>
      </c>
      <c r="E71" s="200" t="s">
        <v>2297</v>
      </c>
      <c r="F71" s="201">
        <v>231.29</v>
      </c>
      <c r="G71" s="201">
        <v>231.29</v>
      </c>
      <c r="H71" s="202">
        <v>0</v>
      </c>
      <c r="I71" s="205">
        <v>72.17</v>
      </c>
      <c r="J71" s="201">
        <v>25.85</v>
      </c>
      <c r="K71" s="201">
        <v>46.31</v>
      </c>
      <c r="L71" s="202">
        <v>86.96</v>
      </c>
    </row>
    <row r="72" s="192" customFormat="1" customHeight="1" spans="1:12">
      <c r="A72" s="179"/>
      <c r="B72" s="179"/>
      <c r="C72" s="179"/>
      <c r="D72" s="199" t="s">
        <v>3517</v>
      </c>
      <c r="E72" s="200" t="s">
        <v>3518</v>
      </c>
      <c r="F72" s="201">
        <v>188.29</v>
      </c>
      <c r="G72" s="201">
        <v>188.29</v>
      </c>
      <c r="H72" s="202">
        <v>0</v>
      </c>
      <c r="I72" s="205">
        <v>29.17</v>
      </c>
      <c r="J72" s="201">
        <v>25.85</v>
      </c>
      <c r="K72" s="201">
        <v>46.31</v>
      </c>
      <c r="L72" s="202">
        <v>86.96</v>
      </c>
    </row>
    <row r="73" s="192" customFormat="1" customHeight="1" spans="1:12">
      <c r="A73" s="179" t="s">
        <v>1414</v>
      </c>
      <c r="B73" s="179" t="s">
        <v>1901</v>
      </c>
      <c r="C73" s="179" t="s">
        <v>1917</v>
      </c>
      <c r="D73" s="199" t="s">
        <v>3563</v>
      </c>
      <c r="E73" s="200" t="s">
        <v>3520</v>
      </c>
      <c r="F73" s="201">
        <v>86.96</v>
      </c>
      <c r="G73" s="201">
        <v>86.96</v>
      </c>
      <c r="H73" s="202">
        <v>0</v>
      </c>
      <c r="I73" s="205">
        <v>0</v>
      </c>
      <c r="J73" s="201">
        <v>0</v>
      </c>
      <c r="K73" s="201">
        <v>0</v>
      </c>
      <c r="L73" s="202">
        <v>86.96</v>
      </c>
    </row>
    <row r="74" s="192" customFormat="1" customHeight="1" spans="1:12">
      <c r="A74" s="179" t="s">
        <v>1414</v>
      </c>
      <c r="B74" s="179" t="s">
        <v>1901</v>
      </c>
      <c r="C74" s="179" t="s">
        <v>1917</v>
      </c>
      <c r="D74" s="199" t="s">
        <v>3563</v>
      </c>
      <c r="E74" s="200" t="s">
        <v>3521</v>
      </c>
      <c r="F74" s="201">
        <v>4.21</v>
      </c>
      <c r="G74" s="201">
        <v>4.21</v>
      </c>
      <c r="H74" s="202">
        <v>0</v>
      </c>
      <c r="I74" s="205">
        <v>0</v>
      </c>
      <c r="J74" s="201">
        <v>4.21</v>
      </c>
      <c r="K74" s="201">
        <v>0</v>
      </c>
      <c r="L74" s="202">
        <v>0</v>
      </c>
    </row>
    <row r="75" s="192" customFormat="1" customHeight="1" spans="1:12">
      <c r="A75" s="179" t="s">
        <v>1414</v>
      </c>
      <c r="B75" s="179" t="s">
        <v>1901</v>
      </c>
      <c r="C75" s="179" t="s">
        <v>1917</v>
      </c>
      <c r="D75" s="199" t="s">
        <v>3563</v>
      </c>
      <c r="E75" s="200" t="s">
        <v>3522</v>
      </c>
      <c r="F75" s="201">
        <v>15</v>
      </c>
      <c r="G75" s="201">
        <v>15</v>
      </c>
      <c r="H75" s="202">
        <v>0</v>
      </c>
      <c r="I75" s="205">
        <v>0</v>
      </c>
      <c r="J75" s="201">
        <v>15</v>
      </c>
      <c r="K75" s="201">
        <v>0</v>
      </c>
      <c r="L75" s="202">
        <v>0</v>
      </c>
    </row>
    <row r="76" s="192" customFormat="1" customHeight="1" spans="1:12">
      <c r="A76" s="179" t="s">
        <v>1619</v>
      </c>
      <c r="B76" s="179" t="s">
        <v>1911</v>
      </c>
      <c r="C76" s="179" t="s">
        <v>1911</v>
      </c>
      <c r="D76" s="199" t="s">
        <v>3523</v>
      </c>
      <c r="E76" s="200" t="s">
        <v>3524</v>
      </c>
      <c r="F76" s="201">
        <v>21.23</v>
      </c>
      <c r="G76" s="201">
        <v>21.23</v>
      </c>
      <c r="H76" s="202">
        <v>0</v>
      </c>
      <c r="I76" s="205">
        <v>0</v>
      </c>
      <c r="J76" s="201">
        <v>0</v>
      </c>
      <c r="K76" s="201">
        <v>21.23</v>
      </c>
      <c r="L76" s="202">
        <v>0</v>
      </c>
    </row>
    <row r="77" s="192" customFormat="1" customHeight="1" spans="1:12">
      <c r="A77" s="179" t="s">
        <v>1619</v>
      </c>
      <c r="B77" s="179" t="s">
        <v>1911</v>
      </c>
      <c r="C77" s="179" t="s">
        <v>1913</v>
      </c>
      <c r="D77" s="199" t="s">
        <v>3525</v>
      </c>
      <c r="E77" s="200" t="s">
        <v>3526</v>
      </c>
      <c r="F77" s="201">
        <v>8.49</v>
      </c>
      <c r="G77" s="201">
        <v>8.49</v>
      </c>
      <c r="H77" s="202">
        <v>0</v>
      </c>
      <c r="I77" s="205">
        <v>0</v>
      </c>
      <c r="J77" s="201">
        <v>0</v>
      </c>
      <c r="K77" s="201">
        <v>8.49</v>
      </c>
      <c r="L77" s="202">
        <v>0</v>
      </c>
    </row>
    <row r="78" s="192" customFormat="1" customHeight="1" spans="1:12">
      <c r="A78" s="179" t="s">
        <v>1697</v>
      </c>
      <c r="B78" s="179" t="s">
        <v>1992</v>
      </c>
      <c r="C78" s="179" t="s">
        <v>1897</v>
      </c>
      <c r="D78" s="199" t="s">
        <v>3527</v>
      </c>
      <c r="E78" s="200" t="s">
        <v>3528</v>
      </c>
      <c r="F78" s="201">
        <v>5.29</v>
      </c>
      <c r="G78" s="201">
        <v>5.29</v>
      </c>
      <c r="H78" s="202">
        <v>0</v>
      </c>
      <c r="I78" s="205">
        <v>0</v>
      </c>
      <c r="J78" s="201">
        <v>0</v>
      </c>
      <c r="K78" s="201">
        <v>5.29</v>
      </c>
      <c r="L78" s="202">
        <v>0</v>
      </c>
    </row>
    <row r="79" s="192" customFormat="1" customHeight="1" spans="1:12">
      <c r="A79" s="179" t="s">
        <v>1619</v>
      </c>
      <c r="B79" s="179" t="s">
        <v>2029</v>
      </c>
      <c r="C79" s="179" t="s">
        <v>1899</v>
      </c>
      <c r="D79" s="199" t="s">
        <v>3529</v>
      </c>
      <c r="E79" s="200" t="s">
        <v>3530</v>
      </c>
      <c r="F79" s="201">
        <v>0.87</v>
      </c>
      <c r="G79" s="201">
        <v>0.87</v>
      </c>
      <c r="H79" s="202">
        <v>0</v>
      </c>
      <c r="I79" s="205">
        <v>0</v>
      </c>
      <c r="J79" s="201">
        <v>0</v>
      </c>
      <c r="K79" s="201">
        <v>0.87</v>
      </c>
      <c r="L79" s="202">
        <v>0</v>
      </c>
    </row>
    <row r="80" s="192" customFormat="1" customHeight="1" spans="1:12">
      <c r="A80" s="179" t="s">
        <v>1851</v>
      </c>
      <c r="B80" s="179" t="s">
        <v>1899</v>
      </c>
      <c r="C80" s="179" t="s">
        <v>1897</v>
      </c>
      <c r="D80" s="199" t="s">
        <v>3533</v>
      </c>
      <c r="E80" s="200" t="s">
        <v>3533</v>
      </c>
      <c r="F80" s="201">
        <v>10.43</v>
      </c>
      <c r="G80" s="201">
        <v>10.43</v>
      </c>
      <c r="H80" s="202">
        <v>0</v>
      </c>
      <c r="I80" s="205">
        <v>0</v>
      </c>
      <c r="J80" s="201">
        <v>0</v>
      </c>
      <c r="K80" s="201">
        <v>10.43</v>
      </c>
      <c r="L80" s="202">
        <v>0</v>
      </c>
    </row>
    <row r="81" s="192" customFormat="1" customHeight="1" spans="1:12">
      <c r="A81" s="179" t="s">
        <v>1414</v>
      </c>
      <c r="B81" s="179" t="s">
        <v>1901</v>
      </c>
      <c r="C81" s="179" t="s">
        <v>1917</v>
      </c>
      <c r="D81" s="199" t="s">
        <v>3563</v>
      </c>
      <c r="E81" s="200" t="s">
        <v>3534</v>
      </c>
      <c r="F81" s="201">
        <v>22.5</v>
      </c>
      <c r="G81" s="201">
        <v>22.5</v>
      </c>
      <c r="H81" s="202">
        <v>0</v>
      </c>
      <c r="I81" s="205">
        <v>22.5</v>
      </c>
      <c r="J81" s="201">
        <v>0</v>
      </c>
      <c r="K81" s="201">
        <v>0</v>
      </c>
      <c r="L81" s="202">
        <v>0</v>
      </c>
    </row>
    <row r="82" s="192" customFormat="1" customHeight="1" spans="1:12">
      <c r="A82" s="179" t="s">
        <v>1414</v>
      </c>
      <c r="B82" s="179" t="s">
        <v>1901</v>
      </c>
      <c r="C82" s="179" t="s">
        <v>1897</v>
      </c>
      <c r="D82" s="199" t="s">
        <v>3519</v>
      </c>
      <c r="E82" s="200" t="s">
        <v>3535</v>
      </c>
      <c r="F82" s="201">
        <v>1.01</v>
      </c>
      <c r="G82" s="201">
        <v>1.01</v>
      </c>
      <c r="H82" s="202">
        <v>0</v>
      </c>
      <c r="I82" s="205">
        <v>1.01</v>
      </c>
      <c r="J82" s="201">
        <v>0</v>
      </c>
      <c r="K82" s="201">
        <v>0</v>
      </c>
      <c r="L82" s="202">
        <v>0</v>
      </c>
    </row>
    <row r="83" s="192" customFormat="1" customHeight="1" spans="1:12">
      <c r="A83" s="179" t="s">
        <v>1414</v>
      </c>
      <c r="B83" s="179" t="s">
        <v>1901</v>
      </c>
      <c r="C83" s="179" t="s">
        <v>1897</v>
      </c>
      <c r="D83" s="199" t="s">
        <v>3519</v>
      </c>
      <c r="E83" s="200" t="s">
        <v>3536</v>
      </c>
      <c r="F83" s="201">
        <v>4.98</v>
      </c>
      <c r="G83" s="201">
        <v>4.98</v>
      </c>
      <c r="H83" s="202">
        <v>0</v>
      </c>
      <c r="I83" s="205">
        <v>4.98</v>
      </c>
      <c r="J83" s="201">
        <v>0</v>
      </c>
      <c r="K83" s="201">
        <v>0</v>
      </c>
      <c r="L83" s="202">
        <v>0</v>
      </c>
    </row>
    <row r="84" s="192" customFormat="1" customHeight="1" spans="1:12">
      <c r="A84" s="179" t="s">
        <v>1619</v>
      </c>
      <c r="B84" s="179" t="s">
        <v>1911</v>
      </c>
      <c r="C84" s="179" t="s">
        <v>1897</v>
      </c>
      <c r="D84" s="199" t="s">
        <v>3537</v>
      </c>
      <c r="E84" s="200" t="s">
        <v>3538</v>
      </c>
      <c r="F84" s="201">
        <v>6.64</v>
      </c>
      <c r="G84" s="201">
        <v>6.64</v>
      </c>
      <c r="H84" s="202">
        <v>0</v>
      </c>
      <c r="I84" s="205">
        <v>0</v>
      </c>
      <c r="J84" s="201">
        <v>6.64</v>
      </c>
      <c r="K84" s="201">
        <v>0</v>
      </c>
      <c r="L84" s="202">
        <v>0</v>
      </c>
    </row>
    <row r="85" s="192" customFormat="1" customHeight="1" spans="1:12">
      <c r="A85" s="179" t="s">
        <v>1619</v>
      </c>
      <c r="B85" s="179" t="s">
        <v>1917</v>
      </c>
      <c r="C85" s="179" t="s">
        <v>1903</v>
      </c>
      <c r="D85" s="199" t="s">
        <v>3539</v>
      </c>
      <c r="E85" s="200" t="s">
        <v>3540</v>
      </c>
      <c r="F85" s="201">
        <v>0.68</v>
      </c>
      <c r="G85" s="201">
        <v>0.68</v>
      </c>
      <c r="H85" s="202">
        <v>0</v>
      </c>
      <c r="I85" s="205">
        <v>0.68</v>
      </c>
      <c r="J85" s="201">
        <v>0</v>
      </c>
      <c r="K85" s="201">
        <v>0</v>
      </c>
      <c r="L85" s="202">
        <v>0</v>
      </c>
    </row>
    <row r="86" s="192" customFormat="1" customHeight="1" spans="1:12">
      <c r="A86" s="179"/>
      <c r="B86" s="179"/>
      <c r="C86" s="179"/>
      <c r="D86" s="199" t="s">
        <v>3541</v>
      </c>
      <c r="E86" s="200" t="s">
        <v>3542</v>
      </c>
      <c r="F86" s="201">
        <v>43</v>
      </c>
      <c r="G86" s="201">
        <v>43</v>
      </c>
      <c r="H86" s="202">
        <v>0</v>
      </c>
      <c r="I86" s="205">
        <v>43</v>
      </c>
      <c r="J86" s="201">
        <v>0</v>
      </c>
      <c r="K86" s="201">
        <v>0</v>
      </c>
      <c r="L86" s="202">
        <v>0</v>
      </c>
    </row>
    <row r="87" s="192" customFormat="1" customHeight="1" spans="1:12">
      <c r="A87" s="179" t="s">
        <v>1414</v>
      </c>
      <c r="B87" s="179" t="s">
        <v>1901</v>
      </c>
      <c r="C87" s="179" t="s">
        <v>1917</v>
      </c>
      <c r="D87" s="199" t="s">
        <v>3563</v>
      </c>
      <c r="E87" s="200" t="s">
        <v>3564</v>
      </c>
      <c r="F87" s="201">
        <v>5</v>
      </c>
      <c r="G87" s="201">
        <v>5</v>
      </c>
      <c r="H87" s="202">
        <v>0</v>
      </c>
      <c r="I87" s="205">
        <v>5</v>
      </c>
      <c r="J87" s="201">
        <v>0</v>
      </c>
      <c r="K87" s="201">
        <v>0</v>
      </c>
      <c r="L87" s="202">
        <v>0</v>
      </c>
    </row>
    <row r="88" s="192" customFormat="1" customHeight="1" spans="1:12">
      <c r="A88" s="179" t="s">
        <v>1414</v>
      </c>
      <c r="B88" s="179" t="s">
        <v>1901</v>
      </c>
      <c r="C88" s="179" t="s">
        <v>1917</v>
      </c>
      <c r="D88" s="199" t="s">
        <v>3563</v>
      </c>
      <c r="E88" s="200" t="s">
        <v>3565</v>
      </c>
      <c r="F88" s="201">
        <v>2</v>
      </c>
      <c r="G88" s="201">
        <v>2</v>
      </c>
      <c r="H88" s="202">
        <v>0</v>
      </c>
      <c r="I88" s="205">
        <v>2</v>
      </c>
      <c r="J88" s="201">
        <v>0</v>
      </c>
      <c r="K88" s="201">
        <v>0</v>
      </c>
      <c r="L88" s="202">
        <v>0</v>
      </c>
    </row>
    <row r="89" s="192" customFormat="1" customHeight="1" spans="1:12">
      <c r="A89" s="179" t="s">
        <v>1414</v>
      </c>
      <c r="B89" s="179" t="s">
        <v>1901</v>
      </c>
      <c r="C89" s="179" t="s">
        <v>1917</v>
      </c>
      <c r="D89" s="199" t="s">
        <v>3563</v>
      </c>
      <c r="E89" s="200" t="s">
        <v>3566</v>
      </c>
      <c r="F89" s="201">
        <v>36</v>
      </c>
      <c r="G89" s="201">
        <v>36</v>
      </c>
      <c r="H89" s="202">
        <v>0</v>
      </c>
      <c r="I89" s="205">
        <v>36</v>
      </c>
      <c r="J89" s="201">
        <v>0</v>
      </c>
      <c r="K89" s="201">
        <v>0</v>
      </c>
      <c r="L89" s="202">
        <v>0</v>
      </c>
    </row>
    <row r="90" s="192" customFormat="1" customHeight="1" spans="1:12">
      <c r="A90" s="179"/>
      <c r="B90" s="179"/>
      <c r="C90" s="179"/>
      <c r="D90" s="199" t="s">
        <v>2298</v>
      </c>
      <c r="E90" s="200" t="s">
        <v>2299</v>
      </c>
      <c r="F90" s="201">
        <v>96.53</v>
      </c>
      <c r="G90" s="201">
        <v>96.53</v>
      </c>
      <c r="H90" s="202">
        <v>0</v>
      </c>
      <c r="I90" s="205">
        <v>27.38</v>
      </c>
      <c r="J90" s="201">
        <v>8.94</v>
      </c>
      <c r="K90" s="201">
        <v>20.81</v>
      </c>
      <c r="L90" s="202">
        <v>39.4</v>
      </c>
    </row>
    <row r="91" s="192" customFormat="1" customHeight="1" spans="1:12">
      <c r="A91" s="179"/>
      <c r="B91" s="179"/>
      <c r="C91" s="179"/>
      <c r="D91" s="199" t="s">
        <v>3517</v>
      </c>
      <c r="E91" s="200" t="s">
        <v>3518</v>
      </c>
      <c r="F91" s="201">
        <v>83.53</v>
      </c>
      <c r="G91" s="201">
        <v>83.53</v>
      </c>
      <c r="H91" s="202">
        <v>0</v>
      </c>
      <c r="I91" s="205">
        <v>14.38</v>
      </c>
      <c r="J91" s="201">
        <v>8.94</v>
      </c>
      <c r="K91" s="201">
        <v>20.81</v>
      </c>
      <c r="L91" s="202">
        <v>39.4</v>
      </c>
    </row>
    <row r="92" s="192" customFormat="1" customHeight="1" spans="1:12">
      <c r="A92" s="179" t="s">
        <v>1414</v>
      </c>
      <c r="B92" s="179" t="s">
        <v>1901</v>
      </c>
      <c r="C92" s="179" t="s">
        <v>1897</v>
      </c>
      <c r="D92" s="199" t="s">
        <v>3519</v>
      </c>
      <c r="E92" s="200" t="s">
        <v>3520</v>
      </c>
      <c r="F92" s="201">
        <v>39.4</v>
      </c>
      <c r="G92" s="201">
        <v>39.4</v>
      </c>
      <c r="H92" s="202">
        <v>0</v>
      </c>
      <c r="I92" s="205">
        <v>0</v>
      </c>
      <c r="J92" s="201">
        <v>0</v>
      </c>
      <c r="K92" s="201">
        <v>0</v>
      </c>
      <c r="L92" s="202">
        <v>39.4</v>
      </c>
    </row>
    <row r="93" s="192" customFormat="1" customHeight="1" spans="1:12">
      <c r="A93" s="179" t="s">
        <v>1414</v>
      </c>
      <c r="B93" s="179" t="s">
        <v>1901</v>
      </c>
      <c r="C93" s="179" t="s">
        <v>1897</v>
      </c>
      <c r="D93" s="199" t="s">
        <v>3519</v>
      </c>
      <c r="E93" s="200" t="s">
        <v>3521</v>
      </c>
      <c r="F93" s="201">
        <v>1.97</v>
      </c>
      <c r="G93" s="201">
        <v>1.97</v>
      </c>
      <c r="H93" s="202">
        <v>0</v>
      </c>
      <c r="I93" s="205">
        <v>0</v>
      </c>
      <c r="J93" s="201">
        <v>1.97</v>
      </c>
      <c r="K93" s="201">
        <v>0</v>
      </c>
      <c r="L93" s="202">
        <v>0</v>
      </c>
    </row>
    <row r="94" s="192" customFormat="1" customHeight="1" spans="1:12">
      <c r="A94" s="179" t="s">
        <v>1414</v>
      </c>
      <c r="B94" s="179" t="s">
        <v>1901</v>
      </c>
      <c r="C94" s="179" t="s">
        <v>1897</v>
      </c>
      <c r="D94" s="199" t="s">
        <v>3519</v>
      </c>
      <c r="E94" s="200" t="s">
        <v>3522</v>
      </c>
      <c r="F94" s="201">
        <v>6</v>
      </c>
      <c r="G94" s="201">
        <v>6</v>
      </c>
      <c r="H94" s="202">
        <v>0</v>
      </c>
      <c r="I94" s="205">
        <v>0</v>
      </c>
      <c r="J94" s="201">
        <v>6</v>
      </c>
      <c r="K94" s="201">
        <v>0</v>
      </c>
      <c r="L94" s="202">
        <v>0</v>
      </c>
    </row>
    <row r="95" s="192" customFormat="1" customHeight="1" spans="1:12">
      <c r="A95" s="179" t="s">
        <v>1619</v>
      </c>
      <c r="B95" s="179" t="s">
        <v>1911</v>
      </c>
      <c r="C95" s="179" t="s">
        <v>1911</v>
      </c>
      <c r="D95" s="199" t="s">
        <v>3523</v>
      </c>
      <c r="E95" s="200" t="s">
        <v>3524</v>
      </c>
      <c r="F95" s="201">
        <v>9.47</v>
      </c>
      <c r="G95" s="201">
        <v>9.47</v>
      </c>
      <c r="H95" s="202">
        <v>0</v>
      </c>
      <c r="I95" s="205">
        <v>0</v>
      </c>
      <c r="J95" s="201">
        <v>0</v>
      </c>
      <c r="K95" s="201">
        <v>9.47</v>
      </c>
      <c r="L95" s="202">
        <v>0</v>
      </c>
    </row>
    <row r="96" s="192" customFormat="1" customHeight="1" spans="1:12">
      <c r="A96" s="179" t="s">
        <v>1619</v>
      </c>
      <c r="B96" s="179" t="s">
        <v>1911</v>
      </c>
      <c r="C96" s="179" t="s">
        <v>1913</v>
      </c>
      <c r="D96" s="199" t="s">
        <v>3525</v>
      </c>
      <c r="E96" s="200" t="s">
        <v>3526</v>
      </c>
      <c r="F96" s="201">
        <v>3.79</v>
      </c>
      <c r="G96" s="201">
        <v>3.79</v>
      </c>
      <c r="H96" s="202">
        <v>0</v>
      </c>
      <c r="I96" s="205">
        <v>0</v>
      </c>
      <c r="J96" s="201">
        <v>0</v>
      </c>
      <c r="K96" s="201">
        <v>3.79</v>
      </c>
      <c r="L96" s="202">
        <v>0</v>
      </c>
    </row>
    <row r="97" s="192" customFormat="1" customHeight="1" spans="1:12">
      <c r="A97" s="179" t="s">
        <v>1697</v>
      </c>
      <c r="B97" s="179" t="s">
        <v>1992</v>
      </c>
      <c r="C97" s="179" t="s">
        <v>1897</v>
      </c>
      <c r="D97" s="199" t="s">
        <v>3527</v>
      </c>
      <c r="E97" s="200" t="s">
        <v>3528</v>
      </c>
      <c r="F97" s="201">
        <v>2.43</v>
      </c>
      <c r="G97" s="201">
        <v>2.43</v>
      </c>
      <c r="H97" s="202">
        <v>0</v>
      </c>
      <c r="I97" s="205">
        <v>0</v>
      </c>
      <c r="J97" s="201">
        <v>0</v>
      </c>
      <c r="K97" s="201">
        <v>2.43</v>
      </c>
      <c r="L97" s="202">
        <v>0</v>
      </c>
    </row>
    <row r="98" s="192" customFormat="1" customHeight="1" spans="1:12">
      <c r="A98" s="179" t="s">
        <v>1619</v>
      </c>
      <c r="B98" s="179" t="s">
        <v>2029</v>
      </c>
      <c r="C98" s="179" t="s">
        <v>1899</v>
      </c>
      <c r="D98" s="199" t="s">
        <v>3529</v>
      </c>
      <c r="E98" s="200" t="s">
        <v>3530</v>
      </c>
      <c r="F98" s="201">
        <v>0.39</v>
      </c>
      <c r="G98" s="201">
        <v>0.39</v>
      </c>
      <c r="H98" s="202">
        <v>0</v>
      </c>
      <c r="I98" s="205">
        <v>0</v>
      </c>
      <c r="J98" s="201">
        <v>0</v>
      </c>
      <c r="K98" s="201">
        <v>0.39</v>
      </c>
      <c r="L98" s="202">
        <v>0</v>
      </c>
    </row>
    <row r="99" s="192" customFormat="1" customHeight="1" spans="1:12">
      <c r="A99" s="179" t="s">
        <v>1851</v>
      </c>
      <c r="B99" s="179" t="s">
        <v>1899</v>
      </c>
      <c r="C99" s="179" t="s">
        <v>1897</v>
      </c>
      <c r="D99" s="199" t="s">
        <v>3533</v>
      </c>
      <c r="E99" s="200" t="s">
        <v>3533</v>
      </c>
      <c r="F99" s="201">
        <v>4.73</v>
      </c>
      <c r="G99" s="201">
        <v>4.73</v>
      </c>
      <c r="H99" s="202">
        <v>0</v>
      </c>
      <c r="I99" s="205">
        <v>0</v>
      </c>
      <c r="J99" s="201">
        <v>0</v>
      </c>
      <c r="K99" s="201">
        <v>4.73</v>
      </c>
      <c r="L99" s="202">
        <v>0</v>
      </c>
    </row>
    <row r="100" s="192" customFormat="1" customHeight="1" spans="1:12">
      <c r="A100" s="179" t="s">
        <v>1414</v>
      </c>
      <c r="B100" s="179" t="s">
        <v>2035</v>
      </c>
      <c r="C100" s="179" t="s">
        <v>1897</v>
      </c>
      <c r="D100" s="199" t="s">
        <v>3519</v>
      </c>
      <c r="E100" s="200" t="s">
        <v>3534</v>
      </c>
      <c r="F100" s="201">
        <v>9</v>
      </c>
      <c r="G100" s="201">
        <v>9</v>
      </c>
      <c r="H100" s="202">
        <v>0</v>
      </c>
      <c r="I100" s="205">
        <v>9</v>
      </c>
      <c r="J100" s="201">
        <v>0</v>
      </c>
      <c r="K100" s="201">
        <v>0</v>
      </c>
      <c r="L100" s="202">
        <v>0</v>
      </c>
    </row>
    <row r="101" s="192" customFormat="1" customHeight="1" spans="1:12">
      <c r="A101" s="179" t="s">
        <v>1414</v>
      </c>
      <c r="B101" s="179" t="s">
        <v>2035</v>
      </c>
      <c r="C101" s="179" t="s">
        <v>1897</v>
      </c>
      <c r="D101" s="199" t="s">
        <v>3519</v>
      </c>
      <c r="E101" s="200" t="s">
        <v>3535</v>
      </c>
      <c r="F101" s="201">
        <v>0.47</v>
      </c>
      <c r="G101" s="201">
        <v>0.47</v>
      </c>
      <c r="H101" s="202">
        <v>0</v>
      </c>
      <c r="I101" s="205">
        <v>0.47</v>
      </c>
      <c r="J101" s="201">
        <v>0</v>
      </c>
      <c r="K101" s="201">
        <v>0</v>
      </c>
      <c r="L101" s="202">
        <v>0</v>
      </c>
    </row>
    <row r="102" s="192" customFormat="1" customHeight="1" spans="1:12">
      <c r="A102" s="179" t="s">
        <v>1414</v>
      </c>
      <c r="B102" s="179" t="s">
        <v>2035</v>
      </c>
      <c r="C102" s="179" t="s">
        <v>1897</v>
      </c>
      <c r="D102" s="199" t="s">
        <v>3519</v>
      </c>
      <c r="E102" s="200" t="s">
        <v>3536</v>
      </c>
      <c r="F102" s="201">
        <v>4.91</v>
      </c>
      <c r="G102" s="201">
        <v>4.91</v>
      </c>
      <c r="H102" s="202">
        <v>0</v>
      </c>
      <c r="I102" s="205">
        <v>4.91</v>
      </c>
      <c r="J102" s="201">
        <v>0</v>
      </c>
      <c r="K102" s="201">
        <v>0</v>
      </c>
      <c r="L102" s="202">
        <v>0</v>
      </c>
    </row>
    <row r="103" s="192" customFormat="1" customHeight="1" spans="1:12">
      <c r="A103" s="179" t="s">
        <v>1619</v>
      </c>
      <c r="B103" s="179" t="s">
        <v>1911</v>
      </c>
      <c r="C103" s="179" t="s">
        <v>1897</v>
      </c>
      <c r="D103" s="199" t="s">
        <v>3537</v>
      </c>
      <c r="E103" s="200" t="s">
        <v>3538</v>
      </c>
      <c r="F103" s="201">
        <v>0.97</v>
      </c>
      <c r="G103" s="201">
        <v>0.97</v>
      </c>
      <c r="H103" s="202">
        <v>0</v>
      </c>
      <c r="I103" s="205">
        <v>0</v>
      </c>
      <c r="J103" s="201">
        <v>0.97</v>
      </c>
      <c r="K103" s="201">
        <v>0</v>
      </c>
      <c r="L103" s="202">
        <v>0</v>
      </c>
    </row>
    <row r="104" s="192" customFormat="1" customHeight="1" spans="1:12">
      <c r="A104" s="179"/>
      <c r="B104" s="179"/>
      <c r="C104" s="179"/>
      <c r="D104" s="199" t="s">
        <v>3541</v>
      </c>
      <c r="E104" s="200" t="s">
        <v>3542</v>
      </c>
      <c r="F104" s="201">
        <v>13</v>
      </c>
      <c r="G104" s="201">
        <v>13</v>
      </c>
      <c r="H104" s="202">
        <v>0</v>
      </c>
      <c r="I104" s="205">
        <v>13</v>
      </c>
      <c r="J104" s="201">
        <v>0</v>
      </c>
      <c r="K104" s="201">
        <v>0</v>
      </c>
      <c r="L104" s="202">
        <v>0</v>
      </c>
    </row>
    <row r="105" s="192" customFormat="1" customHeight="1" spans="1:12">
      <c r="A105" s="179" t="s">
        <v>1414</v>
      </c>
      <c r="B105" s="179" t="s">
        <v>1901</v>
      </c>
      <c r="C105" s="179" t="s">
        <v>1897</v>
      </c>
      <c r="D105" s="199" t="s">
        <v>3519</v>
      </c>
      <c r="E105" s="200" t="s">
        <v>3567</v>
      </c>
      <c r="F105" s="201">
        <v>3</v>
      </c>
      <c r="G105" s="201">
        <v>3</v>
      </c>
      <c r="H105" s="202">
        <v>0</v>
      </c>
      <c r="I105" s="205">
        <v>3</v>
      </c>
      <c r="J105" s="201">
        <v>0</v>
      </c>
      <c r="K105" s="201">
        <v>0</v>
      </c>
      <c r="L105" s="202">
        <v>0</v>
      </c>
    </row>
    <row r="106" s="192" customFormat="1" customHeight="1" spans="1:12">
      <c r="A106" s="179" t="s">
        <v>1414</v>
      </c>
      <c r="B106" s="179" t="s">
        <v>1901</v>
      </c>
      <c r="C106" s="179" t="s">
        <v>1897</v>
      </c>
      <c r="D106" s="199" t="s">
        <v>3519</v>
      </c>
      <c r="E106" s="200" t="s">
        <v>3568</v>
      </c>
      <c r="F106" s="201">
        <v>7</v>
      </c>
      <c r="G106" s="201">
        <v>7</v>
      </c>
      <c r="H106" s="202">
        <v>0</v>
      </c>
      <c r="I106" s="205">
        <v>7</v>
      </c>
      <c r="J106" s="201">
        <v>0</v>
      </c>
      <c r="K106" s="201">
        <v>0</v>
      </c>
      <c r="L106" s="202">
        <v>0</v>
      </c>
    </row>
    <row r="107" s="192" customFormat="1" customHeight="1" spans="1:12">
      <c r="A107" s="179" t="s">
        <v>1414</v>
      </c>
      <c r="B107" s="179" t="s">
        <v>2035</v>
      </c>
      <c r="C107" s="179" t="s">
        <v>1897</v>
      </c>
      <c r="D107" s="199" t="s">
        <v>3519</v>
      </c>
      <c r="E107" s="200" t="s">
        <v>3569</v>
      </c>
      <c r="F107" s="201">
        <v>3</v>
      </c>
      <c r="G107" s="201">
        <v>3</v>
      </c>
      <c r="H107" s="202">
        <v>0</v>
      </c>
      <c r="I107" s="205">
        <v>3</v>
      </c>
      <c r="J107" s="201">
        <v>0</v>
      </c>
      <c r="K107" s="201">
        <v>0</v>
      </c>
      <c r="L107" s="202">
        <v>0</v>
      </c>
    </row>
    <row r="108" s="192" customFormat="1" customHeight="1" spans="1:12">
      <c r="A108" s="179"/>
      <c r="B108" s="179"/>
      <c r="C108" s="179"/>
      <c r="D108" s="199" t="s">
        <v>2300</v>
      </c>
      <c r="E108" s="200" t="s">
        <v>2301</v>
      </c>
      <c r="F108" s="201">
        <v>83.83</v>
      </c>
      <c r="G108" s="201">
        <v>83.83</v>
      </c>
      <c r="H108" s="202">
        <v>0</v>
      </c>
      <c r="I108" s="205">
        <v>19.07</v>
      </c>
      <c r="J108" s="201">
        <v>11.23</v>
      </c>
      <c r="K108" s="201">
        <v>18.62</v>
      </c>
      <c r="L108" s="202">
        <v>34.91</v>
      </c>
    </row>
    <row r="109" s="192" customFormat="1" customHeight="1" spans="1:12">
      <c r="A109" s="179"/>
      <c r="B109" s="179"/>
      <c r="C109" s="179"/>
      <c r="D109" s="199" t="s">
        <v>3517</v>
      </c>
      <c r="E109" s="200" t="s">
        <v>3518</v>
      </c>
      <c r="F109" s="201">
        <v>77.83</v>
      </c>
      <c r="G109" s="201">
        <v>77.83</v>
      </c>
      <c r="H109" s="202">
        <v>0</v>
      </c>
      <c r="I109" s="205">
        <v>13.07</v>
      </c>
      <c r="J109" s="201">
        <v>11.23</v>
      </c>
      <c r="K109" s="201">
        <v>18.62</v>
      </c>
      <c r="L109" s="202">
        <v>34.91</v>
      </c>
    </row>
    <row r="110" s="192" customFormat="1" customHeight="1" spans="1:12">
      <c r="A110" s="179" t="s">
        <v>1544</v>
      </c>
      <c r="B110" s="179" t="s">
        <v>1913</v>
      </c>
      <c r="C110" s="179" t="s">
        <v>1901</v>
      </c>
      <c r="D110" s="199" t="s">
        <v>3570</v>
      </c>
      <c r="E110" s="200" t="s">
        <v>3520</v>
      </c>
      <c r="F110" s="201">
        <v>34.91</v>
      </c>
      <c r="G110" s="201">
        <v>34.91</v>
      </c>
      <c r="H110" s="202">
        <v>0</v>
      </c>
      <c r="I110" s="205">
        <v>0</v>
      </c>
      <c r="J110" s="201">
        <v>0</v>
      </c>
      <c r="K110" s="201">
        <v>0</v>
      </c>
      <c r="L110" s="202">
        <v>34.91</v>
      </c>
    </row>
    <row r="111" s="192" customFormat="1" customHeight="1" spans="1:12">
      <c r="A111" s="179" t="s">
        <v>1544</v>
      </c>
      <c r="B111" s="179" t="s">
        <v>1913</v>
      </c>
      <c r="C111" s="179" t="s">
        <v>1901</v>
      </c>
      <c r="D111" s="199" t="s">
        <v>3570</v>
      </c>
      <c r="E111" s="200" t="s">
        <v>3521</v>
      </c>
      <c r="F111" s="201">
        <v>1.53</v>
      </c>
      <c r="G111" s="201">
        <v>1.53</v>
      </c>
      <c r="H111" s="202">
        <v>0</v>
      </c>
      <c r="I111" s="205">
        <v>0</v>
      </c>
      <c r="J111" s="201">
        <v>1.53</v>
      </c>
      <c r="K111" s="201">
        <v>0</v>
      </c>
      <c r="L111" s="202">
        <v>0</v>
      </c>
    </row>
    <row r="112" s="192" customFormat="1" customHeight="1" spans="1:12">
      <c r="A112" s="179" t="s">
        <v>1544</v>
      </c>
      <c r="B112" s="179" t="s">
        <v>1913</v>
      </c>
      <c r="C112" s="179" t="s">
        <v>1901</v>
      </c>
      <c r="D112" s="199" t="s">
        <v>3570</v>
      </c>
      <c r="E112" s="200" t="s">
        <v>3522</v>
      </c>
      <c r="F112" s="201">
        <v>6</v>
      </c>
      <c r="G112" s="201">
        <v>6</v>
      </c>
      <c r="H112" s="202">
        <v>0</v>
      </c>
      <c r="I112" s="205">
        <v>0</v>
      </c>
      <c r="J112" s="201">
        <v>6</v>
      </c>
      <c r="K112" s="201">
        <v>0</v>
      </c>
      <c r="L112" s="202">
        <v>0</v>
      </c>
    </row>
    <row r="113" s="192" customFormat="1" customHeight="1" spans="1:12">
      <c r="A113" s="179" t="s">
        <v>1619</v>
      </c>
      <c r="B113" s="179" t="s">
        <v>1911</v>
      </c>
      <c r="C113" s="179" t="s">
        <v>1911</v>
      </c>
      <c r="D113" s="199" t="s">
        <v>3523</v>
      </c>
      <c r="E113" s="200" t="s">
        <v>3524</v>
      </c>
      <c r="F113" s="201">
        <v>8.49</v>
      </c>
      <c r="G113" s="201">
        <v>8.49</v>
      </c>
      <c r="H113" s="202">
        <v>0</v>
      </c>
      <c r="I113" s="205">
        <v>0</v>
      </c>
      <c r="J113" s="201">
        <v>0</v>
      </c>
      <c r="K113" s="201">
        <v>8.49</v>
      </c>
      <c r="L113" s="202">
        <v>0</v>
      </c>
    </row>
    <row r="114" s="192" customFormat="1" customHeight="1" spans="1:12">
      <c r="A114" s="179" t="s">
        <v>1619</v>
      </c>
      <c r="B114" s="179" t="s">
        <v>1911</v>
      </c>
      <c r="C114" s="179" t="s">
        <v>1913</v>
      </c>
      <c r="D114" s="199" t="s">
        <v>3525</v>
      </c>
      <c r="E114" s="200" t="s">
        <v>3526</v>
      </c>
      <c r="F114" s="201">
        <v>3.4</v>
      </c>
      <c r="G114" s="201">
        <v>3.4</v>
      </c>
      <c r="H114" s="202">
        <v>0</v>
      </c>
      <c r="I114" s="205">
        <v>0</v>
      </c>
      <c r="J114" s="201">
        <v>0</v>
      </c>
      <c r="K114" s="201">
        <v>3.4</v>
      </c>
      <c r="L114" s="202">
        <v>0</v>
      </c>
    </row>
    <row r="115" s="192" customFormat="1" customHeight="1" spans="1:12">
      <c r="A115" s="179" t="s">
        <v>1697</v>
      </c>
      <c r="B115" s="179" t="s">
        <v>1992</v>
      </c>
      <c r="C115" s="179" t="s">
        <v>1897</v>
      </c>
      <c r="D115" s="199" t="s">
        <v>3527</v>
      </c>
      <c r="E115" s="200" t="s">
        <v>3528</v>
      </c>
      <c r="F115" s="201">
        <v>2.14</v>
      </c>
      <c r="G115" s="201">
        <v>2.14</v>
      </c>
      <c r="H115" s="202">
        <v>0</v>
      </c>
      <c r="I115" s="205">
        <v>0</v>
      </c>
      <c r="J115" s="201">
        <v>0</v>
      </c>
      <c r="K115" s="201">
        <v>2.14</v>
      </c>
      <c r="L115" s="202">
        <v>0</v>
      </c>
    </row>
    <row r="116" s="192" customFormat="1" customHeight="1" spans="1:12">
      <c r="A116" s="179" t="s">
        <v>1619</v>
      </c>
      <c r="B116" s="179" t="s">
        <v>2029</v>
      </c>
      <c r="C116" s="179" t="s">
        <v>1899</v>
      </c>
      <c r="D116" s="199" t="s">
        <v>3529</v>
      </c>
      <c r="E116" s="200" t="s">
        <v>3530</v>
      </c>
      <c r="F116" s="201">
        <v>0.35</v>
      </c>
      <c r="G116" s="201">
        <v>0.35</v>
      </c>
      <c r="H116" s="202">
        <v>0</v>
      </c>
      <c r="I116" s="205">
        <v>0</v>
      </c>
      <c r="J116" s="201">
        <v>0</v>
      </c>
      <c r="K116" s="201">
        <v>0.35</v>
      </c>
      <c r="L116" s="202">
        <v>0</v>
      </c>
    </row>
    <row r="117" s="192" customFormat="1" customHeight="1" spans="1:12">
      <c r="A117" s="179" t="s">
        <v>1619</v>
      </c>
      <c r="B117" s="179" t="s">
        <v>2029</v>
      </c>
      <c r="C117" s="179" t="s">
        <v>1897</v>
      </c>
      <c r="D117" s="199" t="s">
        <v>3531</v>
      </c>
      <c r="E117" s="200" t="s">
        <v>3532</v>
      </c>
      <c r="F117" s="201">
        <v>0.05</v>
      </c>
      <c r="G117" s="201">
        <v>0.05</v>
      </c>
      <c r="H117" s="202">
        <v>0</v>
      </c>
      <c r="I117" s="205">
        <v>0</v>
      </c>
      <c r="J117" s="201">
        <v>0</v>
      </c>
      <c r="K117" s="201">
        <v>0.05</v>
      </c>
      <c r="L117" s="202">
        <v>0</v>
      </c>
    </row>
    <row r="118" s="192" customFormat="1" customHeight="1" spans="1:12">
      <c r="A118" s="179" t="s">
        <v>1851</v>
      </c>
      <c r="B118" s="179" t="s">
        <v>1899</v>
      </c>
      <c r="C118" s="179" t="s">
        <v>1897</v>
      </c>
      <c r="D118" s="199" t="s">
        <v>3533</v>
      </c>
      <c r="E118" s="200" t="s">
        <v>3533</v>
      </c>
      <c r="F118" s="201">
        <v>4.19</v>
      </c>
      <c r="G118" s="201">
        <v>4.19</v>
      </c>
      <c r="H118" s="202">
        <v>0</v>
      </c>
      <c r="I118" s="205">
        <v>0</v>
      </c>
      <c r="J118" s="201">
        <v>0</v>
      </c>
      <c r="K118" s="201">
        <v>4.19</v>
      </c>
      <c r="L118" s="202">
        <v>0</v>
      </c>
    </row>
    <row r="119" s="192" customFormat="1" customHeight="1" spans="1:12">
      <c r="A119" s="179" t="s">
        <v>1544</v>
      </c>
      <c r="B119" s="179" t="s">
        <v>1913</v>
      </c>
      <c r="C119" s="179" t="s">
        <v>1901</v>
      </c>
      <c r="D119" s="199" t="s">
        <v>3570</v>
      </c>
      <c r="E119" s="200" t="s">
        <v>3534</v>
      </c>
      <c r="F119" s="201">
        <v>9</v>
      </c>
      <c r="G119" s="201">
        <v>9</v>
      </c>
      <c r="H119" s="202">
        <v>0</v>
      </c>
      <c r="I119" s="205">
        <v>9</v>
      </c>
      <c r="J119" s="201">
        <v>0</v>
      </c>
      <c r="K119" s="201">
        <v>0</v>
      </c>
      <c r="L119" s="202">
        <v>0</v>
      </c>
    </row>
    <row r="120" s="192" customFormat="1" customHeight="1" spans="1:12">
      <c r="A120" s="179" t="s">
        <v>1544</v>
      </c>
      <c r="B120" s="179" t="s">
        <v>1913</v>
      </c>
      <c r="C120" s="179" t="s">
        <v>1901</v>
      </c>
      <c r="D120" s="199" t="s">
        <v>3570</v>
      </c>
      <c r="E120" s="200" t="s">
        <v>3535</v>
      </c>
      <c r="F120" s="201">
        <v>0.41</v>
      </c>
      <c r="G120" s="201">
        <v>0.41</v>
      </c>
      <c r="H120" s="202">
        <v>0</v>
      </c>
      <c r="I120" s="205">
        <v>0.41</v>
      </c>
      <c r="J120" s="201">
        <v>0</v>
      </c>
      <c r="K120" s="201">
        <v>0</v>
      </c>
      <c r="L120" s="202">
        <v>0</v>
      </c>
    </row>
    <row r="121" s="192" customFormat="1" customHeight="1" spans="1:12">
      <c r="A121" s="179" t="s">
        <v>1544</v>
      </c>
      <c r="B121" s="179" t="s">
        <v>1913</v>
      </c>
      <c r="C121" s="179" t="s">
        <v>1901</v>
      </c>
      <c r="D121" s="199" t="s">
        <v>3570</v>
      </c>
      <c r="E121" s="200" t="s">
        <v>3536</v>
      </c>
      <c r="F121" s="201">
        <v>3.66</v>
      </c>
      <c r="G121" s="201">
        <v>3.66</v>
      </c>
      <c r="H121" s="202">
        <v>0</v>
      </c>
      <c r="I121" s="205">
        <v>3.66</v>
      </c>
      <c r="J121" s="201">
        <v>0</v>
      </c>
      <c r="K121" s="201">
        <v>0</v>
      </c>
      <c r="L121" s="202">
        <v>0</v>
      </c>
    </row>
    <row r="122" s="192" customFormat="1" customHeight="1" spans="1:12">
      <c r="A122" s="179" t="s">
        <v>1619</v>
      </c>
      <c r="B122" s="179" t="s">
        <v>1911</v>
      </c>
      <c r="C122" s="179" t="s">
        <v>1899</v>
      </c>
      <c r="D122" s="199" t="s">
        <v>3571</v>
      </c>
      <c r="E122" s="200" t="s">
        <v>3538</v>
      </c>
      <c r="F122" s="201">
        <v>3.7</v>
      </c>
      <c r="G122" s="201">
        <v>3.7</v>
      </c>
      <c r="H122" s="202">
        <v>0</v>
      </c>
      <c r="I122" s="205">
        <v>0</v>
      </c>
      <c r="J122" s="201">
        <v>3.7</v>
      </c>
      <c r="K122" s="201">
        <v>0</v>
      </c>
      <c r="L122" s="202">
        <v>0</v>
      </c>
    </row>
    <row r="123" s="192" customFormat="1" customHeight="1" spans="1:12">
      <c r="A123" s="179"/>
      <c r="B123" s="179"/>
      <c r="C123" s="179"/>
      <c r="D123" s="199" t="s">
        <v>3541</v>
      </c>
      <c r="E123" s="200" t="s">
        <v>3542</v>
      </c>
      <c r="F123" s="201">
        <v>6</v>
      </c>
      <c r="G123" s="201">
        <v>6</v>
      </c>
      <c r="H123" s="202">
        <v>0</v>
      </c>
      <c r="I123" s="205">
        <v>6</v>
      </c>
      <c r="J123" s="201">
        <v>0</v>
      </c>
      <c r="K123" s="201">
        <v>0</v>
      </c>
      <c r="L123" s="202">
        <v>0</v>
      </c>
    </row>
    <row r="124" s="192" customFormat="1" customHeight="1" spans="1:12">
      <c r="A124" s="179" t="s">
        <v>1544</v>
      </c>
      <c r="B124" s="179" t="s">
        <v>1913</v>
      </c>
      <c r="C124" s="179" t="s">
        <v>1901</v>
      </c>
      <c r="D124" s="199" t="s">
        <v>3570</v>
      </c>
      <c r="E124" s="200" t="s">
        <v>3572</v>
      </c>
      <c r="F124" s="201">
        <v>6</v>
      </c>
      <c r="G124" s="201">
        <v>6</v>
      </c>
      <c r="H124" s="202">
        <v>0</v>
      </c>
      <c r="I124" s="205">
        <v>6</v>
      </c>
      <c r="J124" s="201">
        <v>0</v>
      </c>
      <c r="K124" s="201">
        <v>0</v>
      </c>
      <c r="L124" s="202">
        <v>0</v>
      </c>
    </row>
    <row r="125" s="192" customFormat="1" customHeight="1" spans="1:12">
      <c r="A125" s="179"/>
      <c r="B125" s="179"/>
      <c r="C125" s="179"/>
      <c r="D125" s="199" t="s">
        <v>2302</v>
      </c>
      <c r="E125" s="200" t="s">
        <v>2303</v>
      </c>
      <c r="F125" s="201">
        <v>179.42</v>
      </c>
      <c r="G125" s="201">
        <v>179.42</v>
      </c>
      <c r="H125" s="202">
        <v>0</v>
      </c>
      <c r="I125" s="205">
        <v>71.74</v>
      </c>
      <c r="J125" s="201">
        <v>20.14</v>
      </c>
      <c r="K125" s="201">
        <v>30.46</v>
      </c>
      <c r="L125" s="202">
        <v>57.08</v>
      </c>
    </row>
    <row r="126" s="192" customFormat="1" customHeight="1" spans="1:12">
      <c r="A126" s="179"/>
      <c r="B126" s="179"/>
      <c r="C126" s="179"/>
      <c r="D126" s="199" t="s">
        <v>3517</v>
      </c>
      <c r="E126" s="200" t="s">
        <v>3518</v>
      </c>
      <c r="F126" s="201">
        <v>130.42</v>
      </c>
      <c r="G126" s="201">
        <v>130.42</v>
      </c>
      <c r="H126" s="202">
        <v>0</v>
      </c>
      <c r="I126" s="205">
        <v>22.74</v>
      </c>
      <c r="J126" s="201">
        <v>20.14</v>
      </c>
      <c r="K126" s="201">
        <v>30.46</v>
      </c>
      <c r="L126" s="202">
        <v>57.08</v>
      </c>
    </row>
    <row r="127" s="192" customFormat="1" customHeight="1" spans="1:12">
      <c r="A127" s="179" t="s">
        <v>1414</v>
      </c>
      <c r="B127" s="179" t="s">
        <v>2027</v>
      </c>
      <c r="C127" s="179" t="s">
        <v>1897</v>
      </c>
      <c r="D127" s="199" t="s">
        <v>3519</v>
      </c>
      <c r="E127" s="200" t="s">
        <v>3520</v>
      </c>
      <c r="F127" s="201">
        <v>57.08</v>
      </c>
      <c r="G127" s="201">
        <v>57.08</v>
      </c>
      <c r="H127" s="202">
        <v>0</v>
      </c>
      <c r="I127" s="205">
        <v>0</v>
      </c>
      <c r="J127" s="201">
        <v>0</v>
      </c>
      <c r="K127" s="201">
        <v>0</v>
      </c>
      <c r="L127" s="202">
        <v>57.08</v>
      </c>
    </row>
    <row r="128" s="192" customFormat="1" customHeight="1" spans="1:12">
      <c r="A128" s="179" t="s">
        <v>1414</v>
      </c>
      <c r="B128" s="179" t="s">
        <v>2027</v>
      </c>
      <c r="C128" s="179" t="s">
        <v>1897</v>
      </c>
      <c r="D128" s="199" t="s">
        <v>3519</v>
      </c>
      <c r="E128" s="200" t="s">
        <v>3521</v>
      </c>
      <c r="F128" s="201">
        <v>2.77</v>
      </c>
      <c r="G128" s="201">
        <v>2.77</v>
      </c>
      <c r="H128" s="202">
        <v>0</v>
      </c>
      <c r="I128" s="205">
        <v>0</v>
      </c>
      <c r="J128" s="201">
        <v>2.77</v>
      </c>
      <c r="K128" s="201">
        <v>0</v>
      </c>
      <c r="L128" s="202">
        <v>0</v>
      </c>
    </row>
    <row r="129" s="192" customFormat="1" customHeight="1" spans="1:12">
      <c r="A129" s="179" t="s">
        <v>1414</v>
      </c>
      <c r="B129" s="179" t="s">
        <v>2027</v>
      </c>
      <c r="C129" s="179" t="s">
        <v>1897</v>
      </c>
      <c r="D129" s="199" t="s">
        <v>3519</v>
      </c>
      <c r="E129" s="200" t="s">
        <v>3522</v>
      </c>
      <c r="F129" s="201">
        <v>10</v>
      </c>
      <c r="G129" s="201">
        <v>10</v>
      </c>
      <c r="H129" s="202">
        <v>0</v>
      </c>
      <c r="I129" s="205">
        <v>0</v>
      </c>
      <c r="J129" s="201">
        <v>10</v>
      </c>
      <c r="K129" s="201">
        <v>0</v>
      </c>
      <c r="L129" s="202">
        <v>0</v>
      </c>
    </row>
    <row r="130" s="192" customFormat="1" customHeight="1" spans="1:12">
      <c r="A130" s="179" t="s">
        <v>1619</v>
      </c>
      <c r="B130" s="179" t="s">
        <v>1911</v>
      </c>
      <c r="C130" s="179" t="s">
        <v>1911</v>
      </c>
      <c r="D130" s="199" t="s">
        <v>3523</v>
      </c>
      <c r="E130" s="200" t="s">
        <v>3524</v>
      </c>
      <c r="F130" s="201">
        <v>13.97</v>
      </c>
      <c r="G130" s="201">
        <v>13.97</v>
      </c>
      <c r="H130" s="202">
        <v>0</v>
      </c>
      <c r="I130" s="205">
        <v>0</v>
      </c>
      <c r="J130" s="201">
        <v>0</v>
      </c>
      <c r="K130" s="201">
        <v>13.97</v>
      </c>
      <c r="L130" s="202">
        <v>0</v>
      </c>
    </row>
    <row r="131" s="192" customFormat="1" customHeight="1" spans="1:12">
      <c r="A131" s="179" t="s">
        <v>1619</v>
      </c>
      <c r="B131" s="179" t="s">
        <v>1911</v>
      </c>
      <c r="C131" s="179" t="s">
        <v>1913</v>
      </c>
      <c r="D131" s="199" t="s">
        <v>3525</v>
      </c>
      <c r="E131" s="200" t="s">
        <v>3526</v>
      </c>
      <c r="F131" s="201">
        <v>5.59</v>
      </c>
      <c r="G131" s="201">
        <v>5.59</v>
      </c>
      <c r="H131" s="202">
        <v>0</v>
      </c>
      <c r="I131" s="205">
        <v>0</v>
      </c>
      <c r="J131" s="201">
        <v>0</v>
      </c>
      <c r="K131" s="201">
        <v>5.59</v>
      </c>
      <c r="L131" s="202">
        <v>0</v>
      </c>
    </row>
    <row r="132" s="192" customFormat="1" customHeight="1" spans="1:12">
      <c r="A132" s="179" t="s">
        <v>1697</v>
      </c>
      <c r="B132" s="179" t="s">
        <v>1992</v>
      </c>
      <c r="C132" s="179" t="s">
        <v>1897</v>
      </c>
      <c r="D132" s="199" t="s">
        <v>3527</v>
      </c>
      <c r="E132" s="200" t="s">
        <v>3528</v>
      </c>
      <c r="F132" s="201">
        <v>3.48</v>
      </c>
      <c r="G132" s="201">
        <v>3.48</v>
      </c>
      <c r="H132" s="202">
        <v>0</v>
      </c>
      <c r="I132" s="205">
        <v>0</v>
      </c>
      <c r="J132" s="201">
        <v>0</v>
      </c>
      <c r="K132" s="201">
        <v>3.48</v>
      </c>
      <c r="L132" s="202">
        <v>0</v>
      </c>
    </row>
    <row r="133" s="192" customFormat="1" customHeight="1" spans="1:12">
      <c r="A133" s="179" t="s">
        <v>1619</v>
      </c>
      <c r="B133" s="179" t="s">
        <v>2029</v>
      </c>
      <c r="C133" s="179" t="s">
        <v>1899</v>
      </c>
      <c r="D133" s="199" t="s">
        <v>3529</v>
      </c>
      <c r="E133" s="200" t="s">
        <v>3530</v>
      </c>
      <c r="F133" s="201">
        <v>0.57</v>
      </c>
      <c r="G133" s="201">
        <v>0.57</v>
      </c>
      <c r="H133" s="202">
        <v>0</v>
      </c>
      <c r="I133" s="205">
        <v>0</v>
      </c>
      <c r="J133" s="201">
        <v>0</v>
      </c>
      <c r="K133" s="201">
        <v>0.57</v>
      </c>
      <c r="L133" s="202">
        <v>0</v>
      </c>
    </row>
    <row r="134" s="192" customFormat="1" customHeight="1" spans="1:12">
      <c r="A134" s="179" t="s">
        <v>1851</v>
      </c>
      <c r="B134" s="179" t="s">
        <v>1899</v>
      </c>
      <c r="C134" s="179" t="s">
        <v>1897</v>
      </c>
      <c r="D134" s="199" t="s">
        <v>3533</v>
      </c>
      <c r="E134" s="200" t="s">
        <v>3533</v>
      </c>
      <c r="F134" s="201">
        <v>6.85</v>
      </c>
      <c r="G134" s="201">
        <v>6.85</v>
      </c>
      <c r="H134" s="202">
        <v>0</v>
      </c>
      <c r="I134" s="205">
        <v>0</v>
      </c>
      <c r="J134" s="201">
        <v>0</v>
      </c>
      <c r="K134" s="201">
        <v>6.85</v>
      </c>
      <c r="L134" s="202">
        <v>0</v>
      </c>
    </row>
    <row r="135" s="192" customFormat="1" customHeight="1" spans="1:12">
      <c r="A135" s="179" t="s">
        <v>1414</v>
      </c>
      <c r="B135" s="179" t="s">
        <v>2027</v>
      </c>
      <c r="C135" s="179" t="s">
        <v>1897</v>
      </c>
      <c r="D135" s="199" t="s">
        <v>3519</v>
      </c>
      <c r="E135" s="200" t="s">
        <v>3534</v>
      </c>
      <c r="F135" s="201">
        <v>15</v>
      </c>
      <c r="G135" s="201">
        <v>15</v>
      </c>
      <c r="H135" s="202">
        <v>0</v>
      </c>
      <c r="I135" s="205">
        <v>15</v>
      </c>
      <c r="J135" s="201">
        <v>0</v>
      </c>
      <c r="K135" s="201">
        <v>0</v>
      </c>
      <c r="L135" s="202">
        <v>0</v>
      </c>
    </row>
    <row r="136" s="192" customFormat="1" customHeight="1" spans="1:12">
      <c r="A136" s="179" t="s">
        <v>1414</v>
      </c>
      <c r="B136" s="179" t="s">
        <v>2027</v>
      </c>
      <c r="C136" s="179" t="s">
        <v>1897</v>
      </c>
      <c r="D136" s="199" t="s">
        <v>3519</v>
      </c>
      <c r="E136" s="200" t="s">
        <v>3535</v>
      </c>
      <c r="F136" s="201">
        <v>0.66</v>
      </c>
      <c r="G136" s="201">
        <v>0.66</v>
      </c>
      <c r="H136" s="202">
        <v>0</v>
      </c>
      <c r="I136" s="205">
        <v>0.66</v>
      </c>
      <c r="J136" s="201">
        <v>0</v>
      </c>
      <c r="K136" s="201">
        <v>0</v>
      </c>
      <c r="L136" s="202">
        <v>0</v>
      </c>
    </row>
    <row r="137" s="192" customFormat="1" customHeight="1" spans="1:12">
      <c r="A137" s="179" t="s">
        <v>1414</v>
      </c>
      <c r="B137" s="179" t="s">
        <v>2027</v>
      </c>
      <c r="C137" s="179" t="s">
        <v>1897</v>
      </c>
      <c r="D137" s="199" t="s">
        <v>3519</v>
      </c>
      <c r="E137" s="200" t="s">
        <v>3536</v>
      </c>
      <c r="F137" s="201">
        <v>7.08</v>
      </c>
      <c r="G137" s="201">
        <v>7.08</v>
      </c>
      <c r="H137" s="202">
        <v>0</v>
      </c>
      <c r="I137" s="205">
        <v>7.08</v>
      </c>
      <c r="J137" s="201">
        <v>0</v>
      </c>
      <c r="K137" s="201">
        <v>0</v>
      </c>
      <c r="L137" s="202">
        <v>0</v>
      </c>
    </row>
    <row r="138" s="192" customFormat="1" customHeight="1" spans="1:12">
      <c r="A138" s="179" t="s">
        <v>1619</v>
      </c>
      <c r="B138" s="179" t="s">
        <v>1911</v>
      </c>
      <c r="C138" s="179" t="s">
        <v>1899</v>
      </c>
      <c r="D138" s="199" t="s">
        <v>3571</v>
      </c>
      <c r="E138" s="200" t="s">
        <v>3538</v>
      </c>
      <c r="F138" s="201">
        <v>7.37</v>
      </c>
      <c r="G138" s="201">
        <v>7.37</v>
      </c>
      <c r="H138" s="202">
        <v>0</v>
      </c>
      <c r="I138" s="205">
        <v>0</v>
      </c>
      <c r="J138" s="201">
        <v>7.37</v>
      </c>
      <c r="K138" s="201">
        <v>0</v>
      </c>
      <c r="L138" s="202">
        <v>0</v>
      </c>
    </row>
    <row r="139" s="192" customFormat="1" customHeight="1" spans="1:12">
      <c r="A139" s="179"/>
      <c r="B139" s="179"/>
      <c r="C139" s="179"/>
      <c r="D139" s="199" t="s">
        <v>3541</v>
      </c>
      <c r="E139" s="200" t="s">
        <v>3542</v>
      </c>
      <c r="F139" s="201">
        <v>49</v>
      </c>
      <c r="G139" s="201">
        <v>49</v>
      </c>
      <c r="H139" s="202">
        <v>0</v>
      </c>
      <c r="I139" s="205">
        <v>49</v>
      </c>
      <c r="J139" s="201">
        <v>0</v>
      </c>
      <c r="K139" s="201">
        <v>0</v>
      </c>
      <c r="L139" s="202">
        <v>0</v>
      </c>
    </row>
    <row r="140" s="192" customFormat="1" customHeight="1" spans="1:12">
      <c r="A140" s="179" t="s">
        <v>1414</v>
      </c>
      <c r="B140" s="179" t="s">
        <v>2027</v>
      </c>
      <c r="C140" s="179" t="s">
        <v>1897</v>
      </c>
      <c r="D140" s="199" t="s">
        <v>3519</v>
      </c>
      <c r="E140" s="200" t="s">
        <v>3573</v>
      </c>
      <c r="F140" s="201">
        <v>10</v>
      </c>
      <c r="G140" s="201">
        <v>10</v>
      </c>
      <c r="H140" s="202">
        <v>0</v>
      </c>
      <c r="I140" s="205">
        <v>10</v>
      </c>
      <c r="J140" s="201">
        <v>0</v>
      </c>
      <c r="K140" s="201">
        <v>0</v>
      </c>
      <c r="L140" s="202">
        <v>0</v>
      </c>
    </row>
    <row r="141" s="192" customFormat="1" customHeight="1" spans="1:12">
      <c r="A141" s="179" t="s">
        <v>1414</v>
      </c>
      <c r="B141" s="179" t="s">
        <v>2027</v>
      </c>
      <c r="C141" s="179" t="s">
        <v>1897</v>
      </c>
      <c r="D141" s="199" t="s">
        <v>3519</v>
      </c>
      <c r="E141" s="200" t="s">
        <v>3574</v>
      </c>
      <c r="F141" s="201">
        <v>14</v>
      </c>
      <c r="G141" s="201">
        <v>14</v>
      </c>
      <c r="H141" s="202">
        <v>0</v>
      </c>
      <c r="I141" s="205">
        <v>14</v>
      </c>
      <c r="J141" s="201">
        <v>0</v>
      </c>
      <c r="K141" s="201">
        <v>0</v>
      </c>
      <c r="L141" s="202">
        <v>0</v>
      </c>
    </row>
    <row r="142" s="192" customFormat="1" customHeight="1" spans="1:12">
      <c r="A142" s="179" t="s">
        <v>1414</v>
      </c>
      <c r="B142" s="179" t="s">
        <v>2027</v>
      </c>
      <c r="C142" s="179" t="s">
        <v>1897</v>
      </c>
      <c r="D142" s="199" t="s">
        <v>3519</v>
      </c>
      <c r="E142" s="200" t="s">
        <v>3575</v>
      </c>
      <c r="F142" s="201">
        <v>25</v>
      </c>
      <c r="G142" s="201">
        <v>25</v>
      </c>
      <c r="H142" s="202">
        <v>0</v>
      </c>
      <c r="I142" s="205">
        <v>25</v>
      </c>
      <c r="J142" s="201">
        <v>0</v>
      </c>
      <c r="K142" s="201">
        <v>0</v>
      </c>
      <c r="L142" s="202">
        <v>0</v>
      </c>
    </row>
    <row r="143" s="192" customFormat="1" customHeight="1" spans="1:12">
      <c r="A143" s="179"/>
      <c r="B143" s="179"/>
      <c r="C143" s="179"/>
      <c r="D143" s="199" t="s">
        <v>2304</v>
      </c>
      <c r="E143" s="200" t="s">
        <v>2305</v>
      </c>
      <c r="F143" s="201">
        <v>73.91</v>
      </c>
      <c r="G143" s="201">
        <v>73.91</v>
      </c>
      <c r="H143" s="202">
        <v>0</v>
      </c>
      <c r="I143" s="205">
        <v>35.88</v>
      </c>
      <c r="J143" s="201">
        <v>5.02</v>
      </c>
      <c r="K143" s="201">
        <v>11.51</v>
      </c>
      <c r="L143" s="202">
        <v>21.5</v>
      </c>
    </row>
    <row r="144" s="192" customFormat="1" customHeight="1" spans="1:12">
      <c r="A144" s="179"/>
      <c r="B144" s="179"/>
      <c r="C144" s="179"/>
      <c r="D144" s="199" t="s">
        <v>3517</v>
      </c>
      <c r="E144" s="200" t="s">
        <v>3518</v>
      </c>
      <c r="F144" s="201">
        <v>46.91</v>
      </c>
      <c r="G144" s="201">
        <v>46.91</v>
      </c>
      <c r="H144" s="202">
        <v>0</v>
      </c>
      <c r="I144" s="205">
        <v>8.88</v>
      </c>
      <c r="J144" s="201">
        <v>5.02</v>
      </c>
      <c r="K144" s="201">
        <v>11.51</v>
      </c>
      <c r="L144" s="202">
        <v>21.5</v>
      </c>
    </row>
    <row r="145" s="192" customFormat="1" customHeight="1" spans="1:12">
      <c r="A145" s="179" t="s">
        <v>1778</v>
      </c>
      <c r="B145" s="179" t="s">
        <v>1911</v>
      </c>
      <c r="C145" s="179" t="s">
        <v>1897</v>
      </c>
      <c r="D145" s="199" t="s">
        <v>3519</v>
      </c>
      <c r="E145" s="200" t="s">
        <v>3520</v>
      </c>
      <c r="F145" s="201">
        <v>21.5</v>
      </c>
      <c r="G145" s="201">
        <v>21.5</v>
      </c>
      <c r="H145" s="202">
        <v>0</v>
      </c>
      <c r="I145" s="205">
        <v>0</v>
      </c>
      <c r="J145" s="201">
        <v>0</v>
      </c>
      <c r="K145" s="201">
        <v>0</v>
      </c>
      <c r="L145" s="202">
        <v>21.5</v>
      </c>
    </row>
    <row r="146" s="192" customFormat="1" customHeight="1" spans="1:12">
      <c r="A146" s="179" t="s">
        <v>1778</v>
      </c>
      <c r="B146" s="179" t="s">
        <v>1911</v>
      </c>
      <c r="C146" s="179" t="s">
        <v>1897</v>
      </c>
      <c r="D146" s="199" t="s">
        <v>3519</v>
      </c>
      <c r="E146" s="200" t="s">
        <v>3521</v>
      </c>
      <c r="F146" s="201">
        <v>1.02</v>
      </c>
      <c r="G146" s="201">
        <v>1.02</v>
      </c>
      <c r="H146" s="202">
        <v>0</v>
      </c>
      <c r="I146" s="205">
        <v>0</v>
      </c>
      <c r="J146" s="201">
        <v>1.02</v>
      </c>
      <c r="K146" s="201">
        <v>0</v>
      </c>
      <c r="L146" s="202">
        <v>0</v>
      </c>
    </row>
    <row r="147" s="192" customFormat="1" customHeight="1" spans="1:12">
      <c r="A147" s="179" t="s">
        <v>1778</v>
      </c>
      <c r="B147" s="179" t="s">
        <v>1911</v>
      </c>
      <c r="C147" s="179" t="s">
        <v>1897</v>
      </c>
      <c r="D147" s="199" t="s">
        <v>3519</v>
      </c>
      <c r="E147" s="200" t="s">
        <v>3522</v>
      </c>
      <c r="F147" s="201">
        <v>4</v>
      </c>
      <c r="G147" s="201">
        <v>4</v>
      </c>
      <c r="H147" s="202">
        <v>0</v>
      </c>
      <c r="I147" s="205">
        <v>0</v>
      </c>
      <c r="J147" s="201">
        <v>4</v>
      </c>
      <c r="K147" s="201">
        <v>0</v>
      </c>
      <c r="L147" s="202">
        <v>0</v>
      </c>
    </row>
    <row r="148" s="192" customFormat="1" customHeight="1" spans="1:12">
      <c r="A148" s="179" t="s">
        <v>1619</v>
      </c>
      <c r="B148" s="179" t="s">
        <v>1911</v>
      </c>
      <c r="C148" s="179" t="s">
        <v>1911</v>
      </c>
      <c r="D148" s="199" t="s">
        <v>3523</v>
      </c>
      <c r="E148" s="200" t="s">
        <v>3524</v>
      </c>
      <c r="F148" s="201">
        <v>5.3</v>
      </c>
      <c r="G148" s="201">
        <v>5.3</v>
      </c>
      <c r="H148" s="202">
        <v>0</v>
      </c>
      <c r="I148" s="205">
        <v>0</v>
      </c>
      <c r="J148" s="201">
        <v>0</v>
      </c>
      <c r="K148" s="201">
        <v>5.3</v>
      </c>
      <c r="L148" s="202">
        <v>0</v>
      </c>
    </row>
    <row r="149" s="192" customFormat="1" customHeight="1" spans="1:12">
      <c r="A149" s="179" t="s">
        <v>1619</v>
      </c>
      <c r="B149" s="179" t="s">
        <v>1911</v>
      </c>
      <c r="C149" s="179" t="s">
        <v>1913</v>
      </c>
      <c r="D149" s="199" t="s">
        <v>3525</v>
      </c>
      <c r="E149" s="200" t="s">
        <v>3526</v>
      </c>
      <c r="F149" s="201">
        <v>2.12</v>
      </c>
      <c r="G149" s="201">
        <v>2.12</v>
      </c>
      <c r="H149" s="202">
        <v>0</v>
      </c>
      <c r="I149" s="205">
        <v>0</v>
      </c>
      <c r="J149" s="201">
        <v>0</v>
      </c>
      <c r="K149" s="201">
        <v>2.12</v>
      </c>
      <c r="L149" s="202">
        <v>0</v>
      </c>
    </row>
    <row r="150" s="192" customFormat="1" customHeight="1" spans="1:12">
      <c r="A150" s="179" t="s">
        <v>1697</v>
      </c>
      <c r="B150" s="179" t="s">
        <v>1992</v>
      </c>
      <c r="C150" s="179" t="s">
        <v>1897</v>
      </c>
      <c r="D150" s="199" t="s">
        <v>3527</v>
      </c>
      <c r="E150" s="200" t="s">
        <v>3528</v>
      </c>
      <c r="F150" s="201">
        <v>1.3</v>
      </c>
      <c r="G150" s="201">
        <v>1.3</v>
      </c>
      <c r="H150" s="202">
        <v>0</v>
      </c>
      <c r="I150" s="205">
        <v>0</v>
      </c>
      <c r="J150" s="201">
        <v>0</v>
      </c>
      <c r="K150" s="201">
        <v>1.3</v>
      </c>
      <c r="L150" s="202">
        <v>0</v>
      </c>
    </row>
    <row r="151" s="192" customFormat="1" customHeight="1" spans="1:12">
      <c r="A151" s="179" t="s">
        <v>1619</v>
      </c>
      <c r="B151" s="179" t="s">
        <v>2029</v>
      </c>
      <c r="C151" s="179" t="s">
        <v>1899</v>
      </c>
      <c r="D151" s="199" t="s">
        <v>3529</v>
      </c>
      <c r="E151" s="200" t="s">
        <v>3530</v>
      </c>
      <c r="F151" s="201">
        <v>0.21</v>
      </c>
      <c r="G151" s="201">
        <v>0.21</v>
      </c>
      <c r="H151" s="202">
        <v>0</v>
      </c>
      <c r="I151" s="205">
        <v>0</v>
      </c>
      <c r="J151" s="201">
        <v>0</v>
      </c>
      <c r="K151" s="201">
        <v>0.21</v>
      </c>
      <c r="L151" s="202">
        <v>0</v>
      </c>
    </row>
    <row r="152" s="192" customFormat="1" customHeight="1" spans="1:12">
      <c r="A152" s="179" t="s">
        <v>1851</v>
      </c>
      <c r="B152" s="179" t="s">
        <v>1899</v>
      </c>
      <c r="C152" s="179" t="s">
        <v>1897</v>
      </c>
      <c r="D152" s="199" t="s">
        <v>3533</v>
      </c>
      <c r="E152" s="200" t="s">
        <v>3533</v>
      </c>
      <c r="F152" s="201">
        <v>2.58</v>
      </c>
      <c r="G152" s="201">
        <v>2.58</v>
      </c>
      <c r="H152" s="202">
        <v>0</v>
      </c>
      <c r="I152" s="205">
        <v>0</v>
      </c>
      <c r="J152" s="201">
        <v>0</v>
      </c>
      <c r="K152" s="201">
        <v>2.58</v>
      </c>
      <c r="L152" s="202">
        <v>0</v>
      </c>
    </row>
    <row r="153" s="192" customFormat="1" customHeight="1" spans="1:12">
      <c r="A153" s="179" t="s">
        <v>1778</v>
      </c>
      <c r="B153" s="179" t="s">
        <v>1911</v>
      </c>
      <c r="C153" s="179" t="s">
        <v>1897</v>
      </c>
      <c r="D153" s="199" t="s">
        <v>3519</v>
      </c>
      <c r="E153" s="200" t="s">
        <v>3534</v>
      </c>
      <c r="F153" s="201">
        <v>6</v>
      </c>
      <c r="G153" s="201">
        <v>6</v>
      </c>
      <c r="H153" s="202">
        <v>0</v>
      </c>
      <c r="I153" s="205">
        <v>6</v>
      </c>
      <c r="J153" s="201">
        <v>0</v>
      </c>
      <c r="K153" s="201">
        <v>0</v>
      </c>
      <c r="L153" s="202">
        <v>0</v>
      </c>
    </row>
    <row r="154" s="192" customFormat="1" customHeight="1" spans="1:12">
      <c r="A154" s="179" t="s">
        <v>1778</v>
      </c>
      <c r="B154" s="179" t="s">
        <v>1911</v>
      </c>
      <c r="C154" s="179" t="s">
        <v>1897</v>
      </c>
      <c r="D154" s="199" t="s">
        <v>3519</v>
      </c>
      <c r="E154" s="200" t="s">
        <v>3535</v>
      </c>
      <c r="F154" s="201">
        <v>0.24</v>
      </c>
      <c r="G154" s="201">
        <v>0.24</v>
      </c>
      <c r="H154" s="202">
        <v>0</v>
      </c>
      <c r="I154" s="205">
        <v>0.24</v>
      </c>
      <c r="J154" s="201">
        <v>0</v>
      </c>
      <c r="K154" s="201">
        <v>0</v>
      </c>
      <c r="L154" s="202">
        <v>0</v>
      </c>
    </row>
    <row r="155" s="192" customFormat="1" customHeight="1" spans="1:12">
      <c r="A155" s="179" t="s">
        <v>1778</v>
      </c>
      <c r="B155" s="179" t="s">
        <v>1911</v>
      </c>
      <c r="C155" s="179" t="s">
        <v>1897</v>
      </c>
      <c r="D155" s="199" t="s">
        <v>3519</v>
      </c>
      <c r="E155" s="200" t="s">
        <v>3536</v>
      </c>
      <c r="F155" s="201">
        <v>2.64</v>
      </c>
      <c r="G155" s="201">
        <v>2.64</v>
      </c>
      <c r="H155" s="202">
        <v>0</v>
      </c>
      <c r="I155" s="205">
        <v>2.64</v>
      </c>
      <c r="J155" s="201">
        <v>0</v>
      </c>
      <c r="K155" s="201">
        <v>0</v>
      </c>
      <c r="L155" s="202">
        <v>0</v>
      </c>
    </row>
    <row r="156" s="192" customFormat="1" customHeight="1" spans="1:12">
      <c r="A156" s="179"/>
      <c r="B156" s="179"/>
      <c r="C156" s="179"/>
      <c r="D156" s="199" t="s">
        <v>3541</v>
      </c>
      <c r="E156" s="200" t="s">
        <v>3542</v>
      </c>
      <c r="F156" s="201">
        <v>27</v>
      </c>
      <c r="G156" s="201">
        <v>27</v>
      </c>
      <c r="H156" s="202">
        <v>0</v>
      </c>
      <c r="I156" s="205">
        <v>27</v>
      </c>
      <c r="J156" s="201">
        <v>0</v>
      </c>
      <c r="K156" s="201">
        <v>0</v>
      </c>
      <c r="L156" s="202">
        <v>0</v>
      </c>
    </row>
    <row r="157" s="192" customFormat="1" customHeight="1" spans="1:12">
      <c r="A157" s="179" t="s">
        <v>1778</v>
      </c>
      <c r="B157" s="179" t="s">
        <v>1911</v>
      </c>
      <c r="C157" s="179" t="s">
        <v>1897</v>
      </c>
      <c r="D157" s="199" t="s">
        <v>3519</v>
      </c>
      <c r="E157" s="200" t="s">
        <v>3576</v>
      </c>
      <c r="F157" s="201">
        <v>27</v>
      </c>
      <c r="G157" s="201">
        <v>27</v>
      </c>
      <c r="H157" s="202">
        <v>0</v>
      </c>
      <c r="I157" s="205">
        <v>27</v>
      </c>
      <c r="J157" s="201">
        <v>0</v>
      </c>
      <c r="K157" s="201">
        <v>0</v>
      </c>
      <c r="L157" s="202">
        <v>0</v>
      </c>
    </row>
    <row r="158" s="192" customFormat="1" customHeight="1" spans="1:12">
      <c r="A158" s="179"/>
      <c r="B158" s="179"/>
      <c r="C158" s="179"/>
      <c r="D158" s="199" t="s">
        <v>2306</v>
      </c>
      <c r="E158" s="200" t="s">
        <v>2307</v>
      </c>
      <c r="F158" s="201">
        <v>76.63</v>
      </c>
      <c r="G158" s="201">
        <v>76.63</v>
      </c>
      <c r="H158" s="202">
        <v>0</v>
      </c>
      <c r="I158" s="205">
        <v>39.99</v>
      </c>
      <c r="J158" s="201">
        <v>4.95</v>
      </c>
      <c r="K158" s="201">
        <v>11.07</v>
      </c>
      <c r="L158" s="202">
        <v>20.62</v>
      </c>
    </row>
    <row r="159" s="192" customFormat="1" customHeight="1" spans="1:12">
      <c r="A159" s="179"/>
      <c r="B159" s="179"/>
      <c r="C159" s="179"/>
      <c r="D159" s="199" t="s">
        <v>3517</v>
      </c>
      <c r="E159" s="200" t="s">
        <v>3518</v>
      </c>
      <c r="F159" s="201">
        <v>45.63</v>
      </c>
      <c r="G159" s="201">
        <v>45.63</v>
      </c>
      <c r="H159" s="202">
        <v>0</v>
      </c>
      <c r="I159" s="205">
        <v>8.99</v>
      </c>
      <c r="J159" s="201">
        <v>4.95</v>
      </c>
      <c r="K159" s="201">
        <v>11.07</v>
      </c>
      <c r="L159" s="202">
        <v>20.62</v>
      </c>
    </row>
    <row r="160" s="192" customFormat="1" customHeight="1" spans="1:12">
      <c r="A160" s="179" t="s">
        <v>1414</v>
      </c>
      <c r="B160" s="179" t="s">
        <v>1901</v>
      </c>
      <c r="C160" s="179" t="s">
        <v>1915</v>
      </c>
      <c r="D160" s="199" t="s">
        <v>3577</v>
      </c>
      <c r="E160" s="200" t="s">
        <v>3520</v>
      </c>
      <c r="F160" s="201">
        <v>20.62</v>
      </c>
      <c r="G160" s="201">
        <v>20.62</v>
      </c>
      <c r="H160" s="202">
        <v>0</v>
      </c>
      <c r="I160" s="205">
        <v>0</v>
      </c>
      <c r="J160" s="201">
        <v>0</v>
      </c>
      <c r="K160" s="201">
        <v>0</v>
      </c>
      <c r="L160" s="202">
        <v>20.62</v>
      </c>
    </row>
    <row r="161" s="192" customFormat="1" customHeight="1" spans="1:12">
      <c r="A161" s="179" t="s">
        <v>1414</v>
      </c>
      <c r="B161" s="179" t="s">
        <v>1901</v>
      </c>
      <c r="C161" s="179" t="s">
        <v>1915</v>
      </c>
      <c r="D161" s="199" t="s">
        <v>3577</v>
      </c>
      <c r="E161" s="200" t="s">
        <v>3521</v>
      </c>
      <c r="F161" s="201">
        <v>0.95</v>
      </c>
      <c r="G161" s="201">
        <v>0.95</v>
      </c>
      <c r="H161" s="202">
        <v>0</v>
      </c>
      <c r="I161" s="205">
        <v>0</v>
      </c>
      <c r="J161" s="201">
        <v>0.95</v>
      </c>
      <c r="K161" s="201">
        <v>0</v>
      </c>
      <c r="L161" s="202">
        <v>0</v>
      </c>
    </row>
    <row r="162" s="192" customFormat="1" customHeight="1" spans="1:12">
      <c r="A162" s="179" t="s">
        <v>1414</v>
      </c>
      <c r="B162" s="179" t="s">
        <v>1901</v>
      </c>
      <c r="C162" s="179" t="s">
        <v>1915</v>
      </c>
      <c r="D162" s="199" t="s">
        <v>3577</v>
      </c>
      <c r="E162" s="200" t="s">
        <v>3522</v>
      </c>
      <c r="F162" s="201">
        <v>4</v>
      </c>
      <c r="G162" s="201">
        <v>4</v>
      </c>
      <c r="H162" s="202">
        <v>0</v>
      </c>
      <c r="I162" s="205">
        <v>0</v>
      </c>
      <c r="J162" s="201">
        <v>4</v>
      </c>
      <c r="K162" s="201">
        <v>0</v>
      </c>
      <c r="L162" s="202">
        <v>0</v>
      </c>
    </row>
    <row r="163" s="192" customFormat="1" customHeight="1" spans="1:12">
      <c r="A163" s="179" t="s">
        <v>1619</v>
      </c>
      <c r="B163" s="179" t="s">
        <v>1911</v>
      </c>
      <c r="C163" s="179" t="s">
        <v>1911</v>
      </c>
      <c r="D163" s="199" t="s">
        <v>3523</v>
      </c>
      <c r="E163" s="200" t="s">
        <v>3524</v>
      </c>
      <c r="F163" s="201">
        <v>5.11</v>
      </c>
      <c r="G163" s="201">
        <v>5.11</v>
      </c>
      <c r="H163" s="202">
        <v>0</v>
      </c>
      <c r="I163" s="205">
        <v>0</v>
      </c>
      <c r="J163" s="201">
        <v>0</v>
      </c>
      <c r="K163" s="201">
        <v>5.11</v>
      </c>
      <c r="L163" s="202">
        <v>0</v>
      </c>
    </row>
    <row r="164" s="192" customFormat="1" customHeight="1" spans="1:12">
      <c r="A164" s="179" t="s">
        <v>1619</v>
      </c>
      <c r="B164" s="179" t="s">
        <v>1911</v>
      </c>
      <c r="C164" s="179" t="s">
        <v>1913</v>
      </c>
      <c r="D164" s="199" t="s">
        <v>3525</v>
      </c>
      <c r="E164" s="200" t="s">
        <v>3526</v>
      </c>
      <c r="F164" s="201">
        <v>2.05</v>
      </c>
      <c r="G164" s="201">
        <v>2.05</v>
      </c>
      <c r="H164" s="202">
        <v>0</v>
      </c>
      <c r="I164" s="205">
        <v>0</v>
      </c>
      <c r="J164" s="201">
        <v>0</v>
      </c>
      <c r="K164" s="201">
        <v>2.05</v>
      </c>
      <c r="L164" s="202">
        <v>0</v>
      </c>
    </row>
    <row r="165" s="192" customFormat="1" customHeight="1" spans="1:12">
      <c r="A165" s="179" t="s">
        <v>1697</v>
      </c>
      <c r="B165" s="179" t="s">
        <v>1992</v>
      </c>
      <c r="C165" s="179" t="s">
        <v>1897</v>
      </c>
      <c r="D165" s="199" t="s">
        <v>3527</v>
      </c>
      <c r="E165" s="200" t="s">
        <v>3528</v>
      </c>
      <c r="F165" s="201">
        <v>1.23</v>
      </c>
      <c r="G165" s="201">
        <v>1.23</v>
      </c>
      <c r="H165" s="202">
        <v>0</v>
      </c>
      <c r="I165" s="205">
        <v>0</v>
      </c>
      <c r="J165" s="201">
        <v>0</v>
      </c>
      <c r="K165" s="201">
        <v>1.23</v>
      </c>
      <c r="L165" s="202">
        <v>0</v>
      </c>
    </row>
    <row r="166" s="192" customFormat="1" customHeight="1" spans="1:12">
      <c r="A166" s="179" t="s">
        <v>1619</v>
      </c>
      <c r="B166" s="179" t="s">
        <v>2029</v>
      </c>
      <c r="C166" s="179" t="s">
        <v>1899</v>
      </c>
      <c r="D166" s="199" t="s">
        <v>3529</v>
      </c>
      <c r="E166" s="200" t="s">
        <v>3530</v>
      </c>
      <c r="F166" s="201">
        <v>0.21</v>
      </c>
      <c r="G166" s="201">
        <v>0.21</v>
      </c>
      <c r="H166" s="202">
        <v>0</v>
      </c>
      <c r="I166" s="205">
        <v>0</v>
      </c>
      <c r="J166" s="201">
        <v>0</v>
      </c>
      <c r="K166" s="201">
        <v>0.21</v>
      </c>
      <c r="L166" s="202">
        <v>0</v>
      </c>
    </row>
    <row r="167" s="192" customFormat="1" customHeight="1" spans="1:12">
      <c r="A167" s="179" t="s">
        <v>1851</v>
      </c>
      <c r="B167" s="179" t="s">
        <v>1899</v>
      </c>
      <c r="C167" s="179" t="s">
        <v>1897</v>
      </c>
      <c r="D167" s="199" t="s">
        <v>3533</v>
      </c>
      <c r="E167" s="200" t="s">
        <v>3533</v>
      </c>
      <c r="F167" s="201">
        <v>2.47</v>
      </c>
      <c r="G167" s="201">
        <v>2.47</v>
      </c>
      <c r="H167" s="202">
        <v>0</v>
      </c>
      <c r="I167" s="205">
        <v>0</v>
      </c>
      <c r="J167" s="201">
        <v>0</v>
      </c>
      <c r="K167" s="201">
        <v>2.47</v>
      </c>
      <c r="L167" s="202">
        <v>0</v>
      </c>
    </row>
    <row r="168" s="192" customFormat="1" customHeight="1" spans="1:12">
      <c r="A168" s="179" t="s">
        <v>1414</v>
      </c>
      <c r="B168" s="179" t="s">
        <v>1901</v>
      </c>
      <c r="C168" s="179" t="s">
        <v>1915</v>
      </c>
      <c r="D168" s="199" t="s">
        <v>3577</v>
      </c>
      <c r="E168" s="200" t="s">
        <v>3534</v>
      </c>
      <c r="F168" s="201">
        <v>6</v>
      </c>
      <c r="G168" s="201">
        <v>6</v>
      </c>
      <c r="H168" s="202">
        <v>0</v>
      </c>
      <c r="I168" s="205">
        <v>6</v>
      </c>
      <c r="J168" s="201">
        <v>0</v>
      </c>
      <c r="K168" s="201">
        <v>0</v>
      </c>
      <c r="L168" s="202">
        <v>0</v>
      </c>
    </row>
    <row r="169" s="192" customFormat="1" customHeight="1" spans="1:12">
      <c r="A169" s="179" t="s">
        <v>1414</v>
      </c>
      <c r="B169" s="179" t="s">
        <v>1901</v>
      </c>
      <c r="C169" s="179" t="s">
        <v>1915</v>
      </c>
      <c r="D169" s="199" t="s">
        <v>3577</v>
      </c>
      <c r="E169" s="200" t="s">
        <v>3535</v>
      </c>
      <c r="F169" s="201">
        <v>0.23</v>
      </c>
      <c r="G169" s="201">
        <v>0.23</v>
      </c>
      <c r="H169" s="202">
        <v>0</v>
      </c>
      <c r="I169" s="205">
        <v>0.23</v>
      </c>
      <c r="J169" s="201">
        <v>0</v>
      </c>
      <c r="K169" s="201">
        <v>0</v>
      </c>
      <c r="L169" s="202">
        <v>0</v>
      </c>
    </row>
    <row r="170" s="192" customFormat="1" customHeight="1" spans="1:12">
      <c r="A170" s="179" t="s">
        <v>1414</v>
      </c>
      <c r="B170" s="179" t="s">
        <v>1901</v>
      </c>
      <c r="C170" s="179" t="s">
        <v>1915</v>
      </c>
      <c r="D170" s="199" t="s">
        <v>3577</v>
      </c>
      <c r="E170" s="200" t="s">
        <v>3536</v>
      </c>
      <c r="F170" s="201">
        <v>2.76</v>
      </c>
      <c r="G170" s="201">
        <v>2.76</v>
      </c>
      <c r="H170" s="202">
        <v>0</v>
      </c>
      <c r="I170" s="205">
        <v>2.76</v>
      </c>
      <c r="J170" s="201">
        <v>0</v>
      </c>
      <c r="K170" s="201">
        <v>0</v>
      </c>
      <c r="L170" s="202">
        <v>0</v>
      </c>
    </row>
    <row r="171" s="192" customFormat="1" customHeight="1" spans="1:12">
      <c r="A171" s="179"/>
      <c r="B171" s="179"/>
      <c r="C171" s="179"/>
      <c r="D171" s="199" t="s">
        <v>3541</v>
      </c>
      <c r="E171" s="200" t="s">
        <v>3542</v>
      </c>
      <c r="F171" s="201">
        <v>31</v>
      </c>
      <c r="G171" s="201">
        <v>31</v>
      </c>
      <c r="H171" s="202">
        <v>0</v>
      </c>
      <c r="I171" s="205">
        <v>31</v>
      </c>
      <c r="J171" s="201">
        <v>0</v>
      </c>
      <c r="K171" s="201">
        <v>0</v>
      </c>
      <c r="L171" s="202">
        <v>0</v>
      </c>
    </row>
    <row r="172" s="192" customFormat="1" customHeight="1" spans="1:12">
      <c r="A172" s="179" t="s">
        <v>1414</v>
      </c>
      <c r="B172" s="179" t="s">
        <v>1901</v>
      </c>
      <c r="C172" s="179" t="s">
        <v>1897</v>
      </c>
      <c r="D172" s="199" t="s">
        <v>3519</v>
      </c>
      <c r="E172" s="200" t="s">
        <v>3578</v>
      </c>
      <c r="F172" s="201">
        <v>4</v>
      </c>
      <c r="G172" s="201">
        <v>4</v>
      </c>
      <c r="H172" s="202">
        <v>0</v>
      </c>
      <c r="I172" s="205">
        <v>4</v>
      </c>
      <c r="J172" s="201">
        <v>0</v>
      </c>
      <c r="K172" s="201">
        <v>0</v>
      </c>
      <c r="L172" s="202">
        <v>0</v>
      </c>
    </row>
    <row r="173" s="192" customFormat="1" customHeight="1" spans="1:12">
      <c r="A173" s="179" t="s">
        <v>1414</v>
      </c>
      <c r="B173" s="179" t="s">
        <v>1901</v>
      </c>
      <c r="C173" s="179" t="s">
        <v>1897</v>
      </c>
      <c r="D173" s="199" t="s">
        <v>3519</v>
      </c>
      <c r="E173" s="200" t="s">
        <v>3579</v>
      </c>
      <c r="F173" s="201">
        <v>8</v>
      </c>
      <c r="G173" s="201">
        <v>8</v>
      </c>
      <c r="H173" s="202">
        <v>0</v>
      </c>
      <c r="I173" s="205">
        <v>8</v>
      </c>
      <c r="J173" s="201">
        <v>0</v>
      </c>
      <c r="K173" s="201">
        <v>0</v>
      </c>
      <c r="L173" s="202">
        <v>0</v>
      </c>
    </row>
    <row r="174" s="192" customFormat="1" customHeight="1" spans="1:12">
      <c r="A174" s="179" t="s">
        <v>1414</v>
      </c>
      <c r="B174" s="179" t="s">
        <v>1901</v>
      </c>
      <c r="C174" s="179" t="s">
        <v>1897</v>
      </c>
      <c r="D174" s="199" t="s">
        <v>3519</v>
      </c>
      <c r="E174" s="200" t="s">
        <v>3580</v>
      </c>
      <c r="F174" s="201">
        <v>14</v>
      </c>
      <c r="G174" s="201">
        <v>14</v>
      </c>
      <c r="H174" s="202">
        <v>0</v>
      </c>
      <c r="I174" s="205">
        <v>14</v>
      </c>
      <c r="J174" s="201">
        <v>0</v>
      </c>
      <c r="K174" s="201">
        <v>0</v>
      </c>
      <c r="L174" s="202">
        <v>0</v>
      </c>
    </row>
    <row r="175" s="192" customFormat="1" customHeight="1" spans="1:12">
      <c r="A175" s="179" t="s">
        <v>1414</v>
      </c>
      <c r="B175" s="179" t="s">
        <v>1901</v>
      </c>
      <c r="C175" s="179" t="s">
        <v>1897</v>
      </c>
      <c r="D175" s="199" t="s">
        <v>3519</v>
      </c>
      <c r="E175" s="200" t="s">
        <v>3581</v>
      </c>
      <c r="F175" s="201">
        <v>5</v>
      </c>
      <c r="G175" s="201">
        <v>5</v>
      </c>
      <c r="H175" s="202">
        <v>0</v>
      </c>
      <c r="I175" s="205">
        <v>5</v>
      </c>
      <c r="J175" s="201">
        <v>0</v>
      </c>
      <c r="K175" s="201">
        <v>0</v>
      </c>
      <c r="L175" s="202">
        <v>0</v>
      </c>
    </row>
    <row r="176" s="192" customFormat="1" customHeight="1" spans="1:12">
      <c r="A176" s="179"/>
      <c r="B176" s="179"/>
      <c r="C176" s="179"/>
      <c r="D176" s="199" t="s">
        <v>2308</v>
      </c>
      <c r="E176" s="200" t="s">
        <v>2309</v>
      </c>
      <c r="F176" s="201">
        <v>98.99</v>
      </c>
      <c r="G176" s="201">
        <v>98.99</v>
      </c>
      <c r="H176" s="202">
        <v>0</v>
      </c>
      <c r="I176" s="205">
        <v>19.98</v>
      </c>
      <c r="J176" s="201">
        <v>10.15</v>
      </c>
      <c r="K176" s="201">
        <v>24.07</v>
      </c>
      <c r="L176" s="202">
        <v>44.79</v>
      </c>
    </row>
    <row r="177" s="192" customFormat="1" customHeight="1" spans="1:12">
      <c r="A177" s="179"/>
      <c r="B177" s="179"/>
      <c r="C177" s="179"/>
      <c r="D177" s="199" t="s">
        <v>3517</v>
      </c>
      <c r="E177" s="200" t="s">
        <v>3518</v>
      </c>
      <c r="F177" s="201">
        <v>92.99</v>
      </c>
      <c r="G177" s="201">
        <v>92.99</v>
      </c>
      <c r="H177" s="202">
        <v>0</v>
      </c>
      <c r="I177" s="205">
        <v>13.98</v>
      </c>
      <c r="J177" s="201">
        <v>10.15</v>
      </c>
      <c r="K177" s="201">
        <v>24.07</v>
      </c>
      <c r="L177" s="202">
        <v>44.79</v>
      </c>
    </row>
    <row r="178" s="192" customFormat="1" customHeight="1" spans="1:12">
      <c r="A178" s="179" t="s">
        <v>1414</v>
      </c>
      <c r="B178" s="179" t="s">
        <v>1901</v>
      </c>
      <c r="C178" s="179" t="s">
        <v>1897</v>
      </c>
      <c r="D178" s="199" t="s">
        <v>3519</v>
      </c>
      <c r="E178" s="200" t="s">
        <v>3520</v>
      </c>
      <c r="F178" s="201">
        <v>44.79</v>
      </c>
      <c r="G178" s="201">
        <v>44.79</v>
      </c>
      <c r="H178" s="202">
        <v>0</v>
      </c>
      <c r="I178" s="205">
        <v>0</v>
      </c>
      <c r="J178" s="201">
        <v>0</v>
      </c>
      <c r="K178" s="201">
        <v>0</v>
      </c>
      <c r="L178" s="202">
        <v>44.79</v>
      </c>
    </row>
    <row r="179" s="192" customFormat="1" customHeight="1" spans="1:12">
      <c r="A179" s="179" t="s">
        <v>1414</v>
      </c>
      <c r="B179" s="179" t="s">
        <v>1901</v>
      </c>
      <c r="C179" s="179" t="s">
        <v>1897</v>
      </c>
      <c r="D179" s="199" t="s">
        <v>3519</v>
      </c>
      <c r="E179" s="200" t="s">
        <v>3521</v>
      </c>
      <c r="F179" s="201">
        <v>1.15</v>
      </c>
      <c r="G179" s="201">
        <v>1.15</v>
      </c>
      <c r="H179" s="202">
        <v>0</v>
      </c>
      <c r="I179" s="205">
        <v>0</v>
      </c>
      <c r="J179" s="201">
        <v>1.15</v>
      </c>
      <c r="K179" s="201">
        <v>0</v>
      </c>
      <c r="L179" s="202">
        <v>0</v>
      </c>
    </row>
    <row r="180" s="192" customFormat="1" customHeight="1" spans="1:12">
      <c r="A180" s="179" t="s">
        <v>1414</v>
      </c>
      <c r="B180" s="179" t="s">
        <v>1901</v>
      </c>
      <c r="C180" s="179" t="s">
        <v>1897</v>
      </c>
      <c r="D180" s="199" t="s">
        <v>3519</v>
      </c>
      <c r="E180" s="200" t="s">
        <v>3522</v>
      </c>
      <c r="F180" s="201">
        <v>9</v>
      </c>
      <c r="G180" s="201">
        <v>9</v>
      </c>
      <c r="H180" s="202">
        <v>0</v>
      </c>
      <c r="I180" s="205">
        <v>0</v>
      </c>
      <c r="J180" s="201">
        <v>9</v>
      </c>
      <c r="K180" s="201">
        <v>0</v>
      </c>
      <c r="L180" s="202">
        <v>0</v>
      </c>
    </row>
    <row r="181" s="192" customFormat="1" customHeight="1" spans="1:12">
      <c r="A181" s="179" t="s">
        <v>1619</v>
      </c>
      <c r="B181" s="179" t="s">
        <v>1911</v>
      </c>
      <c r="C181" s="179" t="s">
        <v>1911</v>
      </c>
      <c r="D181" s="199" t="s">
        <v>3523</v>
      </c>
      <c r="E181" s="200" t="s">
        <v>3524</v>
      </c>
      <c r="F181" s="201">
        <v>10.99</v>
      </c>
      <c r="G181" s="201">
        <v>10.99</v>
      </c>
      <c r="H181" s="202">
        <v>0</v>
      </c>
      <c r="I181" s="205">
        <v>0</v>
      </c>
      <c r="J181" s="201">
        <v>0</v>
      </c>
      <c r="K181" s="201">
        <v>10.99</v>
      </c>
      <c r="L181" s="202">
        <v>0</v>
      </c>
    </row>
    <row r="182" s="192" customFormat="1" customHeight="1" spans="1:12">
      <c r="A182" s="179" t="s">
        <v>1619</v>
      </c>
      <c r="B182" s="179" t="s">
        <v>1911</v>
      </c>
      <c r="C182" s="179" t="s">
        <v>1913</v>
      </c>
      <c r="D182" s="199" t="s">
        <v>3525</v>
      </c>
      <c r="E182" s="200" t="s">
        <v>3526</v>
      </c>
      <c r="F182" s="201">
        <v>4.4</v>
      </c>
      <c r="G182" s="201">
        <v>4.4</v>
      </c>
      <c r="H182" s="202">
        <v>0</v>
      </c>
      <c r="I182" s="205">
        <v>0</v>
      </c>
      <c r="J182" s="201">
        <v>0</v>
      </c>
      <c r="K182" s="201">
        <v>4.4</v>
      </c>
      <c r="L182" s="202">
        <v>0</v>
      </c>
    </row>
    <row r="183" s="192" customFormat="1" customHeight="1" spans="1:12">
      <c r="A183" s="179" t="s">
        <v>1697</v>
      </c>
      <c r="B183" s="179" t="s">
        <v>1992</v>
      </c>
      <c r="C183" s="179" t="s">
        <v>1899</v>
      </c>
      <c r="D183" s="199" t="s">
        <v>3582</v>
      </c>
      <c r="E183" s="200" t="s">
        <v>3528</v>
      </c>
      <c r="F183" s="201">
        <v>2.65</v>
      </c>
      <c r="G183" s="201">
        <v>2.65</v>
      </c>
      <c r="H183" s="202">
        <v>0</v>
      </c>
      <c r="I183" s="205">
        <v>0</v>
      </c>
      <c r="J183" s="201">
        <v>0</v>
      </c>
      <c r="K183" s="201">
        <v>2.65</v>
      </c>
      <c r="L183" s="202">
        <v>0</v>
      </c>
    </row>
    <row r="184" s="192" customFormat="1" customHeight="1" spans="1:12">
      <c r="A184" s="179" t="s">
        <v>1619</v>
      </c>
      <c r="B184" s="179" t="s">
        <v>2029</v>
      </c>
      <c r="C184" s="179" t="s">
        <v>1899</v>
      </c>
      <c r="D184" s="199" t="s">
        <v>3529</v>
      </c>
      <c r="E184" s="200" t="s">
        <v>3530</v>
      </c>
      <c r="F184" s="201">
        <v>0.45</v>
      </c>
      <c r="G184" s="201">
        <v>0.45</v>
      </c>
      <c r="H184" s="202">
        <v>0</v>
      </c>
      <c r="I184" s="205">
        <v>0</v>
      </c>
      <c r="J184" s="201">
        <v>0</v>
      </c>
      <c r="K184" s="201">
        <v>0.45</v>
      </c>
      <c r="L184" s="202">
        <v>0</v>
      </c>
    </row>
    <row r="185" s="192" customFormat="1" customHeight="1" spans="1:12">
      <c r="A185" s="179" t="s">
        <v>1619</v>
      </c>
      <c r="B185" s="179" t="s">
        <v>2029</v>
      </c>
      <c r="C185" s="179" t="s">
        <v>1897</v>
      </c>
      <c r="D185" s="199" t="s">
        <v>3531</v>
      </c>
      <c r="E185" s="200" t="s">
        <v>3532</v>
      </c>
      <c r="F185" s="201">
        <v>0.2</v>
      </c>
      <c r="G185" s="201">
        <v>0.2</v>
      </c>
      <c r="H185" s="202">
        <v>0</v>
      </c>
      <c r="I185" s="205">
        <v>0</v>
      </c>
      <c r="J185" s="201">
        <v>0</v>
      </c>
      <c r="K185" s="201">
        <v>0.2</v>
      </c>
      <c r="L185" s="202">
        <v>0</v>
      </c>
    </row>
    <row r="186" s="192" customFormat="1" customHeight="1" spans="1:12">
      <c r="A186" s="179" t="s">
        <v>1851</v>
      </c>
      <c r="B186" s="179" t="s">
        <v>1899</v>
      </c>
      <c r="C186" s="179" t="s">
        <v>1897</v>
      </c>
      <c r="D186" s="199" t="s">
        <v>3533</v>
      </c>
      <c r="E186" s="200" t="s">
        <v>3533</v>
      </c>
      <c r="F186" s="201">
        <v>5.38</v>
      </c>
      <c r="G186" s="201">
        <v>5.38</v>
      </c>
      <c r="H186" s="202">
        <v>0</v>
      </c>
      <c r="I186" s="205">
        <v>0</v>
      </c>
      <c r="J186" s="201">
        <v>0</v>
      </c>
      <c r="K186" s="201">
        <v>5.38</v>
      </c>
      <c r="L186" s="202">
        <v>0</v>
      </c>
    </row>
    <row r="187" s="192" customFormat="1" customHeight="1" spans="1:12">
      <c r="A187" s="179" t="s">
        <v>1414</v>
      </c>
      <c r="B187" s="179" t="s">
        <v>1901</v>
      </c>
      <c r="C187" s="179" t="s">
        <v>1897</v>
      </c>
      <c r="D187" s="199" t="s">
        <v>3519</v>
      </c>
      <c r="E187" s="200" t="s">
        <v>3534</v>
      </c>
      <c r="F187" s="201">
        <v>13.5</v>
      </c>
      <c r="G187" s="201">
        <v>13.5</v>
      </c>
      <c r="H187" s="202">
        <v>0</v>
      </c>
      <c r="I187" s="205">
        <v>13.5</v>
      </c>
      <c r="J187" s="201">
        <v>0</v>
      </c>
      <c r="K187" s="201">
        <v>0</v>
      </c>
      <c r="L187" s="202">
        <v>0</v>
      </c>
    </row>
    <row r="188" s="192" customFormat="1" customHeight="1" spans="1:12">
      <c r="A188" s="179" t="s">
        <v>1414</v>
      </c>
      <c r="B188" s="179" t="s">
        <v>1901</v>
      </c>
      <c r="C188" s="179" t="s">
        <v>1897</v>
      </c>
      <c r="D188" s="199" t="s">
        <v>3519</v>
      </c>
      <c r="E188" s="200" t="s">
        <v>3535</v>
      </c>
      <c r="F188" s="201">
        <v>0.48</v>
      </c>
      <c r="G188" s="201">
        <v>0.48</v>
      </c>
      <c r="H188" s="202">
        <v>0</v>
      </c>
      <c r="I188" s="205">
        <v>0.48</v>
      </c>
      <c r="J188" s="201">
        <v>0</v>
      </c>
      <c r="K188" s="201">
        <v>0</v>
      </c>
      <c r="L188" s="202">
        <v>0</v>
      </c>
    </row>
    <row r="189" s="192" customFormat="1" customHeight="1" spans="1:12">
      <c r="A189" s="179"/>
      <c r="B189" s="179"/>
      <c r="C189" s="179"/>
      <c r="D189" s="199" t="s">
        <v>3541</v>
      </c>
      <c r="E189" s="200" t="s">
        <v>3542</v>
      </c>
      <c r="F189" s="201">
        <v>6</v>
      </c>
      <c r="G189" s="201">
        <v>6</v>
      </c>
      <c r="H189" s="202">
        <v>0</v>
      </c>
      <c r="I189" s="205">
        <v>6</v>
      </c>
      <c r="J189" s="201">
        <v>0</v>
      </c>
      <c r="K189" s="201">
        <v>0</v>
      </c>
      <c r="L189" s="202">
        <v>0</v>
      </c>
    </row>
    <row r="190" s="192" customFormat="1" customHeight="1" spans="1:12">
      <c r="A190" s="179" t="s">
        <v>1414</v>
      </c>
      <c r="B190" s="179" t="s">
        <v>1901</v>
      </c>
      <c r="C190" s="179" t="s">
        <v>1897</v>
      </c>
      <c r="D190" s="199" t="s">
        <v>3519</v>
      </c>
      <c r="E190" s="200" t="s">
        <v>3583</v>
      </c>
      <c r="F190" s="201">
        <v>3</v>
      </c>
      <c r="G190" s="201">
        <v>3</v>
      </c>
      <c r="H190" s="202">
        <v>0</v>
      </c>
      <c r="I190" s="205">
        <v>3</v>
      </c>
      <c r="J190" s="201">
        <v>0</v>
      </c>
      <c r="K190" s="201">
        <v>0</v>
      </c>
      <c r="L190" s="202">
        <v>0</v>
      </c>
    </row>
    <row r="191" s="192" customFormat="1" customHeight="1" spans="1:12">
      <c r="A191" s="179" t="s">
        <v>1414</v>
      </c>
      <c r="B191" s="179" t="s">
        <v>1901</v>
      </c>
      <c r="C191" s="179" t="s">
        <v>1897</v>
      </c>
      <c r="D191" s="199" t="s">
        <v>3519</v>
      </c>
      <c r="E191" s="200" t="s">
        <v>3584</v>
      </c>
      <c r="F191" s="201">
        <v>3</v>
      </c>
      <c r="G191" s="201">
        <v>3</v>
      </c>
      <c r="H191" s="202">
        <v>0</v>
      </c>
      <c r="I191" s="205">
        <v>3</v>
      </c>
      <c r="J191" s="201">
        <v>0</v>
      </c>
      <c r="K191" s="201">
        <v>0</v>
      </c>
      <c r="L191" s="202">
        <v>0</v>
      </c>
    </row>
    <row r="192" s="192" customFormat="1" customHeight="1" spans="1:12">
      <c r="A192" s="179"/>
      <c r="B192" s="179"/>
      <c r="C192" s="179"/>
      <c r="D192" s="199" t="s">
        <v>2310</v>
      </c>
      <c r="E192" s="200" t="s">
        <v>2311</v>
      </c>
      <c r="F192" s="201">
        <v>5</v>
      </c>
      <c r="G192" s="201">
        <v>5</v>
      </c>
      <c r="H192" s="202">
        <v>0</v>
      </c>
      <c r="I192" s="205">
        <v>5</v>
      </c>
      <c r="J192" s="201">
        <v>0</v>
      </c>
      <c r="K192" s="201">
        <v>0</v>
      </c>
      <c r="L192" s="202">
        <v>0</v>
      </c>
    </row>
    <row r="193" s="192" customFormat="1" customHeight="1" spans="1:12">
      <c r="A193" s="179"/>
      <c r="B193" s="179"/>
      <c r="C193" s="179"/>
      <c r="D193" s="199" t="s">
        <v>3541</v>
      </c>
      <c r="E193" s="200" t="s">
        <v>3542</v>
      </c>
      <c r="F193" s="201">
        <v>5</v>
      </c>
      <c r="G193" s="201">
        <v>5</v>
      </c>
      <c r="H193" s="202">
        <v>0</v>
      </c>
      <c r="I193" s="205">
        <v>5</v>
      </c>
      <c r="J193" s="201">
        <v>0</v>
      </c>
      <c r="K193" s="201">
        <v>0</v>
      </c>
      <c r="L193" s="202">
        <v>0</v>
      </c>
    </row>
    <row r="194" s="192" customFormat="1" customHeight="1" spans="1:12">
      <c r="A194" s="179" t="s">
        <v>1414</v>
      </c>
      <c r="B194" s="179" t="s">
        <v>1901</v>
      </c>
      <c r="C194" s="179" t="s">
        <v>1897</v>
      </c>
      <c r="D194" s="199" t="s">
        <v>3519</v>
      </c>
      <c r="E194" s="200" t="s">
        <v>3585</v>
      </c>
      <c r="F194" s="201">
        <v>5</v>
      </c>
      <c r="G194" s="201">
        <v>5</v>
      </c>
      <c r="H194" s="202">
        <v>0</v>
      </c>
      <c r="I194" s="205">
        <v>5</v>
      </c>
      <c r="J194" s="201">
        <v>0</v>
      </c>
      <c r="K194" s="201">
        <v>0</v>
      </c>
      <c r="L194" s="202">
        <v>0</v>
      </c>
    </row>
    <row r="195" s="192" customFormat="1" customHeight="1" spans="1:12">
      <c r="A195" s="179"/>
      <c r="B195" s="179"/>
      <c r="C195" s="179"/>
      <c r="D195" s="199" t="s">
        <v>2312</v>
      </c>
      <c r="E195" s="200" t="s">
        <v>2313</v>
      </c>
      <c r="F195" s="201">
        <v>192.29</v>
      </c>
      <c r="G195" s="201">
        <v>192.29</v>
      </c>
      <c r="H195" s="202">
        <v>0</v>
      </c>
      <c r="I195" s="205">
        <v>97.65</v>
      </c>
      <c r="J195" s="201">
        <v>10.93</v>
      </c>
      <c r="K195" s="201">
        <v>29.11</v>
      </c>
      <c r="L195" s="202">
        <v>54.6</v>
      </c>
    </row>
    <row r="196" s="192" customFormat="1" customHeight="1" spans="1:12">
      <c r="A196" s="179"/>
      <c r="B196" s="179"/>
      <c r="C196" s="179"/>
      <c r="D196" s="199" t="s">
        <v>3517</v>
      </c>
      <c r="E196" s="200" t="s">
        <v>3518</v>
      </c>
      <c r="F196" s="201">
        <v>112.29</v>
      </c>
      <c r="G196" s="201">
        <v>112.29</v>
      </c>
      <c r="H196" s="202">
        <v>0</v>
      </c>
      <c r="I196" s="205">
        <v>17.65</v>
      </c>
      <c r="J196" s="201">
        <v>10.93</v>
      </c>
      <c r="K196" s="201">
        <v>29.11</v>
      </c>
      <c r="L196" s="202">
        <v>54.6</v>
      </c>
    </row>
    <row r="197" s="192" customFormat="1" customHeight="1" spans="1:12">
      <c r="A197" s="179" t="s">
        <v>1846</v>
      </c>
      <c r="B197" s="179" t="s">
        <v>1897</v>
      </c>
      <c r="C197" s="179" t="s">
        <v>1897</v>
      </c>
      <c r="D197" s="199" t="s">
        <v>3519</v>
      </c>
      <c r="E197" s="200" t="s">
        <v>3520</v>
      </c>
      <c r="F197" s="201">
        <v>54.6</v>
      </c>
      <c r="G197" s="201">
        <v>54.6</v>
      </c>
      <c r="H197" s="202">
        <v>0</v>
      </c>
      <c r="I197" s="205">
        <v>0</v>
      </c>
      <c r="J197" s="201">
        <v>0</v>
      </c>
      <c r="K197" s="201">
        <v>0</v>
      </c>
      <c r="L197" s="202">
        <v>54.6</v>
      </c>
    </row>
    <row r="198" s="192" customFormat="1" customHeight="1" spans="1:12">
      <c r="A198" s="179" t="s">
        <v>1846</v>
      </c>
      <c r="B198" s="179" t="s">
        <v>1897</v>
      </c>
      <c r="C198" s="179" t="s">
        <v>1897</v>
      </c>
      <c r="D198" s="199" t="s">
        <v>3519</v>
      </c>
      <c r="E198" s="200" t="s">
        <v>3521</v>
      </c>
      <c r="F198" s="201">
        <v>0.93</v>
      </c>
      <c r="G198" s="201">
        <v>0.93</v>
      </c>
      <c r="H198" s="202">
        <v>0</v>
      </c>
      <c r="I198" s="205">
        <v>0</v>
      </c>
      <c r="J198" s="201">
        <v>0.93</v>
      </c>
      <c r="K198" s="201">
        <v>0</v>
      </c>
      <c r="L198" s="202">
        <v>0</v>
      </c>
    </row>
    <row r="199" s="192" customFormat="1" customHeight="1" spans="1:12">
      <c r="A199" s="179" t="s">
        <v>1846</v>
      </c>
      <c r="B199" s="179" t="s">
        <v>1897</v>
      </c>
      <c r="C199" s="179" t="s">
        <v>1897</v>
      </c>
      <c r="D199" s="199" t="s">
        <v>3519</v>
      </c>
      <c r="E199" s="200" t="s">
        <v>3522</v>
      </c>
      <c r="F199" s="201">
        <v>10</v>
      </c>
      <c r="G199" s="201">
        <v>10</v>
      </c>
      <c r="H199" s="202">
        <v>0</v>
      </c>
      <c r="I199" s="205">
        <v>0</v>
      </c>
      <c r="J199" s="201">
        <v>10</v>
      </c>
      <c r="K199" s="201">
        <v>0</v>
      </c>
      <c r="L199" s="202">
        <v>0</v>
      </c>
    </row>
    <row r="200" s="192" customFormat="1" customHeight="1" spans="1:12">
      <c r="A200" s="179" t="s">
        <v>1619</v>
      </c>
      <c r="B200" s="179" t="s">
        <v>1911</v>
      </c>
      <c r="C200" s="179" t="s">
        <v>1911</v>
      </c>
      <c r="D200" s="199" t="s">
        <v>3523</v>
      </c>
      <c r="E200" s="200" t="s">
        <v>3524</v>
      </c>
      <c r="F200" s="201">
        <v>13.11</v>
      </c>
      <c r="G200" s="201">
        <v>13.11</v>
      </c>
      <c r="H200" s="202">
        <v>0</v>
      </c>
      <c r="I200" s="205">
        <v>0</v>
      </c>
      <c r="J200" s="201">
        <v>0</v>
      </c>
      <c r="K200" s="201">
        <v>13.11</v>
      </c>
      <c r="L200" s="202">
        <v>0</v>
      </c>
    </row>
    <row r="201" s="192" customFormat="1" customHeight="1" spans="1:12">
      <c r="A201" s="179" t="s">
        <v>1619</v>
      </c>
      <c r="B201" s="179" t="s">
        <v>1911</v>
      </c>
      <c r="C201" s="179" t="s">
        <v>1913</v>
      </c>
      <c r="D201" s="199" t="s">
        <v>3525</v>
      </c>
      <c r="E201" s="200" t="s">
        <v>3526</v>
      </c>
      <c r="F201" s="201">
        <v>5.24</v>
      </c>
      <c r="G201" s="201">
        <v>5.24</v>
      </c>
      <c r="H201" s="202">
        <v>0</v>
      </c>
      <c r="I201" s="205">
        <v>0</v>
      </c>
      <c r="J201" s="201">
        <v>0</v>
      </c>
      <c r="K201" s="201">
        <v>5.24</v>
      </c>
      <c r="L201" s="202">
        <v>0</v>
      </c>
    </row>
    <row r="202" s="192" customFormat="1" customHeight="1" spans="1:12">
      <c r="A202" s="179" t="s">
        <v>1697</v>
      </c>
      <c r="B202" s="179" t="s">
        <v>1992</v>
      </c>
      <c r="C202" s="179" t="s">
        <v>1897</v>
      </c>
      <c r="D202" s="199" t="s">
        <v>3527</v>
      </c>
      <c r="E202" s="200" t="s">
        <v>3528</v>
      </c>
      <c r="F202" s="201">
        <v>3.27</v>
      </c>
      <c r="G202" s="201">
        <v>3.27</v>
      </c>
      <c r="H202" s="202">
        <v>0</v>
      </c>
      <c r="I202" s="205">
        <v>0</v>
      </c>
      <c r="J202" s="201">
        <v>0</v>
      </c>
      <c r="K202" s="201">
        <v>3.27</v>
      </c>
      <c r="L202" s="202">
        <v>0</v>
      </c>
    </row>
    <row r="203" s="192" customFormat="1" customHeight="1" spans="1:12">
      <c r="A203" s="179" t="s">
        <v>1619</v>
      </c>
      <c r="B203" s="179" t="s">
        <v>2029</v>
      </c>
      <c r="C203" s="179" t="s">
        <v>1899</v>
      </c>
      <c r="D203" s="199" t="s">
        <v>3529</v>
      </c>
      <c r="E203" s="200" t="s">
        <v>3530</v>
      </c>
      <c r="F203" s="201">
        <v>0.55</v>
      </c>
      <c r="G203" s="201">
        <v>0.55</v>
      </c>
      <c r="H203" s="202">
        <v>0</v>
      </c>
      <c r="I203" s="205">
        <v>0</v>
      </c>
      <c r="J203" s="201">
        <v>0</v>
      </c>
      <c r="K203" s="201">
        <v>0.55</v>
      </c>
      <c r="L203" s="202">
        <v>0</v>
      </c>
    </row>
    <row r="204" s="192" customFormat="1" customHeight="1" spans="1:12">
      <c r="A204" s="179" t="s">
        <v>1619</v>
      </c>
      <c r="B204" s="179" t="s">
        <v>2029</v>
      </c>
      <c r="C204" s="179" t="s">
        <v>1897</v>
      </c>
      <c r="D204" s="199" t="s">
        <v>3531</v>
      </c>
      <c r="E204" s="200" t="s">
        <v>3532</v>
      </c>
      <c r="F204" s="201">
        <v>0.39</v>
      </c>
      <c r="G204" s="201">
        <v>0.39</v>
      </c>
      <c r="H204" s="202">
        <v>0</v>
      </c>
      <c r="I204" s="205">
        <v>0</v>
      </c>
      <c r="J204" s="201">
        <v>0</v>
      </c>
      <c r="K204" s="201">
        <v>0.39</v>
      </c>
      <c r="L204" s="202">
        <v>0</v>
      </c>
    </row>
    <row r="205" s="192" customFormat="1" customHeight="1" spans="1:12">
      <c r="A205" s="179" t="s">
        <v>1851</v>
      </c>
      <c r="B205" s="179" t="s">
        <v>1899</v>
      </c>
      <c r="C205" s="179" t="s">
        <v>1897</v>
      </c>
      <c r="D205" s="199" t="s">
        <v>3533</v>
      </c>
      <c r="E205" s="200" t="s">
        <v>3533</v>
      </c>
      <c r="F205" s="201">
        <v>6.55</v>
      </c>
      <c r="G205" s="201">
        <v>6.55</v>
      </c>
      <c r="H205" s="202">
        <v>0</v>
      </c>
      <c r="I205" s="205">
        <v>0</v>
      </c>
      <c r="J205" s="201">
        <v>0</v>
      </c>
      <c r="K205" s="201">
        <v>6.55</v>
      </c>
      <c r="L205" s="202">
        <v>0</v>
      </c>
    </row>
    <row r="206" s="192" customFormat="1" customHeight="1" spans="1:12">
      <c r="A206" s="179" t="s">
        <v>1846</v>
      </c>
      <c r="B206" s="179" t="s">
        <v>1897</v>
      </c>
      <c r="C206" s="179" t="s">
        <v>1897</v>
      </c>
      <c r="D206" s="199" t="s">
        <v>3519</v>
      </c>
      <c r="E206" s="200" t="s">
        <v>3534</v>
      </c>
      <c r="F206" s="201">
        <v>15</v>
      </c>
      <c r="G206" s="201">
        <v>15</v>
      </c>
      <c r="H206" s="202">
        <v>0</v>
      </c>
      <c r="I206" s="205">
        <v>15</v>
      </c>
      <c r="J206" s="201">
        <v>0</v>
      </c>
      <c r="K206" s="201">
        <v>0</v>
      </c>
      <c r="L206" s="202">
        <v>0</v>
      </c>
    </row>
    <row r="207" s="192" customFormat="1" customHeight="1" spans="1:12">
      <c r="A207" s="179" t="s">
        <v>1846</v>
      </c>
      <c r="B207" s="179" t="s">
        <v>1897</v>
      </c>
      <c r="C207" s="179" t="s">
        <v>1897</v>
      </c>
      <c r="D207" s="199" t="s">
        <v>3519</v>
      </c>
      <c r="E207" s="200" t="s">
        <v>3535</v>
      </c>
      <c r="F207" s="201">
        <v>0.61</v>
      </c>
      <c r="G207" s="201">
        <v>0.61</v>
      </c>
      <c r="H207" s="202">
        <v>0</v>
      </c>
      <c r="I207" s="205">
        <v>0.61</v>
      </c>
      <c r="J207" s="201">
        <v>0</v>
      </c>
      <c r="K207" s="201">
        <v>0</v>
      </c>
      <c r="L207" s="202">
        <v>0</v>
      </c>
    </row>
    <row r="208" s="192" customFormat="1" customHeight="1" spans="1:12">
      <c r="A208" s="179" t="s">
        <v>1846</v>
      </c>
      <c r="B208" s="179" t="s">
        <v>1897</v>
      </c>
      <c r="C208" s="179" t="s">
        <v>1897</v>
      </c>
      <c r="D208" s="199" t="s">
        <v>3519</v>
      </c>
      <c r="E208" s="200" t="s">
        <v>3536</v>
      </c>
      <c r="F208" s="201">
        <v>2.04</v>
      </c>
      <c r="G208" s="201">
        <v>2.04</v>
      </c>
      <c r="H208" s="202">
        <v>0</v>
      </c>
      <c r="I208" s="205">
        <v>2.04</v>
      </c>
      <c r="J208" s="201">
        <v>0</v>
      </c>
      <c r="K208" s="201">
        <v>0</v>
      </c>
      <c r="L208" s="202">
        <v>0</v>
      </c>
    </row>
    <row r="209" s="192" customFormat="1" customHeight="1" spans="1:12">
      <c r="A209" s="179"/>
      <c r="B209" s="179"/>
      <c r="C209" s="179"/>
      <c r="D209" s="199" t="s">
        <v>3541</v>
      </c>
      <c r="E209" s="200" t="s">
        <v>3542</v>
      </c>
      <c r="F209" s="201">
        <v>80</v>
      </c>
      <c r="G209" s="201">
        <v>80</v>
      </c>
      <c r="H209" s="202">
        <v>0</v>
      </c>
      <c r="I209" s="205">
        <v>80</v>
      </c>
      <c r="J209" s="201">
        <v>0</v>
      </c>
      <c r="K209" s="201">
        <v>0</v>
      </c>
      <c r="L209" s="202">
        <v>0</v>
      </c>
    </row>
    <row r="210" s="192" customFormat="1" customHeight="1" spans="1:12">
      <c r="A210" s="179" t="s">
        <v>1414</v>
      </c>
      <c r="B210" s="179" t="s">
        <v>1901</v>
      </c>
      <c r="C210" s="179" t="s">
        <v>1897</v>
      </c>
      <c r="D210" s="199" t="s">
        <v>3519</v>
      </c>
      <c r="E210" s="200" t="s">
        <v>3586</v>
      </c>
      <c r="F210" s="201">
        <v>50</v>
      </c>
      <c r="G210" s="201">
        <v>50</v>
      </c>
      <c r="H210" s="202">
        <v>0</v>
      </c>
      <c r="I210" s="205">
        <v>50</v>
      </c>
      <c r="J210" s="201">
        <v>0</v>
      </c>
      <c r="K210" s="201">
        <v>0</v>
      </c>
      <c r="L210" s="202">
        <v>0</v>
      </c>
    </row>
    <row r="211" s="192" customFormat="1" customHeight="1" spans="1:12">
      <c r="A211" s="179" t="s">
        <v>1846</v>
      </c>
      <c r="B211" s="179" t="s">
        <v>1897</v>
      </c>
      <c r="C211" s="179" t="s">
        <v>1897</v>
      </c>
      <c r="D211" s="199" t="s">
        <v>3519</v>
      </c>
      <c r="E211" s="200" t="s">
        <v>3587</v>
      </c>
      <c r="F211" s="201">
        <v>30</v>
      </c>
      <c r="G211" s="201">
        <v>30</v>
      </c>
      <c r="H211" s="202">
        <v>0</v>
      </c>
      <c r="I211" s="205">
        <v>30</v>
      </c>
      <c r="J211" s="201">
        <v>0</v>
      </c>
      <c r="K211" s="201">
        <v>0</v>
      </c>
      <c r="L211" s="202">
        <v>0</v>
      </c>
    </row>
    <row r="212" s="192" customFormat="1" customHeight="1" spans="1:12">
      <c r="A212" s="179"/>
      <c r="B212" s="179"/>
      <c r="C212" s="179"/>
      <c r="D212" s="199" t="s">
        <v>2314</v>
      </c>
      <c r="E212" s="200" t="s">
        <v>2315</v>
      </c>
      <c r="F212" s="201">
        <v>170.27</v>
      </c>
      <c r="G212" s="201">
        <v>170.27</v>
      </c>
      <c r="H212" s="202">
        <v>0</v>
      </c>
      <c r="I212" s="205">
        <v>70.04</v>
      </c>
      <c r="J212" s="201">
        <v>21.26</v>
      </c>
      <c r="K212" s="201">
        <v>27.47</v>
      </c>
      <c r="L212" s="202">
        <v>51.5</v>
      </c>
    </row>
    <row r="213" s="192" customFormat="1" customHeight="1" spans="1:12">
      <c r="A213" s="179"/>
      <c r="B213" s="179"/>
      <c r="C213" s="179"/>
      <c r="D213" s="199" t="s">
        <v>3517</v>
      </c>
      <c r="E213" s="200" t="s">
        <v>3518</v>
      </c>
      <c r="F213" s="201">
        <v>121.27</v>
      </c>
      <c r="G213" s="201">
        <v>121.27</v>
      </c>
      <c r="H213" s="202">
        <v>0</v>
      </c>
      <c r="I213" s="205">
        <v>21.04</v>
      </c>
      <c r="J213" s="201">
        <v>21.26</v>
      </c>
      <c r="K213" s="201">
        <v>27.47</v>
      </c>
      <c r="L213" s="202">
        <v>51.5</v>
      </c>
    </row>
    <row r="214" s="192" customFormat="1" customHeight="1" spans="1:12">
      <c r="A214" s="179" t="s">
        <v>1598</v>
      </c>
      <c r="B214" s="179" t="s">
        <v>1897</v>
      </c>
      <c r="C214" s="179" t="s">
        <v>1897</v>
      </c>
      <c r="D214" s="199" t="s">
        <v>3519</v>
      </c>
      <c r="E214" s="200" t="s">
        <v>3520</v>
      </c>
      <c r="F214" s="201">
        <v>51.5</v>
      </c>
      <c r="G214" s="201">
        <v>51.5</v>
      </c>
      <c r="H214" s="202">
        <v>0</v>
      </c>
      <c r="I214" s="205">
        <v>0</v>
      </c>
      <c r="J214" s="201">
        <v>0</v>
      </c>
      <c r="K214" s="201">
        <v>0</v>
      </c>
      <c r="L214" s="202">
        <v>51.5</v>
      </c>
    </row>
    <row r="215" s="192" customFormat="1" customHeight="1" spans="1:12">
      <c r="A215" s="179" t="s">
        <v>1414</v>
      </c>
      <c r="B215" s="179" t="s">
        <v>1899</v>
      </c>
      <c r="C215" s="179" t="s">
        <v>1897</v>
      </c>
      <c r="D215" s="199" t="s">
        <v>3519</v>
      </c>
      <c r="E215" s="200" t="s">
        <v>3521</v>
      </c>
      <c r="F215" s="201">
        <v>2.49</v>
      </c>
      <c r="G215" s="201">
        <v>2.49</v>
      </c>
      <c r="H215" s="202">
        <v>0</v>
      </c>
      <c r="I215" s="205">
        <v>0</v>
      </c>
      <c r="J215" s="201">
        <v>2.49</v>
      </c>
      <c r="K215" s="201">
        <v>0</v>
      </c>
      <c r="L215" s="202">
        <v>0</v>
      </c>
    </row>
    <row r="216" s="192" customFormat="1" customHeight="1" spans="1:12">
      <c r="A216" s="179" t="s">
        <v>1414</v>
      </c>
      <c r="B216" s="179" t="s">
        <v>1897</v>
      </c>
      <c r="C216" s="179" t="s">
        <v>1897</v>
      </c>
      <c r="D216" s="199" t="s">
        <v>3519</v>
      </c>
      <c r="E216" s="200" t="s">
        <v>3522</v>
      </c>
      <c r="F216" s="201">
        <v>9</v>
      </c>
      <c r="G216" s="201">
        <v>9</v>
      </c>
      <c r="H216" s="202">
        <v>0</v>
      </c>
      <c r="I216" s="205">
        <v>0</v>
      </c>
      <c r="J216" s="201">
        <v>9</v>
      </c>
      <c r="K216" s="201">
        <v>0</v>
      </c>
      <c r="L216" s="202">
        <v>0</v>
      </c>
    </row>
    <row r="217" s="192" customFormat="1" customHeight="1" spans="1:12">
      <c r="A217" s="179" t="s">
        <v>1619</v>
      </c>
      <c r="B217" s="179" t="s">
        <v>1911</v>
      </c>
      <c r="C217" s="179" t="s">
        <v>1911</v>
      </c>
      <c r="D217" s="199" t="s">
        <v>3523</v>
      </c>
      <c r="E217" s="200" t="s">
        <v>3524</v>
      </c>
      <c r="F217" s="201">
        <v>12.6</v>
      </c>
      <c r="G217" s="201">
        <v>12.6</v>
      </c>
      <c r="H217" s="202">
        <v>0</v>
      </c>
      <c r="I217" s="205">
        <v>0</v>
      </c>
      <c r="J217" s="201">
        <v>0</v>
      </c>
      <c r="K217" s="201">
        <v>12.6</v>
      </c>
      <c r="L217" s="202">
        <v>0</v>
      </c>
    </row>
    <row r="218" s="192" customFormat="1" customHeight="1" spans="1:12">
      <c r="A218" s="179" t="s">
        <v>1619</v>
      </c>
      <c r="B218" s="179" t="s">
        <v>1911</v>
      </c>
      <c r="C218" s="179" t="s">
        <v>1913</v>
      </c>
      <c r="D218" s="199" t="s">
        <v>3525</v>
      </c>
      <c r="E218" s="200" t="s">
        <v>3526</v>
      </c>
      <c r="F218" s="201">
        <v>5.04</v>
      </c>
      <c r="G218" s="201">
        <v>5.04</v>
      </c>
      <c r="H218" s="202">
        <v>0</v>
      </c>
      <c r="I218" s="205">
        <v>0</v>
      </c>
      <c r="J218" s="201">
        <v>0</v>
      </c>
      <c r="K218" s="201">
        <v>5.04</v>
      </c>
      <c r="L218" s="202">
        <v>0</v>
      </c>
    </row>
    <row r="219" s="192" customFormat="1" customHeight="1" spans="1:12">
      <c r="A219" s="179" t="s">
        <v>1697</v>
      </c>
      <c r="B219" s="179" t="s">
        <v>1992</v>
      </c>
      <c r="C219" s="179" t="s">
        <v>1897</v>
      </c>
      <c r="D219" s="199" t="s">
        <v>3527</v>
      </c>
      <c r="E219" s="200" t="s">
        <v>3528</v>
      </c>
      <c r="F219" s="201">
        <v>3.13</v>
      </c>
      <c r="G219" s="201">
        <v>3.13</v>
      </c>
      <c r="H219" s="202">
        <v>0</v>
      </c>
      <c r="I219" s="205">
        <v>0</v>
      </c>
      <c r="J219" s="201">
        <v>0</v>
      </c>
      <c r="K219" s="201">
        <v>3.13</v>
      </c>
      <c r="L219" s="202">
        <v>0</v>
      </c>
    </row>
    <row r="220" s="192" customFormat="1" customHeight="1" spans="1:12">
      <c r="A220" s="179" t="s">
        <v>1619</v>
      </c>
      <c r="B220" s="179" t="s">
        <v>2029</v>
      </c>
      <c r="C220" s="179" t="s">
        <v>1899</v>
      </c>
      <c r="D220" s="199" t="s">
        <v>3529</v>
      </c>
      <c r="E220" s="200" t="s">
        <v>3530</v>
      </c>
      <c r="F220" s="201">
        <v>0.52</v>
      </c>
      <c r="G220" s="201">
        <v>0.52</v>
      </c>
      <c r="H220" s="202">
        <v>0</v>
      </c>
      <c r="I220" s="205">
        <v>0</v>
      </c>
      <c r="J220" s="201">
        <v>0</v>
      </c>
      <c r="K220" s="201">
        <v>0.52</v>
      </c>
      <c r="L220" s="202">
        <v>0</v>
      </c>
    </row>
    <row r="221" s="192" customFormat="1" customHeight="1" spans="1:12">
      <c r="A221" s="179" t="s">
        <v>1851</v>
      </c>
      <c r="B221" s="179" t="s">
        <v>1899</v>
      </c>
      <c r="C221" s="179" t="s">
        <v>1897</v>
      </c>
      <c r="D221" s="199" t="s">
        <v>3533</v>
      </c>
      <c r="E221" s="200" t="s">
        <v>3533</v>
      </c>
      <c r="F221" s="201">
        <v>6.18</v>
      </c>
      <c r="G221" s="201">
        <v>6.18</v>
      </c>
      <c r="H221" s="202">
        <v>0</v>
      </c>
      <c r="I221" s="205">
        <v>0</v>
      </c>
      <c r="J221" s="201">
        <v>0</v>
      </c>
      <c r="K221" s="201">
        <v>6.18</v>
      </c>
      <c r="L221" s="202">
        <v>0</v>
      </c>
    </row>
    <row r="222" s="192" customFormat="1" customHeight="1" spans="1:12">
      <c r="A222" s="179" t="s">
        <v>1598</v>
      </c>
      <c r="B222" s="179" t="s">
        <v>1897</v>
      </c>
      <c r="C222" s="179" t="s">
        <v>1897</v>
      </c>
      <c r="D222" s="199" t="s">
        <v>3519</v>
      </c>
      <c r="E222" s="200" t="s">
        <v>3534</v>
      </c>
      <c r="F222" s="201">
        <v>13.5</v>
      </c>
      <c r="G222" s="201">
        <v>13.5</v>
      </c>
      <c r="H222" s="202">
        <v>0</v>
      </c>
      <c r="I222" s="205">
        <v>13.5</v>
      </c>
      <c r="J222" s="201">
        <v>0</v>
      </c>
      <c r="K222" s="201">
        <v>0</v>
      </c>
      <c r="L222" s="202">
        <v>0</v>
      </c>
    </row>
    <row r="223" s="192" customFormat="1" customHeight="1" spans="1:12">
      <c r="A223" s="179" t="s">
        <v>1414</v>
      </c>
      <c r="B223" s="179" t="s">
        <v>1897</v>
      </c>
      <c r="C223" s="179" t="s">
        <v>1897</v>
      </c>
      <c r="D223" s="199" t="s">
        <v>3519</v>
      </c>
      <c r="E223" s="200" t="s">
        <v>3535</v>
      </c>
      <c r="F223" s="201">
        <v>0.6</v>
      </c>
      <c r="G223" s="201">
        <v>0.6</v>
      </c>
      <c r="H223" s="202">
        <v>0</v>
      </c>
      <c r="I223" s="205">
        <v>0.6</v>
      </c>
      <c r="J223" s="201">
        <v>0</v>
      </c>
      <c r="K223" s="201">
        <v>0</v>
      </c>
      <c r="L223" s="202">
        <v>0</v>
      </c>
    </row>
    <row r="224" s="192" customFormat="1" customHeight="1" spans="1:12">
      <c r="A224" s="179" t="s">
        <v>1414</v>
      </c>
      <c r="B224" s="179" t="s">
        <v>1897</v>
      </c>
      <c r="C224" s="179" t="s">
        <v>1897</v>
      </c>
      <c r="D224" s="199" t="s">
        <v>3519</v>
      </c>
      <c r="E224" s="200" t="s">
        <v>3536</v>
      </c>
      <c r="F224" s="201">
        <v>6.48</v>
      </c>
      <c r="G224" s="201">
        <v>6.48</v>
      </c>
      <c r="H224" s="202">
        <v>0</v>
      </c>
      <c r="I224" s="205">
        <v>6.48</v>
      </c>
      <c r="J224" s="201">
        <v>0</v>
      </c>
      <c r="K224" s="201">
        <v>0</v>
      </c>
      <c r="L224" s="202">
        <v>0</v>
      </c>
    </row>
    <row r="225" s="192" customFormat="1" customHeight="1" spans="1:12">
      <c r="A225" s="179" t="s">
        <v>1619</v>
      </c>
      <c r="B225" s="179" t="s">
        <v>1911</v>
      </c>
      <c r="C225" s="179" t="s">
        <v>1897</v>
      </c>
      <c r="D225" s="199" t="s">
        <v>3537</v>
      </c>
      <c r="E225" s="200" t="s">
        <v>3538</v>
      </c>
      <c r="F225" s="201">
        <v>9.77</v>
      </c>
      <c r="G225" s="201">
        <v>9.77</v>
      </c>
      <c r="H225" s="202">
        <v>0</v>
      </c>
      <c r="I225" s="205">
        <v>0</v>
      </c>
      <c r="J225" s="201">
        <v>9.77</v>
      </c>
      <c r="K225" s="201">
        <v>0</v>
      </c>
      <c r="L225" s="202">
        <v>0</v>
      </c>
    </row>
    <row r="226" s="192" customFormat="1" customHeight="1" spans="1:12">
      <c r="A226" s="179" t="s">
        <v>1619</v>
      </c>
      <c r="B226" s="179" t="s">
        <v>1917</v>
      </c>
      <c r="C226" s="179" t="s">
        <v>1899</v>
      </c>
      <c r="D226" s="199" t="s">
        <v>3588</v>
      </c>
      <c r="E226" s="200" t="s">
        <v>3540</v>
      </c>
      <c r="F226" s="201">
        <v>0.46</v>
      </c>
      <c r="G226" s="201">
        <v>0.46</v>
      </c>
      <c r="H226" s="202">
        <v>0</v>
      </c>
      <c r="I226" s="205">
        <v>0.46</v>
      </c>
      <c r="J226" s="201">
        <v>0</v>
      </c>
      <c r="K226" s="201">
        <v>0</v>
      </c>
      <c r="L226" s="202">
        <v>0</v>
      </c>
    </row>
    <row r="227" s="192" customFormat="1" customHeight="1" spans="1:12">
      <c r="A227" s="179"/>
      <c r="B227" s="179"/>
      <c r="C227" s="179"/>
      <c r="D227" s="199" t="s">
        <v>3541</v>
      </c>
      <c r="E227" s="200" t="s">
        <v>3542</v>
      </c>
      <c r="F227" s="201">
        <v>49</v>
      </c>
      <c r="G227" s="201">
        <v>49</v>
      </c>
      <c r="H227" s="202">
        <v>0</v>
      </c>
      <c r="I227" s="205">
        <v>49</v>
      </c>
      <c r="J227" s="201">
        <v>0</v>
      </c>
      <c r="K227" s="201">
        <v>0</v>
      </c>
      <c r="L227" s="202">
        <v>0</v>
      </c>
    </row>
    <row r="228" s="192" customFormat="1" customHeight="1" spans="1:12">
      <c r="A228" s="179" t="s">
        <v>1598</v>
      </c>
      <c r="B228" s="179" t="s">
        <v>1897</v>
      </c>
      <c r="C228" s="179" t="s">
        <v>1897</v>
      </c>
      <c r="D228" s="199" t="s">
        <v>3519</v>
      </c>
      <c r="E228" s="200" t="s">
        <v>3589</v>
      </c>
      <c r="F228" s="201">
        <v>43</v>
      </c>
      <c r="G228" s="201">
        <v>43</v>
      </c>
      <c r="H228" s="202">
        <v>0</v>
      </c>
      <c r="I228" s="205">
        <v>43</v>
      </c>
      <c r="J228" s="201">
        <v>0</v>
      </c>
      <c r="K228" s="201">
        <v>0</v>
      </c>
      <c r="L228" s="202">
        <v>0</v>
      </c>
    </row>
    <row r="229" s="192" customFormat="1" customHeight="1" spans="1:12">
      <c r="A229" s="179" t="s">
        <v>1598</v>
      </c>
      <c r="B229" s="179" t="s">
        <v>1897</v>
      </c>
      <c r="C229" s="179" t="s">
        <v>1897</v>
      </c>
      <c r="D229" s="199" t="s">
        <v>3519</v>
      </c>
      <c r="E229" s="200" t="s">
        <v>3590</v>
      </c>
      <c r="F229" s="201">
        <v>3</v>
      </c>
      <c r="G229" s="201">
        <v>3</v>
      </c>
      <c r="H229" s="202">
        <v>0</v>
      </c>
      <c r="I229" s="205">
        <v>3</v>
      </c>
      <c r="J229" s="201">
        <v>0</v>
      </c>
      <c r="K229" s="201">
        <v>0</v>
      </c>
      <c r="L229" s="202">
        <v>0</v>
      </c>
    </row>
    <row r="230" s="192" customFormat="1" customHeight="1" spans="1:12">
      <c r="A230" s="179" t="s">
        <v>1598</v>
      </c>
      <c r="B230" s="179" t="s">
        <v>1897</v>
      </c>
      <c r="C230" s="179" t="s">
        <v>1897</v>
      </c>
      <c r="D230" s="199" t="s">
        <v>3519</v>
      </c>
      <c r="E230" s="200" t="s">
        <v>3591</v>
      </c>
      <c r="F230" s="201">
        <v>3</v>
      </c>
      <c r="G230" s="201">
        <v>3</v>
      </c>
      <c r="H230" s="202">
        <v>0</v>
      </c>
      <c r="I230" s="205">
        <v>3</v>
      </c>
      <c r="J230" s="201">
        <v>0</v>
      </c>
      <c r="K230" s="201">
        <v>0</v>
      </c>
      <c r="L230" s="202">
        <v>0</v>
      </c>
    </row>
    <row r="231" s="192" customFormat="1" customHeight="1" spans="1:12">
      <c r="A231" s="179"/>
      <c r="B231" s="179"/>
      <c r="C231" s="179"/>
      <c r="D231" s="199" t="s">
        <v>2316</v>
      </c>
      <c r="E231" s="200" t="s">
        <v>2317</v>
      </c>
      <c r="F231" s="201">
        <v>62.01</v>
      </c>
      <c r="G231" s="201">
        <v>62.01</v>
      </c>
      <c r="H231" s="202">
        <v>0</v>
      </c>
      <c r="I231" s="205">
        <v>26.26</v>
      </c>
      <c r="J231" s="201">
        <v>4.91</v>
      </c>
      <c r="K231" s="201">
        <v>10.79</v>
      </c>
      <c r="L231" s="202">
        <v>20.05</v>
      </c>
    </row>
    <row r="232" s="192" customFormat="1" customHeight="1" spans="1:12">
      <c r="A232" s="179"/>
      <c r="B232" s="179"/>
      <c r="C232" s="179"/>
      <c r="D232" s="199" t="s">
        <v>3517</v>
      </c>
      <c r="E232" s="200" t="s">
        <v>3518</v>
      </c>
      <c r="F232" s="201">
        <v>44.01</v>
      </c>
      <c r="G232" s="201">
        <v>44.01</v>
      </c>
      <c r="H232" s="202">
        <v>0</v>
      </c>
      <c r="I232" s="205">
        <v>8.26</v>
      </c>
      <c r="J232" s="201">
        <v>4.91</v>
      </c>
      <c r="K232" s="201">
        <v>10.79</v>
      </c>
      <c r="L232" s="202">
        <v>20.05</v>
      </c>
    </row>
    <row r="233" s="192" customFormat="1" customHeight="1" spans="1:12">
      <c r="A233" s="179" t="s">
        <v>1619</v>
      </c>
      <c r="B233" s="179" t="s">
        <v>2017</v>
      </c>
      <c r="C233" s="179" t="s">
        <v>1897</v>
      </c>
      <c r="D233" s="199" t="s">
        <v>3519</v>
      </c>
      <c r="E233" s="200" t="s">
        <v>3520</v>
      </c>
      <c r="F233" s="201">
        <v>20.05</v>
      </c>
      <c r="G233" s="201">
        <v>20.05</v>
      </c>
      <c r="H233" s="202">
        <v>0</v>
      </c>
      <c r="I233" s="205">
        <v>0</v>
      </c>
      <c r="J233" s="201">
        <v>0</v>
      </c>
      <c r="K233" s="201">
        <v>0</v>
      </c>
      <c r="L233" s="202">
        <v>20.05</v>
      </c>
    </row>
    <row r="234" s="192" customFormat="1" customHeight="1" spans="1:12">
      <c r="A234" s="179" t="s">
        <v>1619</v>
      </c>
      <c r="B234" s="179" t="s">
        <v>2017</v>
      </c>
      <c r="C234" s="179" t="s">
        <v>1897</v>
      </c>
      <c r="D234" s="199" t="s">
        <v>3519</v>
      </c>
      <c r="E234" s="200" t="s">
        <v>3521</v>
      </c>
      <c r="F234" s="201">
        <v>0.91</v>
      </c>
      <c r="G234" s="201">
        <v>0.91</v>
      </c>
      <c r="H234" s="202">
        <v>0</v>
      </c>
      <c r="I234" s="205">
        <v>0</v>
      </c>
      <c r="J234" s="201">
        <v>0.91</v>
      </c>
      <c r="K234" s="201">
        <v>0</v>
      </c>
      <c r="L234" s="202">
        <v>0</v>
      </c>
    </row>
    <row r="235" s="192" customFormat="1" customHeight="1" spans="1:12">
      <c r="A235" s="179" t="s">
        <v>1619</v>
      </c>
      <c r="B235" s="179" t="s">
        <v>2017</v>
      </c>
      <c r="C235" s="179" t="s">
        <v>1897</v>
      </c>
      <c r="D235" s="199" t="s">
        <v>3519</v>
      </c>
      <c r="E235" s="200" t="s">
        <v>3522</v>
      </c>
      <c r="F235" s="201">
        <v>4</v>
      </c>
      <c r="G235" s="201">
        <v>4</v>
      </c>
      <c r="H235" s="202">
        <v>0</v>
      </c>
      <c r="I235" s="205">
        <v>0</v>
      </c>
      <c r="J235" s="201">
        <v>4</v>
      </c>
      <c r="K235" s="201">
        <v>0</v>
      </c>
      <c r="L235" s="202">
        <v>0</v>
      </c>
    </row>
    <row r="236" s="192" customFormat="1" customHeight="1" spans="1:12">
      <c r="A236" s="179" t="s">
        <v>1619</v>
      </c>
      <c r="B236" s="179" t="s">
        <v>1911</v>
      </c>
      <c r="C236" s="179" t="s">
        <v>1911</v>
      </c>
      <c r="D236" s="199" t="s">
        <v>3523</v>
      </c>
      <c r="E236" s="200" t="s">
        <v>3524</v>
      </c>
      <c r="F236" s="201">
        <v>4.99</v>
      </c>
      <c r="G236" s="201">
        <v>4.99</v>
      </c>
      <c r="H236" s="202">
        <v>0</v>
      </c>
      <c r="I236" s="205">
        <v>0</v>
      </c>
      <c r="J236" s="201">
        <v>0</v>
      </c>
      <c r="K236" s="201">
        <v>4.99</v>
      </c>
      <c r="L236" s="202">
        <v>0</v>
      </c>
    </row>
    <row r="237" s="192" customFormat="1" customHeight="1" spans="1:12">
      <c r="A237" s="179" t="s">
        <v>1619</v>
      </c>
      <c r="B237" s="179" t="s">
        <v>1911</v>
      </c>
      <c r="C237" s="179" t="s">
        <v>1913</v>
      </c>
      <c r="D237" s="199" t="s">
        <v>3525</v>
      </c>
      <c r="E237" s="200" t="s">
        <v>3526</v>
      </c>
      <c r="F237" s="201">
        <v>2</v>
      </c>
      <c r="G237" s="201">
        <v>2</v>
      </c>
      <c r="H237" s="202">
        <v>0</v>
      </c>
      <c r="I237" s="205">
        <v>0</v>
      </c>
      <c r="J237" s="201">
        <v>0</v>
      </c>
      <c r="K237" s="201">
        <v>2</v>
      </c>
      <c r="L237" s="202">
        <v>0</v>
      </c>
    </row>
    <row r="238" s="192" customFormat="1" customHeight="1" spans="1:12">
      <c r="A238" s="179" t="s">
        <v>1697</v>
      </c>
      <c r="B238" s="179" t="s">
        <v>1992</v>
      </c>
      <c r="C238" s="179" t="s">
        <v>1899</v>
      </c>
      <c r="D238" s="199" t="s">
        <v>3582</v>
      </c>
      <c r="E238" s="200" t="s">
        <v>3528</v>
      </c>
      <c r="F238" s="201">
        <v>1.19</v>
      </c>
      <c r="G238" s="201">
        <v>1.19</v>
      </c>
      <c r="H238" s="202">
        <v>0</v>
      </c>
      <c r="I238" s="205">
        <v>0</v>
      </c>
      <c r="J238" s="201">
        <v>0</v>
      </c>
      <c r="K238" s="201">
        <v>1.19</v>
      </c>
      <c r="L238" s="202">
        <v>0</v>
      </c>
    </row>
    <row r="239" s="192" customFormat="1" customHeight="1" spans="1:12">
      <c r="A239" s="179" t="s">
        <v>1619</v>
      </c>
      <c r="B239" s="179" t="s">
        <v>2029</v>
      </c>
      <c r="C239" s="179" t="s">
        <v>1899</v>
      </c>
      <c r="D239" s="199" t="s">
        <v>3529</v>
      </c>
      <c r="E239" s="200" t="s">
        <v>3530</v>
      </c>
      <c r="F239" s="201">
        <v>0.2</v>
      </c>
      <c r="G239" s="201">
        <v>0.2</v>
      </c>
      <c r="H239" s="202">
        <v>0</v>
      </c>
      <c r="I239" s="205">
        <v>0</v>
      </c>
      <c r="J239" s="201">
        <v>0</v>
      </c>
      <c r="K239" s="201">
        <v>0.2</v>
      </c>
      <c r="L239" s="202">
        <v>0</v>
      </c>
    </row>
    <row r="240" s="192" customFormat="1" customHeight="1" spans="1:12">
      <c r="A240" s="179" t="s">
        <v>1851</v>
      </c>
      <c r="B240" s="179" t="s">
        <v>1899</v>
      </c>
      <c r="C240" s="179" t="s">
        <v>1897</v>
      </c>
      <c r="D240" s="199" t="s">
        <v>3533</v>
      </c>
      <c r="E240" s="200" t="s">
        <v>3533</v>
      </c>
      <c r="F240" s="201">
        <v>2.41</v>
      </c>
      <c r="G240" s="201">
        <v>2.41</v>
      </c>
      <c r="H240" s="202">
        <v>0</v>
      </c>
      <c r="I240" s="205">
        <v>0</v>
      </c>
      <c r="J240" s="201">
        <v>0</v>
      </c>
      <c r="K240" s="201">
        <v>2.41</v>
      </c>
      <c r="L240" s="202">
        <v>0</v>
      </c>
    </row>
    <row r="241" s="192" customFormat="1" customHeight="1" spans="1:12">
      <c r="A241" s="179" t="s">
        <v>1619</v>
      </c>
      <c r="B241" s="179" t="s">
        <v>2017</v>
      </c>
      <c r="C241" s="179" t="s">
        <v>1897</v>
      </c>
      <c r="D241" s="199" t="s">
        <v>3519</v>
      </c>
      <c r="E241" s="200" t="s">
        <v>3534</v>
      </c>
      <c r="F241" s="201">
        <v>6</v>
      </c>
      <c r="G241" s="201">
        <v>6</v>
      </c>
      <c r="H241" s="202">
        <v>0</v>
      </c>
      <c r="I241" s="205">
        <v>6</v>
      </c>
      <c r="J241" s="201">
        <v>0</v>
      </c>
      <c r="K241" s="201">
        <v>0</v>
      </c>
      <c r="L241" s="202">
        <v>0</v>
      </c>
    </row>
    <row r="242" s="192" customFormat="1" customHeight="1" spans="1:12">
      <c r="A242" s="179" t="s">
        <v>1619</v>
      </c>
      <c r="B242" s="179" t="s">
        <v>2017</v>
      </c>
      <c r="C242" s="179" t="s">
        <v>1897</v>
      </c>
      <c r="D242" s="199" t="s">
        <v>3519</v>
      </c>
      <c r="E242" s="200" t="s">
        <v>3535</v>
      </c>
      <c r="F242" s="201">
        <v>0.22</v>
      </c>
      <c r="G242" s="201">
        <v>0.22</v>
      </c>
      <c r="H242" s="202">
        <v>0</v>
      </c>
      <c r="I242" s="205">
        <v>0.22</v>
      </c>
      <c r="J242" s="201">
        <v>0</v>
      </c>
      <c r="K242" s="201">
        <v>0</v>
      </c>
      <c r="L242" s="202">
        <v>0</v>
      </c>
    </row>
    <row r="243" s="192" customFormat="1" customHeight="1" spans="1:12">
      <c r="A243" s="179" t="s">
        <v>1619</v>
      </c>
      <c r="B243" s="179" t="s">
        <v>2017</v>
      </c>
      <c r="C243" s="179" t="s">
        <v>1897</v>
      </c>
      <c r="D243" s="199" t="s">
        <v>3519</v>
      </c>
      <c r="E243" s="200" t="s">
        <v>3536</v>
      </c>
      <c r="F243" s="201">
        <v>2.04</v>
      </c>
      <c r="G243" s="201">
        <v>2.04</v>
      </c>
      <c r="H243" s="202">
        <v>0</v>
      </c>
      <c r="I243" s="205">
        <v>2.04</v>
      </c>
      <c r="J243" s="201">
        <v>0</v>
      </c>
      <c r="K243" s="201">
        <v>0</v>
      </c>
      <c r="L243" s="202">
        <v>0</v>
      </c>
    </row>
    <row r="244" s="192" customFormat="1" customHeight="1" spans="1:12">
      <c r="A244" s="179"/>
      <c r="B244" s="179"/>
      <c r="C244" s="179"/>
      <c r="D244" s="199" t="s">
        <v>3541</v>
      </c>
      <c r="E244" s="200" t="s">
        <v>3542</v>
      </c>
      <c r="F244" s="201">
        <v>18</v>
      </c>
      <c r="G244" s="201">
        <v>18</v>
      </c>
      <c r="H244" s="202">
        <v>0</v>
      </c>
      <c r="I244" s="205">
        <v>18</v>
      </c>
      <c r="J244" s="201">
        <v>0</v>
      </c>
      <c r="K244" s="201">
        <v>0</v>
      </c>
      <c r="L244" s="202">
        <v>0</v>
      </c>
    </row>
    <row r="245" s="192" customFormat="1" customHeight="1" spans="1:12">
      <c r="A245" s="179" t="s">
        <v>1619</v>
      </c>
      <c r="B245" s="179" t="s">
        <v>2017</v>
      </c>
      <c r="C245" s="179" t="s">
        <v>1903</v>
      </c>
      <c r="D245" s="199" t="s">
        <v>3592</v>
      </c>
      <c r="E245" s="200" t="s">
        <v>3593</v>
      </c>
      <c r="F245" s="201">
        <v>7</v>
      </c>
      <c r="G245" s="201">
        <v>7</v>
      </c>
      <c r="H245" s="202">
        <v>0</v>
      </c>
      <c r="I245" s="205">
        <v>7</v>
      </c>
      <c r="J245" s="201">
        <v>0</v>
      </c>
      <c r="K245" s="201">
        <v>0</v>
      </c>
      <c r="L245" s="202">
        <v>0</v>
      </c>
    </row>
    <row r="246" s="192" customFormat="1" customHeight="1" spans="1:12">
      <c r="A246" s="179" t="s">
        <v>1619</v>
      </c>
      <c r="B246" s="179" t="s">
        <v>2017</v>
      </c>
      <c r="C246" s="179" t="s">
        <v>1903</v>
      </c>
      <c r="D246" s="199" t="s">
        <v>3592</v>
      </c>
      <c r="E246" s="200" t="s">
        <v>3594</v>
      </c>
      <c r="F246" s="201">
        <v>5</v>
      </c>
      <c r="G246" s="201">
        <v>5</v>
      </c>
      <c r="H246" s="202">
        <v>0</v>
      </c>
      <c r="I246" s="205">
        <v>5</v>
      </c>
      <c r="J246" s="201">
        <v>0</v>
      </c>
      <c r="K246" s="201">
        <v>0</v>
      </c>
      <c r="L246" s="202">
        <v>0</v>
      </c>
    </row>
    <row r="247" s="192" customFormat="1" customHeight="1" spans="1:12">
      <c r="A247" s="179" t="s">
        <v>1619</v>
      </c>
      <c r="B247" s="179" t="s">
        <v>2017</v>
      </c>
      <c r="C247" s="179" t="s">
        <v>1903</v>
      </c>
      <c r="D247" s="199" t="s">
        <v>3592</v>
      </c>
      <c r="E247" s="200" t="s">
        <v>3595</v>
      </c>
      <c r="F247" s="201">
        <v>6</v>
      </c>
      <c r="G247" s="201">
        <v>6</v>
      </c>
      <c r="H247" s="202">
        <v>0</v>
      </c>
      <c r="I247" s="205">
        <v>6</v>
      </c>
      <c r="J247" s="201">
        <v>0</v>
      </c>
      <c r="K247" s="201">
        <v>0</v>
      </c>
      <c r="L247" s="202">
        <v>0</v>
      </c>
    </row>
    <row r="248" s="192" customFormat="1" customHeight="1" spans="1:12">
      <c r="A248" s="179"/>
      <c r="B248" s="179"/>
      <c r="C248" s="179"/>
      <c r="D248" s="199" t="s">
        <v>2318</v>
      </c>
      <c r="E248" s="200" t="s">
        <v>2319</v>
      </c>
      <c r="F248" s="201">
        <v>103.97</v>
      </c>
      <c r="G248" s="201">
        <v>103.97</v>
      </c>
      <c r="H248" s="202">
        <v>0</v>
      </c>
      <c r="I248" s="205">
        <v>35.21</v>
      </c>
      <c r="J248" s="201">
        <v>14.45</v>
      </c>
      <c r="K248" s="201">
        <v>18.84</v>
      </c>
      <c r="L248" s="202">
        <v>35.47</v>
      </c>
    </row>
    <row r="249" s="192" customFormat="1" customHeight="1" spans="1:12">
      <c r="A249" s="179"/>
      <c r="B249" s="179"/>
      <c r="C249" s="179"/>
      <c r="D249" s="199" t="s">
        <v>3517</v>
      </c>
      <c r="E249" s="200" t="s">
        <v>3518</v>
      </c>
      <c r="F249" s="201">
        <v>81.97</v>
      </c>
      <c r="G249" s="201">
        <v>81.97</v>
      </c>
      <c r="H249" s="202">
        <v>0</v>
      </c>
      <c r="I249" s="205">
        <v>13.21</v>
      </c>
      <c r="J249" s="201">
        <v>14.45</v>
      </c>
      <c r="K249" s="201">
        <v>18.84</v>
      </c>
      <c r="L249" s="202">
        <v>35.47</v>
      </c>
    </row>
    <row r="250" s="192" customFormat="1" customHeight="1" spans="1:12">
      <c r="A250" s="179" t="s">
        <v>1414</v>
      </c>
      <c r="B250" s="179" t="s">
        <v>2031</v>
      </c>
      <c r="C250" s="179" t="s">
        <v>1897</v>
      </c>
      <c r="D250" s="199" t="s">
        <v>3519</v>
      </c>
      <c r="E250" s="200" t="s">
        <v>3520</v>
      </c>
      <c r="F250" s="201">
        <v>35.47</v>
      </c>
      <c r="G250" s="201">
        <v>35.47</v>
      </c>
      <c r="H250" s="202">
        <v>0</v>
      </c>
      <c r="I250" s="205">
        <v>0</v>
      </c>
      <c r="J250" s="201">
        <v>0</v>
      </c>
      <c r="K250" s="201">
        <v>0</v>
      </c>
      <c r="L250" s="202">
        <v>35.47</v>
      </c>
    </row>
    <row r="251" s="192" customFormat="1" customHeight="1" spans="1:12">
      <c r="A251" s="179" t="s">
        <v>1414</v>
      </c>
      <c r="B251" s="179" t="s">
        <v>2031</v>
      </c>
      <c r="C251" s="179" t="s">
        <v>1897</v>
      </c>
      <c r="D251" s="199" t="s">
        <v>3519</v>
      </c>
      <c r="E251" s="200" t="s">
        <v>3521</v>
      </c>
      <c r="F251" s="201">
        <v>1.7</v>
      </c>
      <c r="G251" s="201">
        <v>1.7</v>
      </c>
      <c r="H251" s="202">
        <v>0</v>
      </c>
      <c r="I251" s="205">
        <v>0</v>
      </c>
      <c r="J251" s="201">
        <v>1.7</v>
      </c>
      <c r="K251" s="201">
        <v>0</v>
      </c>
      <c r="L251" s="202">
        <v>0</v>
      </c>
    </row>
    <row r="252" s="192" customFormat="1" customHeight="1" spans="1:12">
      <c r="A252" s="179" t="s">
        <v>1414</v>
      </c>
      <c r="B252" s="179" t="s">
        <v>2031</v>
      </c>
      <c r="C252" s="179" t="s">
        <v>1897</v>
      </c>
      <c r="D252" s="199" t="s">
        <v>3519</v>
      </c>
      <c r="E252" s="200" t="s">
        <v>3522</v>
      </c>
      <c r="F252" s="201">
        <v>6</v>
      </c>
      <c r="G252" s="201">
        <v>6</v>
      </c>
      <c r="H252" s="202">
        <v>0</v>
      </c>
      <c r="I252" s="205">
        <v>0</v>
      </c>
      <c r="J252" s="201">
        <v>6</v>
      </c>
      <c r="K252" s="201">
        <v>0</v>
      </c>
      <c r="L252" s="202">
        <v>0</v>
      </c>
    </row>
    <row r="253" s="192" customFormat="1" customHeight="1" spans="1:12">
      <c r="A253" s="179" t="s">
        <v>1619</v>
      </c>
      <c r="B253" s="179" t="s">
        <v>1911</v>
      </c>
      <c r="C253" s="179" t="s">
        <v>1911</v>
      </c>
      <c r="D253" s="199" t="s">
        <v>3523</v>
      </c>
      <c r="E253" s="200" t="s">
        <v>3524</v>
      </c>
      <c r="F253" s="201">
        <v>8.63</v>
      </c>
      <c r="G253" s="201">
        <v>8.63</v>
      </c>
      <c r="H253" s="202">
        <v>0</v>
      </c>
      <c r="I253" s="205">
        <v>0</v>
      </c>
      <c r="J253" s="201">
        <v>0</v>
      </c>
      <c r="K253" s="201">
        <v>8.63</v>
      </c>
      <c r="L253" s="202">
        <v>0</v>
      </c>
    </row>
    <row r="254" s="192" customFormat="1" customHeight="1" spans="1:12">
      <c r="A254" s="179" t="s">
        <v>1619</v>
      </c>
      <c r="B254" s="179" t="s">
        <v>1911</v>
      </c>
      <c r="C254" s="179" t="s">
        <v>1913</v>
      </c>
      <c r="D254" s="199" t="s">
        <v>3525</v>
      </c>
      <c r="E254" s="200" t="s">
        <v>3526</v>
      </c>
      <c r="F254" s="201">
        <v>3.45</v>
      </c>
      <c r="G254" s="201">
        <v>3.45</v>
      </c>
      <c r="H254" s="202">
        <v>0</v>
      </c>
      <c r="I254" s="205">
        <v>0</v>
      </c>
      <c r="J254" s="201">
        <v>0</v>
      </c>
      <c r="K254" s="201">
        <v>3.45</v>
      </c>
      <c r="L254" s="202">
        <v>0</v>
      </c>
    </row>
    <row r="255" s="192" customFormat="1" customHeight="1" spans="1:12">
      <c r="A255" s="179" t="s">
        <v>1697</v>
      </c>
      <c r="B255" s="179" t="s">
        <v>1992</v>
      </c>
      <c r="C255" s="179" t="s">
        <v>1897</v>
      </c>
      <c r="D255" s="199" t="s">
        <v>3527</v>
      </c>
      <c r="E255" s="200" t="s">
        <v>3528</v>
      </c>
      <c r="F255" s="201">
        <v>2.15</v>
      </c>
      <c r="G255" s="201">
        <v>2.15</v>
      </c>
      <c r="H255" s="202">
        <v>0</v>
      </c>
      <c r="I255" s="205">
        <v>0</v>
      </c>
      <c r="J255" s="201">
        <v>0</v>
      </c>
      <c r="K255" s="201">
        <v>2.15</v>
      </c>
      <c r="L255" s="202">
        <v>0</v>
      </c>
    </row>
    <row r="256" s="192" customFormat="1" customHeight="1" spans="1:12">
      <c r="A256" s="179" t="s">
        <v>1619</v>
      </c>
      <c r="B256" s="179" t="s">
        <v>2029</v>
      </c>
      <c r="C256" s="179" t="s">
        <v>1899</v>
      </c>
      <c r="D256" s="199" t="s">
        <v>3529</v>
      </c>
      <c r="E256" s="200" t="s">
        <v>3530</v>
      </c>
      <c r="F256" s="201">
        <v>0.35</v>
      </c>
      <c r="G256" s="201">
        <v>0.35</v>
      </c>
      <c r="H256" s="202">
        <v>0</v>
      </c>
      <c r="I256" s="205">
        <v>0</v>
      </c>
      <c r="J256" s="201">
        <v>0</v>
      </c>
      <c r="K256" s="201">
        <v>0.35</v>
      </c>
      <c r="L256" s="202">
        <v>0</v>
      </c>
    </row>
    <row r="257" s="192" customFormat="1" customHeight="1" spans="1:12">
      <c r="A257" s="179" t="s">
        <v>1851</v>
      </c>
      <c r="B257" s="179" t="s">
        <v>1899</v>
      </c>
      <c r="C257" s="179" t="s">
        <v>1897</v>
      </c>
      <c r="D257" s="199" t="s">
        <v>3533</v>
      </c>
      <c r="E257" s="200" t="s">
        <v>3533</v>
      </c>
      <c r="F257" s="201">
        <v>4.26</v>
      </c>
      <c r="G257" s="201">
        <v>4.26</v>
      </c>
      <c r="H257" s="202">
        <v>0</v>
      </c>
      <c r="I257" s="205">
        <v>0</v>
      </c>
      <c r="J257" s="201">
        <v>0</v>
      </c>
      <c r="K257" s="201">
        <v>4.26</v>
      </c>
      <c r="L257" s="202">
        <v>0</v>
      </c>
    </row>
    <row r="258" s="192" customFormat="1" customHeight="1" spans="1:12">
      <c r="A258" s="179" t="s">
        <v>1414</v>
      </c>
      <c r="B258" s="179" t="s">
        <v>2031</v>
      </c>
      <c r="C258" s="179" t="s">
        <v>1897</v>
      </c>
      <c r="D258" s="199" t="s">
        <v>3519</v>
      </c>
      <c r="E258" s="200" t="s">
        <v>3534</v>
      </c>
      <c r="F258" s="201">
        <v>9</v>
      </c>
      <c r="G258" s="201">
        <v>9</v>
      </c>
      <c r="H258" s="202">
        <v>0</v>
      </c>
      <c r="I258" s="205">
        <v>9</v>
      </c>
      <c r="J258" s="201">
        <v>0</v>
      </c>
      <c r="K258" s="201">
        <v>0</v>
      </c>
      <c r="L258" s="202">
        <v>0</v>
      </c>
    </row>
    <row r="259" s="192" customFormat="1" customHeight="1" spans="1:12">
      <c r="A259" s="179" t="s">
        <v>1414</v>
      </c>
      <c r="B259" s="179" t="s">
        <v>2031</v>
      </c>
      <c r="C259" s="179" t="s">
        <v>1897</v>
      </c>
      <c r="D259" s="199" t="s">
        <v>3519</v>
      </c>
      <c r="E259" s="200" t="s">
        <v>3535</v>
      </c>
      <c r="F259" s="201">
        <v>0.41</v>
      </c>
      <c r="G259" s="201">
        <v>0.41</v>
      </c>
      <c r="H259" s="202">
        <v>0</v>
      </c>
      <c r="I259" s="205">
        <v>0.41</v>
      </c>
      <c r="J259" s="201">
        <v>0</v>
      </c>
      <c r="K259" s="201">
        <v>0</v>
      </c>
      <c r="L259" s="202">
        <v>0</v>
      </c>
    </row>
    <row r="260" s="192" customFormat="1" customHeight="1" spans="1:12">
      <c r="A260" s="179" t="s">
        <v>1414</v>
      </c>
      <c r="B260" s="179" t="s">
        <v>2031</v>
      </c>
      <c r="C260" s="179" t="s">
        <v>1897</v>
      </c>
      <c r="D260" s="199" t="s">
        <v>3519</v>
      </c>
      <c r="E260" s="200" t="s">
        <v>3536</v>
      </c>
      <c r="F260" s="201">
        <v>3.35</v>
      </c>
      <c r="G260" s="201">
        <v>3.35</v>
      </c>
      <c r="H260" s="202">
        <v>0</v>
      </c>
      <c r="I260" s="205">
        <v>3.35</v>
      </c>
      <c r="J260" s="201">
        <v>0</v>
      </c>
      <c r="K260" s="201">
        <v>0</v>
      </c>
      <c r="L260" s="202">
        <v>0</v>
      </c>
    </row>
    <row r="261" s="192" customFormat="1" customHeight="1" spans="1:12">
      <c r="A261" s="179" t="s">
        <v>1619</v>
      </c>
      <c r="B261" s="179" t="s">
        <v>1911</v>
      </c>
      <c r="C261" s="179" t="s">
        <v>1897</v>
      </c>
      <c r="D261" s="199" t="s">
        <v>3537</v>
      </c>
      <c r="E261" s="200" t="s">
        <v>3538</v>
      </c>
      <c r="F261" s="201">
        <v>6.75</v>
      </c>
      <c r="G261" s="201">
        <v>6.75</v>
      </c>
      <c r="H261" s="202">
        <v>0</v>
      </c>
      <c r="I261" s="205">
        <v>0</v>
      </c>
      <c r="J261" s="201">
        <v>6.75</v>
      </c>
      <c r="K261" s="201">
        <v>0</v>
      </c>
      <c r="L261" s="202">
        <v>0</v>
      </c>
    </row>
    <row r="262" s="192" customFormat="1" customHeight="1" spans="1:12">
      <c r="A262" s="179" t="s">
        <v>1619</v>
      </c>
      <c r="B262" s="179" t="s">
        <v>1917</v>
      </c>
      <c r="C262" s="179" t="s">
        <v>1897</v>
      </c>
      <c r="D262" s="199" t="s">
        <v>3550</v>
      </c>
      <c r="E262" s="200" t="s">
        <v>3540</v>
      </c>
      <c r="F262" s="201">
        <v>0.45</v>
      </c>
      <c r="G262" s="201">
        <v>0.45</v>
      </c>
      <c r="H262" s="202">
        <v>0</v>
      </c>
      <c r="I262" s="205">
        <v>0.45</v>
      </c>
      <c r="J262" s="201">
        <v>0</v>
      </c>
      <c r="K262" s="201">
        <v>0</v>
      </c>
      <c r="L262" s="202">
        <v>0</v>
      </c>
    </row>
    <row r="263" s="192" customFormat="1" customHeight="1" spans="1:12">
      <c r="A263" s="179"/>
      <c r="B263" s="179"/>
      <c r="C263" s="179"/>
      <c r="D263" s="199" t="s">
        <v>3541</v>
      </c>
      <c r="E263" s="200" t="s">
        <v>3542</v>
      </c>
      <c r="F263" s="201">
        <v>22</v>
      </c>
      <c r="G263" s="201">
        <v>22</v>
      </c>
      <c r="H263" s="202">
        <v>0</v>
      </c>
      <c r="I263" s="205">
        <v>22</v>
      </c>
      <c r="J263" s="201">
        <v>0</v>
      </c>
      <c r="K263" s="201">
        <v>0</v>
      </c>
      <c r="L263" s="202">
        <v>0</v>
      </c>
    </row>
    <row r="264" s="192" customFormat="1" customHeight="1" spans="1:12">
      <c r="A264" s="179" t="s">
        <v>1414</v>
      </c>
      <c r="B264" s="179" t="s">
        <v>2031</v>
      </c>
      <c r="C264" s="179" t="s">
        <v>1903</v>
      </c>
      <c r="D264" s="199" t="s">
        <v>3596</v>
      </c>
      <c r="E264" s="200" t="s">
        <v>3597</v>
      </c>
      <c r="F264" s="201">
        <v>5</v>
      </c>
      <c r="G264" s="201">
        <v>5</v>
      </c>
      <c r="H264" s="202">
        <v>0</v>
      </c>
      <c r="I264" s="205">
        <v>5</v>
      </c>
      <c r="J264" s="201">
        <v>0</v>
      </c>
      <c r="K264" s="201">
        <v>0</v>
      </c>
      <c r="L264" s="202">
        <v>0</v>
      </c>
    </row>
    <row r="265" s="192" customFormat="1" customHeight="1" spans="1:12">
      <c r="A265" s="179" t="s">
        <v>1414</v>
      </c>
      <c r="B265" s="179" t="s">
        <v>2031</v>
      </c>
      <c r="C265" s="179" t="s">
        <v>1903</v>
      </c>
      <c r="D265" s="199" t="s">
        <v>3596</v>
      </c>
      <c r="E265" s="200" t="s">
        <v>3598</v>
      </c>
      <c r="F265" s="201">
        <v>1</v>
      </c>
      <c r="G265" s="201">
        <v>1</v>
      </c>
      <c r="H265" s="202">
        <v>0</v>
      </c>
      <c r="I265" s="205">
        <v>1</v>
      </c>
      <c r="J265" s="201">
        <v>0</v>
      </c>
      <c r="K265" s="201">
        <v>0</v>
      </c>
      <c r="L265" s="202">
        <v>0</v>
      </c>
    </row>
    <row r="266" s="192" customFormat="1" customHeight="1" spans="1:12">
      <c r="A266" s="179" t="s">
        <v>1414</v>
      </c>
      <c r="B266" s="179" t="s">
        <v>2031</v>
      </c>
      <c r="C266" s="179" t="s">
        <v>1903</v>
      </c>
      <c r="D266" s="199" t="s">
        <v>3596</v>
      </c>
      <c r="E266" s="200" t="s">
        <v>3599</v>
      </c>
      <c r="F266" s="201">
        <v>6</v>
      </c>
      <c r="G266" s="201">
        <v>6</v>
      </c>
      <c r="H266" s="202">
        <v>0</v>
      </c>
      <c r="I266" s="205">
        <v>6</v>
      </c>
      <c r="J266" s="201">
        <v>0</v>
      </c>
      <c r="K266" s="201">
        <v>0</v>
      </c>
      <c r="L266" s="202">
        <v>0</v>
      </c>
    </row>
    <row r="267" s="192" customFormat="1" customHeight="1" spans="1:12">
      <c r="A267" s="179" t="s">
        <v>1414</v>
      </c>
      <c r="B267" s="179" t="s">
        <v>2031</v>
      </c>
      <c r="C267" s="179" t="s">
        <v>1903</v>
      </c>
      <c r="D267" s="199" t="s">
        <v>3596</v>
      </c>
      <c r="E267" s="200" t="s">
        <v>3600</v>
      </c>
      <c r="F267" s="201">
        <v>8</v>
      </c>
      <c r="G267" s="201">
        <v>8</v>
      </c>
      <c r="H267" s="202">
        <v>0</v>
      </c>
      <c r="I267" s="205">
        <v>8</v>
      </c>
      <c r="J267" s="201">
        <v>0</v>
      </c>
      <c r="K267" s="201">
        <v>0</v>
      </c>
      <c r="L267" s="202">
        <v>0</v>
      </c>
    </row>
    <row r="268" s="192" customFormat="1" customHeight="1" spans="1:12">
      <c r="A268" s="179" t="s">
        <v>1414</v>
      </c>
      <c r="B268" s="179" t="s">
        <v>2031</v>
      </c>
      <c r="C268" s="179" t="s">
        <v>1903</v>
      </c>
      <c r="D268" s="199" t="s">
        <v>3596</v>
      </c>
      <c r="E268" s="200" t="s">
        <v>3601</v>
      </c>
      <c r="F268" s="201">
        <v>2</v>
      </c>
      <c r="G268" s="201">
        <v>2</v>
      </c>
      <c r="H268" s="202">
        <v>0</v>
      </c>
      <c r="I268" s="205">
        <v>2</v>
      </c>
      <c r="J268" s="201">
        <v>0</v>
      </c>
      <c r="K268" s="201">
        <v>0</v>
      </c>
      <c r="L268" s="202">
        <v>0</v>
      </c>
    </row>
    <row r="269" s="192" customFormat="1" customHeight="1" spans="1:12">
      <c r="A269" s="179"/>
      <c r="B269" s="179"/>
      <c r="C269" s="179"/>
      <c r="D269" s="199" t="s">
        <v>2320</v>
      </c>
      <c r="E269" s="200" t="s">
        <v>2321</v>
      </c>
      <c r="F269" s="201">
        <v>66.85</v>
      </c>
      <c r="G269" s="201">
        <v>66.85</v>
      </c>
      <c r="H269" s="202">
        <v>0</v>
      </c>
      <c r="I269" s="205">
        <v>24.29</v>
      </c>
      <c r="J269" s="201">
        <v>5.21</v>
      </c>
      <c r="K269" s="201">
        <v>12.96</v>
      </c>
      <c r="L269" s="202">
        <v>24.39</v>
      </c>
    </row>
    <row r="270" s="192" customFormat="1" customHeight="1" spans="1:12">
      <c r="A270" s="179"/>
      <c r="B270" s="179"/>
      <c r="C270" s="179"/>
      <c r="D270" s="199" t="s">
        <v>3517</v>
      </c>
      <c r="E270" s="200" t="s">
        <v>3518</v>
      </c>
      <c r="F270" s="201">
        <v>51.85</v>
      </c>
      <c r="G270" s="201">
        <v>51.85</v>
      </c>
      <c r="H270" s="202">
        <v>0</v>
      </c>
      <c r="I270" s="205">
        <v>9.29</v>
      </c>
      <c r="J270" s="201">
        <v>5.21</v>
      </c>
      <c r="K270" s="201">
        <v>12.96</v>
      </c>
      <c r="L270" s="202">
        <v>24.39</v>
      </c>
    </row>
    <row r="271" s="192" customFormat="1" customHeight="1" spans="1:12">
      <c r="A271" s="179" t="s">
        <v>1414</v>
      </c>
      <c r="B271" s="179" t="s">
        <v>3602</v>
      </c>
      <c r="C271" s="179" t="s">
        <v>1897</v>
      </c>
      <c r="D271" s="199" t="s">
        <v>3519</v>
      </c>
      <c r="E271" s="200" t="s">
        <v>3520</v>
      </c>
      <c r="F271" s="201">
        <v>24.39</v>
      </c>
      <c r="G271" s="201">
        <v>24.39</v>
      </c>
      <c r="H271" s="202">
        <v>0</v>
      </c>
      <c r="I271" s="205">
        <v>0</v>
      </c>
      <c r="J271" s="201">
        <v>0</v>
      </c>
      <c r="K271" s="201">
        <v>0</v>
      </c>
      <c r="L271" s="202">
        <v>24.39</v>
      </c>
    </row>
    <row r="272" s="192" customFormat="1" customHeight="1" spans="1:12">
      <c r="A272" s="179" t="s">
        <v>1414</v>
      </c>
      <c r="B272" s="179" t="s">
        <v>3602</v>
      </c>
      <c r="C272" s="179" t="s">
        <v>1897</v>
      </c>
      <c r="D272" s="199" t="s">
        <v>3519</v>
      </c>
      <c r="E272" s="200" t="s">
        <v>3521</v>
      </c>
      <c r="F272" s="201">
        <v>1.21</v>
      </c>
      <c r="G272" s="201">
        <v>1.21</v>
      </c>
      <c r="H272" s="202">
        <v>0</v>
      </c>
      <c r="I272" s="205">
        <v>0</v>
      </c>
      <c r="J272" s="201">
        <v>1.21</v>
      </c>
      <c r="K272" s="201">
        <v>0</v>
      </c>
      <c r="L272" s="202">
        <v>0</v>
      </c>
    </row>
    <row r="273" s="192" customFormat="1" customHeight="1" spans="1:12">
      <c r="A273" s="179" t="s">
        <v>1414</v>
      </c>
      <c r="B273" s="179" t="s">
        <v>3602</v>
      </c>
      <c r="C273" s="179" t="s">
        <v>1897</v>
      </c>
      <c r="D273" s="199" t="s">
        <v>3519</v>
      </c>
      <c r="E273" s="200" t="s">
        <v>3522</v>
      </c>
      <c r="F273" s="201">
        <v>4</v>
      </c>
      <c r="G273" s="201">
        <v>4</v>
      </c>
      <c r="H273" s="202">
        <v>0</v>
      </c>
      <c r="I273" s="205">
        <v>0</v>
      </c>
      <c r="J273" s="201">
        <v>4</v>
      </c>
      <c r="K273" s="201">
        <v>0</v>
      </c>
      <c r="L273" s="202">
        <v>0</v>
      </c>
    </row>
    <row r="274" s="192" customFormat="1" customHeight="1" spans="1:12">
      <c r="A274" s="179" t="s">
        <v>1619</v>
      </c>
      <c r="B274" s="179" t="s">
        <v>1911</v>
      </c>
      <c r="C274" s="179" t="s">
        <v>1911</v>
      </c>
      <c r="D274" s="199" t="s">
        <v>3523</v>
      </c>
      <c r="E274" s="200" t="s">
        <v>3524</v>
      </c>
      <c r="F274" s="201">
        <v>5.92</v>
      </c>
      <c r="G274" s="201">
        <v>5.92</v>
      </c>
      <c r="H274" s="202">
        <v>0</v>
      </c>
      <c r="I274" s="205">
        <v>0</v>
      </c>
      <c r="J274" s="201">
        <v>0</v>
      </c>
      <c r="K274" s="201">
        <v>5.92</v>
      </c>
      <c r="L274" s="202">
        <v>0</v>
      </c>
    </row>
    <row r="275" s="192" customFormat="1" customHeight="1" spans="1:12">
      <c r="A275" s="179" t="s">
        <v>1619</v>
      </c>
      <c r="B275" s="179" t="s">
        <v>1911</v>
      </c>
      <c r="C275" s="179" t="s">
        <v>1913</v>
      </c>
      <c r="D275" s="199" t="s">
        <v>3525</v>
      </c>
      <c r="E275" s="200" t="s">
        <v>3526</v>
      </c>
      <c r="F275" s="201">
        <v>2.37</v>
      </c>
      <c r="G275" s="201">
        <v>2.37</v>
      </c>
      <c r="H275" s="202">
        <v>0</v>
      </c>
      <c r="I275" s="205">
        <v>0</v>
      </c>
      <c r="J275" s="201">
        <v>0</v>
      </c>
      <c r="K275" s="201">
        <v>2.37</v>
      </c>
      <c r="L275" s="202">
        <v>0</v>
      </c>
    </row>
    <row r="276" s="192" customFormat="1" customHeight="1" spans="1:12">
      <c r="A276" s="179" t="s">
        <v>1697</v>
      </c>
      <c r="B276" s="179" t="s">
        <v>1992</v>
      </c>
      <c r="C276" s="179" t="s">
        <v>1897</v>
      </c>
      <c r="D276" s="199" t="s">
        <v>3527</v>
      </c>
      <c r="E276" s="200" t="s">
        <v>3528</v>
      </c>
      <c r="F276" s="201">
        <v>1.5</v>
      </c>
      <c r="G276" s="201">
        <v>1.5</v>
      </c>
      <c r="H276" s="202">
        <v>0</v>
      </c>
      <c r="I276" s="205">
        <v>0</v>
      </c>
      <c r="J276" s="201">
        <v>0</v>
      </c>
      <c r="K276" s="201">
        <v>1.5</v>
      </c>
      <c r="L276" s="202">
        <v>0</v>
      </c>
    </row>
    <row r="277" s="192" customFormat="1" customHeight="1" spans="1:12">
      <c r="A277" s="179" t="s">
        <v>1619</v>
      </c>
      <c r="B277" s="179" t="s">
        <v>2029</v>
      </c>
      <c r="C277" s="179" t="s">
        <v>1899</v>
      </c>
      <c r="D277" s="199" t="s">
        <v>3529</v>
      </c>
      <c r="E277" s="200" t="s">
        <v>3530</v>
      </c>
      <c r="F277" s="201">
        <v>0.24</v>
      </c>
      <c r="G277" s="201">
        <v>0.24</v>
      </c>
      <c r="H277" s="202">
        <v>0</v>
      </c>
      <c r="I277" s="205">
        <v>0</v>
      </c>
      <c r="J277" s="201">
        <v>0</v>
      </c>
      <c r="K277" s="201">
        <v>0.24</v>
      </c>
      <c r="L277" s="202">
        <v>0</v>
      </c>
    </row>
    <row r="278" s="192" customFormat="1" customHeight="1" spans="1:12">
      <c r="A278" s="179" t="s">
        <v>1851</v>
      </c>
      <c r="B278" s="179" t="s">
        <v>1899</v>
      </c>
      <c r="C278" s="179" t="s">
        <v>1897</v>
      </c>
      <c r="D278" s="199" t="s">
        <v>3533</v>
      </c>
      <c r="E278" s="200" t="s">
        <v>3533</v>
      </c>
      <c r="F278" s="201">
        <v>2.93</v>
      </c>
      <c r="G278" s="201">
        <v>2.93</v>
      </c>
      <c r="H278" s="202">
        <v>0</v>
      </c>
      <c r="I278" s="205">
        <v>0</v>
      </c>
      <c r="J278" s="201">
        <v>0</v>
      </c>
      <c r="K278" s="201">
        <v>2.93</v>
      </c>
      <c r="L278" s="202">
        <v>0</v>
      </c>
    </row>
    <row r="279" s="192" customFormat="1" customHeight="1" spans="1:12">
      <c r="A279" s="179" t="s">
        <v>1414</v>
      </c>
      <c r="B279" s="179" t="s">
        <v>3602</v>
      </c>
      <c r="C279" s="179" t="s">
        <v>1897</v>
      </c>
      <c r="D279" s="199" t="s">
        <v>3519</v>
      </c>
      <c r="E279" s="200" t="s">
        <v>3534</v>
      </c>
      <c r="F279" s="201">
        <v>6</v>
      </c>
      <c r="G279" s="201">
        <v>6</v>
      </c>
      <c r="H279" s="202">
        <v>0</v>
      </c>
      <c r="I279" s="205">
        <v>6</v>
      </c>
      <c r="J279" s="201">
        <v>0</v>
      </c>
      <c r="K279" s="201">
        <v>0</v>
      </c>
      <c r="L279" s="202">
        <v>0</v>
      </c>
    </row>
    <row r="280" s="192" customFormat="1" customHeight="1" spans="1:12">
      <c r="A280" s="179" t="s">
        <v>1414</v>
      </c>
      <c r="B280" s="179" t="s">
        <v>3602</v>
      </c>
      <c r="C280" s="179" t="s">
        <v>1897</v>
      </c>
      <c r="D280" s="199" t="s">
        <v>3519</v>
      </c>
      <c r="E280" s="200" t="s">
        <v>3535</v>
      </c>
      <c r="F280" s="201">
        <v>0.29</v>
      </c>
      <c r="G280" s="201">
        <v>0.29</v>
      </c>
      <c r="H280" s="202">
        <v>0</v>
      </c>
      <c r="I280" s="205">
        <v>0.29</v>
      </c>
      <c r="J280" s="201">
        <v>0</v>
      </c>
      <c r="K280" s="201">
        <v>0</v>
      </c>
      <c r="L280" s="202">
        <v>0</v>
      </c>
    </row>
    <row r="281" s="192" customFormat="1" customHeight="1" spans="1:12">
      <c r="A281" s="179" t="s">
        <v>1414</v>
      </c>
      <c r="B281" s="179" t="s">
        <v>3602</v>
      </c>
      <c r="C281" s="179" t="s">
        <v>1897</v>
      </c>
      <c r="D281" s="199" t="s">
        <v>3519</v>
      </c>
      <c r="E281" s="200" t="s">
        <v>3536</v>
      </c>
      <c r="F281" s="201">
        <v>3</v>
      </c>
      <c r="G281" s="201">
        <v>3</v>
      </c>
      <c r="H281" s="202">
        <v>0</v>
      </c>
      <c r="I281" s="205">
        <v>3</v>
      </c>
      <c r="J281" s="201">
        <v>0</v>
      </c>
      <c r="K281" s="201">
        <v>0</v>
      </c>
      <c r="L281" s="202">
        <v>0</v>
      </c>
    </row>
    <row r="282" s="192" customFormat="1" customHeight="1" spans="1:12">
      <c r="A282" s="179"/>
      <c r="B282" s="179"/>
      <c r="C282" s="179"/>
      <c r="D282" s="199" t="s">
        <v>3541</v>
      </c>
      <c r="E282" s="200" t="s">
        <v>3542</v>
      </c>
      <c r="F282" s="201">
        <v>15</v>
      </c>
      <c r="G282" s="201">
        <v>15</v>
      </c>
      <c r="H282" s="202">
        <v>0</v>
      </c>
      <c r="I282" s="205">
        <v>15</v>
      </c>
      <c r="J282" s="201">
        <v>0</v>
      </c>
      <c r="K282" s="201">
        <v>0</v>
      </c>
      <c r="L282" s="202">
        <v>0</v>
      </c>
    </row>
    <row r="283" s="192" customFormat="1" customHeight="1" spans="1:12">
      <c r="A283" s="179" t="s">
        <v>1414</v>
      </c>
      <c r="B283" s="179" t="s">
        <v>3602</v>
      </c>
      <c r="C283" s="179" t="s">
        <v>1909</v>
      </c>
      <c r="D283" s="199" t="s">
        <v>3603</v>
      </c>
      <c r="E283" s="200" t="s">
        <v>3604</v>
      </c>
      <c r="F283" s="201">
        <v>10</v>
      </c>
      <c r="G283" s="201">
        <v>10</v>
      </c>
      <c r="H283" s="202">
        <v>0</v>
      </c>
      <c r="I283" s="205">
        <v>10</v>
      </c>
      <c r="J283" s="201">
        <v>0</v>
      </c>
      <c r="K283" s="201">
        <v>0</v>
      </c>
      <c r="L283" s="202">
        <v>0</v>
      </c>
    </row>
    <row r="284" s="192" customFormat="1" customHeight="1" spans="1:12">
      <c r="A284" s="179" t="s">
        <v>1414</v>
      </c>
      <c r="B284" s="179" t="s">
        <v>2023</v>
      </c>
      <c r="C284" s="179" t="s">
        <v>1909</v>
      </c>
      <c r="D284" s="199" t="s">
        <v>3605</v>
      </c>
      <c r="E284" s="200" t="s">
        <v>3606</v>
      </c>
      <c r="F284" s="201">
        <v>5</v>
      </c>
      <c r="G284" s="201">
        <v>5</v>
      </c>
      <c r="H284" s="202">
        <v>0</v>
      </c>
      <c r="I284" s="205">
        <v>5</v>
      </c>
      <c r="J284" s="201">
        <v>0</v>
      </c>
      <c r="K284" s="201">
        <v>0</v>
      </c>
      <c r="L284" s="202">
        <v>0</v>
      </c>
    </row>
    <row r="285" s="192" customFormat="1" customHeight="1" spans="1:12">
      <c r="A285" s="179"/>
      <c r="B285" s="179"/>
      <c r="C285" s="179"/>
      <c r="D285" s="199" t="s">
        <v>2322</v>
      </c>
      <c r="E285" s="200" t="s">
        <v>2323</v>
      </c>
      <c r="F285" s="201">
        <v>122.93</v>
      </c>
      <c r="G285" s="201">
        <v>122.93</v>
      </c>
      <c r="H285" s="202">
        <v>0</v>
      </c>
      <c r="I285" s="205">
        <v>60.88</v>
      </c>
      <c r="J285" s="201">
        <v>7</v>
      </c>
      <c r="K285" s="201">
        <v>19.16</v>
      </c>
      <c r="L285" s="202">
        <v>35.89</v>
      </c>
    </row>
    <row r="286" s="192" customFormat="1" customHeight="1" spans="1:12">
      <c r="A286" s="179"/>
      <c r="B286" s="179"/>
      <c r="C286" s="179"/>
      <c r="D286" s="199" t="s">
        <v>3517</v>
      </c>
      <c r="E286" s="200" t="s">
        <v>3518</v>
      </c>
      <c r="F286" s="201">
        <v>72.93</v>
      </c>
      <c r="G286" s="201">
        <v>72.93</v>
      </c>
      <c r="H286" s="202">
        <v>0</v>
      </c>
      <c r="I286" s="205">
        <v>10.88</v>
      </c>
      <c r="J286" s="201">
        <v>7</v>
      </c>
      <c r="K286" s="201">
        <v>19.16</v>
      </c>
      <c r="L286" s="202">
        <v>35.89</v>
      </c>
    </row>
    <row r="287" s="192" customFormat="1" customHeight="1" spans="1:12">
      <c r="A287" s="179" t="s">
        <v>1414</v>
      </c>
      <c r="B287" s="179" t="s">
        <v>1901</v>
      </c>
      <c r="C287" s="179" t="s">
        <v>1897</v>
      </c>
      <c r="D287" s="199" t="s">
        <v>3519</v>
      </c>
      <c r="E287" s="200" t="s">
        <v>3520</v>
      </c>
      <c r="F287" s="201">
        <v>35.89</v>
      </c>
      <c r="G287" s="201">
        <v>35.89</v>
      </c>
      <c r="H287" s="202">
        <v>0</v>
      </c>
      <c r="I287" s="205">
        <v>0</v>
      </c>
      <c r="J287" s="201">
        <v>0</v>
      </c>
      <c r="K287" s="201">
        <v>0</v>
      </c>
      <c r="L287" s="202">
        <v>35.89</v>
      </c>
    </row>
    <row r="288" s="192" customFormat="1" customHeight="1" spans="1:12">
      <c r="A288" s="179" t="s">
        <v>1414</v>
      </c>
      <c r="B288" s="179" t="s">
        <v>1901</v>
      </c>
      <c r="C288" s="179" t="s">
        <v>1897</v>
      </c>
      <c r="D288" s="199" t="s">
        <v>3519</v>
      </c>
      <c r="E288" s="200" t="s">
        <v>3522</v>
      </c>
      <c r="F288" s="201">
        <v>7</v>
      </c>
      <c r="G288" s="201">
        <v>7</v>
      </c>
      <c r="H288" s="202">
        <v>0</v>
      </c>
      <c r="I288" s="205">
        <v>0</v>
      </c>
      <c r="J288" s="201">
        <v>7</v>
      </c>
      <c r="K288" s="201">
        <v>0</v>
      </c>
      <c r="L288" s="202">
        <v>0</v>
      </c>
    </row>
    <row r="289" s="192" customFormat="1" customHeight="1" spans="1:12">
      <c r="A289" s="179" t="s">
        <v>1619</v>
      </c>
      <c r="B289" s="179" t="s">
        <v>1911</v>
      </c>
      <c r="C289" s="179" t="s">
        <v>1911</v>
      </c>
      <c r="D289" s="199" t="s">
        <v>3523</v>
      </c>
      <c r="E289" s="200" t="s">
        <v>3524</v>
      </c>
      <c r="F289" s="201">
        <v>8.58</v>
      </c>
      <c r="G289" s="201">
        <v>8.58</v>
      </c>
      <c r="H289" s="202">
        <v>0</v>
      </c>
      <c r="I289" s="205">
        <v>0</v>
      </c>
      <c r="J289" s="201">
        <v>0</v>
      </c>
      <c r="K289" s="201">
        <v>8.58</v>
      </c>
      <c r="L289" s="202">
        <v>0</v>
      </c>
    </row>
    <row r="290" s="192" customFormat="1" customHeight="1" spans="1:12">
      <c r="A290" s="179" t="s">
        <v>1619</v>
      </c>
      <c r="B290" s="179" t="s">
        <v>1911</v>
      </c>
      <c r="C290" s="179" t="s">
        <v>1913</v>
      </c>
      <c r="D290" s="199" t="s">
        <v>3525</v>
      </c>
      <c r="E290" s="200" t="s">
        <v>3526</v>
      </c>
      <c r="F290" s="201">
        <v>3.43</v>
      </c>
      <c r="G290" s="201">
        <v>3.43</v>
      </c>
      <c r="H290" s="202">
        <v>0</v>
      </c>
      <c r="I290" s="205">
        <v>0</v>
      </c>
      <c r="J290" s="201">
        <v>0</v>
      </c>
      <c r="K290" s="201">
        <v>3.43</v>
      </c>
      <c r="L290" s="202">
        <v>0</v>
      </c>
    </row>
    <row r="291" s="192" customFormat="1" customHeight="1" spans="1:12">
      <c r="A291" s="179" t="s">
        <v>1697</v>
      </c>
      <c r="B291" s="179" t="s">
        <v>1992</v>
      </c>
      <c r="C291" s="179" t="s">
        <v>1899</v>
      </c>
      <c r="D291" s="199" t="s">
        <v>3582</v>
      </c>
      <c r="E291" s="200" t="s">
        <v>3528</v>
      </c>
      <c r="F291" s="201">
        <v>2.1</v>
      </c>
      <c r="G291" s="201">
        <v>2.1</v>
      </c>
      <c r="H291" s="202">
        <v>0</v>
      </c>
      <c r="I291" s="205">
        <v>0</v>
      </c>
      <c r="J291" s="201">
        <v>0</v>
      </c>
      <c r="K291" s="201">
        <v>2.1</v>
      </c>
      <c r="L291" s="202">
        <v>0</v>
      </c>
    </row>
    <row r="292" s="192" customFormat="1" customHeight="1" spans="1:12">
      <c r="A292" s="179" t="s">
        <v>1619</v>
      </c>
      <c r="B292" s="179" t="s">
        <v>2029</v>
      </c>
      <c r="C292" s="179" t="s">
        <v>1899</v>
      </c>
      <c r="D292" s="199" t="s">
        <v>3529</v>
      </c>
      <c r="E292" s="200" t="s">
        <v>3530</v>
      </c>
      <c r="F292" s="201">
        <v>0.36</v>
      </c>
      <c r="G292" s="201">
        <v>0.36</v>
      </c>
      <c r="H292" s="202">
        <v>0</v>
      </c>
      <c r="I292" s="205">
        <v>0</v>
      </c>
      <c r="J292" s="201">
        <v>0</v>
      </c>
      <c r="K292" s="201">
        <v>0.36</v>
      </c>
      <c r="L292" s="202">
        <v>0</v>
      </c>
    </row>
    <row r="293" s="192" customFormat="1" customHeight="1" spans="1:12">
      <c r="A293" s="179" t="s">
        <v>1619</v>
      </c>
      <c r="B293" s="179" t="s">
        <v>2029</v>
      </c>
      <c r="C293" s="179" t="s">
        <v>1897</v>
      </c>
      <c r="D293" s="199" t="s">
        <v>3531</v>
      </c>
      <c r="E293" s="200" t="s">
        <v>3532</v>
      </c>
      <c r="F293" s="201">
        <v>0.38</v>
      </c>
      <c r="G293" s="201">
        <v>0.38</v>
      </c>
      <c r="H293" s="202">
        <v>0</v>
      </c>
      <c r="I293" s="205">
        <v>0</v>
      </c>
      <c r="J293" s="201">
        <v>0</v>
      </c>
      <c r="K293" s="201">
        <v>0.38</v>
      </c>
      <c r="L293" s="202">
        <v>0</v>
      </c>
    </row>
    <row r="294" s="192" customFormat="1" customHeight="1" spans="1:12">
      <c r="A294" s="179" t="s">
        <v>1851</v>
      </c>
      <c r="B294" s="179" t="s">
        <v>1899</v>
      </c>
      <c r="C294" s="179" t="s">
        <v>1897</v>
      </c>
      <c r="D294" s="199" t="s">
        <v>3533</v>
      </c>
      <c r="E294" s="200" t="s">
        <v>3533</v>
      </c>
      <c r="F294" s="201">
        <v>4.31</v>
      </c>
      <c r="G294" s="201">
        <v>4.31</v>
      </c>
      <c r="H294" s="202">
        <v>0</v>
      </c>
      <c r="I294" s="205">
        <v>0</v>
      </c>
      <c r="J294" s="201">
        <v>0</v>
      </c>
      <c r="K294" s="201">
        <v>4.31</v>
      </c>
      <c r="L294" s="202">
        <v>0</v>
      </c>
    </row>
    <row r="295" s="192" customFormat="1" customHeight="1" spans="1:12">
      <c r="A295" s="179" t="s">
        <v>1414</v>
      </c>
      <c r="B295" s="179" t="s">
        <v>1901</v>
      </c>
      <c r="C295" s="179" t="s">
        <v>1897</v>
      </c>
      <c r="D295" s="199" t="s">
        <v>3519</v>
      </c>
      <c r="E295" s="200" t="s">
        <v>3534</v>
      </c>
      <c r="F295" s="201">
        <v>10.5</v>
      </c>
      <c r="G295" s="201">
        <v>10.5</v>
      </c>
      <c r="H295" s="202">
        <v>0</v>
      </c>
      <c r="I295" s="205">
        <v>10.5</v>
      </c>
      <c r="J295" s="201">
        <v>0</v>
      </c>
      <c r="K295" s="201">
        <v>0</v>
      </c>
      <c r="L295" s="202">
        <v>0</v>
      </c>
    </row>
    <row r="296" s="192" customFormat="1" customHeight="1" spans="1:12">
      <c r="A296" s="179" t="s">
        <v>1414</v>
      </c>
      <c r="B296" s="179" t="s">
        <v>1901</v>
      </c>
      <c r="C296" s="179" t="s">
        <v>1897</v>
      </c>
      <c r="D296" s="199" t="s">
        <v>3519</v>
      </c>
      <c r="E296" s="200" t="s">
        <v>3535</v>
      </c>
      <c r="F296" s="201">
        <v>0.38</v>
      </c>
      <c r="G296" s="201">
        <v>0.38</v>
      </c>
      <c r="H296" s="202">
        <v>0</v>
      </c>
      <c r="I296" s="205">
        <v>0.38</v>
      </c>
      <c r="J296" s="201">
        <v>0</v>
      </c>
      <c r="K296" s="201">
        <v>0</v>
      </c>
      <c r="L296" s="202">
        <v>0</v>
      </c>
    </row>
    <row r="297" s="192" customFormat="1" customHeight="1" spans="1:12">
      <c r="A297" s="179"/>
      <c r="B297" s="179"/>
      <c r="C297" s="179"/>
      <c r="D297" s="199" t="s">
        <v>3541</v>
      </c>
      <c r="E297" s="200" t="s">
        <v>3542</v>
      </c>
      <c r="F297" s="201">
        <v>50</v>
      </c>
      <c r="G297" s="201">
        <v>50</v>
      </c>
      <c r="H297" s="202">
        <v>0</v>
      </c>
      <c r="I297" s="205">
        <v>50</v>
      </c>
      <c r="J297" s="201">
        <v>0</v>
      </c>
      <c r="K297" s="201">
        <v>0</v>
      </c>
      <c r="L297" s="202">
        <v>0</v>
      </c>
    </row>
    <row r="298" s="192" customFormat="1" customHeight="1" spans="1:12">
      <c r="A298" s="179" t="s">
        <v>1414</v>
      </c>
      <c r="B298" s="179" t="s">
        <v>1901</v>
      </c>
      <c r="C298" s="179" t="s">
        <v>1897</v>
      </c>
      <c r="D298" s="199" t="s">
        <v>3519</v>
      </c>
      <c r="E298" s="200" t="s">
        <v>3607</v>
      </c>
      <c r="F298" s="201">
        <v>50</v>
      </c>
      <c r="G298" s="201">
        <v>50</v>
      </c>
      <c r="H298" s="202">
        <v>0</v>
      </c>
      <c r="I298" s="205">
        <v>50</v>
      </c>
      <c r="J298" s="201">
        <v>0</v>
      </c>
      <c r="K298" s="201">
        <v>0</v>
      </c>
      <c r="L298" s="202">
        <v>0</v>
      </c>
    </row>
    <row r="299" s="192" customFormat="1" customHeight="1" spans="1:12">
      <c r="A299" s="179"/>
      <c r="B299" s="179"/>
      <c r="C299" s="179"/>
      <c r="D299" s="199" t="s">
        <v>2324</v>
      </c>
      <c r="E299" s="200" t="s">
        <v>2325</v>
      </c>
      <c r="F299" s="201">
        <v>76.37</v>
      </c>
      <c r="G299" s="201">
        <v>76.37</v>
      </c>
      <c r="H299" s="202">
        <v>0</v>
      </c>
      <c r="I299" s="205">
        <v>50.65</v>
      </c>
      <c r="J299" s="201">
        <v>3</v>
      </c>
      <c r="K299" s="201">
        <v>7.92</v>
      </c>
      <c r="L299" s="202">
        <v>14.8</v>
      </c>
    </row>
    <row r="300" s="192" customFormat="1" customHeight="1" spans="1:12">
      <c r="A300" s="179"/>
      <c r="B300" s="179"/>
      <c r="C300" s="179"/>
      <c r="D300" s="199" t="s">
        <v>3517</v>
      </c>
      <c r="E300" s="200" t="s">
        <v>3518</v>
      </c>
      <c r="F300" s="201">
        <v>30.37</v>
      </c>
      <c r="G300" s="201">
        <v>30.37</v>
      </c>
      <c r="H300" s="202">
        <v>0</v>
      </c>
      <c r="I300" s="205">
        <v>4.65</v>
      </c>
      <c r="J300" s="201">
        <v>3</v>
      </c>
      <c r="K300" s="201">
        <v>7.92</v>
      </c>
      <c r="L300" s="202">
        <v>14.8</v>
      </c>
    </row>
    <row r="301" s="192" customFormat="1" customHeight="1" spans="1:12">
      <c r="A301" s="179" t="s">
        <v>1414</v>
      </c>
      <c r="B301" s="179" t="s">
        <v>1901</v>
      </c>
      <c r="C301" s="179" t="s">
        <v>1897</v>
      </c>
      <c r="D301" s="199" t="s">
        <v>3519</v>
      </c>
      <c r="E301" s="200" t="s">
        <v>3520</v>
      </c>
      <c r="F301" s="201">
        <v>14.8</v>
      </c>
      <c r="G301" s="201">
        <v>14.8</v>
      </c>
      <c r="H301" s="202">
        <v>0</v>
      </c>
      <c r="I301" s="205">
        <v>0</v>
      </c>
      <c r="J301" s="201">
        <v>0</v>
      </c>
      <c r="K301" s="201">
        <v>0</v>
      </c>
      <c r="L301" s="202">
        <v>14.8</v>
      </c>
    </row>
    <row r="302" s="192" customFormat="1" customHeight="1" spans="1:12">
      <c r="A302" s="179" t="s">
        <v>1414</v>
      </c>
      <c r="B302" s="179" t="s">
        <v>1901</v>
      </c>
      <c r="C302" s="179" t="s">
        <v>1897</v>
      </c>
      <c r="D302" s="199" t="s">
        <v>3519</v>
      </c>
      <c r="E302" s="200" t="s">
        <v>3522</v>
      </c>
      <c r="F302" s="201">
        <v>3</v>
      </c>
      <c r="G302" s="201">
        <v>3</v>
      </c>
      <c r="H302" s="202">
        <v>0</v>
      </c>
      <c r="I302" s="205">
        <v>0</v>
      </c>
      <c r="J302" s="201">
        <v>3</v>
      </c>
      <c r="K302" s="201">
        <v>0</v>
      </c>
      <c r="L302" s="202">
        <v>0</v>
      </c>
    </row>
    <row r="303" s="192" customFormat="1" customHeight="1" spans="1:12">
      <c r="A303" s="179" t="s">
        <v>1619</v>
      </c>
      <c r="B303" s="179" t="s">
        <v>1911</v>
      </c>
      <c r="C303" s="179" t="s">
        <v>1911</v>
      </c>
      <c r="D303" s="199" t="s">
        <v>3523</v>
      </c>
      <c r="E303" s="200" t="s">
        <v>3524</v>
      </c>
      <c r="F303" s="201">
        <v>3.56</v>
      </c>
      <c r="G303" s="201">
        <v>3.56</v>
      </c>
      <c r="H303" s="202">
        <v>0</v>
      </c>
      <c r="I303" s="205">
        <v>0</v>
      </c>
      <c r="J303" s="201">
        <v>0</v>
      </c>
      <c r="K303" s="201">
        <v>3.56</v>
      </c>
      <c r="L303" s="202">
        <v>0</v>
      </c>
    </row>
    <row r="304" s="192" customFormat="1" customHeight="1" spans="1:12">
      <c r="A304" s="179" t="s">
        <v>1619</v>
      </c>
      <c r="B304" s="179" t="s">
        <v>1911</v>
      </c>
      <c r="C304" s="179" t="s">
        <v>1913</v>
      </c>
      <c r="D304" s="199" t="s">
        <v>3525</v>
      </c>
      <c r="E304" s="200" t="s">
        <v>3526</v>
      </c>
      <c r="F304" s="201">
        <v>1.42</v>
      </c>
      <c r="G304" s="201">
        <v>1.42</v>
      </c>
      <c r="H304" s="202">
        <v>0</v>
      </c>
      <c r="I304" s="205">
        <v>0</v>
      </c>
      <c r="J304" s="201">
        <v>0</v>
      </c>
      <c r="K304" s="201">
        <v>1.42</v>
      </c>
      <c r="L304" s="202">
        <v>0</v>
      </c>
    </row>
    <row r="305" s="192" customFormat="1" customHeight="1" spans="1:12">
      <c r="A305" s="179" t="s">
        <v>1697</v>
      </c>
      <c r="B305" s="179" t="s">
        <v>1992</v>
      </c>
      <c r="C305" s="179" t="s">
        <v>1897</v>
      </c>
      <c r="D305" s="199" t="s">
        <v>3527</v>
      </c>
      <c r="E305" s="200" t="s">
        <v>3528</v>
      </c>
      <c r="F305" s="201">
        <v>0.86</v>
      </c>
      <c r="G305" s="201">
        <v>0.86</v>
      </c>
      <c r="H305" s="202">
        <v>0</v>
      </c>
      <c r="I305" s="205">
        <v>0</v>
      </c>
      <c r="J305" s="201">
        <v>0</v>
      </c>
      <c r="K305" s="201">
        <v>0.86</v>
      </c>
      <c r="L305" s="202">
        <v>0</v>
      </c>
    </row>
    <row r="306" s="192" customFormat="1" customHeight="1" spans="1:12">
      <c r="A306" s="179" t="s">
        <v>1619</v>
      </c>
      <c r="B306" s="179" t="s">
        <v>2029</v>
      </c>
      <c r="C306" s="179" t="s">
        <v>1899</v>
      </c>
      <c r="D306" s="199" t="s">
        <v>3529</v>
      </c>
      <c r="E306" s="200" t="s">
        <v>3530</v>
      </c>
      <c r="F306" s="201">
        <v>0.15</v>
      </c>
      <c r="G306" s="201">
        <v>0.15</v>
      </c>
      <c r="H306" s="202">
        <v>0</v>
      </c>
      <c r="I306" s="205">
        <v>0</v>
      </c>
      <c r="J306" s="201">
        <v>0</v>
      </c>
      <c r="K306" s="201">
        <v>0.15</v>
      </c>
      <c r="L306" s="202">
        <v>0</v>
      </c>
    </row>
    <row r="307" s="192" customFormat="1" customHeight="1" spans="1:12">
      <c r="A307" s="179" t="s">
        <v>1619</v>
      </c>
      <c r="B307" s="179" t="s">
        <v>2029</v>
      </c>
      <c r="C307" s="179" t="s">
        <v>1897</v>
      </c>
      <c r="D307" s="199" t="s">
        <v>3531</v>
      </c>
      <c r="E307" s="200" t="s">
        <v>3532</v>
      </c>
      <c r="F307" s="201">
        <v>0.15</v>
      </c>
      <c r="G307" s="201">
        <v>0.15</v>
      </c>
      <c r="H307" s="202">
        <v>0</v>
      </c>
      <c r="I307" s="205">
        <v>0</v>
      </c>
      <c r="J307" s="201">
        <v>0</v>
      </c>
      <c r="K307" s="201">
        <v>0.15</v>
      </c>
      <c r="L307" s="202">
        <v>0</v>
      </c>
    </row>
    <row r="308" s="192" customFormat="1" customHeight="1" spans="1:12">
      <c r="A308" s="179" t="s">
        <v>1851</v>
      </c>
      <c r="B308" s="179" t="s">
        <v>1899</v>
      </c>
      <c r="C308" s="179" t="s">
        <v>1897</v>
      </c>
      <c r="D308" s="199" t="s">
        <v>3533</v>
      </c>
      <c r="E308" s="200" t="s">
        <v>3533</v>
      </c>
      <c r="F308" s="201">
        <v>1.78</v>
      </c>
      <c r="G308" s="201">
        <v>1.78</v>
      </c>
      <c r="H308" s="202">
        <v>0</v>
      </c>
      <c r="I308" s="205">
        <v>0</v>
      </c>
      <c r="J308" s="201">
        <v>0</v>
      </c>
      <c r="K308" s="201">
        <v>1.78</v>
      </c>
      <c r="L308" s="202">
        <v>0</v>
      </c>
    </row>
    <row r="309" s="192" customFormat="1" customHeight="1" spans="1:12">
      <c r="A309" s="179" t="s">
        <v>1414</v>
      </c>
      <c r="B309" s="179" t="s">
        <v>1901</v>
      </c>
      <c r="C309" s="179" t="s">
        <v>1897</v>
      </c>
      <c r="D309" s="199" t="s">
        <v>3519</v>
      </c>
      <c r="E309" s="200" t="s">
        <v>3534</v>
      </c>
      <c r="F309" s="201">
        <v>4.5</v>
      </c>
      <c r="G309" s="201">
        <v>4.5</v>
      </c>
      <c r="H309" s="202">
        <v>0</v>
      </c>
      <c r="I309" s="205">
        <v>4.5</v>
      </c>
      <c r="J309" s="201">
        <v>0</v>
      </c>
      <c r="K309" s="201">
        <v>0</v>
      </c>
      <c r="L309" s="202">
        <v>0</v>
      </c>
    </row>
    <row r="310" s="192" customFormat="1" customHeight="1" spans="1:12">
      <c r="A310" s="179" t="s">
        <v>1414</v>
      </c>
      <c r="B310" s="179" t="s">
        <v>1901</v>
      </c>
      <c r="C310" s="179" t="s">
        <v>1897</v>
      </c>
      <c r="D310" s="199" t="s">
        <v>3519</v>
      </c>
      <c r="E310" s="200" t="s">
        <v>3535</v>
      </c>
      <c r="F310" s="201">
        <v>0.15</v>
      </c>
      <c r="G310" s="201">
        <v>0.15</v>
      </c>
      <c r="H310" s="202">
        <v>0</v>
      </c>
      <c r="I310" s="205">
        <v>0.15</v>
      </c>
      <c r="J310" s="201">
        <v>0</v>
      </c>
      <c r="K310" s="201">
        <v>0</v>
      </c>
      <c r="L310" s="202">
        <v>0</v>
      </c>
    </row>
    <row r="311" s="192" customFormat="1" customHeight="1" spans="1:12">
      <c r="A311" s="179"/>
      <c r="B311" s="179"/>
      <c r="C311" s="179"/>
      <c r="D311" s="199" t="s">
        <v>3541</v>
      </c>
      <c r="E311" s="200" t="s">
        <v>3542</v>
      </c>
      <c r="F311" s="201">
        <v>46</v>
      </c>
      <c r="G311" s="201">
        <v>46</v>
      </c>
      <c r="H311" s="202">
        <v>0</v>
      </c>
      <c r="I311" s="205">
        <v>46</v>
      </c>
      <c r="J311" s="201">
        <v>0</v>
      </c>
      <c r="K311" s="201">
        <v>0</v>
      </c>
      <c r="L311" s="202">
        <v>0</v>
      </c>
    </row>
    <row r="312" s="192" customFormat="1" customHeight="1" spans="1:12">
      <c r="A312" s="179" t="s">
        <v>1414</v>
      </c>
      <c r="B312" s="179" t="s">
        <v>1901</v>
      </c>
      <c r="C312" s="179" t="s">
        <v>1897</v>
      </c>
      <c r="D312" s="199" t="s">
        <v>3519</v>
      </c>
      <c r="E312" s="200" t="s">
        <v>3608</v>
      </c>
      <c r="F312" s="201">
        <v>8</v>
      </c>
      <c r="G312" s="201">
        <v>8</v>
      </c>
      <c r="H312" s="202">
        <v>0</v>
      </c>
      <c r="I312" s="205">
        <v>8</v>
      </c>
      <c r="J312" s="201">
        <v>0</v>
      </c>
      <c r="K312" s="201">
        <v>0</v>
      </c>
      <c r="L312" s="202">
        <v>0</v>
      </c>
    </row>
    <row r="313" s="192" customFormat="1" customHeight="1" spans="1:12">
      <c r="A313" s="179" t="s">
        <v>1414</v>
      </c>
      <c r="B313" s="179" t="s">
        <v>1901</v>
      </c>
      <c r="C313" s="179" t="s">
        <v>1897</v>
      </c>
      <c r="D313" s="199" t="s">
        <v>3519</v>
      </c>
      <c r="E313" s="200" t="s">
        <v>3609</v>
      </c>
      <c r="F313" s="201">
        <v>30</v>
      </c>
      <c r="G313" s="201">
        <v>30</v>
      </c>
      <c r="H313" s="202">
        <v>0</v>
      </c>
      <c r="I313" s="205">
        <v>30</v>
      </c>
      <c r="J313" s="201">
        <v>0</v>
      </c>
      <c r="K313" s="201">
        <v>0</v>
      </c>
      <c r="L313" s="202">
        <v>0</v>
      </c>
    </row>
    <row r="314" s="192" customFormat="1" customHeight="1" spans="1:12">
      <c r="A314" s="179" t="s">
        <v>1414</v>
      </c>
      <c r="B314" s="179" t="s">
        <v>1901</v>
      </c>
      <c r="C314" s="179" t="s">
        <v>1897</v>
      </c>
      <c r="D314" s="199" t="s">
        <v>3519</v>
      </c>
      <c r="E314" s="200" t="s">
        <v>3610</v>
      </c>
      <c r="F314" s="201">
        <v>8</v>
      </c>
      <c r="G314" s="201">
        <v>8</v>
      </c>
      <c r="H314" s="202">
        <v>0</v>
      </c>
      <c r="I314" s="205">
        <v>8</v>
      </c>
      <c r="J314" s="201">
        <v>0</v>
      </c>
      <c r="K314" s="201">
        <v>0</v>
      </c>
      <c r="L314" s="202">
        <v>0</v>
      </c>
    </row>
    <row r="315" s="192" customFormat="1" customHeight="1" spans="1:12">
      <c r="A315" s="179"/>
      <c r="B315" s="179"/>
      <c r="C315" s="179"/>
      <c r="D315" s="199" t="s">
        <v>2326</v>
      </c>
      <c r="E315" s="200" t="s">
        <v>2327</v>
      </c>
      <c r="F315" s="201">
        <v>18</v>
      </c>
      <c r="G315" s="201">
        <v>18</v>
      </c>
      <c r="H315" s="202">
        <v>0</v>
      </c>
      <c r="I315" s="205">
        <v>18</v>
      </c>
      <c r="J315" s="201">
        <v>0</v>
      </c>
      <c r="K315" s="201">
        <v>0</v>
      </c>
      <c r="L315" s="202">
        <v>0</v>
      </c>
    </row>
    <row r="316" s="192" customFormat="1" customHeight="1" spans="1:12">
      <c r="A316" s="179"/>
      <c r="B316" s="179"/>
      <c r="C316" s="179"/>
      <c r="D316" s="199" t="s">
        <v>3541</v>
      </c>
      <c r="E316" s="200" t="s">
        <v>3542</v>
      </c>
      <c r="F316" s="201">
        <v>18</v>
      </c>
      <c r="G316" s="201">
        <v>18</v>
      </c>
      <c r="H316" s="202">
        <v>0</v>
      </c>
      <c r="I316" s="205">
        <v>18</v>
      </c>
      <c r="J316" s="201">
        <v>0</v>
      </c>
      <c r="K316" s="201">
        <v>0</v>
      </c>
      <c r="L316" s="202">
        <v>0</v>
      </c>
    </row>
    <row r="317" s="192" customFormat="1" customHeight="1" spans="1:12">
      <c r="A317" s="179" t="s">
        <v>1752</v>
      </c>
      <c r="B317" s="179" t="s">
        <v>1897</v>
      </c>
      <c r="C317" s="179" t="s">
        <v>1903</v>
      </c>
      <c r="D317" s="199" t="s">
        <v>3611</v>
      </c>
      <c r="E317" s="200" t="s">
        <v>3612</v>
      </c>
      <c r="F317" s="201">
        <v>18</v>
      </c>
      <c r="G317" s="201">
        <v>18</v>
      </c>
      <c r="H317" s="202">
        <v>0</v>
      </c>
      <c r="I317" s="205">
        <v>18</v>
      </c>
      <c r="J317" s="201">
        <v>0</v>
      </c>
      <c r="K317" s="201">
        <v>0</v>
      </c>
      <c r="L317" s="202">
        <v>0</v>
      </c>
    </row>
    <row r="318" s="192" customFormat="1" customHeight="1" spans="1:12">
      <c r="A318" s="179"/>
      <c r="B318" s="179"/>
      <c r="C318" s="179"/>
      <c r="D318" s="199" t="s">
        <v>2328</v>
      </c>
      <c r="E318" s="200" t="s">
        <v>479</v>
      </c>
      <c r="F318" s="201">
        <v>16916.6</v>
      </c>
      <c r="G318" s="201">
        <v>1216.6</v>
      </c>
      <c r="H318" s="202">
        <v>15700</v>
      </c>
      <c r="I318" s="205">
        <v>396.5</v>
      </c>
      <c r="J318" s="201">
        <v>15819.96</v>
      </c>
      <c r="K318" s="201">
        <v>243.4</v>
      </c>
      <c r="L318" s="202">
        <v>456.74</v>
      </c>
    </row>
    <row r="319" s="192" customFormat="1" customHeight="1" spans="1:12">
      <c r="A319" s="179"/>
      <c r="B319" s="179"/>
      <c r="C319" s="179"/>
      <c r="D319" s="199" t="s">
        <v>2329</v>
      </c>
      <c r="E319" s="200" t="s">
        <v>2330</v>
      </c>
      <c r="F319" s="201">
        <v>826.95</v>
      </c>
      <c r="G319" s="201">
        <v>826.95</v>
      </c>
      <c r="H319" s="202">
        <v>0</v>
      </c>
      <c r="I319" s="205">
        <v>296.75</v>
      </c>
      <c r="J319" s="201">
        <v>85.2</v>
      </c>
      <c r="K319" s="201">
        <v>154.89</v>
      </c>
      <c r="L319" s="202">
        <v>290.11</v>
      </c>
    </row>
    <row r="320" s="192" customFormat="1" customHeight="1" spans="1:12">
      <c r="A320" s="179"/>
      <c r="B320" s="179"/>
      <c r="C320" s="179"/>
      <c r="D320" s="199" t="s">
        <v>3517</v>
      </c>
      <c r="E320" s="200" t="s">
        <v>3518</v>
      </c>
      <c r="F320" s="201">
        <v>642.95</v>
      </c>
      <c r="G320" s="201">
        <v>642.95</v>
      </c>
      <c r="H320" s="202">
        <v>0</v>
      </c>
      <c r="I320" s="205">
        <v>112.75</v>
      </c>
      <c r="J320" s="201">
        <v>85.2</v>
      </c>
      <c r="K320" s="201">
        <v>154.89</v>
      </c>
      <c r="L320" s="202">
        <v>290.11</v>
      </c>
    </row>
    <row r="321" s="192" customFormat="1" customHeight="1" spans="1:12">
      <c r="A321" s="179" t="s">
        <v>1414</v>
      </c>
      <c r="B321" s="179" t="s">
        <v>1913</v>
      </c>
      <c r="C321" s="179" t="s">
        <v>1897</v>
      </c>
      <c r="D321" s="199" t="s">
        <v>3519</v>
      </c>
      <c r="E321" s="200" t="s">
        <v>3520</v>
      </c>
      <c r="F321" s="201">
        <v>290.11</v>
      </c>
      <c r="G321" s="201">
        <v>290.11</v>
      </c>
      <c r="H321" s="202">
        <v>0</v>
      </c>
      <c r="I321" s="205">
        <v>0</v>
      </c>
      <c r="J321" s="201">
        <v>0</v>
      </c>
      <c r="K321" s="201">
        <v>0</v>
      </c>
      <c r="L321" s="202">
        <v>290.11</v>
      </c>
    </row>
    <row r="322" s="192" customFormat="1" customHeight="1" spans="1:12">
      <c r="A322" s="179" t="s">
        <v>1414</v>
      </c>
      <c r="B322" s="179" t="s">
        <v>1913</v>
      </c>
      <c r="C322" s="179" t="s">
        <v>1897</v>
      </c>
      <c r="D322" s="199" t="s">
        <v>3519</v>
      </c>
      <c r="E322" s="200" t="s">
        <v>3521</v>
      </c>
      <c r="F322" s="201">
        <v>14.15</v>
      </c>
      <c r="G322" s="201">
        <v>14.15</v>
      </c>
      <c r="H322" s="202">
        <v>0</v>
      </c>
      <c r="I322" s="205">
        <v>0</v>
      </c>
      <c r="J322" s="201">
        <v>14.15</v>
      </c>
      <c r="K322" s="201">
        <v>0</v>
      </c>
      <c r="L322" s="202">
        <v>0</v>
      </c>
    </row>
    <row r="323" s="192" customFormat="1" customHeight="1" spans="1:12">
      <c r="A323" s="179" t="s">
        <v>1414</v>
      </c>
      <c r="B323" s="179" t="s">
        <v>1913</v>
      </c>
      <c r="C323" s="179" t="s">
        <v>1897</v>
      </c>
      <c r="D323" s="199" t="s">
        <v>3519</v>
      </c>
      <c r="E323" s="200" t="s">
        <v>3522</v>
      </c>
      <c r="F323" s="201">
        <v>51</v>
      </c>
      <c r="G323" s="201">
        <v>51</v>
      </c>
      <c r="H323" s="202">
        <v>0</v>
      </c>
      <c r="I323" s="205">
        <v>0</v>
      </c>
      <c r="J323" s="201">
        <v>51</v>
      </c>
      <c r="K323" s="201">
        <v>0</v>
      </c>
      <c r="L323" s="202">
        <v>0</v>
      </c>
    </row>
    <row r="324" s="192" customFormat="1" customHeight="1" spans="1:12">
      <c r="A324" s="179" t="s">
        <v>1619</v>
      </c>
      <c r="B324" s="179" t="s">
        <v>1911</v>
      </c>
      <c r="C324" s="179" t="s">
        <v>1911</v>
      </c>
      <c r="D324" s="199" t="s">
        <v>3523</v>
      </c>
      <c r="E324" s="200" t="s">
        <v>3524</v>
      </c>
      <c r="F324" s="201">
        <v>71.05</v>
      </c>
      <c r="G324" s="201">
        <v>71.05</v>
      </c>
      <c r="H324" s="202">
        <v>0</v>
      </c>
      <c r="I324" s="205">
        <v>0</v>
      </c>
      <c r="J324" s="201">
        <v>0</v>
      </c>
      <c r="K324" s="201">
        <v>71.05</v>
      </c>
      <c r="L324" s="202">
        <v>0</v>
      </c>
    </row>
    <row r="325" s="192" customFormat="1" customHeight="1" spans="1:12">
      <c r="A325" s="179" t="s">
        <v>1619</v>
      </c>
      <c r="B325" s="179" t="s">
        <v>1911</v>
      </c>
      <c r="C325" s="179" t="s">
        <v>1913</v>
      </c>
      <c r="D325" s="199" t="s">
        <v>3525</v>
      </c>
      <c r="E325" s="200" t="s">
        <v>3526</v>
      </c>
      <c r="F325" s="201">
        <v>28.42</v>
      </c>
      <c r="G325" s="201">
        <v>28.42</v>
      </c>
      <c r="H325" s="202">
        <v>0</v>
      </c>
      <c r="I325" s="205">
        <v>0</v>
      </c>
      <c r="J325" s="201">
        <v>0</v>
      </c>
      <c r="K325" s="201">
        <v>28.42</v>
      </c>
      <c r="L325" s="202">
        <v>0</v>
      </c>
    </row>
    <row r="326" s="192" customFormat="1" customHeight="1" spans="1:12">
      <c r="A326" s="179" t="s">
        <v>1697</v>
      </c>
      <c r="B326" s="179" t="s">
        <v>1992</v>
      </c>
      <c r="C326" s="179" t="s">
        <v>1897</v>
      </c>
      <c r="D326" s="199" t="s">
        <v>3527</v>
      </c>
      <c r="E326" s="200" t="s">
        <v>3528</v>
      </c>
      <c r="F326" s="201">
        <v>17.71</v>
      </c>
      <c r="G326" s="201">
        <v>17.71</v>
      </c>
      <c r="H326" s="202">
        <v>0</v>
      </c>
      <c r="I326" s="205">
        <v>0</v>
      </c>
      <c r="J326" s="201">
        <v>0</v>
      </c>
      <c r="K326" s="201">
        <v>17.71</v>
      </c>
      <c r="L326" s="202">
        <v>0</v>
      </c>
    </row>
    <row r="327" s="192" customFormat="1" customHeight="1" spans="1:12">
      <c r="A327" s="179" t="s">
        <v>1619</v>
      </c>
      <c r="B327" s="179" t="s">
        <v>2029</v>
      </c>
      <c r="C327" s="179" t="s">
        <v>1899</v>
      </c>
      <c r="D327" s="199" t="s">
        <v>3529</v>
      </c>
      <c r="E327" s="200" t="s">
        <v>3530</v>
      </c>
      <c r="F327" s="201">
        <v>2.9</v>
      </c>
      <c r="G327" s="201">
        <v>2.9</v>
      </c>
      <c r="H327" s="202">
        <v>0</v>
      </c>
      <c r="I327" s="205">
        <v>0</v>
      </c>
      <c r="J327" s="201">
        <v>0</v>
      </c>
      <c r="K327" s="201">
        <v>2.9</v>
      </c>
      <c r="L327" s="202">
        <v>0</v>
      </c>
    </row>
    <row r="328" s="192" customFormat="1" customHeight="1" spans="1:12">
      <c r="A328" s="179" t="s">
        <v>1851</v>
      </c>
      <c r="B328" s="179" t="s">
        <v>1899</v>
      </c>
      <c r="C328" s="179" t="s">
        <v>1897</v>
      </c>
      <c r="D328" s="199" t="s">
        <v>3533</v>
      </c>
      <c r="E328" s="200" t="s">
        <v>3533</v>
      </c>
      <c r="F328" s="201">
        <v>34.81</v>
      </c>
      <c r="G328" s="201">
        <v>34.81</v>
      </c>
      <c r="H328" s="202">
        <v>0</v>
      </c>
      <c r="I328" s="205">
        <v>0</v>
      </c>
      <c r="J328" s="201">
        <v>0</v>
      </c>
      <c r="K328" s="201">
        <v>34.81</v>
      </c>
      <c r="L328" s="202">
        <v>0</v>
      </c>
    </row>
    <row r="329" s="192" customFormat="1" customHeight="1" spans="1:12">
      <c r="A329" s="179" t="s">
        <v>1414</v>
      </c>
      <c r="B329" s="179" t="s">
        <v>1913</v>
      </c>
      <c r="C329" s="179" t="s">
        <v>1897</v>
      </c>
      <c r="D329" s="199" t="s">
        <v>3519</v>
      </c>
      <c r="E329" s="200" t="s">
        <v>3534</v>
      </c>
      <c r="F329" s="201">
        <v>76.5</v>
      </c>
      <c r="G329" s="201">
        <v>76.5</v>
      </c>
      <c r="H329" s="202">
        <v>0</v>
      </c>
      <c r="I329" s="205">
        <v>76.5</v>
      </c>
      <c r="J329" s="201">
        <v>0</v>
      </c>
      <c r="K329" s="201">
        <v>0</v>
      </c>
      <c r="L329" s="202">
        <v>0</v>
      </c>
    </row>
    <row r="330" s="192" customFormat="1" customHeight="1" spans="1:12">
      <c r="A330" s="179" t="s">
        <v>1414</v>
      </c>
      <c r="B330" s="179" t="s">
        <v>1913</v>
      </c>
      <c r="C330" s="179" t="s">
        <v>1897</v>
      </c>
      <c r="D330" s="199" t="s">
        <v>3519</v>
      </c>
      <c r="E330" s="200" t="s">
        <v>3535</v>
      </c>
      <c r="F330" s="201">
        <v>3.4</v>
      </c>
      <c r="G330" s="201">
        <v>3.4</v>
      </c>
      <c r="H330" s="202">
        <v>0</v>
      </c>
      <c r="I330" s="205">
        <v>3.4</v>
      </c>
      <c r="J330" s="201">
        <v>0</v>
      </c>
      <c r="K330" s="201">
        <v>0</v>
      </c>
      <c r="L330" s="202">
        <v>0</v>
      </c>
    </row>
    <row r="331" s="192" customFormat="1" customHeight="1" spans="1:12">
      <c r="A331" s="179" t="s">
        <v>1414</v>
      </c>
      <c r="B331" s="179" t="s">
        <v>1913</v>
      </c>
      <c r="C331" s="179" t="s">
        <v>1897</v>
      </c>
      <c r="D331" s="199" t="s">
        <v>3519</v>
      </c>
      <c r="E331" s="200" t="s">
        <v>3536</v>
      </c>
      <c r="F331" s="201">
        <v>32.34</v>
      </c>
      <c r="G331" s="201">
        <v>32.34</v>
      </c>
      <c r="H331" s="202">
        <v>0</v>
      </c>
      <c r="I331" s="205">
        <v>32.34</v>
      </c>
      <c r="J331" s="201">
        <v>0</v>
      </c>
      <c r="K331" s="201">
        <v>0</v>
      </c>
      <c r="L331" s="202">
        <v>0</v>
      </c>
    </row>
    <row r="332" s="192" customFormat="1" customHeight="1" spans="1:12">
      <c r="A332" s="179" t="s">
        <v>1619</v>
      </c>
      <c r="B332" s="179" t="s">
        <v>1911</v>
      </c>
      <c r="C332" s="179" t="s">
        <v>1897</v>
      </c>
      <c r="D332" s="199" t="s">
        <v>3537</v>
      </c>
      <c r="E332" s="200" t="s">
        <v>3538</v>
      </c>
      <c r="F332" s="201">
        <v>20.05</v>
      </c>
      <c r="G332" s="201">
        <v>20.05</v>
      </c>
      <c r="H332" s="202">
        <v>0</v>
      </c>
      <c r="I332" s="205">
        <v>0</v>
      </c>
      <c r="J332" s="201">
        <v>20.05</v>
      </c>
      <c r="K332" s="201">
        <v>0</v>
      </c>
      <c r="L332" s="202">
        <v>0</v>
      </c>
    </row>
    <row r="333" s="192" customFormat="1" customHeight="1" spans="1:12">
      <c r="A333" s="179" t="s">
        <v>1619</v>
      </c>
      <c r="B333" s="179" t="s">
        <v>1917</v>
      </c>
      <c r="C333" s="179" t="s">
        <v>1903</v>
      </c>
      <c r="D333" s="199" t="s">
        <v>3539</v>
      </c>
      <c r="E333" s="200" t="s">
        <v>3540</v>
      </c>
      <c r="F333" s="201">
        <v>0.51</v>
      </c>
      <c r="G333" s="201">
        <v>0.51</v>
      </c>
      <c r="H333" s="202">
        <v>0</v>
      </c>
      <c r="I333" s="205">
        <v>0.51</v>
      </c>
      <c r="J333" s="201">
        <v>0</v>
      </c>
      <c r="K333" s="201">
        <v>0</v>
      </c>
      <c r="L333" s="202">
        <v>0</v>
      </c>
    </row>
    <row r="334" s="192" customFormat="1" customHeight="1" spans="1:12">
      <c r="A334" s="179"/>
      <c r="B334" s="179"/>
      <c r="C334" s="179"/>
      <c r="D334" s="199" t="s">
        <v>3541</v>
      </c>
      <c r="E334" s="200" t="s">
        <v>3542</v>
      </c>
      <c r="F334" s="201">
        <v>184</v>
      </c>
      <c r="G334" s="201">
        <v>184</v>
      </c>
      <c r="H334" s="202">
        <v>0</v>
      </c>
      <c r="I334" s="205">
        <v>184</v>
      </c>
      <c r="J334" s="201">
        <v>0</v>
      </c>
      <c r="K334" s="201">
        <v>0</v>
      </c>
      <c r="L334" s="202">
        <v>0</v>
      </c>
    </row>
    <row r="335" s="192" customFormat="1" customHeight="1" spans="1:12">
      <c r="A335" s="179" t="s">
        <v>1414</v>
      </c>
      <c r="B335" s="179" t="s">
        <v>1913</v>
      </c>
      <c r="C335" s="179" t="s">
        <v>1915</v>
      </c>
      <c r="D335" s="199" t="s">
        <v>3613</v>
      </c>
      <c r="E335" s="200" t="s">
        <v>3613</v>
      </c>
      <c r="F335" s="201">
        <v>20</v>
      </c>
      <c r="G335" s="201">
        <v>20</v>
      </c>
      <c r="H335" s="202">
        <v>0</v>
      </c>
      <c r="I335" s="205">
        <v>20</v>
      </c>
      <c r="J335" s="201">
        <v>0</v>
      </c>
      <c r="K335" s="201">
        <v>0</v>
      </c>
      <c r="L335" s="202">
        <v>0</v>
      </c>
    </row>
    <row r="336" s="192" customFormat="1" customHeight="1" spans="1:12">
      <c r="A336" s="179" t="s">
        <v>1414</v>
      </c>
      <c r="B336" s="179" t="s">
        <v>1913</v>
      </c>
      <c r="C336" s="179" t="s">
        <v>1911</v>
      </c>
      <c r="D336" s="199" t="s">
        <v>3614</v>
      </c>
      <c r="E336" s="200" t="s">
        <v>3614</v>
      </c>
      <c r="F336" s="201">
        <v>10</v>
      </c>
      <c r="G336" s="201">
        <v>10</v>
      </c>
      <c r="H336" s="202">
        <v>0</v>
      </c>
      <c r="I336" s="205">
        <v>10</v>
      </c>
      <c r="J336" s="201">
        <v>0</v>
      </c>
      <c r="K336" s="201">
        <v>0</v>
      </c>
      <c r="L336" s="202">
        <v>0</v>
      </c>
    </row>
    <row r="337" s="192" customFormat="1" customHeight="1" spans="1:12">
      <c r="A337" s="179" t="s">
        <v>1414</v>
      </c>
      <c r="B337" s="179" t="s">
        <v>1913</v>
      </c>
      <c r="C337" s="179" t="s">
        <v>1917</v>
      </c>
      <c r="D337" s="199" t="s">
        <v>3615</v>
      </c>
      <c r="E337" s="200" t="s">
        <v>3616</v>
      </c>
      <c r="F337" s="201">
        <v>38</v>
      </c>
      <c r="G337" s="201">
        <v>38</v>
      </c>
      <c r="H337" s="202">
        <v>0</v>
      </c>
      <c r="I337" s="205">
        <v>38</v>
      </c>
      <c r="J337" s="201">
        <v>0</v>
      </c>
      <c r="K337" s="201">
        <v>0</v>
      </c>
      <c r="L337" s="202">
        <v>0</v>
      </c>
    </row>
    <row r="338" s="192" customFormat="1" customHeight="1" spans="1:12">
      <c r="A338" s="179" t="s">
        <v>1414</v>
      </c>
      <c r="B338" s="179" t="s">
        <v>1913</v>
      </c>
      <c r="C338" s="179" t="s">
        <v>1909</v>
      </c>
      <c r="D338" s="199" t="s">
        <v>3617</v>
      </c>
      <c r="E338" s="200" t="s">
        <v>3617</v>
      </c>
      <c r="F338" s="201">
        <v>20</v>
      </c>
      <c r="G338" s="201">
        <v>20</v>
      </c>
      <c r="H338" s="202">
        <v>0</v>
      </c>
      <c r="I338" s="205">
        <v>20</v>
      </c>
      <c r="J338" s="201">
        <v>0</v>
      </c>
      <c r="K338" s="201">
        <v>0</v>
      </c>
      <c r="L338" s="202">
        <v>0</v>
      </c>
    </row>
    <row r="339" s="192" customFormat="1" customHeight="1" spans="1:12">
      <c r="A339" s="179" t="s">
        <v>1414</v>
      </c>
      <c r="B339" s="179" t="s">
        <v>1913</v>
      </c>
      <c r="C339" s="179" t="s">
        <v>1897</v>
      </c>
      <c r="D339" s="199" t="s">
        <v>3519</v>
      </c>
      <c r="E339" s="200" t="s">
        <v>3618</v>
      </c>
      <c r="F339" s="201">
        <v>48</v>
      </c>
      <c r="G339" s="201">
        <v>48</v>
      </c>
      <c r="H339" s="202">
        <v>0</v>
      </c>
      <c r="I339" s="205">
        <v>48</v>
      </c>
      <c r="J339" s="201">
        <v>0</v>
      </c>
      <c r="K339" s="201">
        <v>0</v>
      </c>
      <c r="L339" s="202">
        <v>0</v>
      </c>
    </row>
    <row r="340" s="192" customFormat="1" customHeight="1" spans="1:12">
      <c r="A340" s="179" t="s">
        <v>1414</v>
      </c>
      <c r="B340" s="179" t="s">
        <v>1913</v>
      </c>
      <c r="C340" s="179" t="s">
        <v>1897</v>
      </c>
      <c r="D340" s="199" t="s">
        <v>3519</v>
      </c>
      <c r="E340" s="200" t="s">
        <v>3619</v>
      </c>
      <c r="F340" s="201">
        <v>48</v>
      </c>
      <c r="G340" s="201">
        <v>48</v>
      </c>
      <c r="H340" s="202">
        <v>0</v>
      </c>
      <c r="I340" s="205">
        <v>48</v>
      </c>
      <c r="J340" s="201">
        <v>0</v>
      </c>
      <c r="K340" s="201">
        <v>0</v>
      </c>
      <c r="L340" s="202">
        <v>0</v>
      </c>
    </row>
    <row r="341" s="192" customFormat="1" customHeight="1" spans="1:12">
      <c r="A341" s="179"/>
      <c r="B341" s="179"/>
      <c r="C341" s="179"/>
      <c r="D341" s="199" t="s">
        <v>2331</v>
      </c>
      <c r="E341" s="200" t="s">
        <v>2332</v>
      </c>
      <c r="F341" s="201">
        <v>78.27</v>
      </c>
      <c r="G341" s="201">
        <v>78.27</v>
      </c>
      <c r="H341" s="202">
        <v>0</v>
      </c>
      <c r="I341" s="205">
        <v>16.39</v>
      </c>
      <c r="J341" s="201">
        <v>6.98</v>
      </c>
      <c r="K341" s="201">
        <v>18.98</v>
      </c>
      <c r="L341" s="202">
        <v>35.92</v>
      </c>
    </row>
    <row r="342" s="192" customFormat="1" customHeight="1" spans="1:12">
      <c r="A342" s="179"/>
      <c r="B342" s="179"/>
      <c r="C342" s="179"/>
      <c r="D342" s="199" t="s">
        <v>3517</v>
      </c>
      <c r="E342" s="200" t="s">
        <v>3518</v>
      </c>
      <c r="F342" s="201">
        <v>73.27</v>
      </c>
      <c r="G342" s="201">
        <v>73.27</v>
      </c>
      <c r="H342" s="202">
        <v>0</v>
      </c>
      <c r="I342" s="205">
        <v>11.39</v>
      </c>
      <c r="J342" s="201">
        <v>6.98</v>
      </c>
      <c r="K342" s="201">
        <v>18.98</v>
      </c>
      <c r="L342" s="202">
        <v>35.92</v>
      </c>
    </row>
    <row r="343" s="192" customFormat="1" customHeight="1" spans="1:12">
      <c r="A343" s="179" t="s">
        <v>1414</v>
      </c>
      <c r="B343" s="179" t="s">
        <v>1913</v>
      </c>
      <c r="C343" s="179" t="s">
        <v>1897</v>
      </c>
      <c r="D343" s="199" t="s">
        <v>3519</v>
      </c>
      <c r="E343" s="200" t="s">
        <v>3520</v>
      </c>
      <c r="F343" s="201">
        <v>35.92</v>
      </c>
      <c r="G343" s="201">
        <v>35.92</v>
      </c>
      <c r="H343" s="202">
        <v>0</v>
      </c>
      <c r="I343" s="205">
        <v>0</v>
      </c>
      <c r="J343" s="201">
        <v>0</v>
      </c>
      <c r="K343" s="201">
        <v>0</v>
      </c>
      <c r="L343" s="202">
        <v>35.92</v>
      </c>
    </row>
    <row r="344" s="192" customFormat="1" customHeight="1" spans="1:12">
      <c r="A344" s="179" t="s">
        <v>1414</v>
      </c>
      <c r="B344" s="179" t="s">
        <v>1913</v>
      </c>
      <c r="C344" s="179" t="s">
        <v>1897</v>
      </c>
      <c r="D344" s="199" t="s">
        <v>3519</v>
      </c>
      <c r="E344" s="200" t="s">
        <v>3521</v>
      </c>
      <c r="F344" s="201">
        <v>1.98</v>
      </c>
      <c r="G344" s="201">
        <v>1.98</v>
      </c>
      <c r="H344" s="202">
        <v>0</v>
      </c>
      <c r="I344" s="205">
        <v>0</v>
      </c>
      <c r="J344" s="201">
        <v>1.98</v>
      </c>
      <c r="K344" s="201">
        <v>0</v>
      </c>
      <c r="L344" s="202">
        <v>0</v>
      </c>
    </row>
    <row r="345" s="192" customFormat="1" customHeight="1" spans="1:12">
      <c r="A345" s="179" t="s">
        <v>1414</v>
      </c>
      <c r="B345" s="179" t="s">
        <v>1913</v>
      </c>
      <c r="C345" s="179" t="s">
        <v>1897</v>
      </c>
      <c r="D345" s="199" t="s">
        <v>3519</v>
      </c>
      <c r="E345" s="200" t="s">
        <v>3522</v>
      </c>
      <c r="F345" s="201">
        <v>5</v>
      </c>
      <c r="G345" s="201">
        <v>5</v>
      </c>
      <c r="H345" s="202">
        <v>0</v>
      </c>
      <c r="I345" s="205">
        <v>0</v>
      </c>
      <c r="J345" s="201">
        <v>5</v>
      </c>
      <c r="K345" s="201">
        <v>0</v>
      </c>
      <c r="L345" s="202">
        <v>0</v>
      </c>
    </row>
    <row r="346" s="192" customFormat="1" customHeight="1" spans="1:12">
      <c r="A346" s="179" t="s">
        <v>1619</v>
      </c>
      <c r="B346" s="179" t="s">
        <v>1911</v>
      </c>
      <c r="C346" s="179" t="s">
        <v>1911</v>
      </c>
      <c r="D346" s="199" t="s">
        <v>3523</v>
      </c>
      <c r="E346" s="200" t="s">
        <v>3524</v>
      </c>
      <c r="F346" s="201">
        <v>8.58</v>
      </c>
      <c r="G346" s="201">
        <v>8.58</v>
      </c>
      <c r="H346" s="202">
        <v>0</v>
      </c>
      <c r="I346" s="205">
        <v>0</v>
      </c>
      <c r="J346" s="201">
        <v>0</v>
      </c>
      <c r="K346" s="201">
        <v>8.58</v>
      </c>
      <c r="L346" s="202">
        <v>0</v>
      </c>
    </row>
    <row r="347" s="192" customFormat="1" customHeight="1" spans="1:12">
      <c r="A347" s="179" t="s">
        <v>1619</v>
      </c>
      <c r="B347" s="179" t="s">
        <v>1911</v>
      </c>
      <c r="C347" s="179" t="s">
        <v>1913</v>
      </c>
      <c r="D347" s="199" t="s">
        <v>3525</v>
      </c>
      <c r="E347" s="200" t="s">
        <v>3526</v>
      </c>
      <c r="F347" s="201">
        <v>3.43</v>
      </c>
      <c r="G347" s="201">
        <v>3.43</v>
      </c>
      <c r="H347" s="202">
        <v>0</v>
      </c>
      <c r="I347" s="205">
        <v>0</v>
      </c>
      <c r="J347" s="201">
        <v>0</v>
      </c>
      <c r="K347" s="201">
        <v>3.43</v>
      </c>
      <c r="L347" s="202">
        <v>0</v>
      </c>
    </row>
    <row r="348" s="192" customFormat="1" customHeight="1" spans="1:12">
      <c r="A348" s="179" t="s">
        <v>1697</v>
      </c>
      <c r="B348" s="179" t="s">
        <v>1992</v>
      </c>
      <c r="C348" s="179" t="s">
        <v>1897</v>
      </c>
      <c r="D348" s="199" t="s">
        <v>3527</v>
      </c>
      <c r="E348" s="200" t="s">
        <v>3528</v>
      </c>
      <c r="F348" s="201">
        <v>2.3</v>
      </c>
      <c r="G348" s="201">
        <v>2.3</v>
      </c>
      <c r="H348" s="202">
        <v>0</v>
      </c>
      <c r="I348" s="205">
        <v>0</v>
      </c>
      <c r="J348" s="201">
        <v>0</v>
      </c>
      <c r="K348" s="201">
        <v>2.3</v>
      </c>
      <c r="L348" s="202">
        <v>0</v>
      </c>
    </row>
    <row r="349" s="192" customFormat="1" customHeight="1" spans="1:12">
      <c r="A349" s="179" t="s">
        <v>1619</v>
      </c>
      <c r="B349" s="179" t="s">
        <v>2029</v>
      </c>
      <c r="C349" s="179" t="s">
        <v>1899</v>
      </c>
      <c r="D349" s="199" t="s">
        <v>3529</v>
      </c>
      <c r="E349" s="200" t="s">
        <v>3530</v>
      </c>
      <c r="F349" s="201">
        <v>0.36</v>
      </c>
      <c r="G349" s="201">
        <v>0.36</v>
      </c>
      <c r="H349" s="202">
        <v>0</v>
      </c>
      <c r="I349" s="205">
        <v>0</v>
      </c>
      <c r="J349" s="201">
        <v>0</v>
      </c>
      <c r="K349" s="201">
        <v>0.36</v>
      </c>
      <c r="L349" s="202">
        <v>0</v>
      </c>
    </row>
    <row r="350" s="192" customFormat="1" customHeight="1" spans="1:12">
      <c r="A350" s="179" t="s">
        <v>1851</v>
      </c>
      <c r="B350" s="179" t="s">
        <v>1899</v>
      </c>
      <c r="C350" s="179" t="s">
        <v>1897</v>
      </c>
      <c r="D350" s="199" t="s">
        <v>3533</v>
      </c>
      <c r="E350" s="200" t="s">
        <v>3533</v>
      </c>
      <c r="F350" s="201">
        <v>4.31</v>
      </c>
      <c r="G350" s="201">
        <v>4.31</v>
      </c>
      <c r="H350" s="202">
        <v>0</v>
      </c>
      <c r="I350" s="205">
        <v>0</v>
      </c>
      <c r="J350" s="201">
        <v>0</v>
      </c>
      <c r="K350" s="201">
        <v>4.31</v>
      </c>
      <c r="L350" s="202">
        <v>0</v>
      </c>
    </row>
    <row r="351" s="192" customFormat="1" customHeight="1" spans="1:12">
      <c r="A351" s="179" t="s">
        <v>1414</v>
      </c>
      <c r="B351" s="179" t="s">
        <v>1913</v>
      </c>
      <c r="C351" s="179" t="s">
        <v>1897</v>
      </c>
      <c r="D351" s="199" t="s">
        <v>3519</v>
      </c>
      <c r="E351" s="200" t="s">
        <v>3534</v>
      </c>
      <c r="F351" s="201">
        <v>7.5</v>
      </c>
      <c r="G351" s="201">
        <v>7.5</v>
      </c>
      <c r="H351" s="202">
        <v>0</v>
      </c>
      <c r="I351" s="205">
        <v>7.5</v>
      </c>
      <c r="J351" s="201">
        <v>0</v>
      </c>
      <c r="K351" s="201">
        <v>0</v>
      </c>
      <c r="L351" s="202">
        <v>0</v>
      </c>
    </row>
    <row r="352" s="192" customFormat="1" customHeight="1" spans="1:12">
      <c r="A352" s="179" t="s">
        <v>1414</v>
      </c>
      <c r="B352" s="179" t="s">
        <v>1913</v>
      </c>
      <c r="C352" s="179" t="s">
        <v>1897</v>
      </c>
      <c r="D352" s="199" t="s">
        <v>3519</v>
      </c>
      <c r="E352" s="200" t="s">
        <v>3535</v>
      </c>
      <c r="F352" s="201">
        <v>0.47</v>
      </c>
      <c r="G352" s="201">
        <v>0.47</v>
      </c>
      <c r="H352" s="202">
        <v>0</v>
      </c>
      <c r="I352" s="205">
        <v>0.47</v>
      </c>
      <c r="J352" s="201">
        <v>0</v>
      </c>
      <c r="K352" s="201">
        <v>0</v>
      </c>
      <c r="L352" s="202">
        <v>0</v>
      </c>
    </row>
    <row r="353" s="192" customFormat="1" customHeight="1" spans="1:12">
      <c r="A353" s="179" t="s">
        <v>1414</v>
      </c>
      <c r="B353" s="179" t="s">
        <v>1913</v>
      </c>
      <c r="C353" s="179" t="s">
        <v>1897</v>
      </c>
      <c r="D353" s="199" t="s">
        <v>3519</v>
      </c>
      <c r="E353" s="200" t="s">
        <v>3536</v>
      </c>
      <c r="F353" s="201">
        <v>3.42</v>
      </c>
      <c r="G353" s="201">
        <v>3.42</v>
      </c>
      <c r="H353" s="202">
        <v>0</v>
      </c>
      <c r="I353" s="205">
        <v>3.42</v>
      </c>
      <c r="J353" s="201">
        <v>0</v>
      </c>
      <c r="K353" s="201">
        <v>0</v>
      </c>
      <c r="L353" s="202">
        <v>0</v>
      </c>
    </row>
    <row r="354" s="192" customFormat="1" customHeight="1" spans="1:12">
      <c r="A354" s="179"/>
      <c r="B354" s="179"/>
      <c r="C354" s="179"/>
      <c r="D354" s="199" t="s">
        <v>3541</v>
      </c>
      <c r="E354" s="200" t="s">
        <v>3542</v>
      </c>
      <c r="F354" s="201">
        <v>5</v>
      </c>
      <c r="G354" s="201">
        <v>5</v>
      </c>
      <c r="H354" s="202">
        <v>0</v>
      </c>
      <c r="I354" s="205">
        <v>5</v>
      </c>
      <c r="J354" s="201">
        <v>0</v>
      </c>
      <c r="K354" s="201">
        <v>0</v>
      </c>
      <c r="L354" s="202">
        <v>0</v>
      </c>
    </row>
    <row r="355" s="192" customFormat="1" customHeight="1" spans="1:12">
      <c r="A355" s="179" t="s">
        <v>1414</v>
      </c>
      <c r="B355" s="179" t="s">
        <v>1913</v>
      </c>
      <c r="C355" s="179" t="s">
        <v>1897</v>
      </c>
      <c r="D355" s="199" t="s">
        <v>3519</v>
      </c>
      <c r="E355" s="200" t="s">
        <v>3620</v>
      </c>
      <c r="F355" s="201">
        <v>5</v>
      </c>
      <c r="G355" s="201">
        <v>5</v>
      </c>
      <c r="H355" s="202">
        <v>0</v>
      </c>
      <c r="I355" s="205">
        <v>5</v>
      </c>
      <c r="J355" s="201">
        <v>0</v>
      </c>
      <c r="K355" s="201">
        <v>0</v>
      </c>
      <c r="L355" s="202">
        <v>0</v>
      </c>
    </row>
    <row r="356" s="192" customFormat="1" customHeight="1" spans="1:12">
      <c r="A356" s="179"/>
      <c r="B356" s="179"/>
      <c r="C356" s="179"/>
      <c r="D356" s="199" t="s">
        <v>2333</v>
      </c>
      <c r="E356" s="200" t="s">
        <v>2334</v>
      </c>
      <c r="F356" s="201">
        <v>577.89</v>
      </c>
      <c r="G356" s="201">
        <v>77.89</v>
      </c>
      <c r="H356" s="202">
        <v>500</v>
      </c>
      <c r="I356" s="205">
        <v>29.24</v>
      </c>
      <c r="J356" s="201">
        <v>506.32</v>
      </c>
      <c r="K356" s="201">
        <v>14.75</v>
      </c>
      <c r="L356" s="202">
        <v>27.58</v>
      </c>
    </row>
    <row r="357" s="192" customFormat="1" customHeight="1" spans="1:12">
      <c r="A357" s="179"/>
      <c r="B357" s="179"/>
      <c r="C357" s="179"/>
      <c r="D357" s="199" t="s">
        <v>3517</v>
      </c>
      <c r="E357" s="200" t="s">
        <v>3518</v>
      </c>
      <c r="F357" s="201">
        <v>59.89</v>
      </c>
      <c r="G357" s="201">
        <v>59.89</v>
      </c>
      <c r="H357" s="202">
        <v>0</v>
      </c>
      <c r="I357" s="205">
        <v>11.24</v>
      </c>
      <c r="J357" s="201">
        <v>6.32</v>
      </c>
      <c r="K357" s="201">
        <v>14.75</v>
      </c>
      <c r="L357" s="202">
        <v>27.58</v>
      </c>
    </row>
    <row r="358" s="192" customFormat="1" customHeight="1" spans="1:12">
      <c r="A358" s="179" t="s">
        <v>1414</v>
      </c>
      <c r="B358" s="179" t="s">
        <v>1913</v>
      </c>
      <c r="C358" s="179" t="s">
        <v>1897</v>
      </c>
      <c r="D358" s="199" t="s">
        <v>3519</v>
      </c>
      <c r="E358" s="200" t="s">
        <v>3520</v>
      </c>
      <c r="F358" s="201">
        <v>27.58</v>
      </c>
      <c r="G358" s="201">
        <v>27.58</v>
      </c>
      <c r="H358" s="202">
        <v>0</v>
      </c>
      <c r="I358" s="205">
        <v>0</v>
      </c>
      <c r="J358" s="201">
        <v>0</v>
      </c>
      <c r="K358" s="201">
        <v>0</v>
      </c>
      <c r="L358" s="202">
        <v>27.58</v>
      </c>
    </row>
    <row r="359" s="192" customFormat="1" customHeight="1" spans="1:12">
      <c r="A359" s="179" t="s">
        <v>1414</v>
      </c>
      <c r="B359" s="179" t="s">
        <v>1913</v>
      </c>
      <c r="C359" s="179" t="s">
        <v>1897</v>
      </c>
      <c r="D359" s="199" t="s">
        <v>3519</v>
      </c>
      <c r="E359" s="200" t="s">
        <v>3521</v>
      </c>
      <c r="F359" s="201">
        <v>1.32</v>
      </c>
      <c r="G359" s="201">
        <v>1.32</v>
      </c>
      <c r="H359" s="202">
        <v>0</v>
      </c>
      <c r="I359" s="205">
        <v>0</v>
      </c>
      <c r="J359" s="201">
        <v>1.32</v>
      </c>
      <c r="K359" s="201">
        <v>0</v>
      </c>
      <c r="L359" s="202">
        <v>0</v>
      </c>
    </row>
    <row r="360" s="192" customFormat="1" customHeight="1" spans="1:12">
      <c r="A360" s="179" t="s">
        <v>1414</v>
      </c>
      <c r="B360" s="179" t="s">
        <v>1913</v>
      </c>
      <c r="C360" s="179" t="s">
        <v>1897</v>
      </c>
      <c r="D360" s="199" t="s">
        <v>3519</v>
      </c>
      <c r="E360" s="200" t="s">
        <v>3522</v>
      </c>
      <c r="F360" s="201">
        <v>5</v>
      </c>
      <c r="G360" s="201">
        <v>5</v>
      </c>
      <c r="H360" s="202">
        <v>0</v>
      </c>
      <c r="I360" s="205">
        <v>0</v>
      </c>
      <c r="J360" s="201">
        <v>5</v>
      </c>
      <c r="K360" s="201">
        <v>0</v>
      </c>
      <c r="L360" s="202">
        <v>0</v>
      </c>
    </row>
    <row r="361" s="192" customFormat="1" customHeight="1" spans="1:12">
      <c r="A361" s="179" t="s">
        <v>1619</v>
      </c>
      <c r="B361" s="179" t="s">
        <v>1911</v>
      </c>
      <c r="C361" s="179" t="s">
        <v>1911</v>
      </c>
      <c r="D361" s="199" t="s">
        <v>3523</v>
      </c>
      <c r="E361" s="200" t="s">
        <v>3524</v>
      </c>
      <c r="F361" s="201">
        <v>6.78</v>
      </c>
      <c r="G361" s="201">
        <v>6.78</v>
      </c>
      <c r="H361" s="202">
        <v>0</v>
      </c>
      <c r="I361" s="205">
        <v>0</v>
      </c>
      <c r="J361" s="201">
        <v>0</v>
      </c>
      <c r="K361" s="201">
        <v>6.78</v>
      </c>
      <c r="L361" s="202">
        <v>0</v>
      </c>
    </row>
    <row r="362" s="192" customFormat="1" customHeight="1" spans="1:12">
      <c r="A362" s="179" t="s">
        <v>1619</v>
      </c>
      <c r="B362" s="179" t="s">
        <v>1911</v>
      </c>
      <c r="C362" s="179" t="s">
        <v>1913</v>
      </c>
      <c r="D362" s="199" t="s">
        <v>3525</v>
      </c>
      <c r="E362" s="200" t="s">
        <v>3526</v>
      </c>
      <c r="F362" s="201">
        <v>2.71</v>
      </c>
      <c r="G362" s="201">
        <v>2.71</v>
      </c>
      <c r="H362" s="202">
        <v>0</v>
      </c>
      <c r="I362" s="205">
        <v>0</v>
      </c>
      <c r="J362" s="201">
        <v>0</v>
      </c>
      <c r="K362" s="201">
        <v>2.71</v>
      </c>
      <c r="L362" s="202">
        <v>0</v>
      </c>
    </row>
    <row r="363" s="192" customFormat="1" customHeight="1" spans="1:12">
      <c r="A363" s="179" t="s">
        <v>1697</v>
      </c>
      <c r="B363" s="179" t="s">
        <v>1992</v>
      </c>
      <c r="C363" s="179" t="s">
        <v>1897</v>
      </c>
      <c r="D363" s="199" t="s">
        <v>3527</v>
      </c>
      <c r="E363" s="200" t="s">
        <v>3528</v>
      </c>
      <c r="F363" s="201">
        <v>1.67</v>
      </c>
      <c r="G363" s="201">
        <v>1.67</v>
      </c>
      <c r="H363" s="202">
        <v>0</v>
      </c>
      <c r="I363" s="205">
        <v>0</v>
      </c>
      <c r="J363" s="201">
        <v>0</v>
      </c>
      <c r="K363" s="201">
        <v>1.67</v>
      </c>
      <c r="L363" s="202">
        <v>0</v>
      </c>
    </row>
    <row r="364" s="192" customFormat="1" customHeight="1" spans="1:12">
      <c r="A364" s="179" t="s">
        <v>1619</v>
      </c>
      <c r="B364" s="179" t="s">
        <v>2029</v>
      </c>
      <c r="C364" s="179" t="s">
        <v>1899</v>
      </c>
      <c r="D364" s="199" t="s">
        <v>3529</v>
      </c>
      <c r="E364" s="200" t="s">
        <v>3530</v>
      </c>
      <c r="F364" s="201">
        <v>0.28</v>
      </c>
      <c r="G364" s="201">
        <v>0.28</v>
      </c>
      <c r="H364" s="202">
        <v>0</v>
      </c>
      <c r="I364" s="205">
        <v>0</v>
      </c>
      <c r="J364" s="201">
        <v>0</v>
      </c>
      <c r="K364" s="201">
        <v>0.28</v>
      </c>
      <c r="L364" s="202">
        <v>0</v>
      </c>
    </row>
    <row r="365" s="192" customFormat="1" customHeight="1" spans="1:12">
      <c r="A365" s="179" t="s">
        <v>1851</v>
      </c>
      <c r="B365" s="179" t="s">
        <v>1899</v>
      </c>
      <c r="C365" s="179" t="s">
        <v>1897</v>
      </c>
      <c r="D365" s="199" t="s">
        <v>3533</v>
      </c>
      <c r="E365" s="200" t="s">
        <v>3533</v>
      </c>
      <c r="F365" s="201">
        <v>3.31</v>
      </c>
      <c r="G365" s="201">
        <v>3.31</v>
      </c>
      <c r="H365" s="202">
        <v>0</v>
      </c>
      <c r="I365" s="205">
        <v>0</v>
      </c>
      <c r="J365" s="201">
        <v>0</v>
      </c>
      <c r="K365" s="201">
        <v>3.31</v>
      </c>
      <c r="L365" s="202">
        <v>0</v>
      </c>
    </row>
    <row r="366" s="192" customFormat="1" customHeight="1" spans="1:12">
      <c r="A366" s="179" t="s">
        <v>1414</v>
      </c>
      <c r="B366" s="179" t="s">
        <v>1913</v>
      </c>
      <c r="C366" s="179" t="s">
        <v>1897</v>
      </c>
      <c r="D366" s="199" t="s">
        <v>3519</v>
      </c>
      <c r="E366" s="200" t="s">
        <v>3534</v>
      </c>
      <c r="F366" s="201">
        <v>7.5</v>
      </c>
      <c r="G366" s="201">
        <v>7.5</v>
      </c>
      <c r="H366" s="202">
        <v>0</v>
      </c>
      <c r="I366" s="205">
        <v>7.5</v>
      </c>
      <c r="J366" s="201">
        <v>0</v>
      </c>
      <c r="K366" s="201">
        <v>0</v>
      </c>
      <c r="L366" s="202">
        <v>0</v>
      </c>
    </row>
    <row r="367" s="192" customFormat="1" customHeight="1" spans="1:12">
      <c r="A367" s="179" t="s">
        <v>1414</v>
      </c>
      <c r="B367" s="179" t="s">
        <v>1913</v>
      </c>
      <c r="C367" s="179" t="s">
        <v>1897</v>
      </c>
      <c r="D367" s="199" t="s">
        <v>3519</v>
      </c>
      <c r="E367" s="200" t="s">
        <v>3535</v>
      </c>
      <c r="F367" s="201">
        <v>0.32</v>
      </c>
      <c r="G367" s="201">
        <v>0.32</v>
      </c>
      <c r="H367" s="202">
        <v>0</v>
      </c>
      <c r="I367" s="205">
        <v>0.32</v>
      </c>
      <c r="J367" s="201">
        <v>0</v>
      </c>
      <c r="K367" s="201">
        <v>0</v>
      </c>
      <c r="L367" s="202">
        <v>0</v>
      </c>
    </row>
    <row r="368" s="192" customFormat="1" customHeight="1" spans="1:12">
      <c r="A368" s="179" t="s">
        <v>1414</v>
      </c>
      <c r="B368" s="179" t="s">
        <v>1913</v>
      </c>
      <c r="C368" s="179" t="s">
        <v>1897</v>
      </c>
      <c r="D368" s="199" t="s">
        <v>3519</v>
      </c>
      <c r="E368" s="200" t="s">
        <v>3536</v>
      </c>
      <c r="F368" s="201">
        <v>3.42</v>
      </c>
      <c r="G368" s="201">
        <v>3.42</v>
      </c>
      <c r="H368" s="202">
        <v>0</v>
      </c>
      <c r="I368" s="205">
        <v>3.42</v>
      </c>
      <c r="J368" s="201">
        <v>0</v>
      </c>
      <c r="K368" s="201">
        <v>0</v>
      </c>
      <c r="L368" s="202">
        <v>0</v>
      </c>
    </row>
    <row r="369" s="192" customFormat="1" customHeight="1" spans="1:12">
      <c r="A369" s="179"/>
      <c r="B369" s="179"/>
      <c r="C369" s="179"/>
      <c r="D369" s="199" t="s">
        <v>3541</v>
      </c>
      <c r="E369" s="200" t="s">
        <v>3542</v>
      </c>
      <c r="F369" s="201">
        <v>518</v>
      </c>
      <c r="G369" s="201">
        <v>18</v>
      </c>
      <c r="H369" s="202">
        <v>500</v>
      </c>
      <c r="I369" s="205">
        <v>18</v>
      </c>
      <c r="J369" s="201">
        <v>500</v>
      </c>
      <c r="K369" s="201">
        <v>0</v>
      </c>
      <c r="L369" s="202">
        <v>0</v>
      </c>
    </row>
    <row r="370" s="192" customFormat="1" customHeight="1" spans="1:12">
      <c r="A370" s="179" t="s">
        <v>1414</v>
      </c>
      <c r="B370" s="179" t="s">
        <v>1913</v>
      </c>
      <c r="C370" s="179" t="s">
        <v>1897</v>
      </c>
      <c r="D370" s="199" t="s">
        <v>3519</v>
      </c>
      <c r="E370" s="200" t="s">
        <v>3621</v>
      </c>
      <c r="F370" s="201">
        <v>3</v>
      </c>
      <c r="G370" s="201">
        <v>3</v>
      </c>
      <c r="H370" s="202">
        <v>0</v>
      </c>
      <c r="I370" s="205">
        <v>3</v>
      </c>
      <c r="J370" s="201">
        <v>0</v>
      </c>
      <c r="K370" s="201">
        <v>0</v>
      </c>
      <c r="L370" s="202">
        <v>0</v>
      </c>
    </row>
    <row r="371" s="192" customFormat="1" customHeight="1" spans="1:12">
      <c r="A371" s="179" t="s">
        <v>1414</v>
      </c>
      <c r="B371" s="179" t="s">
        <v>1913</v>
      </c>
      <c r="C371" s="179" t="s">
        <v>1897</v>
      </c>
      <c r="D371" s="199" t="s">
        <v>3519</v>
      </c>
      <c r="E371" s="200" t="s">
        <v>3622</v>
      </c>
      <c r="F371" s="201">
        <v>500</v>
      </c>
      <c r="G371" s="201">
        <v>0</v>
      </c>
      <c r="H371" s="202">
        <v>500</v>
      </c>
      <c r="I371" s="205">
        <v>0</v>
      </c>
      <c r="J371" s="201">
        <v>500</v>
      </c>
      <c r="K371" s="201">
        <v>0</v>
      </c>
      <c r="L371" s="202">
        <v>0</v>
      </c>
    </row>
    <row r="372" s="192" customFormat="1" customHeight="1" spans="1:12">
      <c r="A372" s="179" t="s">
        <v>1414</v>
      </c>
      <c r="B372" s="179" t="s">
        <v>1913</v>
      </c>
      <c r="C372" s="179" t="s">
        <v>1897</v>
      </c>
      <c r="D372" s="199" t="s">
        <v>3519</v>
      </c>
      <c r="E372" s="200" t="s">
        <v>3623</v>
      </c>
      <c r="F372" s="201">
        <v>15</v>
      </c>
      <c r="G372" s="201">
        <v>15</v>
      </c>
      <c r="H372" s="202">
        <v>0</v>
      </c>
      <c r="I372" s="205">
        <v>15</v>
      </c>
      <c r="J372" s="201">
        <v>0</v>
      </c>
      <c r="K372" s="201">
        <v>0</v>
      </c>
      <c r="L372" s="202">
        <v>0</v>
      </c>
    </row>
    <row r="373" s="192" customFormat="1" customHeight="1" spans="1:12">
      <c r="A373" s="179"/>
      <c r="B373" s="179"/>
      <c r="C373" s="179"/>
      <c r="D373" s="199" t="s">
        <v>2335</v>
      </c>
      <c r="E373" s="200" t="s">
        <v>2336</v>
      </c>
      <c r="F373" s="201">
        <v>85.19</v>
      </c>
      <c r="G373" s="201">
        <v>85.19</v>
      </c>
      <c r="H373" s="202">
        <v>0</v>
      </c>
      <c r="I373" s="205">
        <v>16.55</v>
      </c>
      <c r="J373" s="201">
        <v>7.36</v>
      </c>
      <c r="K373" s="201">
        <v>21.15</v>
      </c>
      <c r="L373" s="202">
        <v>40.13</v>
      </c>
    </row>
    <row r="374" s="192" customFormat="1" customHeight="1" spans="1:12">
      <c r="A374" s="179"/>
      <c r="B374" s="179"/>
      <c r="C374" s="179"/>
      <c r="D374" s="199" t="s">
        <v>3517</v>
      </c>
      <c r="E374" s="200" t="s">
        <v>3518</v>
      </c>
      <c r="F374" s="201">
        <v>80.19</v>
      </c>
      <c r="G374" s="201">
        <v>80.19</v>
      </c>
      <c r="H374" s="202">
        <v>0</v>
      </c>
      <c r="I374" s="205">
        <v>11.55</v>
      </c>
      <c r="J374" s="201">
        <v>7.36</v>
      </c>
      <c r="K374" s="201">
        <v>21.15</v>
      </c>
      <c r="L374" s="202">
        <v>40.13</v>
      </c>
    </row>
    <row r="375" s="192" customFormat="1" customHeight="1" spans="1:12">
      <c r="A375" s="179" t="s">
        <v>1414</v>
      </c>
      <c r="B375" s="179" t="s">
        <v>1913</v>
      </c>
      <c r="C375" s="179" t="s">
        <v>1897</v>
      </c>
      <c r="D375" s="199" t="s">
        <v>3519</v>
      </c>
      <c r="E375" s="200" t="s">
        <v>3520</v>
      </c>
      <c r="F375" s="201">
        <v>40.13</v>
      </c>
      <c r="G375" s="201">
        <v>40.13</v>
      </c>
      <c r="H375" s="202">
        <v>0</v>
      </c>
      <c r="I375" s="205">
        <v>0</v>
      </c>
      <c r="J375" s="201">
        <v>0</v>
      </c>
      <c r="K375" s="201">
        <v>0</v>
      </c>
      <c r="L375" s="202">
        <v>40.13</v>
      </c>
    </row>
    <row r="376" s="192" customFormat="1" customHeight="1" spans="1:12">
      <c r="A376" s="179" t="s">
        <v>1414</v>
      </c>
      <c r="B376" s="179" t="s">
        <v>1913</v>
      </c>
      <c r="C376" s="179" t="s">
        <v>1897</v>
      </c>
      <c r="D376" s="199" t="s">
        <v>3519</v>
      </c>
      <c r="E376" s="200" t="s">
        <v>3521</v>
      </c>
      <c r="F376" s="201">
        <v>2.36</v>
      </c>
      <c r="G376" s="201">
        <v>2.36</v>
      </c>
      <c r="H376" s="202">
        <v>0</v>
      </c>
      <c r="I376" s="205">
        <v>0</v>
      </c>
      <c r="J376" s="201">
        <v>2.36</v>
      </c>
      <c r="K376" s="201">
        <v>0</v>
      </c>
      <c r="L376" s="202">
        <v>0</v>
      </c>
    </row>
    <row r="377" s="192" customFormat="1" customHeight="1" spans="1:12">
      <c r="A377" s="179" t="s">
        <v>1414</v>
      </c>
      <c r="B377" s="179" t="s">
        <v>1913</v>
      </c>
      <c r="C377" s="179" t="s">
        <v>1897</v>
      </c>
      <c r="D377" s="199" t="s">
        <v>3519</v>
      </c>
      <c r="E377" s="200" t="s">
        <v>3522</v>
      </c>
      <c r="F377" s="201">
        <v>5</v>
      </c>
      <c r="G377" s="201">
        <v>5</v>
      </c>
      <c r="H377" s="202">
        <v>0</v>
      </c>
      <c r="I377" s="205">
        <v>0</v>
      </c>
      <c r="J377" s="201">
        <v>5</v>
      </c>
      <c r="K377" s="201">
        <v>0</v>
      </c>
      <c r="L377" s="202">
        <v>0</v>
      </c>
    </row>
    <row r="378" s="192" customFormat="1" customHeight="1" spans="1:12">
      <c r="A378" s="179" t="s">
        <v>1619</v>
      </c>
      <c r="B378" s="179" t="s">
        <v>1911</v>
      </c>
      <c r="C378" s="179" t="s">
        <v>1911</v>
      </c>
      <c r="D378" s="199" t="s">
        <v>3523</v>
      </c>
      <c r="E378" s="200" t="s">
        <v>3524</v>
      </c>
      <c r="F378" s="201">
        <v>9.5</v>
      </c>
      <c r="G378" s="201">
        <v>9.5</v>
      </c>
      <c r="H378" s="202">
        <v>0</v>
      </c>
      <c r="I378" s="205">
        <v>0</v>
      </c>
      <c r="J378" s="201">
        <v>0</v>
      </c>
      <c r="K378" s="201">
        <v>9.5</v>
      </c>
      <c r="L378" s="202">
        <v>0</v>
      </c>
    </row>
    <row r="379" s="192" customFormat="1" customHeight="1" spans="1:12">
      <c r="A379" s="179" t="s">
        <v>1619</v>
      </c>
      <c r="B379" s="179" t="s">
        <v>1911</v>
      </c>
      <c r="C379" s="179" t="s">
        <v>1913</v>
      </c>
      <c r="D379" s="199" t="s">
        <v>3525</v>
      </c>
      <c r="E379" s="200" t="s">
        <v>3526</v>
      </c>
      <c r="F379" s="201">
        <v>3.8</v>
      </c>
      <c r="G379" s="201">
        <v>3.8</v>
      </c>
      <c r="H379" s="202">
        <v>0</v>
      </c>
      <c r="I379" s="205">
        <v>0</v>
      </c>
      <c r="J379" s="201">
        <v>0</v>
      </c>
      <c r="K379" s="201">
        <v>3.8</v>
      </c>
      <c r="L379" s="202">
        <v>0</v>
      </c>
    </row>
    <row r="380" s="192" customFormat="1" customHeight="1" spans="1:12">
      <c r="A380" s="179" t="s">
        <v>1697</v>
      </c>
      <c r="B380" s="179" t="s">
        <v>1992</v>
      </c>
      <c r="C380" s="179" t="s">
        <v>1897</v>
      </c>
      <c r="D380" s="199" t="s">
        <v>3527</v>
      </c>
      <c r="E380" s="200" t="s">
        <v>3528</v>
      </c>
      <c r="F380" s="201">
        <v>2.63</v>
      </c>
      <c r="G380" s="201">
        <v>2.63</v>
      </c>
      <c r="H380" s="202">
        <v>0</v>
      </c>
      <c r="I380" s="205">
        <v>0</v>
      </c>
      <c r="J380" s="201">
        <v>0</v>
      </c>
      <c r="K380" s="201">
        <v>2.63</v>
      </c>
      <c r="L380" s="202">
        <v>0</v>
      </c>
    </row>
    <row r="381" s="192" customFormat="1" customHeight="1" spans="1:12">
      <c r="A381" s="179" t="s">
        <v>1619</v>
      </c>
      <c r="B381" s="179" t="s">
        <v>2029</v>
      </c>
      <c r="C381" s="179" t="s">
        <v>1899</v>
      </c>
      <c r="D381" s="199" t="s">
        <v>3529</v>
      </c>
      <c r="E381" s="200" t="s">
        <v>3530</v>
      </c>
      <c r="F381" s="201">
        <v>0.4</v>
      </c>
      <c r="G381" s="201">
        <v>0.4</v>
      </c>
      <c r="H381" s="202">
        <v>0</v>
      </c>
      <c r="I381" s="205">
        <v>0</v>
      </c>
      <c r="J381" s="201">
        <v>0</v>
      </c>
      <c r="K381" s="201">
        <v>0.4</v>
      </c>
      <c r="L381" s="202">
        <v>0</v>
      </c>
    </row>
    <row r="382" s="192" customFormat="1" customHeight="1" spans="1:12">
      <c r="A382" s="179" t="s">
        <v>1851</v>
      </c>
      <c r="B382" s="179" t="s">
        <v>1899</v>
      </c>
      <c r="C382" s="179" t="s">
        <v>1897</v>
      </c>
      <c r="D382" s="199" t="s">
        <v>3533</v>
      </c>
      <c r="E382" s="200" t="s">
        <v>3533</v>
      </c>
      <c r="F382" s="201">
        <v>4.82</v>
      </c>
      <c r="G382" s="201">
        <v>4.82</v>
      </c>
      <c r="H382" s="202">
        <v>0</v>
      </c>
      <c r="I382" s="205">
        <v>0</v>
      </c>
      <c r="J382" s="201">
        <v>0</v>
      </c>
      <c r="K382" s="201">
        <v>4.82</v>
      </c>
      <c r="L382" s="202">
        <v>0</v>
      </c>
    </row>
    <row r="383" s="192" customFormat="1" customHeight="1" spans="1:12">
      <c r="A383" s="179" t="s">
        <v>1414</v>
      </c>
      <c r="B383" s="179" t="s">
        <v>1913</v>
      </c>
      <c r="C383" s="179" t="s">
        <v>1897</v>
      </c>
      <c r="D383" s="199" t="s">
        <v>3519</v>
      </c>
      <c r="E383" s="200" t="s">
        <v>3534</v>
      </c>
      <c r="F383" s="201">
        <v>7.5</v>
      </c>
      <c r="G383" s="201">
        <v>7.5</v>
      </c>
      <c r="H383" s="202">
        <v>0</v>
      </c>
      <c r="I383" s="205">
        <v>7.5</v>
      </c>
      <c r="J383" s="201">
        <v>0</v>
      </c>
      <c r="K383" s="201">
        <v>0</v>
      </c>
      <c r="L383" s="202">
        <v>0</v>
      </c>
    </row>
    <row r="384" s="192" customFormat="1" customHeight="1" spans="1:12">
      <c r="A384" s="179" t="s">
        <v>1414</v>
      </c>
      <c r="B384" s="179" t="s">
        <v>1913</v>
      </c>
      <c r="C384" s="179" t="s">
        <v>1897</v>
      </c>
      <c r="D384" s="199" t="s">
        <v>3519</v>
      </c>
      <c r="E384" s="200" t="s">
        <v>3535</v>
      </c>
      <c r="F384" s="201">
        <v>0.57</v>
      </c>
      <c r="G384" s="201">
        <v>0.57</v>
      </c>
      <c r="H384" s="202">
        <v>0</v>
      </c>
      <c r="I384" s="205">
        <v>0.57</v>
      </c>
      <c r="J384" s="201">
        <v>0</v>
      </c>
      <c r="K384" s="201">
        <v>0</v>
      </c>
      <c r="L384" s="202">
        <v>0</v>
      </c>
    </row>
    <row r="385" s="192" customFormat="1" customHeight="1" spans="1:12">
      <c r="A385" s="179" t="s">
        <v>1414</v>
      </c>
      <c r="B385" s="179" t="s">
        <v>1913</v>
      </c>
      <c r="C385" s="179" t="s">
        <v>1897</v>
      </c>
      <c r="D385" s="199" t="s">
        <v>3519</v>
      </c>
      <c r="E385" s="200" t="s">
        <v>3536</v>
      </c>
      <c r="F385" s="201">
        <v>3.48</v>
      </c>
      <c r="G385" s="201">
        <v>3.48</v>
      </c>
      <c r="H385" s="202">
        <v>0</v>
      </c>
      <c r="I385" s="205">
        <v>3.48</v>
      </c>
      <c r="J385" s="201">
        <v>0</v>
      </c>
      <c r="K385" s="201">
        <v>0</v>
      </c>
      <c r="L385" s="202">
        <v>0</v>
      </c>
    </row>
    <row r="386" s="192" customFormat="1" customHeight="1" spans="1:12">
      <c r="A386" s="179"/>
      <c r="B386" s="179"/>
      <c r="C386" s="179"/>
      <c r="D386" s="199" t="s">
        <v>3541</v>
      </c>
      <c r="E386" s="200" t="s">
        <v>3542</v>
      </c>
      <c r="F386" s="201">
        <v>5</v>
      </c>
      <c r="G386" s="201">
        <v>5</v>
      </c>
      <c r="H386" s="202">
        <v>0</v>
      </c>
      <c r="I386" s="205">
        <v>5</v>
      </c>
      <c r="J386" s="201">
        <v>0</v>
      </c>
      <c r="K386" s="201">
        <v>0</v>
      </c>
      <c r="L386" s="202">
        <v>0</v>
      </c>
    </row>
    <row r="387" s="192" customFormat="1" customHeight="1" spans="1:12">
      <c r="A387" s="179" t="s">
        <v>1414</v>
      </c>
      <c r="B387" s="179" t="s">
        <v>1913</v>
      </c>
      <c r="C387" s="179" t="s">
        <v>1903</v>
      </c>
      <c r="D387" s="199" t="s">
        <v>3624</v>
      </c>
      <c r="E387" s="200" t="s">
        <v>3625</v>
      </c>
      <c r="F387" s="201">
        <v>2</v>
      </c>
      <c r="G387" s="201">
        <v>2</v>
      </c>
      <c r="H387" s="202">
        <v>0</v>
      </c>
      <c r="I387" s="205">
        <v>2</v>
      </c>
      <c r="J387" s="201">
        <v>0</v>
      </c>
      <c r="K387" s="201">
        <v>0</v>
      </c>
      <c r="L387" s="202">
        <v>0</v>
      </c>
    </row>
    <row r="388" s="192" customFormat="1" customHeight="1" spans="1:12">
      <c r="A388" s="179" t="s">
        <v>1414</v>
      </c>
      <c r="B388" s="179" t="s">
        <v>1913</v>
      </c>
      <c r="C388" s="179" t="s">
        <v>1903</v>
      </c>
      <c r="D388" s="199" t="s">
        <v>3624</v>
      </c>
      <c r="E388" s="200" t="s">
        <v>3626</v>
      </c>
      <c r="F388" s="201">
        <v>3</v>
      </c>
      <c r="G388" s="201">
        <v>3</v>
      </c>
      <c r="H388" s="202">
        <v>0</v>
      </c>
      <c r="I388" s="205">
        <v>3</v>
      </c>
      <c r="J388" s="201">
        <v>0</v>
      </c>
      <c r="K388" s="201">
        <v>0</v>
      </c>
      <c r="L388" s="202">
        <v>0</v>
      </c>
    </row>
    <row r="389" s="192" customFormat="1" customHeight="1" spans="1:12">
      <c r="A389" s="179"/>
      <c r="B389" s="179"/>
      <c r="C389" s="179"/>
      <c r="D389" s="199" t="s">
        <v>2337</v>
      </c>
      <c r="E389" s="200" t="s">
        <v>2338</v>
      </c>
      <c r="F389" s="201">
        <v>15239.61</v>
      </c>
      <c r="G389" s="201">
        <v>39.61</v>
      </c>
      <c r="H389" s="202">
        <v>15200</v>
      </c>
      <c r="I389" s="205">
        <v>11.72</v>
      </c>
      <c r="J389" s="201">
        <v>15203.73</v>
      </c>
      <c r="K389" s="201">
        <v>8.44</v>
      </c>
      <c r="L389" s="202">
        <v>15.72</v>
      </c>
    </row>
    <row r="390" s="192" customFormat="1" customHeight="1" spans="1:12">
      <c r="A390" s="179"/>
      <c r="B390" s="179"/>
      <c r="C390" s="179"/>
      <c r="D390" s="199" t="s">
        <v>3517</v>
      </c>
      <c r="E390" s="200" t="s">
        <v>3518</v>
      </c>
      <c r="F390" s="201">
        <v>34.61</v>
      </c>
      <c r="G390" s="201">
        <v>34.61</v>
      </c>
      <c r="H390" s="202">
        <v>0</v>
      </c>
      <c r="I390" s="205">
        <v>6.72</v>
      </c>
      <c r="J390" s="201">
        <v>3.73</v>
      </c>
      <c r="K390" s="201">
        <v>8.44</v>
      </c>
      <c r="L390" s="202">
        <v>15.72</v>
      </c>
    </row>
    <row r="391" s="192" customFormat="1" customHeight="1" spans="1:12">
      <c r="A391" s="179" t="s">
        <v>1414</v>
      </c>
      <c r="B391" s="179" t="s">
        <v>1913</v>
      </c>
      <c r="C391" s="179" t="s">
        <v>1897</v>
      </c>
      <c r="D391" s="199" t="s">
        <v>3519</v>
      </c>
      <c r="E391" s="200" t="s">
        <v>3520</v>
      </c>
      <c r="F391" s="201">
        <v>15.72</v>
      </c>
      <c r="G391" s="201">
        <v>15.72</v>
      </c>
      <c r="H391" s="202">
        <v>0</v>
      </c>
      <c r="I391" s="205">
        <v>0</v>
      </c>
      <c r="J391" s="201">
        <v>0</v>
      </c>
      <c r="K391" s="201">
        <v>0</v>
      </c>
      <c r="L391" s="202">
        <v>15.72</v>
      </c>
    </row>
    <row r="392" s="192" customFormat="1" customHeight="1" spans="1:12">
      <c r="A392" s="179" t="s">
        <v>1414</v>
      </c>
      <c r="B392" s="179" t="s">
        <v>1913</v>
      </c>
      <c r="C392" s="179" t="s">
        <v>1897</v>
      </c>
      <c r="D392" s="199" t="s">
        <v>3519</v>
      </c>
      <c r="E392" s="200" t="s">
        <v>3521</v>
      </c>
      <c r="F392" s="201">
        <v>0.73</v>
      </c>
      <c r="G392" s="201">
        <v>0.73</v>
      </c>
      <c r="H392" s="202">
        <v>0</v>
      </c>
      <c r="I392" s="205">
        <v>0</v>
      </c>
      <c r="J392" s="201">
        <v>0.73</v>
      </c>
      <c r="K392" s="201">
        <v>0</v>
      </c>
      <c r="L392" s="202">
        <v>0</v>
      </c>
    </row>
    <row r="393" s="192" customFormat="1" customHeight="1" spans="1:12">
      <c r="A393" s="179" t="s">
        <v>1414</v>
      </c>
      <c r="B393" s="179" t="s">
        <v>1913</v>
      </c>
      <c r="C393" s="179" t="s">
        <v>1897</v>
      </c>
      <c r="D393" s="199" t="s">
        <v>3519</v>
      </c>
      <c r="E393" s="200" t="s">
        <v>3522</v>
      </c>
      <c r="F393" s="201">
        <v>3</v>
      </c>
      <c r="G393" s="201">
        <v>3</v>
      </c>
      <c r="H393" s="202">
        <v>0</v>
      </c>
      <c r="I393" s="205">
        <v>0</v>
      </c>
      <c r="J393" s="201">
        <v>3</v>
      </c>
      <c r="K393" s="201">
        <v>0</v>
      </c>
      <c r="L393" s="202">
        <v>0</v>
      </c>
    </row>
    <row r="394" s="192" customFormat="1" customHeight="1" spans="1:12">
      <c r="A394" s="179" t="s">
        <v>1619</v>
      </c>
      <c r="B394" s="179" t="s">
        <v>1911</v>
      </c>
      <c r="C394" s="179" t="s">
        <v>1911</v>
      </c>
      <c r="D394" s="199" t="s">
        <v>3523</v>
      </c>
      <c r="E394" s="200" t="s">
        <v>3524</v>
      </c>
      <c r="F394" s="201">
        <v>3.89</v>
      </c>
      <c r="G394" s="201">
        <v>3.89</v>
      </c>
      <c r="H394" s="202">
        <v>0</v>
      </c>
      <c r="I394" s="205">
        <v>0</v>
      </c>
      <c r="J394" s="201">
        <v>0</v>
      </c>
      <c r="K394" s="201">
        <v>3.89</v>
      </c>
      <c r="L394" s="202">
        <v>0</v>
      </c>
    </row>
    <row r="395" s="192" customFormat="1" customHeight="1" spans="1:12">
      <c r="A395" s="179" t="s">
        <v>1619</v>
      </c>
      <c r="B395" s="179" t="s">
        <v>1911</v>
      </c>
      <c r="C395" s="179" t="s">
        <v>1913</v>
      </c>
      <c r="D395" s="199" t="s">
        <v>3525</v>
      </c>
      <c r="E395" s="200" t="s">
        <v>3526</v>
      </c>
      <c r="F395" s="201">
        <v>1.56</v>
      </c>
      <c r="G395" s="201">
        <v>1.56</v>
      </c>
      <c r="H395" s="202">
        <v>0</v>
      </c>
      <c r="I395" s="205">
        <v>0</v>
      </c>
      <c r="J395" s="201">
        <v>0</v>
      </c>
      <c r="K395" s="201">
        <v>1.56</v>
      </c>
      <c r="L395" s="202">
        <v>0</v>
      </c>
    </row>
    <row r="396" s="192" customFormat="1" customHeight="1" spans="1:12">
      <c r="A396" s="179" t="s">
        <v>1697</v>
      </c>
      <c r="B396" s="179" t="s">
        <v>1992</v>
      </c>
      <c r="C396" s="179" t="s">
        <v>1897</v>
      </c>
      <c r="D396" s="199" t="s">
        <v>3527</v>
      </c>
      <c r="E396" s="200" t="s">
        <v>3528</v>
      </c>
      <c r="F396" s="201">
        <v>0.94</v>
      </c>
      <c r="G396" s="201">
        <v>0.94</v>
      </c>
      <c r="H396" s="202">
        <v>0</v>
      </c>
      <c r="I396" s="205">
        <v>0</v>
      </c>
      <c r="J396" s="201">
        <v>0</v>
      </c>
      <c r="K396" s="201">
        <v>0.94</v>
      </c>
      <c r="L396" s="202">
        <v>0</v>
      </c>
    </row>
    <row r="397" s="192" customFormat="1" customHeight="1" spans="1:12">
      <c r="A397" s="179" t="s">
        <v>1619</v>
      </c>
      <c r="B397" s="179" t="s">
        <v>2029</v>
      </c>
      <c r="C397" s="179" t="s">
        <v>1899</v>
      </c>
      <c r="D397" s="199" t="s">
        <v>3529</v>
      </c>
      <c r="E397" s="200" t="s">
        <v>3530</v>
      </c>
      <c r="F397" s="201">
        <v>0.16</v>
      </c>
      <c r="G397" s="201">
        <v>0.16</v>
      </c>
      <c r="H397" s="202">
        <v>0</v>
      </c>
      <c r="I397" s="205">
        <v>0</v>
      </c>
      <c r="J397" s="201">
        <v>0</v>
      </c>
      <c r="K397" s="201">
        <v>0.16</v>
      </c>
      <c r="L397" s="202">
        <v>0</v>
      </c>
    </row>
    <row r="398" s="192" customFormat="1" customHeight="1" spans="1:12">
      <c r="A398" s="179" t="s">
        <v>1851</v>
      </c>
      <c r="B398" s="179" t="s">
        <v>1899</v>
      </c>
      <c r="C398" s="179" t="s">
        <v>1897</v>
      </c>
      <c r="D398" s="199" t="s">
        <v>3533</v>
      </c>
      <c r="E398" s="200" t="s">
        <v>3533</v>
      </c>
      <c r="F398" s="201">
        <v>1.89</v>
      </c>
      <c r="G398" s="201">
        <v>1.89</v>
      </c>
      <c r="H398" s="202">
        <v>0</v>
      </c>
      <c r="I398" s="205">
        <v>0</v>
      </c>
      <c r="J398" s="201">
        <v>0</v>
      </c>
      <c r="K398" s="201">
        <v>1.89</v>
      </c>
      <c r="L398" s="202">
        <v>0</v>
      </c>
    </row>
    <row r="399" s="192" customFormat="1" customHeight="1" spans="1:12">
      <c r="A399" s="179" t="s">
        <v>1414</v>
      </c>
      <c r="B399" s="179" t="s">
        <v>1913</v>
      </c>
      <c r="C399" s="179" t="s">
        <v>1897</v>
      </c>
      <c r="D399" s="199" t="s">
        <v>3519</v>
      </c>
      <c r="E399" s="200" t="s">
        <v>3534</v>
      </c>
      <c r="F399" s="201">
        <v>4.5</v>
      </c>
      <c r="G399" s="201">
        <v>4.5</v>
      </c>
      <c r="H399" s="202">
        <v>0</v>
      </c>
      <c r="I399" s="205">
        <v>4.5</v>
      </c>
      <c r="J399" s="201">
        <v>0</v>
      </c>
      <c r="K399" s="201">
        <v>0</v>
      </c>
      <c r="L399" s="202">
        <v>0</v>
      </c>
    </row>
    <row r="400" s="192" customFormat="1" customHeight="1" spans="1:12">
      <c r="A400" s="179" t="s">
        <v>1414</v>
      </c>
      <c r="B400" s="179" t="s">
        <v>1913</v>
      </c>
      <c r="C400" s="179" t="s">
        <v>1897</v>
      </c>
      <c r="D400" s="199" t="s">
        <v>3519</v>
      </c>
      <c r="E400" s="200" t="s">
        <v>3535</v>
      </c>
      <c r="F400" s="201">
        <v>0.18</v>
      </c>
      <c r="G400" s="201">
        <v>0.18</v>
      </c>
      <c r="H400" s="202">
        <v>0</v>
      </c>
      <c r="I400" s="205">
        <v>0.18</v>
      </c>
      <c r="J400" s="201">
        <v>0</v>
      </c>
      <c r="K400" s="201">
        <v>0</v>
      </c>
      <c r="L400" s="202">
        <v>0</v>
      </c>
    </row>
    <row r="401" s="192" customFormat="1" customHeight="1" spans="1:12">
      <c r="A401" s="179" t="s">
        <v>1414</v>
      </c>
      <c r="B401" s="179" t="s">
        <v>1913</v>
      </c>
      <c r="C401" s="179" t="s">
        <v>1897</v>
      </c>
      <c r="D401" s="199" t="s">
        <v>3519</v>
      </c>
      <c r="E401" s="200" t="s">
        <v>3536</v>
      </c>
      <c r="F401" s="201">
        <v>2.04</v>
      </c>
      <c r="G401" s="201">
        <v>2.04</v>
      </c>
      <c r="H401" s="202">
        <v>0</v>
      </c>
      <c r="I401" s="205">
        <v>2.04</v>
      </c>
      <c r="J401" s="201">
        <v>0</v>
      </c>
      <c r="K401" s="201">
        <v>0</v>
      </c>
      <c r="L401" s="202">
        <v>0</v>
      </c>
    </row>
    <row r="402" s="192" customFormat="1" customHeight="1" spans="1:12">
      <c r="A402" s="179"/>
      <c r="B402" s="179"/>
      <c r="C402" s="179"/>
      <c r="D402" s="199" t="s">
        <v>3541</v>
      </c>
      <c r="E402" s="200" t="s">
        <v>3542</v>
      </c>
      <c r="F402" s="201">
        <v>15205</v>
      </c>
      <c r="G402" s="201">
        <v>5</v>
      </c>
      <c r="H402" s="202">
        <v>15200</v>
      </c>
      <c r="I402" s="205">
        <v>5</v>
      </c>
      <c r="J402" s="201">
        <v>15200</v>
      </c>
      <c r="K402" s="201">
        <v>0</v>
      </c>
      <c r="L402" s="202">
        <v>0</v>
      </c>
    </row>
    <row r="403" s="192" customFormat="1" customHeight="1" spans="1:12">
      <c r="A403" s="179" t="s">
        <v>1414</v>
      </c>
      <c r="B403" s="179" t="s">
        <v>1913</v>
      </c>
      <c r="C403" s="179" t="s">
        <v>1903</v>
      </c>
      <c r="D403" s="199" t="s">
        <v>3624</v>
      </c>
      <c r="E403" s="200" t="s">
        <v>3627</v>
      </c>
      <c r="F403" s="201">
        <v>5</v>
      </c>
      <c r="G403" s="201">
        <v>5</v>
      </c>
      <c r="H403" s="202">
        <v>0</v>
      </c>
      <c r="I403" s="205">
        <v>5</v>
      </c>
      <c r="J403" s="201">
        <v>0</v>
      </c>
      <c r="K403" s="201">
        <v>0</v>
      </c>
      <c r="L403" s="202">
        <v>0</v>
      </c>
    </row>
    <row r="404" s="192" customFormat="1" customHeight="1" spans="1:12">
      <c r="A404" s="179" t="s">
        <v>1752</v>
      </c>
      <c r="B404" s="179" t="s">
        <v>1901</v>
      </c>
      <c r="C404" s="179" t="s">
        <v>1903</v>
      </c>
      <c r="D404" s="199" t="s">
        <v>3628</v>
      </c>
      <c r="E404" s="200" t="s">
        <v>3622</v>
      </c>
      <c r="F404" s="201">
        <v>15200</v>
      </c>
      <c r="G404" s="201">
        <v>0</v>
      </c>
      <c r="H404" s="202">
        <v>15200</v>
      </c>
      <c r="I404" s="205">
        <v>0</v>
      </c>
      <c r="J404" s="201">
        <v>15200</v>
      </c>
      <c r="K404" s="201">
        <v>0</v>
      </c>
      <c r="L404" s="202">
        <v>0</v>
      </c>
    </row>
    <row r="405" s="192" customFormat="1" customHeight="1" spans="1:12">
      <c r="A405" s="179"/>
      <c r="B405" s="179"/>
      <c r="C405" s="179"/>
      <c r="D405" s="199" t="s">
        <v>2339</v>
      </c>
      <c r="E405" s="200" t="s">
        <v>2340</v>
      </c>
      <c r="F405" s="201">
        <v>41.79</v>
      </c>
      <c r="G405" s="201">
        <v>41.79</v>
      </c>
      <c r="H405" s="202">
        <v>0</v>
      </c>
      <c r="I405" s="205">
        <v>11.68</v>
      </c>
      <c r="J405" s="201">
        <v>3.84</v>
      </c>
      <c r="K405" s="201">
        <v>9.14</v>
      </c>
      <c r="L405" s="202">
        <v>17.13</v>
      </c>
    </row>
    <row r="406" s="192" customFormat="1" customHeight="1" spans="1:12">
      <c r="A406" s="179"/>
      <c r="B406" s="179"/>
      <c r="C406" s="179"/>
      <c r="D406" s="199" t="s">
        <v>3517</v>
      </c>
      <c r="E406" s="200" t="s">
        <v>3518</v>
      </c>
      <c r="F406" s="201">
        <v>36.79</v>
      </c>
      <c r="G406" s="201">
        <v>36.79</v>
      </c>
      <c r="H406" s="202">
        <v>0</v>
      </c>
      <c r="I406" s="205">
        <v>6.68</v>
      </c>
      <c r="J406" s="201">
        <v>3.84</v>
      </c>
      <c r="K406" s="201">
        <v>9.14</v>
      </c>
      <c r="L406" s="202">
        <v>17.13</v>
      </c>
    </row>
    <row r="407" s="192" customFormat="1" customHeight="1" spans="1:12">
      <c r="A407" s="179" t="s">
        <v>1414</v>
      </c>
      <c r="B407" s="179" t="s">
        <v>1913</v>
      </c>
      <c r="C407" s="179" t="s">
        <v>1897</v>
      </c>
      <c r="D407" s="199" t="s">
        <v>3519</v>
      </c>
      <c r="E407" s="200" t="s">
        <v>3520</v>
      </c>
      <c r="F407" s="201">
        <v>17.13</v>
      </c>
      <c r="G407" s="201">
        <v>17.13</v>
      </c>
      <c r="H407" s="202">
        <v>0</v>
      </c>
      <c r="I407" s="205">
        <v>0</v>
      </c>
      <c r="J407" s="201">
        <v>0</v>
      </c>
      <c r="K407" s="201">
        <v>0</v>
      </c>
      <c r="L407" s="202">
        <v>17.13</v>
      </c>
    </row>
    <row r="408" s="192" customFormat="1" customHeight="1" spans="1:12">
      <c r="A408" s="179" t="s">
        <v>1414</v>
      </c>
      <c r="B408" s="179" t="s">
        <v>1913</v>
      </c>
      <c r="C408" s="179" t="s">
        <v>1897</v>
      </c>
      <c r="D408" s="199" t="s">
        <v>3519</v>
      </c>
      <c r="E408" s="200" t="s">
        <v>3521</v>
      </c>
      <c r="F408" s="201">
        <v>0.84</v>
      </c>
      <c r="G408" s="201">
        <v>0.84</v>
      </c>
      <c r="H408" s="202">
        <v>0</v>
      </c>
      <c r="I408" s="205">
        <v>0</v>
      </c>
      <c r="J408" s="201">
        <v>0.84</v>
      </c>
      <c r="K408" s="201">
        <v>0</v>
      </c>
      <c r="L408" s="202">
        <v>0</v>
      </c>
    </row>
    <row r="409" s="192" customFormat="1" customHeight="1" spans="1:12">
      <c r="A409" s="179" t="s">
        <v>1414</v>
      </c>
      <c r="B409" s="179" t="s">
        <v>1913</v>
      </c>
      <c r="C409" s="179" t="s">
        <v>1897</v>
      </c>
      <c r="D409" s="199" t="s">
        <v>3519</v>
      </c>
      <c r="E409" s="200" t="s">
        <v>3522</v>
      </c>
      <c r="F409" s="201">
        <v>3</v>
      </c>
      <c r="G409" s="201">
        <v>3</v>
      </c>
      <c r="H409" s="202">
        <v>0</v>
      </c>
      <c r="I409" s="205">
        <v>0</v>
      </c>
      <c r="J409" s="201">
        <v>3</v>
      </c>
      <c r="K409" s="201">
        <v>0</v>
      </c>
      <c r="L409" s="202">
        <v>0</v>
      </c>
    </row>
    <row r="410" s="192" customFormat="1" customHeight="1" spans="1:12">
      <c r="A410" s="179" t="s">
        <v>1619</v>
      </c>
      <c r="B410" s="179" t="s">
        <v>1911</v>
      </c>
      <c r="C410" s="179" t="s">
        <v>1911</v>
      </c>
      <c r="D410" s="199" t="s">
        <v>3523</v>
      </c>
      <c r="E410" s="200" t="s">
        <v>3524</v>
      </c>
      <c r="F410" s="201">
        <v>4.19</v>
      </c>
      <c r="G410" s="201">
        <v>4.19</v>
      </c>
      <c r="H410" s="202">
        <v>0</v>
      </c>
      <c r="I410" s="205">
        <v>0</v>
      </c>
      <c r="J410" s="201">
        <v>0</v>
      </c>
      <c r="K410" s="201">
        <v>4.19</v>
      </c>
      <c r="L410" s="202">
        <v>0</v>
      </c>
    </row>
    <row r="411" s="192" customFormat="1" customHeight="1" spans="1:12">
      <c r="A411" s="179" t="s">
        <v>1619</v>
      </c>
      <c r="B411" s="179" t="s">
        <v>1911</v>
      </c>
      <c r="C411" s="179" t="s">
        <v>1913</v>
      </c>
      <c r="D411" s="199" t="s">
        <v>3525</v>
      </c>
      <c r="E411" s="200" t="s">
        <v>3526</v>
      </c>
      <c r="F411" s="201">
        <v>1.68</v>
      </c>
      <c r="G411" s="201">
        <v>1.68</v>
      </c>
      <c r="H411" s="202">
        <v>0</v>
      </c>
      <c r="I411" s="205">
        <v>0</v>
      </c>
      <c r="J411" s="201">
        <v>0</v>
      </c>
      <c r="K411" s="201">
        <v>1.68</v>
      </c>
      <c r="L411" s="202">
        <v>0</v>
      </c>
    </row>
    <row r="412" s="192" customFormat="1" customHeight="1" spans="1:12">
      <c r="A412" s="179" t="s">
        <v>1697</v>
      </c>
      <c r="B412" s="179" t="s">
        <v>1992</v>
      </c>
      <c r="C412" s="179" t="s">
        <v>1897</v>
      </c>
      <c r="D412" s="199" t="s">
        <v>3527</v>
      </c>
      <c r="E412" s="200" t="s">
        <v>3528</v>
      </c>
      <c r="F412" s="201">
        <v>1.05</v>
      </c>
      <c r="G412" s="201">
        <v>1.05</v>
      </c>
      <c r="H412" s="202">
        <v>0</v>
      </c>
      <c r="I412" s="205">
        <v>0</v>
      </c>
      <c r="J412" s="201">
        <v>0</v>
      </c>
      <c r="K412" s="201">
        <v>1.05</v>
      </c>
      <c r="L412" s="202">
        <v>0</v>
      </c>
    </row>
    <row r="413" s="192" customFormat="1" customHeight="1" spans="1:12">
      <c r="A413" s="179" t="s">
        <v>1619</v>
      </c>
      <c r="B413" s="179" t="s">
        <v>2029</v>
      </c>
      <c r="C413" s="179" t="s">
        <v>1899</v>
      </c>
      <c r="D413" s="199" t="s">
        <v>3529</v>
      </c>
      <c r="E413" s="200" t="s">
        <v>3530</v>
      </c>
      <c r="F413" s="201">
        <v>0.17</v>
      </c>
      <c r="G413" s="201">
        <v>0.17</v>
      </c>
      <c r="H413" s="202">
        <v>0</v>
      </c>
      <c r="I413" s="205">
        <v>0</v>
      </c>
      <c r="J413" s="201">
        <v>0</v>
      </c>
      <c r="K413" s="201">
        <v>0.17</v>
      </c>
      <c r="L413" s="202">
        <v>0</v>
      </c>
    </row>
    <row r="414" s="192" customFormat="1" customHeight="1" spans="1:12">
      <c r="A414" s="179" t="s">
        <v>1851</v>
      </c>
      <c r="B414" s="179" t="s">
        <v>1899</v>
      </c>
      <c r="C414" s="179" t="s">
        <v>1897</v>
      </c>
      <c r="D414" s="199" t="s">
        <v>3533</v>
      </c>
      <c r="E414" s="200" t="s">
        <v>3533</v>
      </c>
      <c r="F414" s="201">
        <v>2.05</v>
      </c>
      <c r="G414" s="201">
        <v>2.05</v>
      </c>
      <c r="H414" s="202">
        <v>0</v>
      </c>
      <c r="I414" s="205">
        <v>0</v>
      </c>
      <c r="J414" s="201">
        <v>0</v>
      </c>
      <c r="K414" s="201">
        <v>2.05</v>
      </c>
      <c r="L414" s="202">
        <v>0</v>
      </c>
    </row>
    <row r="415" s="192" customFormat="1" customHeight="1" spans="1:12">
      <c r="A415" s="179" t="s">
        <v>1414</v>
      </c>
      <c r="B415" s="179" t="s">
        <v>1913</v>
      </c>
      <c r="C415" s="179" t="s">
        <v>1897</v>
      </c>
      <c r="D415" s="199" t="s">
        <v>3519</v>
      </c>
      <c r="E415" s="200" t="s">
        <v>3534</v>
      </c>
      <c r="F415" s="201">
        <v>4.5</v>
      </c>
      <c r="G415" s="201">
        <v>4.5</v>
      </c>
      <c r="H415" s="202">
        <v>0</v>
      </c>
      <c r="I415" s="205">
        <v>4.5</v>
      </c>
      <c r="J415" s="201">
        <v>0</v>
      </c>
      <c r="K415" s="201">
        <v>0</v>
      </c>
      <c r="L415" s="202">
        <v>0</v>
      </c>
    </row>
    <row r="416" s="192" customFormat="1" customHeight="1" spans="1:12">
      <c r="A416" s="179" t="s">
        <v>1414</v>
      </c>
      <c r="B416" s="179" t="s">
        <v>1913</v>
      </c>
      <c r="C416" s="179" t="s">
        <v>1897</v>
      </c>
      <c r="D416" s="199" t="s">
        <v>3519</v>
      </c>
      <c r="E416" s="200" t="s">
        <v>3535</v>
      </c>
      <c r="F416" s="201">
        <v>0.2</v>
      </c>
      <c r="G416" s="201">
        <v>0.2</v>
      </c>
      <c r="H416" s="202">
        <v>0</v>
      </c>
      <c r="I416" s="205">
        <v>0.2</v>
      </c>
      <c r="J416" s="201">
        <v>0</v>
      </c>
      <c r="K416" s="201">
        <v>0</v>
      </c>
      <c r="L416" s="202">
        <v>0</v>
      </c>
    </row>
    <row r="417" s="192" customFormat="1" customHeight="1" spans="1:12">
      <c r="A417" s="179" t="s">
        <v>1414</v>
      </c>
      <c r="B417" s="179" t="s">
        <v>1913</v>
      </c>
      <c r="C417" s="179" t="s">
        <v>1897</v>
      </c>
      <c r="D417" s="199" t="s">
        <v>3519</v>
      </c>
      <c r="E417" s="200" t="s">
        <v>3536</v>
      </c>
      <c r="F417" s="201">
        <v>1.98</v>
      </c>
      <c r="G417" s="201">
        <v>1.98</v>
      </c>
      <c r="H417" s="202">
        <v>0</v>
      </c>
      <c r="I417" s="205">
        <v>1.98</v>
      </c>
      <c r="J417" s="201">
        <v>0</v>
      </c>
      <c r="K417" s="201">
        <v>0</v>
      </c>
      <c r="L417" s="202">
        <v>0</v>
      </c>
    </row>
    <row r="418" s="192" customFormat="1" customHeight="1" spans="1:12">
      <c r="A418" s="179"/>
      <c r="B418" s="179"/>
      <c r="C418" s="179"/>
      <c r="D418" s="199" t="s">
        <v>3541</v>
      </c>
      <c r="E418" s="200" t="s">
        <v>3542</v>
      </c>
      <c r="F418" s="201">
        <v>5</v>
      </c>
      <c r="G418" s="201">
        <v>5</v>
      </c>
      <c r="H418" s="202">
        <v>0</v>
      </c>
      <c r="I418" s="205">
        <v>5</v>
      </c>
      <c r="J418" s="201">
        <v>0</v>
      </c>
      <c r="K418" s="201">
        <v>0</v>
      </c>
      <c r="L418" s="202">
        <v>0</v>
      </c>
    </row>
    <row r="419" s="192" customFormat="1" customHeight="1" spans="1:12">
      <c r="A419" s="179" t="s">
        <v>1414</v>
      </c>
      <c r="B419" s="179" t="s">
        <v>1913</v>
      </c>
      <c r="C419" s="179" t="s">
        <v>1897</v>
      </c>
      <c r="D419" s="199" t="s">
        <v>3519</v>
      </c>
      <c r="E419" s="200" t="s">
        <v>3629</v>
      </c>
      <c r="F419" s="201">
        <v>5</v>
      </c>
      <c r="G419" s="201">
        <v>5</v>
      </c>
      <c r="H419" s="202">
        <v>0</v>
      </c>
      <c r="I419" s="205">
        <v>5</v>
      </c>
      <c r="J419" s="201">
        <v>0</v>
      </c>
      <c r="K419" s="201">
        <v>0</v>
      </c>
      <c r="L419" s="202">
        <v>0</v>
      </c>
    </row>
    <row r="420" s="192" customFormat="1" customHeight="1" spans="1:12">
      <c r="A420" s="179"/>
      <c r="B420" s="179"/>
      <c r="C420" s="179"/>
      <c r="D420" s="199" t="s">
        <v>2341</v>
      </c>
      <c r="E420" s="200" t="s">
        <v>2342</v>
      </c>
      <c r="F420" s="201">
        <v>66.8999999999999</v>
      </c>
      <c r="G420" s="201">
        <v>66.8999999999999</v>
      </c>
      <c r="H420" s="202">
        <v>0</v>
      </c>
      <c r="I420" s="205">
        <v>14.17</v>
      </c>
      <c r="J420" s="201">
        <v>6.53</v>
      </c>
      <c r="K420" s="201">
        <v>16.05</v>
      </c>
      <c r="L420" s="202">
        <v>30.15</v>
      </c>
    </row>
    <row r="421" s="192" customFormat="1" customHeight="1" spans="1:12">
      <c r="A421" s="179"/>
      <c r="B421" s="179"/>
      <c r="C421" s="179"/>
      <c r="D421" s="199" t="s">
        <v>3517</v>
      </c>
      <c r="E421" s="200" t="s">
        <v>3518</v>
      </c>
      <c r="F421" s="201">
        <v>63.8999999999999</v>
      </c>
      <c r="G421" s="201">
        <v>63.8999999999999</v>
      </c>
      <c r="H421" s="202">
        <v>0</v>
      </c>
      <c r="I421" s="205">
        <v>11.17</v>
      </c>
      <c r="J421" s="201">
        <v>6.53</v>
      </c>
      <c r="K421" s="201">
        <v>16.05</v>
      </c>
      <c r="L421" s="202">
        <v>30.15</v>
      </c>
    </row>
    <row r="422" s="192" customFormat="1" customHeight="1" spans="1:12">
      <c r="A422" s="179" t="s">
        <v>1414</v>
      </c>
      <c r="B422" s="179" t="s">
        <v>1913</v>
      </c>
      <c r="C422" s="179" t="s">
        <v>1897</v>
      </c>
      <c r="D422" s="199" t="s">
        <v>3519</v>
      </c>
      <c r="E422" s="200" t="s">
        <v>3520</v>
      </c>
      <c r="F422" s="201">
        <v>30.15</v>
      </c>
      <c r="G422" s="201">
        <v>30.15</v>
      </c>
      <c r="H422" s="202">
        <v>0</v>
      </c>
      <c r="I422" s="205">
        <v>0</v>
      </c>
      <c r="J422" s="201">
        <v>0</v>
      </c>
      <c r="K422" s="201">
        <v>0</v>
      </c>
      <c r="L422" s="202">
        <v>30.15</v>
      </c>
    </row>
    <row r="423" s="192" customFormat="1" customHeight="1" spans="1:12">
      <c r="A423" s="179" t="s">
        <v>1414</v>
      </c>
      <c r="B423" s="179" t="s">
        <v>1913</v>
      </c>
      <c r="C423" s="179" t="s">
        <v>1897</v>
      </c>
      <c r="D423" s="199" t="s">
        <v>3519</v>
      </c>
      <c r="E423" s="200" t="s">
        <v>3521</v>
      </c>
      <c r="F423" s="201">
        <v>1.53</v>
      </c>
      <c r="G423" s="201">
        <v>1.53</v>
      </c>
      <c r="H423" s="202">
        <v>0</v>
      </c>
      <c r="I423" s="205">
        <v>0</v>
      </c>
      <c r="J423" s="201">
        <v>1.53</v>
      </c>
      <c r="K423" s="201">
        <v>0</v>
      </c>
      <c r="L423" s="202">
        <v>0</v>
      </c>
    </row>
    <row r="424" s="192" customFormat="1" customHeight="1" spans="1:12">
      <c r="A424" s="179" t="s">
        <v>1414</v>
      </c>
      <c r="B424" s="179" t="s">
        <v>1913</v>
      </c>
      <c r="C424" s="179" t="s">
        <v>1897</v>
      </c>
      <c r="D424" s="199" t="s">
        <v>3519</v>
      </c>
      <c r="E424" s="200" t="s">
        <v>3522</v>
      </c>
      <c r="F424" s="201">
        <v>5</v>
      </c>
      <c r="G424" s="201">
        <v>5</v>
      </c>
      <c r="H424" s="202">
        <v>0</v>
      </c>
      <c r="I424" s="205">
        <v>0</v>
      </c>
      <c r="J424" s="201">
        <v>5</v>
      </c>
      <c r="K424" s="201">
        <v>0</v>
      </c>
      <c r="L424" s="202">
        <v>0</v>
      </c>
    </row>
    <row r="425" s="192" customFormat="1" customHeight="1" spans="1:12">
      <c r="A425" s="179" t="s">
        <v>1619</v>
      </c>
      <c r="B425" s="179" t="s">
        <v>1911</v>
      </c>
      <c r="C425" s="179" t="s">
        <v>1911</v>
      </c>
      <c r="D425" s="199" t="s">
        <v>3523</v>
      </c>
      <c r="E425" s="200" t="s">
        <v>3524</v>
      </c>
      <c r="F425" s="201">
        <v>7.33</v>
      </c>
      <c r="G425" s="201">
        <v>7.33</v>
      </c>
      <c r="H425" s="202">
        <v>0</v>
      </c>
      <c r="I425" s="205">
        <v>0</v>
      </c>
      <c r="J425" s="201">
        <v>0</v>
      </c>
      <c r="K425" s="201">
        <v>7.33</v>
      </c>
      <c r="L425" s="202">
        <v>0</v>
      </c>
    </row>
    <row r="426" s="192" customFormat="1" customHeight="1" spans="1:12">
      <c r="A426" s="179" t="s">
        <v>1619</v>
      </c>
      <c r="B426" s="179" t="s">
        <v>1911</v>
      </c>
      <c r="C426" s="179" t="s">
        <v>1913</v>
      </c>
      <c r="D426" s="199" t="s">
        <v>3525</v>
      </c>
      <c r="E426" s="200" t="s">
        <v>3526</v>
      </c>
      <c r="F426" s="201">
        <v>2.93</v>
      </c>
      <c r="G426" s="201">
        <v>2.93</v>
      </c>
      <c r="H426" s="202">
        <v>0</v>
      </c>
      <c r="I426" s="205">
        <v>0</v>
      </c>
      <c r="J426" s="201">
        <v>0</v>
      </c>
      <c r="K426" s="201">
        <v>2.93</v>
      </c>
      <c r="L426" s="202">
        <v>0</v>
      </c>
    </row>
    <row r="427" s="192" customFormat="1" customHeight="1" spans="1:12">
      <c r="A427" s="179" t="s">
        <v>1697</v>
      </c>
      <c r="B427" s="179" t="s">
        <v>1992</v>
      </c>
      <c r="C427" s="179" t="s">
        <v>1897</v>
      </c>
      <c r="D427" s="199" t="s">
        <v>3527</v>
      </c>
      <c r="E427" s="200" t="s">
        <v>3528</v>
      </c>
      <c r="F427" s="201">
        <v>1.87</v>
      </c>
      <c r="G427" s="201">
        <v>1.87</v>
      </c>
      <c r="H427" s="202">
        <v>0</v>
      </c>
      <c r="I427" s="205">
        <v>0</v>
      </c>
      <c r="J427" s="201">
        <v>0</v>
      </c>
      <c r="K427" s="201">
        <v>1.87</v>
      </c>
      <c r="L427" s="202">
        <v>0</v>
      </c>
    </row>
    <row r="428" s="192" customFormat="1" customHeight="1" spans="1:12">
      <c r="A428" s="179" t="s">
        <v>1619</v>
      </c>
      <c r="B428" s="179" t="s">
        <v>2029</v>
      </c>
      <c r="C428" s="179" t="s">
        <v>1899</v>
      </c>
      <c r="D428" s="199" t="s">
        <v>3529</v>
      </c>
      <c r="E428" s="200" t="s">
        <v>3530</v>
      </c>
      <c r="F428" s="201">
        <v>0.3</v>
      </c>
      <c r="G428" s="201">
        <v>0.3</v>
      </c>
      <c r="H428" s="202">
        <v>0</v>
      </c>
      <c r="I428" s="205">
        <v>0</v>
      </c>
      <c r="J428" s="201">
        <v>0</v>
      </c>
      <c r="K428" s="201">
        <v>0.3</v>
      </c>
      <c r="L428" s="202">
        <v>0</v>
      </c>
    </row>
    <row r="429" s="192" customFormat="1" customHeight="1" spans="1:12">
      <c r="A429" s="179" t="s">
        <v>1851</v>
      </c>
      <c r="B429" s="179" t="s">
        <v>1899</v>
      </c>
      <c r="C429" s="179" t="s">
        <v>1897</v>
      </c>
      <c r="D429" s="199" t="s">
        <v>3533</v>
      </c>
      <c r="E429" s="200" t="s">
        <v>3533</v>
      </c>
      <c r="F429" s="201">
        <v>3.62</v>
      </c>
      <c r="G429" s="201">
        <v>3.62</v>
      </c>
      <c r="H429" s="202">
        <v>0</v>
      </c>
      <c r="I429" s="205">
        <v>0</v>
      </c>
      <c r="J429" s="201">
        <v>0</v>
      </c>
      <c r="K429" s="201">
        <v>3.62</v>
      </c>
      <c r="L429" s="202">
        <v>0</v>
      </c>
    </row>
    <row r="430" s="192" customFormat="1" customHeight="1" spans="1:12">
      <c r="A430" s="179" t="s">
        <v>1414</v>
      </c>
      <c r="B430" s="179" t="s">
        <v>1913</v>
      </c>
      <c r="C430" s="179" t="s">
        <v>1897</v>
      </c>
      <c r="D430" s="199" t="s">
        <v>3519</v>
      </c>
      <c r="E430" s="200" t="s">
        <v>3534</v>
      </c>
      <c r="F430" s="201">
        <v>7.5</v>
      </c>
      <c r="G430" s="201">
        <v>7.5</v>
      </c>
      <c r="H430" s="202">
        <v>0</v>
      </c>
      <c r="I430" s="205">
        <v>7.5</v>
      </c>
      <c r="J430" s="201">
        <v>0</v>
      </c>
      <c r="K430" s="201">
        <v>0</v>
      </c>
      <c r="L430" s="202">
        <v>0</v>
      </c>
    </row>
    <row r="431" s="192" customFormat="1" customHeight="1" spans="1:12">
      <c r="A431" s="179" t="s">
        <v>1414</v>
      </c>
      <c r="B431" s="179" t="s">
        <v>1913</v>
      </c>
      <c r="C431" s="179" t="s">
        <v>1897</v>
      </c>
      <c r="D431" s="199" t="s">
        <v>3519</v>
      </c>
      <c r="E431" s="200" t="s">
        <v>3535</v>
      </c>
      <c r="F431" s="201">
        <v>0.37</v>
      </c>
      <c r="G431" s="201">
        <v>0.37</v>
      </c>
      <c r="H431" s="202">
        <v>0</v>
      </c>
      <c r="I431" s="205">
        <v>0.37</v>
      </c>
      <c r="J431" s="201">
        <v>0</v>
      </c>
      <c r="K431" s="201">
        <v>0</v>
      </c>
      <c r="L431" s="202">
        <v>0</v>
      </c>
    </row>
    <row r="432" s="192" customFormat="1" customHeight="1" spans="1:12">
      <c r="A432" s="179" t="s">
        <v>1414</v>
      </c>
      <c r="B432" s="179" t="s">
        <v>1913</v>
      </c>
      <c r="C432" s="179" t="s">
        <v>1897</v>
      </c>
      <c r="D432" s="199" t="s">
        <v>3519</v>
      </c>
      <c r="E432" s="200" t="s">
        <v>3536</v>
      </c>
      <c r="F432" s="201">
        <v>3.3</v>
      </c>
      <c r="G432" s="201">
        <v>3.3</v>
      </c>
      <c r="H432" s="202">
        <v>0</v>
      </c>
      <c r="I432" s="205">
        <v>3.3</v>
      </c>
      <c r="J432" s="201">
        <v>0</v>
      </c>
      <c r="K432" s="201">
        <v>0</v>
      </c>
      <c r="L432" s="202">
        <v>0</v>
      </c>
    </row>
    <row r="433" s="192" customFormat="1" customHeight="1" spans="1:12">
      <c r="A433" s="179"/>
      <c r="B433" s="179"/>
      <c r="C433" s="179"/>
      <c r="D433" s="199" t="s">
        <v>3541</v>
      </c>
      <c r="E433" s="200" t="s">
        <v>3542</v>
      </c>
      <c r="F433" s="201">
        <v>3</v>
      </c>
      <c r="G433" s="201">
        <v>3</v>
      </c>
      <c r="H433" s="202">
        <v>0</v>
      </c>
      <c r="I433" s="205">
        <v>3</v>
      </c>
      <c r="J433" s="201">
        <v>0</v>
      </c>
      <c r="K433" s="201">
        <v>0</v>
      </c>
      <c r="L433" s="202">
        <v>0</v>
      </c>
    </row>
    <row r="434" s="192" customFormat="1" customHeight="1" spans="1:12">
      <c r="A434" s="179" t="s">
        <v>1414</v>
      </c>
      <c r="B434" s="179" t="s">
        <v>1913</v>
      </c>
      <c r="C434" s="179" t="s">
        <v>1903</v>
      </c>
      <c r="D434" s="199" t="s">
        <v>3624</v>
      </c>
      <c r="E434" s="200" t="s">
        <v>3630</v>
      </c>
      <c r="F434" s="201">
        <v>3</v>
      </c>
      <c r="G434" s="201">
        <v>3</v>
      </c>
      <c r="H434" s="202">
        <v>0</v>
      </c>
      <c r="I434" s="205">
        <v>3</v>
      </c>
      <c r="J434" s="201">
        <v>0</v>
      </c>
      <c r="K434" s="201">
        <v>0</v>
      </c>
      <c r="L434" s="202">
        <v>0</v>
      </c>
    </row>
    <row r="435" s="192" customFormat="1" customHeight="1" spans="1:12">
      <c r="A435" s="179"/>
      <c r="B435" s="179"/>
      <c r="C435" s="179"/>
      <c r="D435" s="199" t="s">
        <v>2343</v>
      </c>
      <c r="E435" s="200" t="s">
        <v>512</v>
      </c>
      <c r="F435" s="201">
        <v>840.83</v>
      </c>
      <c r="G435" s="201">
        <v>840.83</v>
      </c>
      <c r="H435" s="202">
        <v>0</v>
      </c>
      <c r="I435" s="205">
        <v>372.62</v>
      </c>
      <c r="J435" s="201">
        <v>89.4</v>
      </c>
      <c r="K435" s="201">
        <v>129.95</v>
      </c>
      <c r="L435" s="202">
        <v>248.86</v>
      </c>
    </row>
    <row r="436" s="192" customFormat="1" customHeight="1" spans="1:12">
      <c r="A436" s="179"/>
      <c r="B436" s="179"/>
      <c r="C436" s="179"/>
      <c r="D436" s="199" t="s">
        <v>2344</v>
      </c>
      <c r="E436" s="200" t="s">
        <v>2345</v>
      </c>
      <c r="F436" s="201">
        <v>840.83</v>
      </c>
      <c r="G436" s="201">
        <v>840.83</v>
      </c>
      <c r="H436" s="202">
        <v>0</v>
      </c>
      <c r="I436" s="205">
        <v>372.62</v>
      </c>
      <c r="J436" s="201">
        <v>89.4</v>
      </c>
      <c r="K436" s="201">
        <v>129.95</v>
      </c>
      <c r="L436" s="202">
        <v>248.86</v>
      </c>
    </row>
    <row r="437" s="192" customFormat="1" customHeight="1" spans="1:12">
      <c r="A437" s="179"/>
      <c r="B437" s="179"/>
      <c r="C437" s="179"/>
      <c r="D437" s="199" t="s">
        <v>3517</v>
      </c>
      <c r="E437" s="200" t="s">
        <v>3518</v>
      </c>
      <c r="F437" s="201">
        <v>583.83</v>
      </c>
      <c r="G437" s="201">
        <v>583.83</v>
      </c>
      <c r="H437" s="202">
        <v>0</v>
      </c>
      <c r="I437" s="205">
        <v>115.62</v>
      </c>
      <c r="J437" s="201">
        <v>89.4</v>
      </c>
      <c r="K437" s="201">
        <v>129.95</v>
      </c>
      <c r="L437" s="202">
        <v>248.86</v>
      </c>
    </row>
    <row r="438" s="192" customFormat="1" customHeight="1" spans="1:12">
      <c r="A438" s="179" t="s">
        <v>1414</v>
      </c>
      <c r="B438" s="179" t="s">
        <v>1897</v>
      </c>
      <c r="C438" s="179" t="s">
        <v>1897</v>
      </c>
      <c r="D438" s="199" t="s">
        <v>3519</v>
      </c>
      <c r="E438" s="200" t="s">
        <v>3520</v>
      </c>
      <c r="F438" s="201">
        <v>248.86</v>
      </c>
      <c r="G438" s="201">
        <v>248.86</v>
      </c>
      <c r="H438" s="202">
        <v>0</v>
      </c>
      <c r="I438" s="205">
        <v>0</v>
      </c>
      <c r="J438" s="201">
        <v>0</v>
      </c>
      <c r="K438" s="201">
        <v>0</v>
      </c>
      <c r="L438" s="202">
        <v>248.86</v>
      </c>
    </row>
    <row r="439" s="192" customFormat="1" customHeight="1" spans="1:12">
      <c r="A439" s="179" t="s">
        <v>1414</v>
      </c>
      <c r="B439" s="179" t="s">
        <v>1897</v>
      </c>
      <c r="C439" s="179" t="s">
        <v>1897</v>
      </c>
      <c r="D439" s="199" t="s">
        <v>3519</v>
      </c>
      <c r="E439" s="200" t="s">
        <v>3521</v>
      </c>
      <c r="F439" s="201">
        <v>13.09</v>
      </c>
      <c r="G439" s="201">
        <v>13.09</v>
      </c>
      <c r="H439" s="202">
        <v>0</v>
      </c>
      <c r="I439" s="205">
        <v>0</v>
      </c>
      <c r="J439" s="201">
        <v>13.09</v>
      </c>
      <c r="K439" s="201">
        <v>0</v>
      </c>
      <c r="L439" s="202">
        <v>0</v>
      </c>
    </row>
    <row r="440" s="192" customFormat="1" customHeight="1" spans="1:12">
      <c r="A440" s="179" t="s">
        <v>1414</v>
      </c>
      <c r="B440" s="179" t="s">
        <v>1897</v>
      </c>
      <c r="C440" s="179" t="s">
        <v>1897</v>
      </c>
      <c r="D440" s="199" t="s">
        <v>3519</v>
      </c>
      <c r="E440" s="200" t="s">
        <v>3522</v>
      </c>
      <c r="F440" s="201">
        <v>36</v>
      </c>
      <c r="G440" s="201">
        <v>36</v>
      </c>
      <c r="H440" s="202">
        <v>0</v>
      </c>
      <c r="I440" s="205">
        <v>0</v>
      </c>
      <c r="J440" s="201">
        <v>36</v>
      </c>
      <c r="K440" s="201">
        <v>0</v>
      </c>
      <c r="L440" s="202">
        <v>0</v>
      </c>
    </row>
    <row r="441" s="192" customFormat="1" customHeight="1" spans="1:12">
      <c r="A441" s="179" t="s">
        <v>1619</v>
      </c>
      <c r="B441" s="179" t="s">
        <v>1911</v>
      </c>
      <c r="C441" s="179" t="s">
        <v>1911</v>
      </c>
      <c r="D441" s="199" t="s">
        <v>3523</v>
      </c>
      <c r="E441" s="200" t="s">
        <v>3524</v>
      </c>
      <c r="F441" s="201">
        <v>58.55</v>
      </c>
      <c r="G441" s="201">
        <v>58.55</v>
      </c>
      <c r="H441" s="202">
        <v>0</v>
      </c>
      <c r="I441" s="205">
        <v>0</v>
      </c>
      <c r="J441" s="201">
        <v>0</v>
      </c>
      <c r="K441" s="201">
        <v>58.55</v>
      </c>
      <c r="L441" s="202">
        <v>0</v>
      </c>
    </row>
    <row r="442" s="192" customFormat="1" customHeight="1" spans="1:12">
      <c r="A442" s="179" t="s">
        <v>1619</v>
      </c>
      <c r="B442" s="179" t="s">
        <v>1911</v>
      </c>
      <c r="C442" s="179" t="s">
        <v>1913</v>
      </c>
      <c r="D442" s="199" t="s">
        <v>3525</v>
      </c>
      <c r="E442" s="200" t="s">
        <v>3526</v>
      </c>
      <c r="F442" s="201">
        <v>23.42</v>
      </c>
      <c r="G442" s="201">
        <v>23.42</v>
      </c>
      <c r="H442" s="202">
        <v>0</v>
      </c>
      <c r="I442" s="205">
        <v>0</v>
      </c>
      <c r="J442" s="201">
        <v>0</v>
      </c>
      <c r="K442" s="201">
        <v>23.42</v>
      </c>
      <c r="L442" s="202">
        <v>0</v>
      </c>
    </row>
    <row r="443" s="192" customFormat="1" customHeight="1" spans="1:12">
      <c r="A443" s="179" t="s">
        <v>1697</v>
      </c>
      <c r="B443" s="179" t="s">
        <v>1992</v>
      </c>
      <c r="C443" s="179" t="s">
        <v>1897</v>
      </c>
      <c r="D443" s="199" t="s">
        <v>3527</v>
      </c>
      <c r="E443" s="200" t="s">
        <v>3528</v>
      </c>
      <c r="F443" s="201">
        <v>15.63</v>
      </c>
      <c r="G443" s="201">
        <v>15.63</v>
      </c>
      <c r="H443" s="202">
        <v>0</v>
      </c>
      <c r="I443" s="205">
        <v>0</v>
      </c>
      <c r="J443" s="201">
        <v>0</v>
      </c>
      <c r="K443" s="201">
        <v>15.63</v>
      </c>
      <c r="L443" s="202">
        <v>0</v>
      </c>
    </row>
    <row r="444" s="192" customFormat="1" customHeight="1" spans="1:12">
      <c r="A444" s="179" t="s">
        <v>1619</v>
      </c>
      <c r="B444" s="179" t="s">
        <v>2029</v>
      </c>
      <c r="C444" s="179" t="s">
        <v>1899</v>
      </c>
      <c r="D444" s="199" t="s">
        <v>3529</v>
      </c>
      <c r="E444" s="200" t="s">
        <v>3530</v>
      </c>
      <c r="F444" s="201">
        <v>2.49</v>
      </c>
      <c r="G444" s="201">
        <v>2.49</v>
      </c>
      <c r="H444" s="202">
        <v>0</v>
      </c>
      <c r="I444" s="205">
        <v>0</v>
      </c>
      <c r="J444" s="201">
        <v>0</v>
      </c>
      <c r="K444" s="201">
        <v>2.49</v>
      </c>
      <c r="L444" s="202">
        <v>0</v>
      </c>
    </row>
    <row r="445" s="192" customFormat="1" customHeight="1" spans="1:12">
      <c r="A445" s="179" t="s">
        <v>1851</v>
      </c>
      <c r="B445" s="179" t="s">
        <v>1899</v>
      </c>
      <c r="C445" s="179" t="s">
        <v>1897</v>
      </c>
      <c r="D445" s="199" t="s">
        <v>3533</v>
      </c>
      <c r="E445" s="200" t="s">
        <v>3533</v>
      </c>
      <c r="F445" s="201">
        <v>29.86</v>
      </c>
      <c r="G445" s="201">
        <v>29.86</v>
      </c>
      <c r="H445" s="202">
        <v>0</v>
      </c>
      <c r="I445" s="205">
        <v>0</v>
      </c>
      <c r="J445" s="201">
        <v>0</v>
      </c>
      <c r="K445" s="201">
        <v>29.86</v>
      </c>
      <c r="L445" s="202">
        <v>0</v>
      </c>
    </row>
    <row r="446" s="192" customFormat="1" customHeight="1" spans="1:12">
      <c r="A446" s="179" t="s">
        <v>1414</v>
      </c>
      <c r="B446" s="179" t="s">
        <v>1897</v>
      </c>
      <c r="C446" s="179" t="s">
        <v>1897</v>
      </c>
      <c r="D446" s="199" t="s">
        <v>3519</v>
      </c>
      <c r="E446" s="200" t="s">
        <v>3534</v>
      </c>
      <c r="F446" s="201">
        <v>72</v>
      </c>
      <c r="G446" s="201">
        <v>72</v>
      </c>
      <c r="H446" s="202">
        <v>0</v>
      </c>
      <c r="I446" s="205">
        <v>72</v>
      </c>
      <c r="J446" s="201">
        <v>0</v>
      </c>
      <c r="K446" s="201">
        <v>0</v>
      </c>
      <c r="L446" s="202">
        <v>0</v>
      </c>
    </row>
    <row r="447" s="192" customFormat="1" customHeight="1" spans="1:12">
      <c r="A447" s="179" t="s">
        <v>1414</v>
      </c>
      <c r="B447" s="179" t="s">
        <v>1897</v>
      </c>
      <c r="C447" s="179" t="s">
        <v>1897</v>
      </c>
      <c r="D447" s="199" t="s">
        <v>3519</v>
      </c>
      <c r="E447" s="200" t="s">
        <v>3535</v>
      </c>
      <c r="F447" s="201">
        <v>3.14</v>
      </c>
      <c r="G447" s="201">
        <v>3.14</v>
      </c>
      <c r="H447" s="202">
        <v>0</v>
      </c>
      <c r="I447" s="205">
        <v>3.14</v>
      </c>
      <c r="J447" s="201">
        <v>0</v>
      </c>
      <c r="K447" s="201">
        <v>0</v>
      </c>
      <c r="L447" s="202">
        <v>0</v>
      </c>
    </row>
    <row r="448" s="192" customFormat="1" customHeight="1" spans="1:12">
      <c r="A448" s="179" t="s">
        <v>1414</v>
      </c>
      <c r="B448" s="179" t="s">
        <v>1897</v>
      </c>
      <c r="C448" s="179" t="s">
        <v>1897</v>
      </c>
      <c r="D448" s="199" t="s">
        <v>3519</v>
      </c>
      <c r="E448" s="200" t="s">
        <v>3536</v>
      </c>
      <c r="F448" s="201">
        <v>29.9</v>
      </c>
      <c r="G448" s="201">
        <v>29.9</v>
      </c>
      <c r="H448" s="202">
        <v>0</v>
      </c>
      <c r="I448" s="205">
        <v>29.9</v>
      </c>
      <c r="J448" s="201">
        <v>0</v>
      </c>
      <c r="K448" s="201">
        <v>0</v>
      </c>
      <c r="L448" s="202">
        <v>0</v>
      </c>
    </row>
    <row r="449" s="192" customFormat="1" customHeight="1" spans="1:12">
      <c r="A449" s="179" t="s">
        <v>1619</v>
      </c>
      <c r="B449" s="179" t="s">
        <v>1911</v>
      </c>
      <c r="C449" s="179" t="s">
        <v>1897</v>
      </c>
      <c r="D449" s="199" t="s">
        <v>3537</v>
      </c>
      <c r="E449" s="200" t="s">
        <v>3631</v>
      </c>
      <c r="F449" s="201">
        <v>1.34</v>
      </c>
      <c r="G449" s="201">
        <v>1.34</v>
      </c>
      <c r="H449" s="202">
        <v>0</v>
      </c>
      <c r="I449" s="205">
        <v>0</v>
      </c>
      <c r="J449" s="201">
        <v>1.34</v>
      </c>
      <c r="K449" s="201">
        <v>0</v>
      </c>
      <c r="L449" s="202">
        <v>0</v>
      </c>
    </row>
    <row r="450" s="192" customFormat="1" customHeight="1" spans="1:12">
      <c r="A450" s="179" t="s">
        <v>1619</v>
      </c>
      <c r="B450" s="179" t="s">
        <v>1911</v>
      </c>
      <c r="C450" s="179" t="s">
        <v>1897</v>
      </c>
      <c r="D450" s="199" t="s">
        <v>3537</v>
      </c>
      <c r="E450" s="200" t="s">
        <v>3538</v>
      </c>
      <c r="F450" s="201">
        <v>38.97</v>
      </c>
      <c r="G450" s="201">
        <v>38.97</v>
      </c>
      <c r="H450" s="202">
        <v>0</v>
      </c>
      <c r="I450" s="205">
        <v>0</v>
      </c>
      <c r="J450" s="201">
        <v>38.97</v>
      </c>
      <c r="K450" s="201">
        <v>0</v>
      </c>
      <c r="L450" s="202">
        <v>0</v>
      </c>
    </row>
    <row r="451" s="192" customFormat="1" customHeight="1" spans="1:12">
      <c r="A451" s="179" t="s">
        <v>1619</v>
      </c>
      <c r="B451" s="179" t="s">
        <v>1917</v>
      </c>
      <c r="C451" s="179" t="s">
        <v>1903</v>
      </c>
      <c r="D451" s="199" t="s">
        <v>3539</v>
      </c>
      <c r="E451" s="200" t="s">
        <v>3540</v>
      </c>
      <c r="F451" s="201">
        <v>10.58</v>
      </c>
      <c r="G451" s="201">
        <v>10.58</v>
      </c>
      <c r="H451" s="202">
        <v>0</v>
      </c>
      <c r="I451" s="205">
        <v>10.58</v>
      </c>
      <c r="J451" s="201">
        <v>0</v>
      </c>
      <c r="K451" s="201">
        <v>0</v>
      </c>
      <c r="L451" s="202">
        <v>0</v>
      </c>
    </row>
    <row r="452" s="192" customFormat="1" customHeight="1" spans="1:12">
      <c r="A452" s="179"/>
      <c r="B452" s="179"/>
      <c r="C452" s="179"/>
      <c r="D452" s="199" t="s">
        <v>3541</v>
      </c>
      <c r="E452" s="200" t="s">
        <v>3542</v>
      </c>
      <c r="F452" s="201">
        <v>257</v>
      </c>
      <c r="G452" s="201">
        <v>257</v>
      </c>
      <c r="H452" s="202">
        <v>0</v>
      </c>
      <c r="I452" s="205">
        <v>257</v>
      </c>
      <c r="J452" s="201">
        <v>0</v>
      </c>
      <c r="K452" s="201">
        <v>0</v>
      </c>
      <c r="L452" s="202">
        <v>0</v>
      </c>
    </row>
    <row r="453" s="192" customFormat="1" customHeight="1" spans="1:12">
      <c r="A453" s="179" t="s">
        <v>1414</v>
      </c>
      <c r="B453" s="179" t="s">
        <v>1897</v>
      </c>
      <c r="C453" s="179" t="s">
        <v>1897</v>
      </c>
      <c r="D453" s="199" t="s">
        <v>3519</v>
      </c>
      <c r="E453" s="200" t="s">
        <v>3632</v>
      </c>
      <c r="F453" s="201">
        <v>6</v>
      </c>
      <c r="G453" s="201">
        <v>6</v>
      </c>
      <c r="H453" s="202">
        <v>0</v>
      </c>
      <c r="I453" s="205">
        <v>6</v>
      </c>
      <c r="J453" s="201">
        <v>0</v>
      </c>
      <c r="K453" s="201">
        <v>0</v>
      </c>
      <c r="L453" s="202">
        <v>0</v>
      </c>
    </row>
    <row r="454" s="192" customFormat="1" customHeight="1" spans="1:12">
      <c r="A454" s="179" t="s">
        <v>1414</v>
      </c>
      <c r="B454" s="179" t="s">
        <v>1897</v>
      </c>
      <c r="C454" s="179" t="s">
        <v>1917</v>
      </c>
      <c r="D454" s="199" t="s">
        <v>3633</v>
      </c>
      <c r="E454" s="200" t="s">
        <v>3634</v>
      </c>
      <c r="F454" s="201">
        <v>45</v>
      </c>
      <c r="G454" s="201">
        <v>45</v>
      </c>
      <c r="H454" s="202">
        <v>0</v>
      </c>
      <c r="I454" s="205">
        <v>45</v>
      </c>
      <c r="J454" s="201">
        <v>0</v>
      </c>
      <c r="K454" s="201">
        <v>0</v>
      </c>
      <c r="L454" s="202">
        <v>0</v>
      </c>
    </row>
    <row r="455" s="192" customFormat="1" customHeight="1" spans="1:12">
      <c r="A455" s="179" t="s">
        <v>1414</v>
      </c>
      <c r="B455" s="179" t="s">
        <v>1897</v>
      </c>
      <c r="C455" s="179" t="s">
        <v>1897</v>
      </c>
      <c r="D455" s="199" t="s">
        <v>3519</v>
      </c>
      <c r="E455" s="200" t="s">
        <v>3635</v>
      </c>
      <c r="F455" s="201">
        <v>31</v>
      </c>
      <c r="G455" s="201">
        <v>31</v>
      </c>
      <c r="H455" s="202">
        <v>0</v>
      </c>
      <c r="I455" s="205">
        <v>31</v>
      </c>
      <c r="J455" s="201">
        <v>0</v>
      </c>
      <c r="K455" s="201">
        <v>0</v>
      </c>
      <c r="L455" s="202">
        <v>0</v>
      </c>
    </row>
    <row r="456" s="192" customFormat="1" customHeight="1" spans="1:12">
      <c r="A456" s="179" t="s">
        <v>1414</v>
      </c>
      <c r="B456" s="179" t="s">
        <v>1897</v>
      </c>
      <c r="C456" s="179" t="s">
        <v>1897</v>
      </c>
      <c r="D456" s="199" t="s">
        <v>3519</v>
      </c>
      <c r="E456" s="200" t="s">
        <v>3636</v>
      </c>
      <c r="F456" s="201">
        <v>8</v>
      </c>
      <c r="G456" s="201">
        <v>8</v>
      </c>
      <c r="H456" s="202">
        <v>0</v>
      </c>
      <c r="I456" s="205">
        <v>8</v>
      </c>
      <c r="J456" s="201">
        <v>0</v>
      </c>
      <c r="K456" s="201">
        <v>0</v>
      </c>
      <c r="L456" s="202">
        <v>0</v>
      </c>
    </row>
    <row r="457" s="192" customFormat="1" customHeight="1" spans="1:12">
      <c r="A457" s="179" t="s">
        <v>1414</v>
      </c>
      <c r="B457" s="179" t="s">
        <v>1897</v>
      </c>
      <c r="C457" s="179" t="s">
        <v>1897</v>
      </c>
      <c r="D457" s="199" t="s">
        <v>3519</v>
      </c>
      <c r="E457" s="200" t="s">
        <v>3637</v>
      </c>
      <c r="F457" s="201">
        <v>8</v>
      </c>
      <c r="G457" s="201">
        <v>8</v>
      </c>
      <c r="H457" s="202">
        <v>0</v>
      </c>
      <c r="I457" s="205">
        <v>8</v>
      </c>
      <c r="J457" s="201">
        <v>0</v>
      </c>
      <c r="K457" s="201">
        <v>0</v>
      </c>
      <c r="L457" s="202">
        <v>0</v>
      </c>
    </row>
    <row r="458" s="192" customFormat="1" customHeight="1" spans="1:12">
      <c r="A458" s="179" t="s">
        <v>1414</v>
      </c>
      <c r="B458" s="179" t="s">
        <v>1897</v>
      </c>
      <c r="C458" s="179" t="s">
        <v>1897</v>
      </c>
      <c r="D458" s="199" t="s">
        <v>3519</v>
      </c>
      <c r="E458" s="200" t="s">
        <v>3638</v>
      </c>
      <c r="F458" s="201">
        <v>35</v>
      </c>
      <c r="G458" s="201">
        <v>35</v>
      </c>
      <c r="H458" s="202">
        <v>0</v>
      </c>
      <c r="I458" s="205">
        <v>35</v>
      </c>
      <c r="J458" s="201">
        <v>0</v>
      </c>
      <c r="K458" s="201">
        <v>0</v>
      </c>
      <c r="L458" s="202">
        <v>0</v>
      </c>
    </row>
    <row r="459" s="192" customFormat="1" customHeight="1" spans="1:12">
      <c r="A459" s="179" t="s">
        <v>1414</v>
      </c>
      <c r="B459" s="179" t="s">
        <v>1897</v>
      </c>
      <c r="C459" s="179" t="s">
        <v>1897</v>
      </c>
      <c r="D459" s="199" t="s">
        <v>3519</v>
      </c>
      <c r="E459" s="200" t="s">
        <v>3639</v>
      </c>
      <c r="F459" s="201">
        <v>27</v>
      </c>
      <c r="G459" s="201">
        <v>27</v>
      </c>
      <c r="H459" s="202">
        <v>0</v>
      </c>
      <c r="I459" s="205">
        <v>27</v>
      </c>
      <c r="J459" s="201">
        <v>0</v>
      </c>
      <c r="K459" s="201">
        <v>0</v>
      </c>
      <c r="L459" s="202">
        <v>0</v>
      </c>
    </row>
    <row r="460" s="192" customFormat="1" customHeight="1" spans="1:12">
      <c r="A460" s="179" t="s">
        <v>1414</v>
      </c>
      <c r="B460" s="179" t="s">
        <v>1897</v>
      </c>
      <c r="C460" s="179" t="s">
        <v>1897</v>
      </c>
      <c r="D460" s="199" t="s">
        <v>3519</v>
      </c>
      <c r="E460" s="200" t="s">
        <v>3640</v>
      </c>
      <c r="F460" s="201">
        <v>35</v>
      </c>
      <c r="G460" s="201">
        <v>35</v>
      </c>
      <c r="H460" s="202">
        <v>0</v>
      </c>
      <c r="I460" s="205">
        <v>35</v>
      </c>
      <c r="J460" s="201">
        <v>0</v>
      </c>
      <c r="K460" s="201">
        <v>0</v>
      </c>
      <c r="L460" s="202">
        <v>0</v>
      </c>
    </row>
    <row r="461" s="192" customFormat="1" customHeight="1" spans="1:12">
      <c r="A461" s="179" t="s">
        <v>1414</v>
      </c>
      <c r="B461" s="179" t="s">
        <v>1897</v>
      </c>
      <c r="C461" s="179" t="s">
        <v>1897</v>
      </c>
      <c r="D461" s="199" t="s">
        <v>3519</v>
      </c>
      <c r="E461" s="200" t="s">
        <v>3641</v>
      </c>
      <c r="F461" s="201">
        <v>8</v>
      </c>
      <c r="G461" s="201">
        <v>8</v>
      </c>
      <c r="H461" s="202">
        <v>0</v>
      </c>
      <c r="I461" s="205">
        <v>8</v>
      </c>
      <c r="J461" s="201">
        <v>0</v>
      </c>
      <c r="K461" s="201">
        <v>0</v>
      </c>
      <c r="L461" s="202">
        <v>0</v>
      </c>
    </row>
    <row r="462" s="192" customFormat="1" customHeight="1" spans="1:12">
      <c r="A462" s="179" t="s">
        <v>1414</v>
      </c>
      <c r="B462" s="179" t="s">
        <v>1897</v>
      </c>
      <c r="C462" s="179" t="s">
        <v>1913</v>
      </c>
      <c r="D462" s="199" t="s">
        <v>3642</v>
      </c>
      <c r="E462" s="200" t="s">
        <v>3643</v>
      </c>
      <c r="F462" s="201">
        <v>8</v>
      </c>
      <c r="G462" s="201">
        <v>8</v>
      </c>
      <c r="H462" s="202">
        <v>0</v>
      </c>
      <c r="I462" s="205">
        <v>8</v>
      </c>
      <c r="J462" s="201">
        <v>0</v>
      </c>
      <c r="K462" s="201">
        <v>0</v>
      </c>
      <c r="L462" s="202">
        <v>0</v>
      </c>
    </row>
    <row r="463" s="192" customFormat="1" customHeight="1" spans="1:12">
      <c r="A463" s="179" t="s">
        <v>1414</v>
      </c>
      <c r="B463" s="179" t="s">
        <v>1897</v>
      </c>
      <c r="C463" s="179" t="s">
        <v>1897</v>
      </c>
      <c r="D463" s="199" t="s">
        <v>3519</v>
      </c>
      <c r="E463" s="200" t="s">
        <v>3644</v>
      </c>
      <c r="F463" s="201">
        <v>8</v>
      </c>
      <c r="G463" s="201">
        <v>8</v>
      </c>
      <c r="H463" s="202">
        <v>0</v>
      </c>
      <c r="I463" s="205">
        <v>8</v>
      </c>
      <c r="J463" s="201">
        <v>0</v>
      </c>
      <c r="K463" s="201">
        <v>0</v>
      </c>
      <c r="L463" s="202">
        <v>0</v>
      </c>
    </row>
    <row r="464" s="192" customFormat="1" customHeight="1" spans="1:12">
      <c r="A464" s="179" t="s">
        <v>1414</v>
      </c>
      <c r="B464" s="179" t="s">
        <v>1897</v>
      </c>
      <c r="C464" s="179" t="s">
        <v>1919</v>
      </c>
      <c r="D464" s="199" t="s">
        <v>3645</v>
      </c>
      <c r="E464" s="200" t="s">
        <v>3646</v>
      </c>
      <c r="F464" s="201">
        <v>3.5</v>
      </c>
      <c r="G464" s="201">
        <v>3.5</v>
      </c>
      <c r="H464" s="202">
        <v>0</v>
      </c>
      <c r="I464" s="205">
        <v>3.5</v>
      </c>
      <c r="J464" s="201">
        <v>0</v>
      </c>
      <c r="K464" s="201">
        <v>0</v>
      </c>
      <c r="L464" s="202">
        <v>0</v>
      </c>
    </row>
    <row r="465" s="192" customFormat="1" customHeight="1" spans="1:12">
      <c r="A465" s="179" t="s">
        <v>1414</v>
      </c>
      <c r="B465" s="179" t="s">
        <v>1897</v>
      </c>
      <c r="C465" s="179" t="s">
        <v>1897</v>
      </c>
      <c r="D465" s="199" t="s">
        <v>3519</v>
      </c>
      <c r="E465" s="200" t="s">
        <v>3647</v>
      </c>
      <c r="F465" s="201">
        <v>4</v>
      </c>
      <c r="G465" s="201">
        <v>4</v>
      </c>
      <c r="H465" s="202">
        <v>0</v>
      </c>
      <c r="I465" s="205">
        <v>4</v>
      </c>
      <c r="J465" s="201">
        <v>0</v>
      </c>
      <c r="K465" s="201">
        <v>0</v>
      </c>
      <c r="L465" s="202">
        <v>0</v>
      </c>
    </row>
    <row r="466" s="192" customFormat="1" customHeight="1" spans="1:12">
      <c r="A466" s="179" t="s">
        <v>1414</v>
      </c>
      <c r="B466" s="179" t="s">
        <v>1897</v>
      </c>
      <c r="C466" s="179" t="s">
        <v>1897</v>
      </c>
      <c r="D466" s="199" t="s">
        <v>3519</v>
      </c>
      <c r="E466" s="200" t="s">
        <v>3648</v>
      </c>
      <c r="F466" s="201">
        <v>16</v>
      </c>
      <c r="G466" s="201">
        <v>16</v>
      </c>
      <c r="H466" s="202">
        <v>0</v>
      </c>
      <c r="I466" s="205">
        <v>16</v>
      </c>
      <c r="J466" s="201">
        <v>0</v>
      </c>
      <c r="K466" s="201">
        <v>0</v>
      </c>
      <c r="L466" s="202">
        <v>0</v>
      </c>
    </row>
    <row r="467" s="192" customFormat="1" customHeight="1" spans="1:12">
      <c r="A467" s="179" t="s">
        <v>1414</v>
      </c>
      <c r="B467" s="179" t="s">
        <v>1897</v>
      </c>
      <c r="C467" s="179" t="s">
        <v>1911</v>
      </c>
      <c r="D467" s="199" t="s">
        <v>3649</v>
      </c>
      <c r="E467" s="200" t="s">
        <v>3650</v>
      </c>
      <c r="F467" s="201">
        <v>14.5</v>
      </c>
      <c r="G467" s="201">
        <v>14.5</v>
      </c>
      <c r="H467" s="202">
        <v>0</v>
      </c>
      <c r="I467" s="205">
        <v>14.5</v>
      </c>
      <c r="J467" s="201">
        <v>0</v>
      </c>
      <c r="K467" s="201">
        <v>0</v>
      </c>
      <c r="L467" s="202">
        <v>0</v>
      </c>
    </row>
    <row r="468" s="192" customFormat="1" customHeight="1" spans="1:12">
      <c r="A468" s="179"/>
      <c r="B468" s="179"/>
      <c r="C468" s="179"/>
      <c r="D468" s="199" t="s">
        <v>2346</v>
      </c>
      <c r="E468" s="200" t="s">
        <v>2347</v>
      </c>
      <c r="F468" s="201">
        <v>612.3</v>
      </c>
      <c r="G468" s="201">
        <v>612.3</v>
      </c>
      <c r="H468" s="202">
        <v>0</v>
      </c>
      <c r="I468" s="205">
        <v>270.99</v>
      </c>
      <c r="J468" s="201">
        <v>58.56</v>
      </c>
      <c r="K468" s="201">
        <v>97.66</v>
      </c>
      <c r="L468" s="202">
        <v>185.09</v>
      </c>
    </row>
    <row r="469" s="192" customFormat="1" customHeight="1" spans="1:12">
      <c r="A469" s="179"/>
      <c r="B469" s="179"/>
      <c r="C469" s="179"/>
      <c r="D469" s="199" t="s">
        <v>2348</v>
      </c>
      <c r="E469" s="200" t="s">
        <v>2349</v>
      </c>
      <c r="F469" s="201">
        <v>612.3</v>
      </c>
      <c r="G469" s="201">
        <v>612.3</v>
      </c>
      <c r="H469" s="202">
        <v>0</v>
      </c>
      <c r="I469" s="205">
        <v>270.99</v>
      </c>
      <c r="J469" s="201">
        <v>58.56</v>
      </c>
      <c r="K469" s="201">
        <v>97.66</v>
      </c>
      <c r="L469" s="202">
        <v>185.09</v>
      </c>
    </row>
    <row r="470" s="192" customFormat="1" customHeight="1" spans="1:12">
      <c r="A470" s="179"/>
      <c r="B470" s="179"/>
      <c r="C470" s="179"/>
      <c r="D470" s="199" t="s">
        <v>3517</v>
      </c>
      <c r="E470" s="200" t="s">
        <v>3518</v>
      </c>
      <c r="F470" s="201">
        <v>422.3</v>
      </c>
      <c r="G470" s="201">
        <v>422.3</v>
      </c>
      <c r="H470" s="202">
        <v>0</v>
      </c>
      <c r="I470" s="205">
        <v>80.99</v>
      </c>
      <c r="J470" s="201">
        <v>58.56</v>
      </c>
      <c r="K470" s="201">
        <v>97.66</v>
      </c>
      <c r="L470" s="202">
        <v>185.09</v>
      </c>
    </row>
    <row r="471" s="192" customFormat="1" customHeight="1" spans="1:12">
      <c r="A471" s="179" t="s">
        <v>1414</v>
      </c>
      <c r="B471" s="179" t="s">
        <v>1899</v>
      </c>
      <c r="C471" s="179" t="s">
        <v>1897</v>
      </c>
      <c r="D471" s="199" t="s">
        <v>3519</v>
      </c>
      <c r="E471" s="200" t="s">
        <v>3520</v>
      </c>
      <c r="F471" s="201">
        <v>185.09</v>
      </c>
      <c r="G471" s="201">
        <v>185.09</v>
      </c>
      <c r="H471" s="202">
        <v>0</v>
      </c>
      <c r="I471" s="205">
        <v>0</v>
      </c>
      <c r="J471" s="201">
        <v>0</v>
      </c>
      <c r="K471" s="201">
        <v>0</v>
      </c>
      <c r="L471" s="202">
        <v>185.09</v>
      </c>
    </row>
    <row r="472" s="192" customFormat="1" customHeight="1" spans="1:12">
      <c r="A472" s="179" t="s">
        <v>1414</v>
      </c>
      <c r="B472" s="179" t="s">
        <v>1899</v>
      </c>
      <c r="C472" s="179" t="s">
        <v>1897</v>
      </c>
      <c r="D472" s="199" t="s">
        <v>3519</v>
      </c>
      <c r="E472" s="200" t="s">
        <v>3521</v>
      </c>
      <c r="F472" s="201">
        <v>9.56</v>
      </c>
      <c r="G472" s="201">
        <v>9.56</v>
      </c>
      <c r="H472" s="202">
        <v>0</v>
      </c>
      <c r="I472" s="205">
        <v>0</v>
      </c>
      <c r="J472" s="201">
        <v>9.56</v>
      </c>
      <c r="K472" s="201">
        <v>0</v>
      </c>
      <c r="L472" s="202">
        <v>0</v>
      </c>
    </row>
    <row r="473" s="192" customFormat="1" customHeight="1" spans="1:12">
      <c r="A473" s="179" t="s">
        <v>1414</v>
      </c>
      <c r="B473" s="179" t="s">
        <v>1899</v>
      </c>
      <c r="C473" s="179" t="s">
        <v>1897</v>
      </c>
      <c r="D473" s="199" t="s">
        <v>3519</v>
      </c>
      <c r="E473" s="200" t="s">
        <v>3522</v>
      </c>
      <c r="F473" s="201">
        <v>27</v>
      </c>
      <c r="G473" s="201">
        <v>27</v>
      </c>
      <c r="H473" s="202">
        <v>0</v>
      </c>
      <c r="I473" s="205">
        <v>0</v>
      </c>
      <c r="J473" s="201">
        <v>27</v>
      </c>
      <c r="K473" s="201">
        <v>0</v>
      </c>
      <c r="L473" s="202">
        <v>0</v>
      </c>
    </row>
    <row r="474" s="192" customFormat="1" customHeight="1" spans="1:12">
      <c r="A474" s="179" t="s">
        <v>1619</v>
      </c>
      <c r="B474" s="179" t="s">
        <v>1911</v>
      </c>
      <c r="C474" s="179" t="s">
        <v>1911</v>
      </c>
      <c r="D474" s="199" t="s">
        <v>3523</v>
      </c>
      <c r="E474" s="200" t="s">
        <v>3524</v>
      </c>
      <c r="F474" s="201">
        <v>44.33</v>
      </c>
      <c r="G474" s="201">
        <v>44.33</v>
      </c>
      <c r="H474" s="202">
        <v>0</v>
      </c>
      <c r="I474" s="205">
        <v>0</v>
      </c>
      <c r="J474" s="201">
        <v>0</v>
      </c>
      <c r="K474" s="201">
        <v>44.33</v>
      </c>
      <c r="L474" s="202">
        <v>0</v>
      </c>
    </row>
    <row r="475" s="192" customFormat="1" customHeight="1" spans="1:12">
      <c r="A475" s="179" t="s">
        <v>1619</v>
      </c>
      <c r="B475" s="179" t="s">
        <v>1911</v>
      </c>
      <c r="C475" s="179" t="s">
        <v>1913</v>
      </c>
      <c r="D475" s="199" t="s">
        <v>3525</v>
      </c>
      <c r="E475" s="200" t="s">
        <v>3526</v>
      </c>
      <c r="F475" s="201">
        <v>17.73</v>
      </c>
      <c r="G475" s="201">
        <v>17.73</v>
      </c>
      <c r="H475" s="202">
        <v>0</v>
      </c>
      <c r="I475" s="205">
        <v>0</v>
      </c>
      <c r="J475" s="201">
        <v>0</v>
      </c>
      <c r="K475" s="201">
        <v>17.73</v>
      </c>
      <c r="L475" s="202">
        <v>0</v>
      </c>
    </row>
    <row r="476" s="192" customFormat="1" customHeight="1" spans="1:12">
      <c r="A476" s="179" t="s">
        <v>1697</v>
      </c>
      <c r="B476" s="179" t="s">
        <v>1992</v>
      </c>
      <c r="C476" s="179" t="s">
        <v>1897</v>
      </c>
      <c r="D476" s="199" t="s">
        <v>3527</v>
      </c>
      <c r="E476" s="200" t="s">
        <v>3528</v>
      </c>
      <c r="F476" s="201">
        <v>11.54</v>
      </c>
      <c r="G476" s="201">
        <v>11.54</v>
      </c>
      <c r="H476" s="202">
        <v>0</v>
      </c>
      <c r="I476" s="205">
        <v>0</v>
      </c>
      <c r="J476" s="201">
        <v>0</v>
      </c>
      <c r="K476" s="201">
        <v>11.54</v>
      </c>
      <c r="L476" s="202">
        <v>0</v>
      </c>
    </row>
    <row r="477" s="192" customFormat="1" customHeight="1" spans="1:12">
      <c r="A477" s="179" t="s">
        <v>1619</v>
      </c>
      <c r="B477" s="179" t="s">
        <v>2029</v>
      </c>
      <c r="C477" s="179" t="s">
        <v>1899</v>
      </c>
      <c r="D477" s="199" t="s">
        <v>3529</v>
      </c>
      <c r="E477" s="200" t="s">
        <v>3530</v>
      </c>
      <c r="F477" s="201">
        <v>1.85</v>
      </c>
      <c r="G477" s="201">
        <v>1.85</v>
      </c>
      <c r="H477" s="202">
        <v>0</v>
      </c>
      <c r="I477" s="205">
        <v>0</v>
      </c>
      <c r="J477" s="201">
        <v>0</v>
      </c>
      <c r="K477" s="201">
        <v>1.85</v>
      </c>
      <c r="L477" s="202">
        <v>0</v>
      </c>
    </row>
    <row r="478" s="192" customFormat="1" customHeight="1" spans="1:12">
      <c r="A478" s="179" t="s">
        <v>1851</v>
      </c>
      <c r="B478" s="179" t="s">
        <v>1899</v>
      </c>
      <c r="C478" s="179" t="s">
        <v>1897</v>
      </c>
      <c r="D478" s="199" t="s">
        <v>3533</v>
      </c>
      <c r="E478" s="200" t="s">
        <v>3533</v>
      </c>
      <c r="F478" s="201">
        <v>22.21</v>
      </c>
      <c r="G478" s="201">
        <v>22.21</v>
      </c>
      <c r="H478" s="202">
        <v>0</v>
      </c>
      <c r="I478" s="205">
        <v>0</v>
      </c>
      <c r="J478" s="201">
        <v>0</v>
      </c>
      <c r="K478" s="201">
        <v>22.21</v>
      </c>
      <c r="L478" s="202">
        <v>0</v>
      </c>
    </row>
    <row r="479" s="192" customFormat="1" customHeight="1" spans="1:12">
      <c r="A479" s="179" t="s">
        <v>1414</v>
      </c>
      <c r="B479" s="179" t="s">
        <v>1899</v>
      </c>
      <c r="C479" s="179" t="s">
        <v>1897</v>
      </c>
      <c r="D479" s="199" t="s">
        <v>3519</v>
      </c>
      <c r="E479" s="200" t="s">
        <v>3534</v>
      </c>
      <c r="F479" s="201">
        <v>54</v>
      </c>
      <c r="G479" s="201">
        <v>54</v>
      </c>
      <c r="H479" s="202">
        <v>0</v>
      </c>
      <c r="I479" s="205">
        <v>54</v>
      </c>
      <c r="J479" s="201">
        <v>0</v>
      </c>
      <c r="K479" s="201">
        <v>0</v>
      </c>
      <c r="L479" s="202">
        <v>0</v>
      </c>
    </row>
    <row r="480" s="192" customFormat="1" customHeight="1" spans="1:12">
      <c r="A480" s="179" t="s">
        <v>1414</v>
      </c>
      <c r="B480" s="179" t="s">
        <v>1899</v>
      </c>
      <c r="C480" s="179" t="s">
        <v>1897</v>
      </c>
      <c r="D480" s="199" t="s">
        <v>3519</v>
      </c>
      <c r="E480" s="200" t="s">
        <v>3535</v>
      </c>
      <c r="F480" s="201">
        <v>2.29</v>
      </c>
      <c r="G480" s="201">
        <v>2.29</v>
      </c>
      <c r="H480" s="202">
        <v>0</v>
      </c>
      <c r="I480" s="205">
        <v>2.29</v>
      </c>
      <c r="J480" s="201">
        <v>0</v>
      </c>
      <c r="K480" s="201">
        <v>0</v>
      </c>
      <c r="L480" s="202">
        <v>0</v>
      </c>
    </row>
    <row r="481" s="192" customFormat="1" customHeight="1" spans="1:12">
      <c r="A481" s="179" t="s">
        <v>1414</v>
      </c>
      <c r="B481" s="179" t="s">
        <v>1899</v>
      </c>
      <c r="C481" s="179" t="s">
        <v>1897</v>
      </c>
      <c r="D481" s="199" t="s">
        <v>3519</v>
      </c>
      <c r="E481" s="200" t="s">
        <v>3536</v>
      </c>
      <c r="F481" s="201">
        <v>22.19</v>
      </c>
      <c r="G481" s="201">
        <v>22.19</v>
      </c>
      <c r="H481" s="202">
        <v>0</v>
      </c>
      <c r="I481" s="205">
        <v>22.19</v>
      </c>
      <c r="J481" s="201">
        <v>0</v>
      </c>
      <c r="K481" s="201">
        <v>0</v>
      </c>
      <c r="L481" s="202">
        <v>0</v>
      </c>
    </row>
    <row r="482" s="192" customFormat="1" customHeight="1" spans="1:12">
      <c r="A482" s="179" t="s">
        <v>1619</v>
      </c>
      <c r="B482" s="179" t="s">
        <v>1911</v>
      </c>
      <c r="C482" s="179" t="s">
        <v>1897</v>
      </c>
      <c r="D482" s="199" t="s">
        <v>3537</v>
      </c>
      <c r="E482" s="200" t="s">
        <v>3538</v>
      </c>
      <c r="F482" s="201">
        <v>22</v>
      </c>
      <c r="G482" s="201">
        <v>22</v>
      </c>
      <c r="H482" s="202">
        <v>0</v>
      </c>
      <c r="I482" s="205">
        <v>0</v>
      </c>
      <c r="J482" s="201">
        <v>22</v>
      </c>
      <c r="K482" s="201">
        <v>0</v>
      </c>
      <c r="L482" s="202">
        <v>0</v>
      </c>
    </row>
    <row r="483" s="192" customFormat="1" customHeight="1" spans="1:12">
      <c r="A483" s="179" t="s">
        <v>1619</v>
      </c>
      <c r="B483" s="179" t="s">
        <v>1917</v>
      </c>
      <c r="C483" s="179" t="s">
        <v>1897</v>
      </c>
      <c r="D483" s="199" t="s">
        <v>3550</v>
      </c>
      <c r="E483" s="200" t="s">
        <v>3540</v>
      </c>
      <c r="F483" s="201">
        <v>2.51</v>
      </c>
      <c r="G483" s="201">
        <v>2.51</v>
      </c>
      <c r="H483" s="202">
        <v>0</v>
      </c>
      <c r="I483" s="205">
        <v>2.51</v>
      </c>
      <c r="J483" s="201">
        <v>0</v>
      </c>
      <c r="K483" s="201">
        <v>0</v>
      </c>
      <c r="L483" s="202">
        <v>0</v>
      </c>
    </row>
    <row r="484" s="192" customFormat="1" customHeight="1" spans="1:12">
      <c r="A484" s="179"/>
      <c r="B484" s="179"/>
      <c r="C484" s="179"/>
      <c r="D484" s="199" t="s">
        <v>3541</v>
      </c>
      <c r="E484" s="200" t="s">
        <v>3542</v>
      </c>
      <c r="F484" s="201">
        <v>190</v>
      </c>
      <c r="G484" s="201">
        <v>190</v>
      </c>
      <c r="H484" s="202">
        <v>0</v>
      </c>
      <c r="I484" s="205">
        <v>190</v>
      </c>
      <c r="J484" s="201">
        <v>0</v>
      </c>
      <c r="K484" s="201">
        <v>0</v>
      </c>
      <c r="L484" s="202">
        <v>0</v>
      </c>
    </row>
    <row r="485" s="192" customFormat="1" customHeight="1" spans="1:12">
      <c r="A485" s="179" t="s">
        <v>1414</v>
      </c>
      <c r="B485" s="179" t="s">
        <v>1899</v>
      </c>
      <c r="C485" s="179" t="s">
        <v>1903</v>
      </c>
      <c r="D485" s="199" t="s">
        <v>3651</v>
      </c>
      <c r="E485" s="200" t="s">
        <v>3652</v>
      </c>
      <c r="F485" s="201">
        <v>35</v>
      </c>
      <c r="G485" s="201">
        <v>35</v>
      </c>
      <c r="H485" s="202">
        <v>0</v>
      </c>
      <c r="I485" s="205">
        <v>35</v>
      </c>
      <c r="J485" s="201">
        <v>0</v>
      </c>
      <c r="K485" s="201">
        <v>0</v>
      </c>
      <c r="L485" s="202">
        <v>0</v>
      </c>
    </row>
    <row r="486" s="192" customFormat="1" customHeight="1" spans="1:12">
      <c r="A486" s="179" t="s">
        <v>1414</v>
      </c>
      <c r="B486" s="179" t="s">
        <v>1899</v>
      </c>
      <c r="C486" s="179" t="s">
        <v>1913</v>
      </c>
      <c r="D486" s="199" t="s">
        <v>3653</v>
      </c>
      <c r="E486" s="200" t="s">
        <v>3653</v>
      </c>
      <c r="F486" s="201">
        <v>45</v>
      </c>
      <c r="G486" s="201">
        <v>45</v>
      </c>
      <c r="H486" s="202">
        <v>0</v>
      </c>
      <c r="I486" s="205">
        <v>45</v>
      </c>
      <c r="J486" s="201">
        <v>0</v>
      </c>
      <c r="K486" s="201">
        <v>0</v>
      </c>
      <c r="L486" s="202">
        <v>0</v>
      </c>
    </row>
    <row r="487" s="192" customFormat="1" customHeight="1" spans="1:12">
      <c r="A487" s="179" t="s">
        <v>1414</v>
      </c>
      <c r="B487" s="179" t="s">
        <v>1899</v>
      </c>
      <c r="C487" s="179" t="s">
        <v>3134</v>
      </c>
      <c r="D487" s="199" t="s">
        <v>3654</v>
      </c>
      <c r="E487" s="200" t="s">
        <v>3655</v>
      </c>
      <c r="F487" s="201">
        <v>10</v>
      </c>
      <c r="G487" s="201">
        <v>10</v>
      </c>
      <c r="H487" s="202">
        <v>0</v>
      </c>
      <c r="I487" s="205">
        <v>10</v>
      </c>
      <c r="J487" s="201">
        <v>0</v>
      </c>
      <c r="K487" s="201">
        <v>0</v>
      </c>
      <c r="L487" s="202">
        <v>0</v>
      </c>
    </row>
    <row r="488" s="192" customFormat="1" customHeight="1" spans="1:12">
      <c r="A488" s="179" t="s">
        <v>1414</v>
      </c>
      <c r="B488" s="179" t="s">
        <v>1899</v>
      </c>
      <c r="C488" s="179" t="s">
        <v>3134</v>
      </c>
      <c r="D488" s="199" t="s">
        <v>3654</v>
      </c>
      <c r="E488" s="200" t="s">
        <v>3656</v>
      </c>
      <c r="F488" s="201">
        <v>20</v>
      </c>
      <c r="G488" s="201">
        <v>20</v>
      </c>
      <c r="H488" s="202">
        <v>0</v>
      </c>
      <c r="I488" s="205">
        <v>20</v>
      </c>
      <c r="J488" s="201">
        <v>0</v>
      </c>
      <c r="K488" s="201">
        <v>0</v>
      </c>
      <c r="L488" s="202">
        <v>0</v>
      </c>
    </row>
    <row r="489" s="192" customFormat="1" customHeight="1" spans="1:12">
      <c r="A489" s="179" t="s">
        <v>1414</v>
      </c>
      <c r="B489" s="179" t="s">
        <v>1899</v>
      </c>
      <c r="C489" s="179" t="s">
        <v>1901</v>
      </c>
      <c r="D489" s="199" t="s">
        <v>3619</v>
      </c>
      <c r="E489" s="200" t="s">
        <v>3657</v>
      </c>
      <c r="F489" s="201">
        <v>15</v>
      </c>
      <c r="G489" s="201">
        <v>15</v>
      </c>
      <c r="H489" s="202">
        <v>0</v>
      </c>
      <c r="I489" s="205">
        <v>15</v>
      </c>
      <c r="J489" s="201">
        <v>0</v>
      </c>
      <c r="K489" s="201">
        <v>0</v>
      </c>
      <c r="L489" s="202">
        <v>0</v>
      </c>
    </row>
    <row r="490" s="192" customFormat="1" customHeight="1" spans="1:12">
      <c r="A490" s="179" t="s">
        <v>1414</v>
      </c>
      <c r="B490" s="179" t="s">
        <v>1899</v>
      </c>
      <c r="C490" s="179" t="s">
        <v>1909</v>
      </c>
      <c r="D490" s="199" t="s">
        <v>3658</v>
      </c>
      <c r="E490" s="200" t="s">
        <v>3659</v>
      </c>
      <c r="F490" s="201">
        <v>24</v>
      </c>
      <c r="G490" s="201">
        <v>24</v>
      </c>
      <c r="H490" s="202">
        <v>0</v>
      </c>
      <c r="I490" s="205">
        <v>24</v>
      </c>
      <c r="J490" s="201">
        <v>0</v>
      </c>
      <c r="K490" s="201">
        <v>0</v>
      </c>
      <c r="L490" s="202">
        <v>0</v>
      </c>
    </row>
    <row r="491" s="192" customFormat="1" customHeight="1" spans="1:12">
      <c r="A491" s="179" t="s">
        <v>1414</v>
      </c>
      <c r="B491" s="179" t="s">
        <v>1899</v>
      </c>
      <c r="C491" s="179" t="s">
        <v>1903</v>
      </c>
      <c r="D491" s="199" t="s">
        <v>3651</v>
      </c>
      <c r="E491" s="200" t="s">
        <v>3660</v>
      </c>
      <c r="F491" s="201">
        <v>35</v>
      </c>
      <c r="G491" s="201">
        <v>35</v>
      </c>
      <c r="H491" s="202">
        <v>0</v>
      </c>
      <c r="I491" s="205">
        <v>35</v>
      </c>
      <c r="J491" s="201">
        <v>0</v>
      </c>
      <c r="K491" s="201">
        <v>0</v>
      </c>
      <c r="L491" s="202">
        <v>0</v>
      </c>
    </row>
    <row r="492" s="192" customFormat="1" customHeight="1" spans="1:12">
      <c r="A492" s="179" t="s">
        <v>1414</v>
      </c>
      <c r="B492" s="179" t="s">
        <v>1899</v>
      </c>
      <c r="C492" s="179" t="s">
        <v>1903</v>
      </c>
      <c r="D492" s="199" t="s">
        <v>3651</v>
      </c>
      <c r="E492" s="200" t="s">
        <v>3661</v>
      </c>
      <c r="F492" s="201">
        <v>6</v>
      </c>
      <c r="G492" s="201">
        <v>6</v>
      </c>
      <c r="H492" s="202">
        <v>0</v>
      </c>
      <c r="I492" s="205">
        <v>6</v>
      </c>
      <c r="J492" s="201">
        <v>0</v>
      </c>
      <c r="K492" s="201">
        <v>0</v>
      </c>
      <c r="L492" s="202">
        <v>0</v>
      </c>
    </row>
    <row r="493" s="192" customFormat="1" customHeight="1" spans="1:12">
      <c r="A493" s="179"/>
      <c r="B493" s="179"/>
      <c r="C493" s="179"/>
      <c r="D493" s="199" t="s">
        <v>2350</v>
      </c>
      <c r="E493" s="200" t="s">
        <v>556</v>
      </c>
      <c r="F493" s="201">
        <v>1128.5</v>
      </c>
      <c r="G493" s="201">
        <v>1128.5</v>
      </c>
      <c r="H493" s="202">
        <v>0</v>
      </c>
      <c r="I493" s="205">
        <v>487.57</v>
      </c>
      <c r="J493" s="201">
        <v>103.12</v>
      </c>
      <c r="K493" s="201">
        <v>187.47</v>
      </c>
      <c r="L493" s="202">
        <v>350.34</v>
      </c>
    </row>
    <row r="494" s="192" customFormat="1" customHeight="1" spans="1:12">
      <c r="A494" s="179"/>
      <c r="B494" s="179"/>
      <c r="C494" s="179"/>
      <c r="D494" s="199" t="s">
        <v>2351</v>
      </c>
      <c r="E494" s="200" t="s">
        <v>2352</v>
      </c>
      <c r="F494" s="201">
        <v>1128.5</v>
      </c>
      <c r="G494" s="201">
        <v>1128.5</v>
      </c>
      <c r="H494" s="202">
        <v>0</v>
      </c>
      <c r="I494" s="205">
        <v>487.57</v>
      </c>
      <c r="J494" s="201">
        <v>103.12</v>
      </c>
      <c r="K494" s="201">
        <v>187.47</v>
      </c>
      <c r="L494" s="202">
        <v>350.34</v>
      </c>
    </row>
    <row r="495" s="192" customFormat="1" customHeight="1" spans="1:12">
      <c r="A495" s="179"/>
      <c r="B495" s="179"/>
      <c r="C495" s="179"/>
      <c r="D495" s="199" t="s">
        <v>3517</v>
      </c>
      <c r="E495" s="200" t="s">
        <v>3518</v>
      </c>
      <c r="F495" s="201">
        <v>869.5</v>
      </c>
      <c r="G495" s="201">
        <v>869.5</v>
      </c>
      <c r="H495" s="202">
        <v>0</v>
      </c>
      <c r="I495" s="205">
        <v>228.57</v>
      </c>
      <c r="J495" s="201">
        <v>103.12</v>
      </c>
      <c r="K495" s="201">
        <v>187.47</v>
      </c>
      <c r="L495" s="202">
        <v>350.34</v>
      </c>
    </row>
    <row r="496" s="192" customFormat="1" customHeight="1" spans="1:12">
      <c r="A496" s="179" t="s">
        <v>1414</v>
      </c>
      <c r="B496" s="179" t="s">
        <v>1901</v>
      </c>
      <c r="C496" s="179" t="s">
        <v>3134</v>
      </c>
      <c r="D496" s="199" t="s">
        <v>3654</v>
      </c>
      <c r="E496" s="200" t="s">
        <v>3520</v>
      </c>
      <c r="F496" s="201">
        <v>350.34</v>
      </c>
      <c r="G496" s="201">
        <v>350.34</v>
      </c>
      <c r="H496" s="202">
        <v>0</v>
      </c>
      <c r="I496" s="205">
        <v>0</v>
      </c>
      <c r="J496" s="201">
        <v>0</v>
      </c>
      <c r="K496" s="201">
        <v>0</v>
      </c>
      <c r="L496" s="202">
        <v>350.34</v>
      </c>
    </row>
    <row r="497" s="192" customFormat="1" customHeight="1" spans="1:12">
      <c r="A497" s="179" t="s">
        <v>1414</v>
      </c>
      <c r="B497" s="179" t="s">
        <v>1901</v>
      </c>
      <c r="C497" s="179" t="s">
        <v>3134</v>
      </c>
      <c r="D497" s="199" t="s">
        <v>3654</v>
      </c>
      <c r="E497" s="200" t="s">
        <v>3521</v>
      </c>
      <c r="F497" s="201">
        <v>10.27</v>
      </c>
      <c r="G497" s="201">
        <v>10.27</v>
      </c>
      <c r="H497" s="202">
        <v>0</v>
      </c>
      <c r="I497" s="205">
        <v>0</v>
      </c>
      <c r="J497" s="201">
        <v>10.27</v>
      </c>
      <c r="K497" s="201">
        <v>0</v>
      </c>
      <c r="L497" s="202">
        <v>0</v>
      </c>
    </row>
    <row r="498" s="192" customFormat="1" customHeight="1" spans="1:12">
      <c r="A498" s="179" t="s">
        <v>1414</v>
      </c>
      <c r="B498" s="179" t="s">
        <v>1901</v>
      </c>
      <c r="C498" s="179" t="s">
        <v>3134</v>
      </c>
      <c r="D498" s="199" t="s">
        <v>3654</v>
      </c>
      <c r="E498" s="200" t="s">
        <v>3522</v>
      </c>
      <c r="F498" s="201">
        <v>65</v>
      </c>
      <c r="G498" s="201">
        <v>65</v>
      </c>
      <c r="H498" s="202">
        <v>0</v>
      </c>
      <c r="I498" s="205">
        <v>0</v>
      </c>
      <c r="J498" s="201">
        <v>65</v>
      </c>
      <c r="K498" s="201">
        <v>0</v>
      </c>
      <c r="L498" s="202">
        <v>0</v>
      </c>
    </row>
    <row r="499" s="192" customFormat="1" customHeight="1" spans="1:12">
      <c r="A499" s="179" t="s">
        <v>1619</v>
      </c>
      <c r="B499" s="179" t="s">
        <v>1911</v>
      </c>
      <c r="C499" s="179" t="s">
        <v>1911</v>
      </c>
      <c r="D499" s="199" t="s">
        <v>3523</v>
      </c>
      <c r="E499" s="200" t="s">
        <v>3524</v>
      </c>
      <c r="F499" s="201">
        <v>85.12</v>
      </c>
      <c r="G499" s="201">
        <v>85.12</v>
      </c>
      <c r="H499" s="202">
        <v>0</v>
      </c>
      <c r="I499" s="205">
        <v>0</v>
      </c>
      <c r="J499" s="201">
        <v>0</v>
      </c>
      <c r="K499" s="201">
        <v>85.12</v>
      </c>
      <c r="L499" s="202">
        <v>0</v>
      </c>
    </row>
    <row r="500" s="192" customFormat="1" customHeight="1" spans="1:12">
      <c r="A500" s="179" t="s">
        <v>1619</v>
      </c>
      <c r="B500" s="179" t="s">
        <v>1911</v>
      </c>
      <c r="C500" s="179" t="s">
        <v>1913</v>
      </c>
      <c r="D500" s="199" t="s">
        <v>3525</v>
      </c>
      <c r="E500" s="200" t="s">
        <v>3526</v>
      </c>
      <c r="F500" s="201">
        <v>34.05</v>
      </c>
      <c r="G500" s="201">
        <v>34.05</v>
      </c>
      <c r="H500" s="202">
        <v>0</v>
      </c>
      <c r="I500" s="205">
        <v>0</v>
      </c>
      <c r="J500" s="201">
        <v>0</v>
      </c>
      <c r="K500" s="201">
        <v>34.05</v>
      </c>
      <c r="L500" s="202">
        <v>0</v>
      </c>
    </row>
    <row r="501" s="192" customFormat="1" customHeight="1" spans="1:12">
      <c r="A501" s="179" t="s">
        <v>1697</v>
      </c>
      <c r="B501" s="179" t="s">
        <v>1992</v>
      </c>
      <c r="C501" s="179" t="s">
        <v>1897</v>
      </c>
      <c r="D501" s="199" t="s">
        <v>3527</v>
      </c>
      <c r="E501" s="200" t="s">
        <v>3528</v>
      </c>
      <c r="F501" s="201">
        <v>21.21</v>
      </c>
      <c r="G501" s="201">
        <v>21.21</v>
      </c>
      <c r="H501" s="202">
        <v>0</v>
      </c>
      <c r="I501" s="205">
        <v>0</v>
      </c>
      <c r="J501" s="201">
        <v>0</v>
      </c>
      <c r="K501" s="201">
        <v>21.21</v>
      </c>
      <c r="L501" s="202">
        <v>0</v>
      </c>
    </row>
    <row r="502" s="192" customFormat="1" customHeight="1" spans="1:12">
      <c r="A502" s="179" t="s">
        <v>1619</v>
      </c>
      <c r="B502" s="179" t="s">
        <v>2029</v>
      </c>
      <c r="C502" s="179" t="s">
        <v>1899</v>
      </c>
      <c r="D502" s="199" t="s">
        <v>3529</v>
      </c>
      <c r="E502" s="200" t="s">
        <v>3530</v>
      </c>
      <c r="F502" s="201">
        <v>3.5</v>
      </c>
      <c r="G502" s="201">
        <v>3.5</v>
      </c>
      <c r="H502" s="202">
        <v>0</v>
      </c>
      <c r="I502" s="205">
        <v>0</v>
      </c>
      <c r="J502" s="201">
        <v>0</v>
      </c>
      <c r="K502" s="201">
        <v>3.5</v>
      </c>
      <c r="L502" s="202">
        <v>0</v>
      </c>
    </row>
    <row r="503" s="192" customFormat="1" customHeight="1" spans="1:12">
      <c r="A503" s="179" t="s">
        <v>1619</v>
      </c>
      <c r="B503" s="179" t="s">
        <v>2029</v>
      </c>
      <c r="C503" s="179" t="s">
        <v>1897</v>
      </c>
      <c r="D503" s="199" t="s">
        <v>3531</v>
      </c>
      <c r="E503" s="200" t="s">
        <v>3532</v>
      </c>
      <c r="F503" s="201">
        <v>1.55</v>
      </c>
      <c r="G503" s="201">
        <v>1.55</v>
      </c>
      <c r="H503" s="202">
        <v>0</v>
      </c>
      <c r="I503" s="205">
        <v>0</v>
      </c>
      <c r="J503" s="201">
        <v>0</v>
      </c>
      <c r="K503" s="201">
        <v>1.55</v>
      </c>
      <c r="L503" s="202">
        <v>0</v>
      </c>
    </row>
    <row r="504" s="192" customFormat="1" customHeight="1" spans="1:12">
      <c r="A504" s="179" t="s">
        <v>1851</v>
      </c>
      <c r="B504" s="179" t="s">
        <v>1899</v>
      </c>
      <c r="C504" s="179" t="s">
        <v>1897</v>
      </c>
      <c r="D504" s="199" t="s">
        <v>3533</v>
      </c>
      <c r="E504" s="200" t="s">
        <v>3533</v>
      </c>
      <c r="F504" s="201">
        <v>42.04</v>
      </c>
      <c r="G504" s="201">
        <v>42.04</v>
      </c>
      <c r="H504" s="202">
        <v>0</v>
      </c>
      <c r="I504" s="205">
        <v>0</v>
      </c>
      <c r="J504" s="201">
        <v>0</v>
      </c>
      <c r="K504" s="201">
        <v>42.04</v>
      </c>
      <c r="L504" s="202">
        <v>0</v>
      </c>
    </row>
    <row r="505" s="192" customFormat="1" customHeight="1" spans="1:12">
      <c r="A505" s="179" t="s">
        <v>1414</v>
      </c>
      <c r="B505" s="179" t="s">
        <v>1901</v>
      </c>
      <c r="C505" s="179" t="s">
        <v>3134</v>
      </c>
      <c r="D505" s="199" t="s">
        <v>3654</v>
      </c>
      <c r="E505" s="200" t="s">
        <v>3534</v>
      </c>
      <c r="F505" s="201">
        <v>97.5</v>
      </c>
      <c r="G505" s="201">
        <v>97.5</v>
      </c>
      <c r="H505" s="202">
        <v>0</v>
      </c>
      <c r="I505" s="205">
        <v>97.5</v>
      </c>
      <c r="J505" s="201">
        <v>0</v>
      </c>
      <c r="K505" s="201">
        <v>0</v>
      </c>
      <c r="L505" s="202">
        <v>0</v>
      </c>
    </row>
    <row r="506" s="192" customFormat="1" customHeight="1" spans="1:12">
      <c r="A506" s="179" t="s">
        <v>1414</v>
      </c>
      <c r="B506" s="179" t="s">
        <v>1901</v>
      </c>
      <c r="C506" s="179" t="s">
        <v>3134</v>
      </c>
      <c r="D506" s="199" t="s">
        <v>3654</v>
      </c>
      <c r="E506" s="200" t="s">
        <v>3535</v>
      </c>
      <c r="F506" s="201">
        <v>4.01</v>
      </c>
      <c r="G506" s="201">
        <v>4.01</v>
      </c>
      <c r="H506" s="202">
        <v>0</v>
      </c>
      <c r="I506" s="205">
        <v>4.01</v>
      </c>
      <c r="J506" s="201">
        <v>0</v>
      </c>
      <c r="K506" s="201">
        <v>0</v>
      </c>
      <c r="L506" s="202">
        <v>0</v>
      </c>
    </row>
    <row r="507" s="192" customFormat="1" customHeight="1" spans="1:12">
      <c r="A507" s="179" t="s">
        <v>1414</v>
      </c>
      <c r="B507" s="179" t="s">
        <v>1901</v>
      </c>
      <c r="C507" s="179" t="s">
        <v>3134</v>
      </c>
      <c r="D507" s="199" t="s">
        <v>3654</v>
      </c>
      <c r="E507" s="200" t="s">
        <v>3536</v>
      </c>
      <c r="F507" s="201">
        <v>125.26</v>
      </c>
      <c r="G507" s="201">
        <v>125.26</v>
      </c>
      <c r="H507" s="202">
        <v>0</v>
      </c>
      <c r="I507" s="205">
        <v>125.26</v>
      </c>
      <c r="J507" s="201">
        <v>0</v>
      </c>
      <c r="K507" s="201">
        <v>0</v>
      </c>
      <c r="L507" s="202">
        <v>0</v>
      </c>
    </row>
    <row r="508" s="192" customFormat="1" customHeight="1" spans="1:12">
      <c r="A508" s="179" t="s">
        <v>1619</v>
      </c>
      <c r="B508" s="179" t="s">
        <v>1911</v>
      </c>
      <c r="C508" s="179" t="s">
        <v>1897</v>
      </c>
      <c r="D508" s="199" t="s">
        <v>3537</v>
      </c>
      <c r="E508" s="200" t="s">
        <v>3538</v>
      </c>
      <c r="F508" s="201">
        <v>27.85</v>
      </c>
      <c r="G508" s="201">
        <v>27.85</v>
      </c>
      <c r="H508" s="202">
        <v>0</v>
      </c>
      <c r="I508" s="205">
        <v>0</v>
      </c>
      <c r="J508" s="201">
        <v>27.85</v>
      </c>
      <c r="K508" s="201">
        <v>0</v>
      </c>
      <c r="L508" s="202">
        <v>0</v>
      </c>
    </row>
    <row r="509" s="192" customFormat="1" customHeight="1" spans="1:12">
      <c r="A509" s="179" t="s">
        <v>1619</v>
      </c>
      <c r="B509" s="179" t="s">
        <v>1917</v>
      </c>
      <c r="C509" s="179" t="s">
        <v>1903</v>
      </c>
      <c r="D509" s="199" t="s">
        <v>3539</v>
      </c>
      <c r="E509" s="200" t="s">
        <v>3540</v>
      </c>
      <c r="F509" s="201">
        <v>1.8</v>
      </c>
      <c r="G509" s="201">
        <v>1.8</v>
      </c>
      <c r="H509" s="202">
        <v>0</v>
      </c>
      <c r="I509" s="205">
        <v>1.8</v>
      </c>
      <c r="J509" s="201">
        <v>0</v>
      </c>
      <c r="K509" s="201">
        <v>0</v>
      </c>
      <c r="L509" s="202">
        <v>0</v>
      </c>
    </row>
    <row r="510" s="192" customFormat="1" customHeight="1" spans="1:12">
      <c r="A510" s="179"/>
      <c r="B510" s="179"/>
      <c r="C510" s="179"/>
      <c r="D510" s="199" t="s">
        <v>3541</v>
      </c>
      <c r="E510" s="200" t="s">
        <v>3542</v>
      </c>
      <c r="F510" s="201">
        <v>259</v>
      </c>
      <c r="G510" s="201">
        <v>259</v>
      </c>
      <c r="H510" s="202">
        <v>0</v>
      </c>
      <c r="I510" s="205">
        <v>259</v>
      </c>
      <c r="J510" s="201">
        <v>0</v>
      </c>
      <c r="K510" s="201">
        <v>0</v>
      </c>
      <c r="L510" s="202">
        <v>0</v>
      </c>
    </row>
    <row r="511" s="192" customFormat="1" customHeight="1" spans="1:12">
      <c r="A511" s="179" t="s">
        <v>1414</v>
      </c>
      <c r="B511" s="179" t="s">
        <v>1901</v>
      </c>
      <c r="C511" s="179" t="s">
        <v>3134</v>
      </c>
      <c r="D511" s="199" t="s">
        <v>3654</v>
      </c>
      <c r="E511" s="200" t="s">
        <v>3662</v>
      </c>
      <c r="F511" s="201">
        <v>20</v>
      </c>
      <c r="G511" s="201">
        <v>20</v>
      </c>
      <c r="H511" s="202">
        <v>0</v>
      </c>
      <c r="I511" s="205">
        <v>20</v>
      </c>
      <c r="J511" s="201">
        <v>0</v>
      </c>
      <c r="K511" s="201">
        <v>0</v>
      </c>
      <c r="L511" s="202">
        <v>0</v>
      </c>
    </row>
    <row r="512" s="192" customFormat="1" customHeight="1" spans="1:12">
      <c r="A512" s="179" t="s">
        <v>1414</v>
      </c>
      <c r="B512" s="179" t="s">
        <v>1901</v>
      </c>
      <c r="C512" s="179" t="s">
        <v>3134</v>
      </c>
      <c r="D512" s="199" t="s">
        <v>3654</v>
      </c>
      <c r="E512" s="200" t="s">
        <v>3663</v>
      </c>
      <c r="F512" s="201">
        <v>3</v>
      </c>
      <c r="G512" s="201">
        <v>3</v>
      </c>
      <c r="H512" s="202">
        <v>0</v>
      </c>
      <c r="I512" s="205">
        <v>3</v>
      </c>
      <c r="J512" s="201">
        <v>0</v>
      </c>
      <c r="K512" s="201">
        <v>0</v>
      </c>
      <c r="L512" s="202">
        <v>0</v>
      </c>
    </row>
    <row r="513" s="192" customFormat="1" customHeight="1" spans="1:12">
      <c r="A513" s="179" t="s">
        <v>1414</v>
      </c>
      <c r="B513" s="179" t="s">
        <v>1901</v>
      </c>
      <c r="C513" s="179" t="s">
        <v>3134</v>
      </c>
      <c r="D513" s="199" t="s">
        <v>3654</v>
      </c>
      <c r="E513" s="200" t="s">
        <v>3664</v>
      </c>
      <c r="F513" s="201">
        <v>106</v>
      </c>
      <c r="G513" s="201">
        <v>106</v>
      </c>
      <c r="H513" s="202">
        <v>0</v>
      </c>
      <c r="I513" s="205">
        <v>106</v>
      </c>
      <c r="J513" s="201">
        <v>0</v>
      </c>
      <c r="K513" s="201">
        <v>0</v>
      </c>
      <c r="L513" s="202">
        <v>0</v>
      </c>
    </row>
    <row r="514" s="192" customFormat="1" customHeight="1" spans="1:12">
      <c r="A514" s="179" t="s">
        <v>1414</v>
      </c>
      <c r="B514" s="179" t="s">
        <v>1901</v>
      </c>
      <c r="C514" s="179" t="s">
        <v>3134</v>
      </c>
      <c r="D514" s="199" t="s">
        <v>3654</v>
      </c>
      <c r="E514" s="200" t="s">
        <v>3665</v>
      </c>
      <c r="F514" s="201">
        <v>130</v>
      </c>
      <c r="G514" s="201">
        <v>130</v>
      </c>
      <c r="H514" s="202">
        <v>0</v>
      </c>
      <c r="I514" s="205">
        <v>130</v>
      </c>
      <c r="J514" s="201">
        <v>0</v>
      </c>
      <c r="K514" s="201">
        <v>0</v>
      </c>
      <c r="L514" s="202">
        <v>0</v>
      </c>
    </row>
    <row r="515" s="192" customFormat="1" customHeight="1" spans="1:12">
      <c r="A515" s="179"/>
      <c r="B515" s="179"/>
      <c r="C515" s="179"/>
      <c r="D515" s="199" t="s">
        <v>2353</v>
      </c>
      <c r="E515" s="200" t="s">
        <v>107</v>
      </c>
      <c r="F515" s="201">
        <v>525.26</v>
      </c>
      <c r="G515" s="201">
        <v>459.26</v>
      </c>
      <c r="H515" s="202">
        <v>66</v>
      </c>
      <c r="I515" s="205">
        <v>160.78</v>
      </c>
      <c r="J515" s="201">
        <v>108.13</v>
      </c>
      <c r="K515" s="201">
        <v>88.63</v>
      </c>
      <c r="L515" s="202">
        <v>167.72</v>
      </c>
    </row>
    <row r="516" s="192" customFormat="1" customHeight="1" spans="1:12">
      <c r="A516" s="179"/>
      <c r="B516" s="179"/>
      <c r="C516" s="179"/>
      <c r="D516" s="199" t="s">
        <v>2354</v>
      </c>
      <c r="E516" s="200" t="s">
        <v>2355</v>
      </c>
      <c r="F516" s="201">
        <v>525.26</v>
      </c>
      <c r="G516" s="201">
        <v>459.26</v>
      </c>
      <c r="H516" s="202">
        <v>66</v>
      </c>
      <c r="I516" s="205">
        <v>160.78</v>
      </c>
      <c r="J516" s="201">
        <v>108.13</v>
      </c>
      <c r="K516" s="201">
        <v>88.63</v>
      </c>
      <c r="L516" s="202">
        <v>167.72</v>
      </c>
    </row>
    <row r="517" s="192" customFormat="1" customHeight="1" spans="1:12">
      <c r="A517" s="179"/>
      <c r="B517" s="179"/>
      <c r="C517" s="179"/>
      <c r="D517" s="199" t="s">
        <v>3517</v>
      </c>
      <c r="E517" s="200" t="s">
        <v>3518</v>
      </c>
      <c r="F517" s="201">
        <v>353.26</v>
      </c>
      <c r="G517" s="201">
        <v>353.26</v>
      </c>
      <c r="H517" s="202">
        <v>0</v>
      </c>
      <c r="I517" s="205">
        <v>54.78</v>
      </c>
      <c r="J517" s="201">
        <v>42.13</v>
      </c>
      <c r="K517" s="201">
        <v>88.63</v>
      </c>
      <c r="L517" s="202">
        <v>167.72</v>
      </c>
    </row>
    <row r="518" s="192" customFormat="1" customHeight="1" spans="1:12">
      <c r="A518" s="179" t="s">
        <v>1414</v>
      </c>
      <c r="B518" s="179" t="s">
        <v>1917</v>
      </c>
      <c r="C518" s="179" t="s">
        <v>1897</v>
      </c>
      <c r="D518" s="199" t="s">
        <v>3519</v>
      </c>
      <c r="E518" s="200" t="s">
        <v>3520</v>
      </c>
      <c r="F518" s="201">
        <v>167.72</v>
      </c>
      <c r="G518" s="201">
        <v>167.72</v>
      </c>
      <c r="H518" s="202">
        <v>0</v>
      </c>
      <c r="I518" s="205">
        <v>0</v>
      </c>
      <c r="J518" s="201">
        <v>0</v>
      </c>
      <c r="K518" s="201">
        <v>0</v>
      </c>
      <c r="L518" s="202">
        <v>167.72</v>
      </c>
    </row>
    <row r="519" s="192" customFormat="1" customHeight="1" spans="1:12">
      <c r="A519" s="179" t="s">
        <v>1414</v>
      </c>
      <c r="B519" s="179" t="s">
        <v>1917</v>
      </c>
      <c r="C519" s="179" t="s">
        <v>1897</v>
      </c>
      <c r="D519" s="199" t="s">
        <v>3519</v>
      </c>
      <c r="E519" s="200" t="s">
        <v>3521</v>
      </c>
      <c r="F519" s="201">
        <v>5.49</v>
      </c>
      <c r="G519" s="201">
        <v>5.49</v>
      </c>
      <c r="H519" s="202">
        <v>0</v>
      </c>
      <c r="I519" s="205">
        <v>0</v>
      </c>
      <c r="J519" s="201">
        <v>5.49</v>
      </c>
      <c r="K519" s="201">
        <v>0</v>
      </c>
      <c r="L519" s="202">
        <v>0</v>
      </c>
    </row>
    <row r="520" s="192" customFormat="1" customHeight="1" spans="1:12">
      <c r="A520" s="179" t="s">
        <v>1414</v>
      </c>
      <c r="B520" s="179" t="s">
        <v>1917</v>
      </c>
      <c r="C520" s="179" t="s">
        <v>1897</v>
      </c>
      <c r="D520" s="199" t="s">
        <v>3519</v>
      </c>
      <c r="E520" s="200" t="s">
        <v>3522</v>
      </c>
      <c r="F520" s="201">
        <v>26</v>
      </c>
      <c r="G520" s="201">
        <v>26</v>
      </c>
      <c r="H520" s="202">
        <v>0</v>
      </c>
      <c r="I520" s="205">
        <v>0</v>
      </c>
      <c r="J520" s="201">
        <v>26</v>
      </c>
      <c r="K520" s="201">
        <v>0</v>
      </c>
      <c r="L520" s="202">
        <v>0</v>
      </c>
    </row>
    <row r="521" s="192" customFormat="1" customHeight="1" spans="1:12">
      <c r="A521" s="179" t="s">
        <v>1619</v>
      </c>
      <c r="B521" s="179" t="s">
        <v>1911</v>
      </c>
      <c r="C521" s="179" t="s">
        <v>1911</v>
      </c>
      <c r="D521" s="199" t="s">
        <v>3523</v>
      </c>
      <c r="E521" s="200" t="s">
        <v>3524</v>
      </c>
      <c r="F521" s="201">
        <v>39.84</v>
      </c>
      <c r="G521" s="201">
        <v>39.84</v>
      </c>
      <c r="H521" s="202">
        <v>0</v>
      </c>
      <c r="I521" s="205">
        <v>0</v>
      </c>
      <c r="J521" s="201">
        <v>0</v>
      </c>
      <c r="K521" s="201">
        <v>39.84</v>
      </c>
      <c r="L521" s="202">
        <v>0</v>
      </c>
    </row>
    <row r="522" s="192" customFormat="1" customHeight="1" spans="1:12">
      <c r="A522" s="179" t="s">
        <v>1619</v>
      </c>
      <c r="B522" s="179" t="s">
        <v>1911</v>
      </c>
      <c r="C522" s="179" t="s">
        <v>1913</v>
      </c>
      <c r="D522" s="199" t="s">
        <v>3525</v>
      </c>
      <c r="E522" s="200" t="s">
        <v>3526</v>
      </c>
      <c r="F522" s="201">
        <v>15.94</v>
      </c>
      <c r="G522" s="201">
        <v>15.94</v>
      </c>
      <c r="H522" s="202">
        <v>0</v>
      </c>
      <c r="I522" s="205">
        <v>0</v>
      </c>
      <c r="J522" s="201">
        <v>0</v>
      </c>
      <c r="K522" s="201">
        <v>15.94</v>
      </c>
      <c r="L522" s="202">
        <v>0</v>
      </c>
    </row>
    <row r="523" s="192" customFormat="1" customHeight="1" spans="1:12">
      <c r="A523" s="179" t="s">
        <v>1697</v>
      </c>
      <c r="B523" s="179" t="s">
        <v>1992</v>
      </c>
      <c r="C523" s="179" t="s">
        <v>1897</v>
      </c>
      <c r="D523" s="199" t="s">
        <v>3527</v>
      </c>
      <c r="E523" s="200" t="s">
        <v>3528</v>
      </c>
      <c r="F523" s="201">
        <v>10.34</v>
      </c>
      <c r="G523" s="201">
        <v>10.34</v>
      </c>
      <c r="H523" s="202">
        <v>0</v>
      </c>
      <c r="I523" s="205">
        <v>0</v>
      </c>
      <c r="J523" s="201">
        <v>0</v>
      </c>
      <c r="K523" s="201">
        <v>10.34</v>
      </c>
      <c r="L523" s="202">
        <v>0</v>
      </c>
    </row>
    <row r="524" s="192" customFormat="1" customHeight="1" spans="1:12">
      <c r="A524" s="179" t="s">
        <v>1619</v>
      </c>
      <c r="B524" s="179" t="s">
        <v>2029</v>
      </c>
      <c r="C524" s="179" t="s">
        <v>1899</v>
      </c>
      <c r="D524" s="199" t="s">
        <v>3529</v>
      </c>
      <c r="E524" s="200" t="s">
        <v>3530</v>
      </c>
      <c r="F524" s="201">
        <v>1.68</v>
      </c>
      <c r="G524" s="201">
        <v>1.68</v>
      </c>
      <c r="H524" s="202">
        <v>0</v>
      </c>
      <c r="I524" s="205">
        <v>0</v>
      </c>
      <c r="J524" s="201">
        <v>0</v>
      </c>
      <c r="K524" s="201">
        <v>1.68</v>
      </c>
      <c r="L524" s="202">
        <v>0</v>
      </c>
    </row>
    <row r="525" s="192" customFormat="1" customHeight="1" spans="1:12">
      <c r="A525" s="179" t="s">
        <v>1619</v>
      </c>
      <c r="B525" s="179" t="s">
        <v>2029</v>
      </c>
      <c r="C525" s="179" t="s">
        <v>1897</v>
      </c>
      <c r="D525" s="199" t="s">
        <v>3531</v>
      </c>
      <c r="E525" s="200" t="s">
        <v>3532</v>
      </c>
      <c r="F525" s="201">
        <v>0.7</v>
      </c>
      <c r="G525" s="201">
        <v>0.7</v>
      </c>
      <c r="H525" s="202">
        <v>0</v>
      </c>
      <c r="I525" s="205">
        <v>0</v>
      </c>
      <c r="J525" s="201">
        <v>0</v>
      </c>
      <c r="K525" s="201">
        <v>0.7</v>
      </c>
      <c r="L525" s="202">
        <v>0</v>
      </c>
    </row>
    <row r="526" s="192" customFormat="1" customHeight="1" spans="1:12">
      <c r="A526" s="179" t="s">
        <v>1851</v>
      </c>
      <c r="B526" s="179" t="s">
        <v>1899</v>
      </c>
      <c r="C526" s="179" t="s">
        <v>1897</v>
      </c>
      <c r="D526" s="199" t="s">
        <v>3533</v>
      </c>
      <c r="E526" s="200" t="s">
        <v>3533</v>
      </c>
      <c r="F526" s="201">
        <v>20.13</v>
      </c>
      <c r="G526" s="201">
        <v>20.13</v>
      </c>
      <c r="H526" s="202">
        <v>0</v>
      </c>
      <c r="I526" s="205">
        <v>0</v>
      </c>
      <c r="J526" s="201">
        <v>0</v>
      </c>
      <c r="K526" s="201">
        <v>20.13</v>
      </c>
      <c r="L526" s="202">
        <v>0</v>
      </c>
    </row>
    <row r="527" s="192" customFormat="1" customHeight="1" spans="1:12">
      <c r="A527" s="179" t="s">
        <v>1414</v>
      </c>
      <c r="B527" s="179" t="s">
        <v>1917</v>
      </c>
      <c r="C527" s="179" t="s">
        <v>1897</v>
      </c>
      <c r="D527" s="199" t="s">
        <v>3519</v>
      </c>
      <c r="E527" s="200" t="s">
        <v>3534</v>
      </c>
      <c r="F527" s="201">
        <v>39</v>
      </c>
      <c r="G527" s="201">
        <v>39</v>
      </c>
      <c r="H527" s="202">
        <v>0</v>
      </c>
      <c r="I527" s="205">
        <v>39</v>
      </c>
      <c r="J527" s="201">
        <v>0</v>
      </c>
      <c r="K527" s="201">
        <v>0</v>
      </c>
      <c r="L527" s="202">
        <v>0</v>
      </c>
    </row>
    <row r="528" s="192" customFormat="1" customHeight="1" spans="1:12">
      <c r="A528" s="179" t="s">
        <v>1414</v>
      </c>
      <c r="B528" s="179" t="s">
        <v>1917</v>
      </c>
      <c r="C528" s="179" t="s">
        <v>1897</v>
      </c>
      <c r="D528" s="199" t="s">
        <v>3519</v>
      </c>
      <c r="E528" s="200" t="s">
        <v>3535</v>
      </c>
      <c r="F528" s="201">
        <v>2.02</v>
      </c>
      <c r="G528" s="201">
        <v>2.02</v>
      </c>
      <c r="H528" s="202">
        <v>0</v>
      </c>
      <c r="I528" s="205">
        <v>2.02</v>
      </c>
      <c r="J528" s="201">
        <v>0</v>
      </c>
      <c r="K528" s="201">
        <v>0</v>
      </c>
      <c r="L528" s="202">
        <v>0</v>
      </c>
    </row>
    <row r="529" s="192" customFormat="1" customHeight="1" spans="1:12">
      <c r="A529" s="179" t="s">
        <v>1414</v>
      </c>
      <c r="B529" s="179" t="s">
        <v>1917</v>
      </c>
      <c r="C529" s="179" t="s">
        <v>1897</v>
      </c>
      <c r="D529" s="199" t="s">
        <v>3519</v>
      </c>
      <c r="E529" s="200" t="s">
        <v>3536</v>
      </c>
      <c r="F529" s="201">
        <v>13.76</v>
      </c>
      <c r="G529" s="201">
        <v>13.76</v>
      </c>
      <c r="H529" s="202">
        <v>0</v>
      </c>
      <c r="I529" s="205">
        <v>13.76</v>
      </c>
      <c r="J529" s="201">
        <v>0</v>
      </c>
      <c r="K529" s="201">
        <v>0</v>
      </c>
      <c r="L529" s="202">
        <v>0</v>
      </c>
    </row>
    <row r="530" s="192" customFormat="1" customHeight="1" spans="1:12">
      <c r="A530" s="179" t="s">
        <v>1619</v>
      </c>
      <c r="B530" s="179" t="s">
        <v>1911</v>
      </c>
      <c r="C530" s="179" t="s">
        <v>1897</v>
      </c>
      <c r="D530" s="199" t="s">
        <v>3537</v>
      </c>
      <c r="E530" s="200" t="s">
        <v>3538</v>
      </c>
      <c r="F530" s="201">
        <v>10.64</v>
      </c>
      <c r="G530" s="201">
        <v>10.64</v>
      </c>
      <c r="H530" s="202">
        <v>0</v>
      </c>
      <c r="I530" s="205">
        <v>0</v>
      </c>
      <c r="J530" s="201">
        <v>10.64</v>
      </c>
      <c r="K530" s="201">
        <v>0</v>
      </c>
      <c r="L530" s="202">
        <v>0</v>
      </c>
    </row>
    <row r="531" s="192" customFormat="1" customHeight="1" spans="1:12">
      <c r="A531" s="179"/>
      <c r="B531" s="179"/>
      <c r="C531" s="179"/>
      <c r="D531" s="199" t="s">
        <v>3541</v>
      </c>
      <c r="E531" s="200" t="s">
        <v>3542</v>
      </c>
      <c r="F531" s="201">
        <v>172</v>
      </c>
      <c r="G531" s="201">
        <v>106</v>
      </c>
      <c r="H531" s="202">
        <v>66</v>
      </c>
      <c r="I531" s="205">
        <v>106</v>
      </c>
      <c r="J531" s="201">
        <v>66</v>
      </c>
      <c r="K531" s="201">
        <v>0</v>
      </c>
      <c r="L531" s="202">
        <v>0</v>
      </c>
    </row>
    <row r="532" s="192" customFormat="1" customHeight="1" spans="1:12">
      <c r="A532" s="179" t="s">
        <v>1414</v>
      </c>
      <c r="B532" s="179" t="s">
        <v>1917</v>
      </c>
      <c r="C532" s="179" t="s">
        <v>1897</v>
      </c>
      <c r="D532" s="199" t="s">
        <v>3519</v>
      </c>
      <c r="E532" s="200" t="s">
        <v>3622</v>
      </c>
      <c r="F532" s="201">
        <v>66</v>
      </c>
      <c r="G532" s="201">
        <v>0</v>
      </c>
      <c r="H532" s="202">
        <v>66</v>
      </c>
      <c r="I532" s="205">
        <v>0</v>
      </c>
      <c r="J532" s="201">
        <v>66</v>
      </c>
      <c r="K532" s="201">
        <v>0</v>
      </c>
      <c r="L532" s="202">
        <v>0</v>
      </c>
    </row>
    <row r="533" s="192" customFormat="1" customHeight="1" spans="1:12">
      <c r="A533" s="179" t="s">
        <v>1414</v>
      </c>
      <c r="B533" s="179" t="s">
        <v>1917</v>
      </c>
      <c r="C533" s="179" t="s">
        <v>1897</v>
      </c>
      <c r="D533" s="199" t="s">
        <v>3519</v>
      </c>
      <c r="E533" s="200" t="s">
        <v>3666</v>
      </c>
      <c r="F533" s="201">
        <v>106</v>
      </c>
      <c r="G533" s="201">
        <v>106</v>
      </c>
      <c r="H533" s="202">
        <v>0</v>
      </c>
      <c r="I533" s="205">
        <v>106</v>
      </c>
      <c r="J533" s="201">
        <v>0</v>
      </c>
      <c r="K533" s="201">
        <v>0</v>
      </c>
      <c r="L533" s="202">
        <v>0</v>
      </c>
    </row>
    <row r="534" s="192" customFormat="1" customHeight="1" spans="1:12">
      <c r="A534" s="179"/>
      <c r="B534" s="179"/>
      <c r="C534" s="179"/>
      <c r="D534" s="199" t="s">
        <v>2356</v>
      </c>
      <c r="E534" s="200" t="s">
        <v>109</v>
      </c>
      <c r="F534" s="201">
        <v>1819.05</v>
      </c>
      <c r="G534" s="201">
        <v>1719.05</v>
      </c>
      <c r="H534" s="202">
        <v>100</v>
      </c>
      <c r="I534" s="205">
        <v>425.82</v>
      </c>
      <c r="J534" s="201">
        <v>267.66</v>
      </c>
      <c r="K534" s="201">
        <v>389.21</v>
      </c>
      <c r="L534" s="202">
        <v>736.36</v>
      </c>
    </row>
    <row r="535" s="192" customFormat="1" customHeight="1" spans="1:12">
      <c r="A535" s="179"/>
      <c r="B535" s="179"/>
      <c r="C535" s="179"/>
      <c r="D535" s="199" t="s">
        <v>2357</v>
      </c>
      <c r="E535" s="200" t="s">
        <v>2358</v>
      </c>
      <c r="F535" s="201">
        <v>1819.05</v>
      </c>
      <c r="G535" s="201">
        <v>1719.05</v>
      </c>
      <c r="H535" s="202">
        <v>100</v>
      </c>
      <c r="I535" s="205">
        <v>425.82</v>
      </c>
      <c r="J535" s="201">
        <v>267.66</v>
      </c>
      <c r="K535" s="201">
        <v>389.21</v>
      </c>
      <c r="L535" s="202">
        <v>736.36</v>
      </c>
    </row>
    <row r="536" s="192" customFormat="1" customHeight="1" spans="1:12">
      <c r="A536" s="179"/>
      <c r="B536" s="179"/>
      <c r="C536" s="179"/>
      <c r="D536" s="199" t="s">
        <v>3517</v>
      </c>
      <c r="E536" s="200" t="s">
        <v>3518</v>
      </c>
      <c r="F536" s="201">
        <v>1679.05</v>
      </c>
      <c r="G536" s="201">
        <v>1679.05</v>
      </c>
      <c r="H536" s="202">
        <v>0</v>
      </c>
      <c r="I536" s="205">
        <v>385.82</v>
      </c>
      <c r="J536" s="201">
        <v>167.66</v>
      </c>
      <c r="K536" s="201">
        <v>389.21</v>
      </c>
      <c r="L536" s="202">
        <v>736.36</v>
      </c>
    </row>
    <row r="537" s="192" customFormat="1" customHeight="1" spans="1:12">
      <c r="A537" s="179" t="s">
        <v>1554</v>
      </c>
      <c r="B537" s="179" t="s">
        <v>1909</v>
      </c>
      <c r="C537" s="179" t="s">
        <v>1897</v>
      </c>
      <c r="D537" s="199" t="s">
        <v>3519</v>
      </c>
      <c r="E537" s="200" t="s">
        <v>3520</v>
      </c>
      <c r="F537" s="201">
        <v>736.36</v>
      </c>
      <c r="G537" s="201">
        <v>736.36</v>
      </c>
      <c r="H537" s="202">
        <v>0</v>
      </c>
      <c r="I537" s="205">
        <v>0</v>
      </c>
      <c r="J537" s="201">
        <v>0</v>
      </c>
      <c r="K537" s="201">
        <v>0</v>
      </c>
      <c r="L537" s="202">
        <v>736.36</v>
      </c>
    </row>
    <row r="538" s="192" customFormat="1" customHeight="1" spans="1:12">
      <c r="A538" s="179" t="s">
        <v>1554</v>
      </c>
      <c r="B538" s="179" t="s">
        <v>1909</v>
      </c>
      <c r="C538" s="179" t="s">
        <v>1897</v>
      </c>
      <c r="D538" s="199" t="s">
        <v>3519</v>
      </c>
      <c r="E538" s="200" t="s">
        <v>3521</v>
      </c>
      <c r="F538" s="201">
        <v>41.34</v>
      </c>
      <c r="G538" s="201">
        <v>41.34</v>
      </c>
      <c r="H538" s="202">
        <v>0</v>
      </c>
      <c r="I538" s="205">
        <v>0</v>
      </c>
      <c r="J538" s="201">
        <v>41.34</v>
      </c>
      <c r="K538" s="201">
        <v>0</v>
      </c>
      <c r="L538" s="202">
        <v>0</v>
      </c>
    </row>
    <row r="539" s="192" customFormat="1" customHeight="1" spans="1:12">
      <c r="A539" s="179" t="s">
        <v>1554</v>
      </c>
      <c r="B539" s="179" t="s">
        <v>1909</v>
      </c>
      <c r="C539" s="179" t="s">
        <v>1897</v>
      </c>
      <c r="D539" s="199" t="s">
        <v>3519</v>
      </c>
      <c r="E539" s="200" t="s">
        <v>3522</v>
      </c>
      <c r="F539" s="201">
        <v>101</v>
      </c>
      <c r="G539" s="201">
        <v>101</v>
      </c>
      <c r="H539" s="202">
        <v>0</v>
      </c>
      <c r="I539" s="205">
        <v>0</v>
      </c>
      <c r="J539" s="201">
        <v>101</v>
      </c>
      <c r="K539" s="201">
        <v>0</v>
      </c>
      <c r="L539" s="202">
        <v>0</v>
      </c>
    </row>
    <row r="540" s="192" customFormat="1" customHeight="1" spans="1:12">
      <c r="A540" s="179" t="s">
        <v>1619</v>
      </c>
      <c r="B540" s="179" t="s">
        <v>1911</v>
      </c>
      <c r="C540" s="179" t="s">
        <v>1911</v>
      </c>
      <c r="D540" s="199" t="s">
        <v>3523</v>
      </c>
      <c r="E540" s="200" t="s">
        <v>3524</v>
      </c>
      <c r="F540" s="201">
        <v>175.74</v>
      </c>
      <c r="G540" s="201">
        <v>175.74</v>
      </c>
      <c r="H540" s="202">
        <v>0</v>
      </c>
      <c r="I540" s="205">
        <v>0</v>
      </c>
      <c r="J540" s="201">
        <v>0</v>
      </c>
      <c r="K540" s="201">
        <v>175.74</v>
      </c>
      <c r="L540" s="202">
        <v>0</v>
      </c>
    </row>
    <row r="541" s="192" customFormat="1" customHeight="1" spans="1:12">
      <c r="A541" s="179" t="s">
        <v>1619</v>
      </c>
      <c r="B541" s="179" t="s">
        <v>1911</v>
      </c>
      <c r="C541" s="179" t="s">
        <v>1913</v>
      </c>
      <c r="D541" s="199" t="s">
        <v>3525</v>
      </c>
      <c r="E541" s="200" t="s">
        <v>3526</v>
      </c>
      <c r="F541" s="201">
        <v>70.3</v>
      </c>
      <c r="G541" s="201">
        <v>70.3</v>
      </c>
      <c r="H541" s="202">
        <v>0</v>
      </c>
      <c r="I541" s="205">
        <v>0</v>
      </c>
      <c r="J541" s="201">
        <v>0</v>
      </c>
      <c r="K541" s="201">
        <v>70.3</v>
      </c>
      <c r="L541" s="202">
        <v>0</v>
      </c>
    </row>
    <row r="542" s="192" customFormat="1" customHeight="1" spans="1:12">
      <c r="A542" s="179" t="s">
        <v>1697</v>
      </c>
      <c r="B542" s="179" t="s">
        <v>1992</v>
      </c>
      <c r="C542" s="179" t="s">
        <v>1897</v>
      </c>
      <c r="D542" s="199" t="s">
        <v>3527</v>
      </c>
      <c r="E542" s="200" t="s">
        <v>3528</v>
      </c>
      <c r="F542" s="201">
        <v>47.45</v>
      </c>
      <c r="G542" s="201">
        <v>47.45</v>
      </c>
      <c r="H542" s="202">
        <v>0</v>
      </c>
      <c r="I542" s="205">
        <v>0</v>
      </c>
      <c r="J542" s="201">
        <v>0</v>
      </c>
      <c r="K542" s="201">
        <v>47.45</v>
      </c>
      <c r="L542" s="202">
        <v>0</v>
      </c>
    </row>
    <row r="543" s="192" customFormat="1" customHeight="1" spans="1:12">
      <c r="A543" s="179" t="s">
        <v>1619</v>
      </c>
      <c r="B543" s="179" t="s">
        <v>2029</v>
      </c>
      <c r="C543" s="179" t="s">
        <v>1899</v>
      </c>
      <c r="D543" s="199" t="s">
        <v>3529</v>
      </c>
      <c r="E543" s="200" t="s">
        <v>3530</v>
      </c>
      <c r="F543" s="201">
        <v>7.36</v>
      </c>
      <c r="G543" s="201">
        <v>7.36</v>
      </c>
      <c r="H543" s="202">
        <v>0</v>
      </c>
      <c r="I543" s="205">
        <v>0</v>
      </c>
      <c r="J543" s="201">
        <v>0</v>
      </c>
      <c r="K543" s="201">
        <v>7.36</v>
      </c>
      <c r="L543" s="202">
        <v>0</v>
      </c>
    </row>
    <row r="544" s="192" customFormat="1" customHeight="1" spans="1:12">
      <c r="A544" s="179" t="s">
        <v>1851</v>
      </c>
      <c r="B544" s="179" t="s">
        <v>1899</v>
      </c>
      <c r="C544" s="179" t="s">
        <v>1897</v>
      </c>
      <c r="D544" s="199" t="s">
        <v>3533</v>
      </c>
      <c r="E544" s="200" t="s">
        <v>3533</v>
      </c>
      <c r="F544" s="201">
        <v>88.36</v>
      </c>
      <c r="G544" s="201">
        <v>88.36</v>
      </c>
      <c r="H544" s="202">
        <v>0</v>
      </c>
      <c r="I544" s="205">
        <v>0</v>
      </c>
      <c r="J544" s="201">
        <v>0</v>
      </c>
      <c r="K544" s="201">
        <v>88.36</v>
      </c>
      <c r="L544" s="202">
        <v>0</v>
      </c>
    </row>
    <row r="545" s="192" customFormat="1" customHeight="1" spans="1:12">
      <c r="A545" s="179" t="s">
        <v>1554</v>
      </c>
      <c r="B545" s="179" t="s">
        <v>1909</v>
      </c>
      <c r="C545" s="179" t="s">
        <v>1897</v>
      </c>
      <c r="D545" s="199" t="s">
        <v>3519</v>
      </c>
      <c r="E545" s="200" t="s">
        <v>3534</v>
      </c>
      <c r="F545" s="201">
        <v>303</v>
      </c>
      <c r="G545" s="201">
        <v>303</v>
      </c>
      <c r="H545" s="202">
        <v>0</v>
      </c>
      <c r="I545" s="205">
        <v>303</v>
      </c>
      <c r="J545" s="201">
        <v>0</v>
      </c>
      <c r="K545" s="201">
        <v>0</v>
      </c>
      <c r="L545" s="202">
        <v>0</v>
      </c>
    </row>
    <row r="546" s="192" customFormat="1" customHeight="1" spans="1:12">
      <c r="A546" s="179" t="s">
        <v>1554</v>
      </c>
      <c r="B546" s="179" t="s">
        <v>1909</v>
      </c>
      <c r="C546" s="179" t="s">
        <v>1897</v>
      </c>
      <c r="D546" s="199" t="s">
        <v>3519</v>
      </c>
      <c r="E546" s="200" t="s">
        <v>3535</v>
      </c>
      <c r="F546" s="201">
        <v>9.92</v>
      </c>
      <c r="G546" s="201">
        <v>9.92</v>
      </c>
      <c r="H546" s="202">
        <v>0</v>
      </c>
      <c r="I546" s="205">
        <v>9.92</v>
      </c>
      <c r="J546" s="201">
        <v>0</v>
      </c>
      <c r="K546" s="201">
        <v>0</v>
      </c>
      <c r="L546" s="202">
        <v>0</v>
      </c>
    </row>
    <row r="547" s="192" customFormat="1" customHeight="1" spans="1:12">
      <c r="A547" s="179" t="s">
        <v>1554</v>
      </c>
      <c r="B547" s="179" t="s">
        <v>1909</v>
      </c>
      <c r="C547" s="179" t="s">
        <v>1903</v>
      </c>
      <c r="D547" s="199" t="s">
        <v>3667</v>
      </c>
      <c r="E547" s="200" t="s">
        <v>3536</v>
      </c>
      <c r="F547" s="201">
        <v>71.51</v>
      </c>
      <c r="G547" s="201">
        <v>71.51</v>
      </c>
      <c r="H547" s="202">
        <v>0</v>
      </c>
      <c r="I547" s="205">
        <v>71.51</v>
      </c>
      <c r="J547" s="201">
        <v>0</v>
      </c>
      <c r="K547" s="201">
        <v>0</v>
      </c>
      <c r="L547" s="202">
        <v>0</v>
      </c>
    </row>
    <row r="548" s="192" customFormat="1" customHeight="1" spans="1:12">
      <c r="A548" s="179" t="s">
        <v>1619</v>
      </c>
      <c r="B548" s="179" t="s">
        <v>1911</v>
      </c>
      <c r="C548" s="179" t="s">
        <v>1897</v>
      </c>
      <c r="D548" s="199" t="s">
        <v>3537</v>
      </c>
      <c r="E548" s="200" t="s">
        <v>3631</v>
      </c>
      <c r="F548" s="201">
        <v>1.14</v>
      </c>
      <c r="G548" s="201">
        <v>1.14</v>
      </c>
      <c r="H548" s="202">
        <v>0</v>
      </c>
      <c r="I548" s="205">
        <v>0</v>
      </c>
      <c r="J548" s="201">
        <v>1.14</v>
      </c>
      <c r="K548" s="201">
        <v>0</v>
      </c>
      <c r="L548" s="202">
        <v>0</v>
      </c>
    </row>
    <row r="549" s="192" customFormat="1" customHeight="1" spans="1:12">
      <c r="A549" s="179" t="s">
        <v>1619</v>
      </c>
      <c r="B549" s="179" t="s">
        <v>1911</v>
      </c>
      <c r="C549" s="179" t="s">
        <v>1897</v>
      </c>
      <c r="D549" s="199" t="s">
        <v>3537</v>
      </c>
      <c r="E549" s="200" t="s">
        <v>3538</v>
      </c>
      <c r="F549" s="201">
        <v>24.18</v>
      </c>
      <c r="G549" s="201">
        <v>24.18</v>
      </c>
      <c r="H549" s="202">
        <v>0</v>
      </c>
      <c r="I549" s="205">
        <v>0</v>
      </c>
      <c r="J549" s="201">
        <v>24.18</v>
      </c>
      <c r="K549" s="201">
        <v>0</v>
      </c>
      <c r="L549" s="202">
        <v>0</v>
      </c>
    </row>
    <row r="550" s="192" customFormat="1" customHeight="1" spans="1:12">
      <c r="A550" s="179" t="s">
        <v>1619</v>
      </c>
      <c r="B550" s="179" t="s">
        <v>1917</v>
      </c>
      <c r="C550" s="179" t="s">
        <v>1903</v>
      </c>
      <c r="D550" s="199" t="s">
        <v>3539</v>
      </c>
      <c r="E550" s="200" t="s">
        <v>3540</v>
      </c>
      <c r="F550" s="201">
        <v>1.39</v>
      </c>
      <c r="G550" s="201">
        <v>1.39</v>
      </c>
      <c r="H550" s="202">
        <v>0</v>
      </c>
      <c r="I550" s="205">
        <v>1.39</v>
      </c>
      <c r="J550" s="201">
        <v>0</v>
      </c>
      <c r="K550" s="201">
        <v>0</v>
      </c>
      <c r="L550" s="202">
        <v>0</v>
      </c>
    </row>
    <row r="551" s="192" customFormat="1" customHeight="1" spans="1:12">
      <c r="A551" s="179"/>
      <c r="B551" s="179"/>
      <c r="C551" s="179"/>
      <c r="D551" s="199" t="s">
        <v>3541</v>
      </c>
      <c r="E551" s="200" t="s">
        <v>3542</v>
      </c>
      <c r="F551" s="201">
        <v>140</v>
      </c>
      <c r="G551" s="201">
        <v>40</v>
      </c>
      <c r="H551" s="202">
        <v>100</v>
      </c>
      <c r="I551" s="205">
        <v>40</v>
      </c>
      <c r="J551" s="201">
        <v>100</v>
      </c>
      <c r="K551" s="201">
        <v>0</v>
      </c>
      <c r="L551" s="202">
        <v>0</v>
      </c>
    </row>
    <row r="552" s="192" customFormat="1" customHeight="1" spans="1:12">
      <c r="A552" s="179" t="s">
        <v>1554</v>
      </c>
      <c r="B552" s="179" t="s">
        <v>1909</v>
      </c>
      <c r="C552" s="179" t="s">
        <v>1903</v>
      </c>
      <c r="D552" s="199" t="s">
        <v>3667</v>
      </c>
      <c r="E552" s="200" t="s">
        <v>3668</v>
      </c>
      <c r="F552" s="201">
        <v>20</v>
      </c>
      <c r="G552" s="201">
        <v>20</v>
      </c>
      <c r="H552" s="202">
        <v>0</v>
      </c>
      <c r="I552" s="205">
        <v>20</v>
      </c>
      <c r="J552" s="201">
        <v>0</v>
      </c>
      <c r="K552" s="201">
        <v>0</v>
      </c>
      <c r="L552" s="202">
        <v>0</v>
      </c>
    </row>
    <row r="553" s="192" customFormat="1" customHeight="1" spans="1:12">
      <c r="A553" s="179" t="s">
        <v>1554</v>
      </c>
      <c r="B553" s="179" t="s">
        <v>1909</v>
      </c>
      <c r="C553" s="179" t="s">
        <v>1903</v>
      </c>
      <c r="D553" s="199" t="s">
        <v>3667</v>
      </c>
      <c r="E553" s="200" t="s">
        <v>3669</v>
      </c>
      <c r="F553" s="201">
        <v>10</v>
      </c>
      <c r="G553" s="201">
        <v>10</v>
      </c>
      <c r="H553" s="202">
        <v>0</v>
      </c>
      <c r="I553" s="205">
        <v>10</v>
      </c>
      <c r="J553" s="201">
        <v>0</v>
      </c>
      <c r="K553" s="201">
        <v>0</v>
      </c>
      <c r="L553" s="202">
        <v>0</v>
      </c>
    </row>
    <row r="554" s="192" customFormat="1" customHeight="1" spans="1:12">
      <c r="A554" s="179" t="s">
        <v>1554</v>
      </c>
      <c r="B554" s="179" t="s">
        <v>1909</v>
      </c>
      <c r="C554" s="179" t="s">
        <v>1903</v>
      </c>
      <c r="D554" s="199" t="s">
        <v>3667</v>
      </c>
      <c r="E554" s="200" t="s">
        <v>3670</v>
      </c>
      <c r="F554" s="201">
        <v>10</v>
      </c>
      <c r="G554" s="201">
        <v>10</v>
      </c>
      <c r="H554" s="202">
        <v>0</v>
      </c>
      <c r="I554" s="205">
        <v>10</v>
      </c>
      <c r="J554" s="201">
        <v>0</v>
      </c>
      <c r="K554" s="201">
        <v>0</v>
      </c>
      <c r="L554" s="202">
        <v>0</v>
      </c>
    </row>
    <row r="555" s="192" customFormat="1" customHeight="1" spans="1:12">
      <c r="A555" s="179" t="s">
        <v>1554</v>
      </c>
      <c r="B555" s="179" t="s">
        <v>1909</v>
      </c>
      <c r="C555" s="179" t="s">
        <v>1897</v>
      </c>
      <c r="D555" s="199" t="s">
        <v>3519</v>
      </c>
      <c r="E555" s="200" t="s">
        <v>3622</v>
      </c>
      <c r="F555" s="201">
        <v>100</v>
      </c>
      <c r="G555" s="201">
        <v>0</v>
      </c>
      <c r="H555" s="202">
        <v>100</v>
      </c>
      <c r="I555" s="205">
        <v>0</v>
      </c>
      <c r="J555" s="201">
        <v>100</v>
      </c>
      <c r="K555" s="201">
        <v>0</v>
      </c>
      <c r="L555" s="202">
        <v>0</v>
      </c>
    </row>
    <row r="556" s="192" customFormat="1" customHeight="1" spans="1:12">
      <c r="A556" s="179"/>
      <c r="B556" s="179"/>
      <c r="C556" s="179"/>
      <c r="D556" s="199" t="s">
        <v>2359</v>
      </c>
      <c r="E556" s="200" t="s">
        <v>111</v>
      </c>
      <c r="F556" s="201">
        <v>3219.9</v>
      </c>
      <c r="G556" s="201">
        <v>2022.9</v>
      </c>
      <c r="H556" s="202">
        <v>1197</v>
      </c>
      <c r="I556" s="205">
        <v>597</v>
      </c>
      <c r="J556" s="201">
        <v>1400.16</v>
      </c>
      <c r="K556" s="201">
        <v>423.55</v>
      </c>
      <c r="L556" s="202">
        <v>799.19</v>
      </c>
    </row>
    <row r="557" s="192" customFormat="1" customHeight="1" spans="1:12">
      <c r="A557" s="179"/>
      <c r="B557" s="179"/>
      <c r="C557" s="179"/>
      <c r="D557" s="199" t="s">
        <v>2360</v>
      </c>
      <c r="E557" s="200" t="s">
        <v>2361</v>
      </c>
      <c r="F557" s="201">
        <v>3219.9</v>
      </c>
      <c r="G557" s="201">
        <v>2022.9</v>
      </c>
      <c r="H557" s="202">
        <v>1197</v>
      </c>
      <c r="I557" s="205">
        <v>597</v>
      </c>
      <c r="J557" s="201">
        <v>1400.16</v>
      </c>
      <c r="K557" s="201">
        <v>423.55</v>
      </c>
      <c r="L557" s="202">
        <v>799.19</v>
      </c>
    </row>
    <row r="558" s="192" customFormat="1" customHeight="1" spans="1:12">
      <c r="A558" s="179"/>
      <c r="B558" s="179"/>
      <c r="C558" s="179"/>
      <c r="D558" s="199" t="s">
        <v>3517</v>
      </c>
      <c r="E558" s="200" t="s">
        <v>3518</v>
      </c>
      <c r="F558" s="201">
        <v>1859.9</v>
      </c>
      <c r="G558" s="201">
        <v>1859.9</v>
      </c>
      <c r="H558" s="202">
        <v>0</v>
      </c>
      <c r="I558" s="205">
        <v>434</v>
      </c>
      <c r="J558" s="201">
        <v>203.16</v>
      </c>
      <c r="K558" s="201">
        <v>423.55</v>
      </c>
      <c r="L558" s="202">
        <v>799.19</v>
      </c>
    </row>
    <row r="559" s="192" customFormat="1" customHeight="1" spans="1:12">
      <c r="A559" s="179" t="s">
        <v>1554</v>
      </c>
      <c r="B559" s="179" t="s">
        <v>1911</v>
      </c>
      <c r="C559" s="179" t="s">
        <v>1897</v>
      </c>
      <c r="D559" s="199" t="s">
        <v>3519</v>
      </c>
      <c r="E559" s="200" t="s">
        <v>3520</v>
      </c>
      <c r="F559" s="201">
        <v>799.19</v>
      </c>
      <c r="G559" s="201">
        <v>799.19</v>
      </c>
      <c r="H559" s="202">
        <v>0</v>
      </c>
      <c r="I559" s="205">
        <v>0</v>
      </c>
      <c r="J559" s="201">
        <v>0</v>
      </c>
      <c r="K559" s="201">
        <v>0</v>
      </c>
      <c r="L559" s="202">
        <v>799.19</v>
      </c>
    </row>
    <row r="560" s="192" customFormat="1" customHeight="1" spans="1:12">
      <c r="A560" s="179" t="s">
        <v>1554</v>
      </c>
      <c r="B560" s="179" t="s">
        <v>1911</v>
      </c>
      <c r="C560" s="179" t="s">
        <v>1897</v>
      </c>
      <c r="D560" s="199" t="s">
        <v>3519</v>
      </c>
      <c r="E560" s="200" t="s">
        <v>3521</v>
      </c>
      <c r="F560" s="201">
        <v>44</v>
      </c>
      <c r="G560" s="201">
        <v>44</v>
      </c>
      <c r="H560" s="202">
        <v>0</v>
      </c>
      <c r="I560" s="205">
        <v>0</v>
      </c>
      <c r="J560" s="201">
        <v>44</v>
      </c>
      <c r="K560" s="201">
        <v>0</v>
      </c>
      <c r="L560" s="202">
        <v>0</v>
      </c>
    </row>
    <row r="561" s="192" customFormat="1" customHeight="1" spans="1:12">
      <c r="A561" s="179" t="s">
        <v>1554</v>
      </c>
      <c r="B561" s="179" t="s">
        <v>1911</v>
      </c>
      <c r="C561" s="179" t="s">
        <v>1897</v>
      </c>
      <c r="D561" s="199" t="s">
        <v>3519</v>
      </c>
      <c r="E561" s="200" t="s">
        <v>3522</v>
      </c>
      <c r="F561" s="201">
        <v>116</v>
      </c>
      <c r="G561" s="201">
        <v>116</v>
      </c>
      <c r="H561" s="202">
        <v>0</v>
      </c>
      <c r="I561" s="205">
        <v>0</v>
      </c>
      <c r="J561" s="201">
        <v>116</v>
      </c>
      <c r="K561" s="201">
        <v>0</v>
      </c>
      <c r="L561" s="202">
        <v>0</v>
      </c>
    </row>
    <row r="562" s="192" customFormat="1" customHeight="1" spans="1:12">
      <c r="A562" s="179" t="s">
        <v>1619</v>
      </c>
      <c r="B562" s="179" t="s">
        <v>1911</v>
      </c>
      <c r="C562" s="179" t="s">
        <v>1911</v>
      </c>
      <c r="D562" s="199" t="s">
        <v>3523</v>
      </c>
      <c r="E562" s="200" t="s">
        <v>3524</v>
      </c>
      <c r="F562" s="201">
        <v>191.84</v>
      </c>
      <c r="G562" s="201">
        <v>191.84</v>
      </c>
      <c r="H562" s="202">
        <v>0</v>
      </c>
      <c r="I562" s="205">
        <v>0</v>
      </c>
      <c r="J562" s="201">
        <v>0</v>
      </c>
      <c r="K562" s="201">
        <v>191.84</v>
      </c>
      <c r="L562" s="202">
        <v>0</v>
      </c>
    </row>
    <row r="563" s="192" customFormat="1" customHeight="1" spans="1:12">
      <c r="A563" s="179" t="s">
        <v>1619</v>
      </c>
      <c r="B563" s="179" t="s">
        <v>1911</v>
      </c>
      <c r="C563" s="179" t="s">
        <v>1913</v>
      </c>
      <c r="D563" s="199" t="s">
        <v>3525</v>
      </c>
      <c r="E563" s="200" t="s">
        <v>3526</v>
      </c>
      <c r="F563" s="201">
        <v>76.73</v>
      </c>
      <c r="G563" s="201">
        <v>76.73</v>
      </c>
      <c r="H563" s="202">
        <v>0</v>
      </c>
      <c r="I563" s="205">
        <v>0</v>
      </c>
      <c r="J563" s="201">
        <v>0</v>
      </c>
      <c r="K563" s="201">
        <v>76.73</v>
      </c>
      <c r="L563" s="202">
        <v>0</v>
      </c>
    </row>
    <row r="564" s="192" customFormat="1" customHeight="1" spans="1:12">
      <c r="A564" s="179" t="s">
        <v>1697</v>
      </c>
      <c r="B564" s="179" t="s">
        <v>1992</v>
      </c>
      <c r="C564" s="179" t="s">
        <v>1897</v>
      </c>
      <c r="D564" s="199" t="s">
        <v>3527</v>
      </c>
      <c r="E564" s="200" t="s">
        <v>3528</v>
      </c>
      <c r="F564" s="201">
        <v>51.09</v>
      </c>
      <c r="G564" s="201">
        <v>51.09</v>
      </c>
      <c r="H564" s="202">
        <v>0</v>
      </c>
      <c r="I564" s="205">
        <v>0</v>
      </c>
      <c r="J564" s="201">
        <v>0</v>
      </c>
      <c r="K564" s="201">
        <v>51.09</v>
      </c>
      <c r="L564" s="202">
        <v>0</v>
      </c>
    </row>
    <row r="565" s="192" customFormat="1" customHeight="1" spans="1:12">
      <c r="A565" s="179" t="s">
        <v>1619</v>
      </c>
      <c r="B565" s="179" t="s">
        <v>2029</v>
      </c>
      <c r="C565" s="179" t="s">
        <v>1899</v>
      </c>
      <c r="D565" s="199" t="s">
        <v>3529</v>
      </c>
      <c r="E565" s="200" t="s">
        <v>3530</v>
      </c>
      <c r="F565" s="201">
        <v>7.99</v>
      </c>
      <c r="G565" s="201">
        <v>7.99</v>
      </c>
      <c r="H565" s="202">
        <v>0</v>
      </c>
      <c r="I565" s="205">
        <v>0</v>
      </c>
      <c r="J565" s="201">
        <v>0</v>
      </c>
      <c r="K565" s="201">
        <v>7.99</v>
      </c>
      <c r="L565" s="202">
        <v>0</v>
      </c>
    </row>
    <row r="566" s="192" customFormat="1" customHeight="1" spans="1:12">
      <c r="A566" s="179" t="s">
        <v>1851</v>
      </c>
      <c r="B566" s="179" t="s">
        <v>1899</v>
      </c>
      <c r="C566" s="179" t="s">
        <v>1897</v>
      </c>
      <c r="D566" s="199" t="s">
        <v>3533</v>
      </c>
      <c r="E566" s="200" t="s">
        <v>3533</v>
      </c>
      <c r="F566" s="201">
        <v>95.9</v>
      </c>
      <c r="G566" s="201">
        <v>95.9</v>
      </c>
      <c r="H566" s="202">
        <v>0</v>
      </c>
      <c r="I566" s="205">
        <v>0</v>
      </c>
      <c r="J566" s="201">
        <v>0</v>
      </c>
      <c r="K566" s="201">
        <v>95.9</v>
      </c>
      <c r="L566" s="202">
        <v>0</v>
      </c>
    </row>
    <row r="567" s="192" customFormat="1" customHeight="1" spans="1:12">
      <c r="A567" s="179" t="s">
        <v>1554</v>
      </c>
      <c r="B567" s="179" t="s">
        <v>1911</v>
      </c>
      <c r="C567" s="179" t="s">
        <v>1897</v>
      </c>
      <c r="D567" s="199" t="s">
        <v>3519</v>
      </c>
      <c r="E567" s="200" t="s">
        <v>3534</v>
      </c>
      <c r="F567" s="201">
        <v>339</v>
      </c>
      <c r="G567" s="201">
        <v>339</v>
      </c>
      <c r="H567" s="202">
        <v>0</v>
      </c>
      <c r="I567" s="205">
        <v>339</v>
      </c>
      <c r="J567" s="201">
        <v>0</v>
      </c>
      <c r="K567" s="201">
        <v>0</v>
      </c>
      <c r="L567" s="202">
        <v>0</v>
      </c>
    </row>
    <row r="568" s="192" customFormat="1" customHeight="1" spans="1:12">
      <c r="A568" s="179" t="s">
        <v>1554</v>
      </c>
      <c r="B568" s="179" t="s">
        <v>1911</v>
      </c>
      <c r="C568" s="179" t="s">
        <v>1897</v>
      </c>
      <c r="D568" s="199" t="s">
        <v>3519</v>
      </c>
      <c r="E568" s="200" t="s">
        <v>3535</v>
      </c>
      <c r="F568" s="201">
        <v>10.56</v>
      </c>
      <c r="G568" s="201">
        <v>10.56</v>
      </c>
      <c r="H568" s="202">
        <v>0</v>
      </c>
      <c r="I568" s="205">
        <v>10.56</v>
      </c>
      <c r="J568" s="201">
        <v>0</v>
      </c>
      <c r="K568" s="201">
        <v>0</v>
      </c>
      <c r="L568" s="202">
        <v>0</v>
      </c>
    </row>
    <row r="569" s="192" customFormat="1" customHeight="1" spans="1:12">
      <c r="A569" s="179" t="s">
        <v>1554</v>
      </c>
      <c r="B569" s="179" t="s">
        <v>1911</v>
      </c>
      <c r="C569" s="179" t="s">
        <v>1897</v>
      </c>
      <c r="D569" s="199" t="s">
        <v>3519</v>
      </c>
      <c r="E569" s="200" t="s">
        <v>3536</v>
      </c>
      <c r="F569" s="201">
        <v>82.94</v>
      </c>
      <c r="G569" s="201">
        <v>82.94</v>
      </c>
      <c r="H569" s="202">
        <v>0</v>
      </c>
      <c r="I569" s="205">
        <v>82.94</v>
      </c>
      <c r="J569" s="201">
        <v>0</v>
      </c>
      <c r="K569" s="201">
        <v>0</v>
      </c>
      <c r="L569" s="202">
        <v>0</v>
      </c>
    </row>
    <row r="570" s="192" customFormat="1" customHeight="1" spans="1:12">
      <c r="A570" s="179" t="s">
        <v>1619</v>
      </c>
      <c r="B570" s="179" t="s">
        <v>1911</v>
      </c>
      <c r="C570" s="179" t="s">
        <v>1897</v>
      </c>
      <c r="D570" s="199" t="s">
        <v>3537</v>
      </c>
      <c r="E570" s="200" t="s">
        <v>3538</v>
      </c>
      <c r="F570" s="201">
        <v>43.16</v>
      </c>
      <c r="G570" s="201">
        <v>43.16</v>
      </c>
      <c r="H570" s="202">
        <v>0</v>
      </c>
      <c r="I570" s="205">
        <v>0</v>
      </c>
      <c r="J570" s="201">
        <v>43.16</v>
      </c>
      <c r="K570" s="201">
        <v>0</v>
      </c>
      <c r="L570" s="202">
        <v>0</v>
      </c>
    </row>
    <row r="571" s="192" customFormat="1" customHeight="1" spans="1:12">
      <c r="A571" s="179" t="s">
        <v>1619</v>
      </c>
      <c r="B571" s="179" t="s">
        <v>1917</v>
      </c>
      <c r="C571" s="179" t="s">
        <v>1903</v>
      </c>
      <c r="D571" s="199" t="s">
        <v>3539</v>
      </c>
      <c r="E571" s="200" t="s">
        <v>3540</v>
      </c>
      <c r="F571" s="201">
        <v>1.5</v>
      </c>
      <c r="G571" s="201">
        <v>1.5</v>
      </c>
      <c r="H571" s="202">
        <v>0</v>
      </c>
      <c r="I571" s="205">
        <v>1.5</v>
      </c>
      <c r="J571" s="201">
        <v>0</v>
      </c>
      <c r="K571" s="201">
        <v>0</v>
      </c>
      <c r="L571" s="202">
        <v>0</v>
      </c>
    </row>
    <row r="572" s="192" customFormat="1" customHeight="1" spans="1:12">
      <c r="A572" s="179"/>
      <c r="B572" s="179"/>
      <c r="C572" s="179"/>
      <c r="D572" s="199" t="s">
        <v>3541</v>
      </c>
      <c r="E572" s="200" t="s">
        <v>3542</v>
      </c>
      <c r="F572" s="201">
        <v>1360</v>
      </c>
      <c r="G572" s="201">
        <v>163</v>
      </c>
      <c r="H572" s="202">
        <v>1197</v>
      </c>
      <c r="I572" s="205">
        <v>163</v>
      </c>
      <c r="J572" s="201">
        <v>1197</v>
      </c>
      <c r="K572" s="201">
        <v>0</v>
      </c>
      <c r="L572" s="202">
        <v>0</v>
      </c>
    </row>
    <row r="573" s="192" customFormat="1" customHeight="1" spans="1:12">
      <c r="A573" s="179" t="s">
        <v>1554</v>
      </c>
      <c r="B573" s="179" t="s">
        <v>1911</v>
      </c>
      <c r="C573" s="179" t="s">
        <v>1897</v>
      </c>
      <c r="D573" s="199" t="s">
        <v>3519</v>
      </c>
      <c r="E573" s="200" t="s">
        <v>3622</v>
      </c>
      <c r="F573" s="201">
        <v>1197</v>
      </c>
      <c r="G573" s="201">
        <v>0</v>
      </c>
      <c r="H573" s="202">
        <v>1197</v>
      </c>
      <c r="I573" s="205">
        <v>0</v>
      </c>
      <c r="J573" s="201">
        <v>1197</v>
      </c>
      <c r="K573" s="201">
        <v>0</v>
      </c>
      <c r="L573" s="202">
        <v>0</v>
      </c>
    </row>
    <row r="574" s="192" customFormat="1" customHeight="1" spans="1:12">
      <c r="A574" s="179" t="s">
        <v>1554</v>
      </c>
      <c r="B574" s="179" t="s">
        <v>1911</v>
      </c>
      <c r="C574" s="179" t="s">
        <v>1897</v>
      </c>
      <c r="D574" s="199" t="s">
        <v>3519</v>
      </c>
      <c r="E574" s="200" t="s">
        <v>3671</v>
      </c>
      <c r="F574" s="201">
        <v>163</v>
      </c>
      <c r="G574" s="201">
        <v>163</v>
      </c>
      <c r="H574" s="202">
        <v>0</v>
      </c>
      <c r="I574" s="205">
        <v>163</v>
      </c>
      <c r="J574" s="201">
        <v>0</v>
      </c>
      <c r="K574" s="201">
        <v>0</v>
      </c>
      <c r="L574" s="202">
        <v>0</v>
      </c>
    </row>
    <row r="575" s="192" customFormat="1" customHeight="1" spans="1:12">
      <c r="A575" s="179"/>
      <c r="B575" s="179"/>
      <c r="C575" s="179"/>
      <c r="D575" s="199" t="s">
        <v>2362</v>
      </c>
      <c r="E575" s="200" t="s">
        <v>575</v>
      </c>
      <c r="F575" s="201">
        <v>946.89</v>
      </c>
      <c r="G575" s="201">
        <v>946.89</v>
      </c>
      <c r="H575" s="202">
        <v>0</v>
      </c>
      <c r="I575" s="205">
        <v>470.9</v>
      </c>
      <c r="J575" s="201">
        <v>72.9</v>
      </c>
      <c r="K575" s="201">
        <v>140.43</v>
      </c>
      <c r="L575" s="202">
        <v>262.66</v>
      </c>
    </row>
    <row r="576" s="192" customFormat="1" customHeight="1" spans="1:12">
      <c r="A576" s="179"/>
      <c r="B576" s="179"/>
      <c r="C576" s="179"/>
      <c r="D576" s="199" t="s">
        <v>2363</v>
      </c>
      <c r="E576" s="200" t="s">
        <v>2364</v>
      </c>
      <c r="F576" s="201">
        <v>568.41</v>
      </c>
      <c r="G576" s="201">
        <v>568.41</v>
      </c>
      <c r="H576" s="202">
        <v>0</v>
      </c>
      <c r="I576" s="205">
        <v>238.04</v>
      </c>
      <c r="J576" s="201">
        <v>55.9</v>
      </c>
      <c r="K576" s="201">
        <v>95.58</v>
      </c>
      <c r="L576" s="202">
        <v>178.89</v>
      </c>
    </row>
    <row r="577" s="192" customFormat="1" customHeight="1" spans="1:12">
      <c r="A577" s="179"/>
      <c r="B577" s="179"/>
      <c r="C577" s="179"/>
      <c r="D577" s="199" t="s">
        <v>3517</v>
      </c>
      <c r="E577" s="200" t="s">
        <v>3518</v>
      </c>
      <c r="F577" s="201">
        <v>419.41</v>
      </c>
      <c r="G577" s="201">
        <v>419.41</v>
      </c>
      <c r="H577" s="202">
        <v>0</v>
      </c>
      <c r="I577" s="205">
        <v>89.04</v>
      </c>
      <c r="J577" s="201">
        <v>55.9</v>
      </c>
      <c r="K577" s="201">
        <v>95.58</v>
      </c>
      <c r="L577" s="202">
        <v>178.89</v>
      </c>
    </row>
    <row r="578" s="192" customFormat="1" customHeight="1" spans="1:12">
      <c r="A578" s="179" t="s">
        <v>1554</v>
      </c>
      <c r="B578" s="179" t="s">
        <v>1913</v>
      </c>
      <c r="C578" s="179" t="s">
        <v>1897</v>
      </c>
      <c r="D578" s="199" t="s">
        <v>3519</v>
      </c>
      <c r="E578" s="200" t="s">
        <v>3520</v>
      </c>
      <c r="F578" s="201">
        <v>178.89</v>
      </c>
      <c r="G578" s="201">
        <v>178.89</v>
      </c>
      <c r="H578" s="202">
        <v>0</v>
      </c>
      <c r="I578" s="205">
        <v>0</v>
      </c>
      <c r="J578" s="201">
        <v>0</v>
      </c>
      <c r="K578" s="201">
        <v>0</v>
      </c>
      <c r="L578" s="202">
        <v>178.89</v>
      </c>
    </row>
    <row r="579" s="192" customFormat="1" customHeight="1" spans="1:12">
      <c r="A579" s="179" t="s">
        <v>1554</v>
      </c>
      <c r="B579" s="179" t="s">
        <v>1913</v>
      </c>
      <c r="C579" s="179" t="s">
        <v>1897</v>
      </c>
      <c r="D579" s="199" t="s">
        <v>3519</v>
      </c>
      <c r="E579" s="200" t="s">
        <v>3521</v>
      </c>
      <c r="F579" s="201">
        <v>7.7</v>
      </c>
      <c r="G579" s="201">
        <v>7.7</v>
      </c>
      <c r="H579" s="202">
        <v>0</v>
      </c>
      <c r="I579" s="205">
        <v>0</v>
      </c>
      <c r="J579" s="201">
        <v>7.7</v>
      </c>
      <c r="K579" s="201">
        <v>0</v>
      </c>
      <c r="L579" s="202">
        <v>0</v>
      </c>
    </row>
    <row r="580" s="192" customFormat="1" customHeight="1" spans="1:12">
      <c r="A580" s="179" t="s">
        <v>1554</v>
      </c>
      <c r="B580" s="179" t="s">
        <v>1913</v>
      </c>
      <c r="C580" s="179" t="s">
        <v>1897</v>
      </c>
      <c r="D580" s="199" t="s">
        <v>3519</v>
      </c>
      <c r="E580" s="200" t="s">
        <v>3522</v>
      </c>
      <c r="F580" s="201">
        <v>32</v>
      </c>
      <c r="G580" s="201">
        <v>32</v>
      </c>
      <c r="H580" s="202">
        <v>0</v>
      </c>
      <c r="I580" s="205">
        <v>0</v>
      </c>
      <c r="J580" s="201">
        <v>32</v>
      </c>
      <c r="K580" s="201">
        <v>0</v>
      </c>
      <c r="L580" s="202">
        <v>0</v>
      </c>
    </row>
    <row r="581" s="192" customFormat="1" customHeight="1" spans="1:12">
      <c r="A581" s="179" t="s">
        <v>1619</v>
      </c>
      <c r="B581" s="179" t="s">
        <v>1911</v>
      </c>
      <c r="C581" s="179" t="s">
        <v>1911</v>
      </c>
      <c r="D581" s="199" t="s">
        <v>3523</v>
      </c>
      <c r="E581" s="200" t="s">
        <v>3524</v>
      </c>
      <c r="F581" s="201">
        <v>43.72</v>
      </c>
      <c r="G581" s="201">
        <v>43.72</v>
      </c>
      <c r="H581" s="202">
        <v>0</v>
      </c>
      <c r="I581" s="205">
        <v>0</v>
      </c>
      <c r="J581" s="201">
        <v>0</v>
      </c>
      <c r="K581" s="201">
        <v>43.72</v>
      </c>
      <c r="L581" s="202">
        <v>0</v>
      </c>
    </row>
    <row r="582" s="192" customFormat="1" customHeight="1" spans="1:12">
      <c r="A582" s="179" t="s">
        <v>1619</v>
      </c>
      <c r="B582" s="179" t="s">
        <v>1911</v>
      </c>
      <c r="C582" s="179" t="s">
        <v>1913</v>
      </c>
      <c r="D582" s="199" t="s">
        <v>3525</v>
      </c>
      <c r="E582" s="200" t="s">
        <v>3526</v>
      </c>
      <c r="F582" s="201">
        <v>17.49</v>
      </c>
      <c r="G582" s="201">
        <v>17.49</v>
      </c>
      <c r="H582" s="202">
        <v>0</v>
      </c>
      <c r="I582" s="205">
        <v>0</v>
      </c>
      <c r="J582" s="201">
        <v>0</v>
      </c>
      <c r="K582" s="201">
        <v>17.49</v>
      </c>
      <c r="L582" s="202">
        <v>0</v>
      </c>
    </row>
    <row r="583" s="192" customFormat="1" customHeight="1" spans="1:12">
      <c r="A583" s="179" t="s">
        <v>1697</v>
      </c>
      <c r="B583" s="179" t="s">
        <v>1992</v>
      </c>
      <c r="C583" s="179" t="s">
        <v>1897</v>
      </c>
      <c r="D583" s="199" t="s">
        <v>3527</v>
      </c>
      <c r="E583" s="200" t="s">
        <v>3528</v>
      </c>
      <c r="F583" s="201">
        <v>10.88</v>
      </c>
      <c r="G583" s="201">
        <v>10.88</v>
      </c>
      <c r="H583" s="202">
        <v>0</v>
      </c>
      <c r="I583" s="205">
        <v>0</v>
      </c>
      <c r="J583" s="201">
        <v>0</v>
      </c>
      <c r="K583" s="201">
        <v>10.88</v>
      </c>
      <c r="L583" s="202">
        <v>0</v>
      </c>
    </row>
    <row r="584" s="192" customFormat="1" customHeight="1" spans="1:12">
      <c r="A584" s="179" t="s">
        <v>1619</v>
      </c>
      <c r="B584" s="179" t="s">
        <v>2029</v>
      </c>
      <c r="C584" s="179" t="s">
        <v>1899</v>
      </c>
      <c r="D584" s="199" t="s">
        <v>3529</v>
      </c>
      <c r="E584" s="200" t="s">
        <v>3530</v>
      </c>
      <c r="F584" s="201">
        <v>1.79</v>
      </c>
      <c r="G584" s="201">
        <v>1.79</v>
      </c>
      <c r="H584" s="202">
        <v>0</v>
      </c>
      <c r="I584" s="205">
        <v>0</v>
      </c>
      <c r="J584" s="201">
        <v>0</v>
      </c>
      <c r="K584" s="201">
        <v>1.79</v>
      </c>
      <c r="L584" s="202">
        <v>0</v>
      </c>
    </row>
    <row r="585" s="192" customFormat="1" customHeight="1" spans="1:12">
      <c r="A585" s="179" t="s">
        <v>1619</v>
      </c>
      <c r="B585" s="179" t="s">
        <v>2029</v>
      </c>
      <c r="C585" s="179" t="s">
        <v>1897</v>
      </c>
      <c r="D585" s="199" t="s">
        <v>3531</v>
      </c>
      <c r="E585" s="200" t="s">
        <v>3532</v>
      </c>
      <c r="F585" s="201">
        <v>0.23</v>
      </c>
      <c r="G585" s="201">
        <v>0.23</v>
      </c>
      <c r="H585" s="202">
        <v>0</v>
      </c>
      <c r="I585" s="205">
        <v>0</v>
      </c>
      <c r="J585" s="201">
        <v>0</v>
      </c>
      <c r="K585" s="201">
        <v>0.23</v>
      </c>
      <c r="L585" s="202">
        <v>0</v>
      </c>
    </row>
    <row r="586" s="192" customFormat="1" customHeight="1" spans="1:12">
      <c r="A586" s="179" t="s">
        <v>1851</v>
      </c>
      <c r="B586" s="179" t="s">
        <v>1899</v>
      </c>
      <c r="C586" s="179" t="s">
        <v>1897</v>
      </c>
      <c r="D586" s="199" t="s">
        <v>3533</v>
      </c>
      <c r="E586" s="200" t="s">
        <v>3533</v>
      </c>
      <c r="F586" s="201">
        <v>21.47</v>
      </c>
      <c r="G586" s="201">
        <v>21.47</v>
      </c>
      <c r="H586" s="202">
        <v>0</v>
      </c>
      <c r="I586" s="205">
        <v>0</v>
      </c>
      <c r="J586" s="201">
        <v>0</v>
      </c>
      <c r="K586" s="201">
        <v>21.47</v>
      </c>
      <c r="L586" s="202">
        <v>0</v>
      </c>
    </row>
    <row r="587" s="192" customFormat="1" customHeight="1" spans="1:12">
      <c r="A587" s="179" t="s">
        <v>1554</v>
      </c>
      <c r="B587" s="179" t="s">
        <v>1913</v>
      </c>
      <c r="C587" s="179" t="s">
        <v>1897</v>
      </c>
      <c r="D587" s="199" t="s">
        <v>3519</v>
      </c>
      <c r="E587" s="200" t="s">
        <v>3534</v>
      </c>
      <c r="F587" s="201">
        <v>70.4</v>
      </c>
      <c r="G587" s="201">
        <v>70.4</v>
      </c>
      <c r="H587" s="202">
        <v>0</v>
      </c>
      <c r="I587" s="205">
        <v>70.4</v>
      </c>
      <c r="J587" s="201">
        <v>0</v>
      </c>
      <c r="K587" s="201">
        <v>0</v>
      </c>
      <c r="L587" s="202">
        <v>0</v>
      </c>
    </row>
    <row r="588" s="192" customFormat="1" customHeight="1" spans="1:12">
      <c r="A588" s="179" t="s">
        <v>1554</v>
      </c>
      <c r="B588" s="179" t="s">
        <v>1913</v>
      </c>
      <c r="C588" s="179" t="s">
        <v>1897</v>
      </c>
      <c r="D588" s="199" t="s">
        <v>3519</v>
      </c>
      <c r="E588" s="200" t="s">
        <v>3535</v>
      </c>
      <c r="F588" s="201">
        <v>2.08</v>
      </c>
      <c r="G588" s="201">
        <v>2.08</v>
      </c>
      <c r="H588" s="202">
        <v>0</v>
      </c>
      <c r="I588" s="205">
        <v>2.08</v>
      </c>
      <c r="J588" s="201">
        <v>0</v>
      </c>
      <c r="K588" s="201">
        <v>0</v>
      </c>
      <c r="L588" s="202">
        <v>0</v>
      </c>
    </row>
    <row r="589" s="192" customFormat="1" customHeight="1" spans="1:12">
      <c r="A589" s="179" t="s">
        <v>1554</v>
      </c>
      <c r="B589" s="179" t="s">
        <v>1913</v>
      </c>
      <c r="C589" s="179" t="s">
        <v>1897</v>
      </c>
      <c r="D589" s="199" t="s">
        <v>3519</v>
      </c>
      <c r="E589" s="200" t="s">
        <v>3536</v>
      </c>
      <c r="F589" s="201">
        <v>16.56</v>
      </c>
      <c r="G589" s="201">
        <v>16.56</v>
      </c>
      <c r="H589" s="202">
        <v>0</v>
      </c>
      <c r="I589" s="205">
        <v>16.56</v>
      </c>
      <c r="J589" s="201">
        <v>0</v>
      </c>
      <c r="K589" s="201">
        <v>0</v>
      </c>
      <c r="L589" s="202">
        <v>0</v>
      </c>
    </row>
    <row r="590" s="192" customFormat="1" customHeight="1" spans="1:12">
      <c r="A590" s="179" t="s">
        <v>1619</v>
      </c>
      <c r="B590" s="179" t="s">
        <v>1911</v>
      </c>
      <c r="C590" s="179" t="s">
        <v>1897</v>
      </c>
      <c r="D590" s="199" t="s">
        <v>3537</v>
      </c>
      <c r="E590" s="200" t="s">
        <v>3538</v>
      </c>
      <c r="F590" s="201">
        <v>16.2</v>
      </c>
      <c r="G590" s="201">
        <v>16.2</v>
      </c>
      <c r="H590" s="202">
        <v>0</v>
      </c>
      <c r="I590" s="205">
        <v>0</v>
      </c>
      <c r="J590" s="201">
        <v>16.2</v>
      </c>
      <c r="K590" s="201">
        <v>0</v>
      </c>
      <c r="L590" s="202">
        <v>0</v>
      </c>
    </row>
    <row r="591" s="192" customFormat="1" customHeight="1" spans="1:12">
      <c r="A591" s="179"/>
      <c r="B591" s="179"/>
      <c r="C591" s="179"/>
      <c r="D591" s="199" t="s">
        <v>3541</v>
      </c>
      <c r="E591" s="200" t="s">
        <v>3542</v>
      </c>
      <c r="F591" s="201">
        <v>149</v>
      </c>
      <c r="G591" s="201">
        <v>149</v>
      </c>
      <c r="H591" s="202">
        <v>0</v>
      </c>
      <c r="I591" s="205">
        <v>149</v>
      </c>
      <c r="J591" s="201">
        <v>0</v>
      </c>
      <c r="K591" s="201">
        <v>0</v>
      </c>
      <c r="L591" s="202">
        <v>0</v>
      </c>
    </row>
    <row r="592" s="192" customFormat="1" customHeight="1" spans="1:12">
      <c r="A592" s="179" t="s">
        <v>1554</v>
      </c>
      <c r="B592" s="179" t="s">
        <v>1913</v>
      </c>
      <c r="C592" s="179" t="s">
        <v>1897</v>
      </c>
      <c r="D592" s="199" t="s">
        <v>3519</v>
      </c>
      <c r="E592" s="200" t="s">
        <v>3672</v>
      </c>
      <c r="F592" s="201">
        <v>48</v>
      </c>
      <c r="G592" s="201">
        <v>48</v>
      </c>
      <c r="H592" s="202">
        <v>0</v>
      </c>
      <c r="I592" s="205">
        <v>48</v>
      </c>
      <c r="J592" s="201">
        <v>0</v>
      </c>
      <c r="K592" s="201">
        <v>0</v>
      </c>
      <c r="L592" s="202">
        <v>0</v>
      </c>
    </row>
    <row r="593" s="192" customFormat="1" customHeight="1" spans="1:12">
      <c r="A593" s="179" t="s">
        <v>1554</v>
      </c>
      <c r="B593" s="179" t="s">
        <v>1913</v>
      </c>
      <c r="C593" s="179" t="s">
        <v>1897</v>
      </c>
      <c r="D593" s="199" t="s">
        <v>3519</v>
      </c>
      <c r="E593" s="200" t="s">
        <v>3673</v>
      </c>
      <c r="F593" s="201">
        <v>10</v>
      </c>
      <c r="G593" s="201">
        <v>10</v>
      </c>
      <c r="H593" s="202">
        <v>0</v>
      </c>
      <c r="I593" s="205">
        <v>10</v>
      </c>
      <c r="J593" s="201">
        <v>0</v>
      </c>
      <c r="K593" s="201">
        <v>0</v>
      </c>
      <c r="L593" s="202">
        <v>0</v>
      </c>
    </row>
    <row r="594" s="192" customFormat="1" customHeight="1" spans="1:12">
      <c r="A594" s="179" t="s">
        <v>1554</v>
      </c>
      <c r="B594" s="179" t="s">
        <v>1913</v>
      </c>
      <c r="C594" s="179" t="s">
        <v>1897</v>
      </c>
      <c r="D594" s="199" t="s">
        <v>3519</v>
      </c>
      <c r="E594" s="200" t="s">
        <v>3674</v>
      </c>
      <c r="F594" s="201">
        <v>16</v>
      </c>
      <c r="G594" s="201">
        <v>16</v>
      </c>
      <c r="H594" s="202">
        <v>0</v>
      </c>
      <c r="I594" s="205">
        <v>16</v>
      </c>
      <c r="J594" s="201">
        <v>0</v>
      </c>
      <c r="K594" s="201">
        <v>0</v>
      </c>
      <c r="L594" s="202">
        <v>0</v>
      </c>
    </row>
    <row r="595" s="192" customFormat="1" customHeight="1" spans="1:12">
      <c r="A595" s="179" t="s">
        <v>1554</v>
      </c>
      <c r="B595" s="179" t="s">
        <v>1913</v>
      </c>
      <c r="C595" s="179" t="s">
        <v>1897</v>
      </c>
      <c r="D595" s="199" t="s">
        <v>3519</v>
      </c>
      <c r="E595" s="200" t="s">
        <v>3675</v>
      </c>
      <c r="F595" s="201">
        <v>5</v>
      </c>
      <c r="G595" s="201">
        <v>5</v>
      </c>
      <c r="H595" s="202">
        <v>0</v>
      </c>
      <c r="I595" s="205">
        <v>5</v>
      </c>
      <c r="J595" s="201">
        <v>0</v>
      </c>
      <c r="K595" s="201">
        <v>0</v>
      </c>
      <c r="L595" s="202">
        <v>0</v>
      </c>
    </row>
    <row r="596" s="192" customFormat="1" customHeight="1" spans="1:12">
      <c r="A596" s="179" t="s">
        <v>1554</v>
      </c>
      <c r="B596" s="179" t="s">
        <v>1913</v>
      </c>
      <c r="C596" s="179" t="s">
        <v>1897</v>
      </c>
      <c r="D596" s="199" t="s">
        <v>3519</v>
      </c>
      <c r="E596" s="200" t="s">
        <v>3676</v>
      </c>
      <c r="F596" s="201">
        <v>40</v>
      </c>
      <c r="G596" s="201">
        <v>40</v>
      </c>
      <c r="H596" s="202">
        <v>0</v>
      </c>
      <c r="I596" s="205">
        <v>40</v>
      </c>
      <c r="J596" s="201">
        <v>0</v>
      </c>
      <c r="K596" s="201">
        <v>0</v>
      </c>
      <c r="L596" s="202">
        <v>0</v>
      </c>
    </row>
    <row r="597" s="192" customFormat="1" customHeight="1" spans="1:12">
      <c r="A597" s="179" t="s">
        <v>1554</v>
      </c>
      <c r="B597" s="179" t="s">
        <v>1913</v>
      </c>
      <c r="C597" s="179" t="s">
        <v>1897</v>
      </c>
      <c r="D597" s="199" t="s">
        <v>3519</v>
      </c>
      <c r="E597" s="200" t="s">
        <v>3677</v>
      </c>
      <c r="F597" s="201">
        <v>10</v>
      </c>
      <c r="G597" s="201">
        <v>10</v>
      </c>
      <c r="H597" s="202">
        <v>0</v>
      </c>
      <c r="I597" s="205">
        <v>10</v>
      </c>
      <c r="J597" s="201">
        <v>0</v>
      </c>
      <c r="K597" s="201">
        <v>0</v>
      </c>
      <c r="L597" s="202">
        <v>0</v>
      </c>
    </row>
    <row r="598" s="192" customFormat="1" customHeight="1" spans="1:12">
      <c r="A598" s="179" t="s">
        <v>1554</v>
      </c>
      <c r="B598" s="179" t="s">
        <v>1913</v>
      </c>
      <c r="C598" s="179" t="s">
        <v>1897</v>
      </c>
      <c r="D598" s="199" t="s">
        <v>3519</v>
      </c>
      <c r="E598" s="200" t="s">
        <v>3678</v>
      </c>
      <c r="F598" s="201">
        <v>20</v>
      </c>
      <c r="G598" s="201">
        <v>20</v>
      </c>
      <c r="H598" s="202">
        <v>0</v>
      </c>
      <c r="I598" s="205">
        <v>20</v>
      </c>
      <c r="J598" s="201">
        <v>0</v>
      </c>
      <c r="K598" s="201">
        <v>0</v>
      </c>
      <c r="L598" s="202">
        <v>0</v>
      </c>
    </row>
    <row r="599" s="192" customFormat="1" customHeight="1" spans="1:12">
      <c r="A599" s="179"/>
      <c r="B599" s="179"/>
      <c r="C599" s="179"/>
      <c r="D599" s="199" t="s">
        <v>2365</v>
      </c>
      <c r="E599" s="200" t="s">
        <v>2366</v>
      </c>
      <c r="F599" s="201">
        <v>56.65</v>
      </c>
      <c r="G599" s="201">
        <v>56.65</v>
      </c>
      <c r="H599" s="202">
        <v>0</v>
      </c>
      <c r="I599" s="205">
        <v>14.25</v>
      </c>
      <c r="J599" s="201">
        <v>5</v>
      </c>
      <c r="K599" s="201">
        <v>13.06</v>
      </c>
      <c r="L599" s="202">
        <v>24.34</v>
      </c>
    </row>
    <row r="600" s="192" customFormat="1" customHeight="1" spans="1:12">
      <c r="A600" s="179"/>
      <c r="B600" s="179"/>
      <c r="C600" s="179"/>
      <c r="D600" s="199" t="s">
        <v>3517</v>
      </c>
      <c r="E600" s="200" t="s">
        <v>3518</v>
      </c>
      <c r="F600" s="201">
        <v>53.65</v>
      </c>
      <c r="G600" s="201">
        <v>53.65</v>
      </c>
      <c r="H600" s="202">
        <v>0</v>
      </c>
      <c r="I600" s="205">
        <v>11.25</v>
      </c>
      <c r="J600" s="201">
        <v>5</v>
      </c>
      <c r="K600" s="201">
        <v>13.06</v>
      </c>
      <c r="L600" s="202">
        <v>24.34</v>
      </c>
    </row>
    <row r="601" s="192" customFormat="1" customHeight="1" spans="1:12">
      <c r="A601" s="179" t="s">
        <v>1554</v>
      </c>
      <c r="B601" s="179" t="s">
        <v>1913</v>
      </c>
      <c r="C601" s="179" t="s">
        <v>1897</v>
      </c>
      <c r="D601" s="199" t="s">
        <v>3519</v>
      </c>
      <c r="E601" s="200" t="s">
        <v>3520</v>
      </c>
      <c r="F601" s="201">
        <v>24.34</v>
      </c>
      <c r="G601" s="201">
        <v>24.34</v>
      </c>
      <c r="H601" s="202">
        <v>0</v>
      </c>
      <c r="I601" s="205">
        <v>0</v>
      </c>
      <c r="J601" s="201">
        <v>0</v>
      </c>
      <c r="K601" s="201">
        <v>0</v>
      </c>
      <c r="L601" s="202">
        <v>24.34</v>
      </c>
    </row>
    <row r="602" s="192" customFormat="1" customHeight="1" spans="1:12">
      <c r="A602" s="179" t="s">
        <v>1554</v>
      </c>
      <c r="B602" s="179" t="s">
        <v>1913</v>
      </c>
      <c r="C602" s="179" t="s">
        <v>1897</v>
      </c>
      <c r="D602" s="199" t="s">
        <v>3519</v>
      </c>
      <c r="E602" s="200" t="s">
        <v>3522</v>
      </c>
      <c r="F602" s="201">
        <v>5</v>
      </c>
      <c r="G602" s="201">
        <v>5</v>
      </c>
      <c r="H602" s="202">
        <v>0</v>
      </c>
      <c r="I602" s="205">
        <v>0</v>
      </c>
      <c r="J602" s="201">
        <v>5</v>
      </c>
      <c r="K602" s="201">
        <v>0</v>
      </c>
      <c r="L602" s="202">
        <v>0</v>
      </c>
    </row>
    <row r="603" s="192" customFormat="1" customHeight="1" spans="1:12">
      <c r="A603" s="179" t="s">
        <v>1619</v>
      </c>
      <c r="B603" s="179" t="s">
        <v>1911</v>
      </c>
      <c r="C603" s="179" t="s">
        <v>1911</v>
      </c>
      <c r="D603" s="199" t="s">
        <v>3523</v>
      </c>
      <c r="E603" s="200" t="s">
        <v>3524</v>
      </c>
      <c r="F603" s="201">
        <v>5.87</v>
      </c>
      <c r="G603" s="201">
        <v>5.87</v>
      </c>
      <c r="H603" s="202">
        <v>0</v>
      </c>
      <c r="I603" s="205">
        <v>0</v>
      </c>
      <c r="J603" s="201">
        <v>0</v>
      </c>
      <c r="K603" s="201">
        <v>5.87</v>
      </c>
      <c r="L603" s="202">
        <v>0</v>
      </c>
    </row>
    <row r="604" s="192" customFormat="1" customHeight="1" spans="1:12">
      <c r="A604" s="179" t="s">
        <v>1619</v>
      </c>
      <c r="B604" s="179" t="s">
        <v>1911</v>
      </c>
      <c r="C604" s="179" t="s">
        <v>1913</v>
      </c>
      <c r="D604" s="199" t="s">
        <v>3525</v>
      </c>
      <c r="E604" s="200" t="s">
        <v>3526</v>
      </c>
      <c r="F604" s="201">
        <v>2.35</v>
      </c>
      <c r="G604" s="201">
        <v>2.35</v>
      </c>
      <c r="H604" s="202">
        <v>0</v>
      </c>
      <c r="I604" s="205">
        <v>0</v>
      </c>
      <c r="J604" s="201">
        <v>0</v>
      </c>
      <c r="K604" s="201">
        <v>2.35</v>
      </c>
      <c r="L604" s="202">
        <v>0</v>
      </c>
    </row>
    <row r="605" s="192" customFormat="1" customHeight="1" spans="1:12">
      <c r="A605" s="179" t="s">
        <v>1697</v>
      </c>
      <c r="B605" s="179" t="s">
        <v>1992</v>
      </c>
      <c r="C605" s="179" t="s">
        <v>1897</v>
      </c>
      <c r="D605" s="199" t="s">
        <v>3527</v>
      </c>
      <c r="E605" s="200" t="s">
        <v>3528</v>
      </c>
      <c r="F605" s="201">
        <v>1.43</v>
      </c>
      <c r="G605" s="201">
        <v>1.43</v>
      </c>
      <c r="H605" s="202">
        <v>0</v>
      </c>
      <c r="I605" s="205">
        <v>0</v>
      </c>
      <c r="J605" s="201">
        <v>0</v>
      </c>
      <c r="K605" s="201">
        <v>1.43</v>
      </c>
      <c r="L605" s="202">
        <v>0</v>
      </c>
    </row>
    <row r="606" s="192" customFormat="1" customHeight="1" spans="1:12">
      <c r="A606" s="179" t="s">
        <v>1619</v>
      </c>
      <c r="B606" s="179" t="s">
        <v>2029</v>
      </c>
      <c r="C606" s="179" t="s">
        <v>1899</v>
      </c>
      <c r="D606" s="199" t="s">
        <v>3529</v>
      </c>
      <c r="E606" s="200" t="s">
        <v>3530</v>
      </c>
      <c r="F606" s="201">
        <v>0.24</v>
      </c>
      <c r="G606" s="201">
        <v>0.24</v>
      </c>
      <c r="H606" s="202">
        <v>0</v>
      </c>
      <c r="I606" s="205">
        <v>0</v>
      </c>
      <c r="J606" s="201">
        <v>0</v>
      </c>
      <c r="K606" s="201">
        <v>0.24</v>
      </c>
      <c r="L606" s="202">
        <v>0</v>
      </c>
    </row>
    <row r="607" s="192" customFormat="1" customHeight="1" spans="1:12">
      <c r="A607" s="179" t="s">
        <v>1619</v>
      </c>
      <c r="B607" s="179" t="s">
        <v>2029</v>
      </c>
      <c r="C607" s="179" t="s">
        <v>1897</v>
      </c>
      <c r="D607" s="199" t="s">
        <v>3531</v>
      </c>
      <c r="E607" s="200" t="s">
        <v>3532</v>
      </c>
      <c r="F607" s="201">
        <v>0.25</v>
      </c>
      <c r="G607" s="201">
        <v>0.25</v>
      </c>
      <c r="H607" s="202">
        <v>0</v>
      </c>
      <c r="I607" s="205">
        <v>0</v>
      </c>
      <c r="J607" s="201">
        <v>0</v>
      </c>
      <c r="K607" s="201">
        <v>0.25</v>
      </c>
      <c r="L607" s="202">
        <v>0</v>
      </c>
    </row>
    <row r="608" s="192" customFormat="1" customHeight="1" spans="1:12">
      <c r="A608" s="179" t="s">
        <v>1851</v>
      </c>
      <c r="B608" s="179" t="s">
        <v>1899</v>
      </c>
      <c r="C608" s="179" t="s">
        <v>1897</v>
      </c>
      <c r="D608" s="199" t="s">
        <v>3533</v>
      </c>
      <c r="E608" s="200" t="s">
        <v>3533</v>
      </c>
      <c r="F608" s="201">
        <v>2.92</v>
      </c>
      <c r="G608" s="201">
        <v>2.92</v>
      </c>
      <c r="H608" s="202">
        <v>0</v>
      </c>
      <c r="I608" s="205">
        <v>0</v>
      </c>
      <c r="J608" s="201">
        <v>0</v>
      </c>
      <c r="K608" s="201">
        <v>2.92</v>
      </c>
      <c r="L608" s="202">
        <v>0</v>
      </c>
    </row>
    <row r="609" s="192" customFormat="1" customHeight="1" spans="1:12">
      <c r="A609" s="179" t="s">
        <v>1554</v>
      </c>
      <c r="B609" s="179" t="s">
        <v>1913</v>
      </c>
      <c r="C609" s="179" t="s">
        <v>1897</v>
      </c>
      <c r="D609" s="199" t="s">
        <v>3519</v>
      </c>
      <c r="E609" s="200" t="s">
        <v>3534</v>
      </c>
      <c r="F609" s="201">
        <v>11</v>
      </c>
      <c r="G609" s="201">
        <v>11</v>
      </c>
      <c r="H609" s="202">
        <v>0</v>
      </c>
      <c r="I609" s="205">
        <v>11</v>
      </c>
      <c r="J609" s="201">
        <v>0</v>
      </c>
      <c r="K609" s="201">
        <v>0</v>
      </c>
      <c r="L609" s="202">
        <v>0</v>
      </c>
    </row>
    <row r="610" s="192" customFormat="1" customHeight="1" spans="1:12">
      <c r="A610" s="179" t="s">
        <v>1554</v>
      </c>
      <c r="B610" s="179" t="s">
        <v>1913</v>
      </c>
      <c r="C610" s="179" t="s">
        <v>1897</v>
      </c>
      <c r="D610" s="199" t="s">
        <v>3519</v>
      </c>
      <c r="E610" s="200" t="s">
        <v>3535</v>
      </c>
      <c r="F610" s="201">
        <v>0.25</v>
      </c>
      <c r="G610" s="201">
        <v>0.25</v>
      </c>
      <c r="H610" s="202">
        <v>0</v>
      </c>
      <c r="I610" s="205">
        <v>0.25</v>
      </c>
      <c r="J610" s="201">
        <v>0</v>
      </c>
      <c r="K610" s="201">
        <v>0</v>
      </c>
      <c r="L610" s="202">
        <v>0</v>
      </c>
    </row>
    <row r="611" s="192" customFormat="1" customHeight="1" spans="1:12">
      <c r="A611" s="179"/>
      <c r="B611" s="179"/>
      <c r="C611" s="179"/>
      <c r="D611" s="199" t="s">
        <v>3541</v>
      </c>
      <c r="E611" s="200" t="s">
        <v>3542</v>
      </c>
      <c r="F611" s="201">
        <v>3</v>
      </c>
      <c r="G611" s="201">
        <v>3</v>
      </c>
      <c r="H611" s="202">
        <v>0</v>
      </c>
      <c r="I611" s="205">
        <v>3</v>
      </c>
      <c r="J611" s="201">
        <v>0</v>
      </c>
      <c r="K611" s="201">
        <v>0</v>
      </c>
      <c r="L611" s="202">
        <v>0</v>
      </c>
    </row>
    <row r="612" s="192" customFormat="1" customHeight="1" spans="1:12">
      <c r="A612" s="179" t="s">
        <v>1554</v>
      </c>
      <c r="B612" s="179" t="s">
        <v>1913</v>
      </c>
      <c r="C612" s="179" t="s">
        <v>1897</v>
      </c>
      <c r="D612" s="199" t="s">
        <v>3519</v>
      </c>
      <c r="E612" s="200" t="s">
        <v>3679</v>
      </c>
      <c r="F612" s="201">
        <v>3</v>
      </c>
      <c r="G612" s="201">
        <v>3</v>
      </c>
      <c r="H612" s="202">
        <v>0</v>
      </c>
      <c r="I612" s="205">
        <v>3</v>
      </c>
      <c r="J612" s="201">
        <v>0</v>
      </c>
      <c r="K612" s="201">
        <v>0</v>
      </c>
      <c r="L612" s="202">
        <v>0</v>
      </c>
    </row>
    <row r="613" s="192" customFormat="1" customHeight="1" spans="1:12">
      <c r="A613" s="179"/>
      <c r="B613" s="179"/>
      <c r="C613" s="179"/>
      <c r="D613" s="199" t="s">
        <v>2367</v>
      </c>
      <c r="E613" s="200" t="s">
        <v>2368</v>
      </c>
      <c r="F613" s="201">
        <v>321.83</v>
      </c>
      <c r="G613" s="201">
        <v>321.83</v>
      </c>
      <c r="H613" s="202">
        <v>0</v>
      </c>
      <c r="I613" s="205">
        <v>218.61</v>
      </c>
      <c r="J613" s="201">
        <v>12</v>
      </c>
      <c r="K613" s="201">
        <v>31.79</v>
      </c>
      <c r="L613" s="202">
        <v>59.43</v>
      </c>
    </row>
    <row r="614" s="192" customFormat="1" customHeight="1" spans="1:12">
      <c r="A614" s="179"/>
      <c r="B614" s="179"/>
      <c r="C614" s="179"/>
      <c r="D614" s="199" t="s">
        <v>3517</v>
      </c>
      <c r="E614" s="200" t="s">
        <v>3518</v>
      </c>
      <c r="F614" s="201">
        <v>121.83</v>
      </c>
      <c r="G614" s="201">
        <v>121.83</v>
      </c>
      <c r="H614" s="202">
        <v>0</v>
      </c>
      <c r="I614" s="205">
        <v>18.61</v>
      </c>
      <c r="J614" s="201">
        <v>12</v>
      </c>
      <c r="K614" s="201">
        <v>31.79</v>
      </c>
      <c r="L614" s="202">
        <v>59.43</v>
      </c>
    </row>
    <row r="615" s="192" customFormat="1" customHeight="1" spans="1:12">
      <c r="A615" s="179" t="s">
        <v>1554</v>
      </c>
      <c r="B615" s="179" t="s">
        <v>1913</v>
      </c>
      <c r="C615" s="179" t="s">
        <v>1897</v>
      </c>
      <c r="D615" s="199" t="s">
        <v>3519</v>
      </c>
      <c r="E615" s="200" t="s">
        <v>3520</v>
      </c>
      <c r="F615" s="201">
        <v>59.43</v>
      </c>
      <c r="G615" s="201">
        <v>59.43</v>
      </c>
      <c r="H615" s="202">
        <v>0</v>
      </c>
      <c r="I615" s="205">
        <v>0</v>
      </c>
      <c r="J615" s="201">
        <v>0</v>
      </c>
      <c r="K615" s="201">
        <v>0</v>
      </c>
      <c r="L615" s="202">
        <v>59.43</v>
      </c>
    </row>
    <row r="616" s="192" customFormat="1" customHeight="1" spans="1:12">
      <c r="A616" s="179" t="s">
        <v>1554</v>
      </c>
      <c r="B616" s="179" t="s">
        <v>1913</v>
      </c>
      <c r="C616" s="179" t="s">
        <v>1897</v>
      </c>
      <c r="D616" s="199" t="s">
        <v>3519</v>
      </c>
      <c r="E616" s="200" t="s">
        <v>3522</v>
      </c>
      <c r="F616" s="201">
        <v>12</v>
      </c>
      <c r="G616" s="201">
        <v>12</v>
      </c>
      <c r="H616" s="202">
        <v>0</v>
      </c>
      <c r="I616" s="205">
        <v>0</v>
      </c>
      <c r="J616" s="201">
        <v>12</v>
      </c>
      <c r="K616" s="201">
        <v>0</v>
      </c>
      <c r="L616" s="202">
        <v>0</v>
      </c>
    </row>
    <row r="617" s="192" customFormat="1" customHeight="1" spans="1:12">
      <c r="A617" s="179" t="s">
        <v>1619</v>
      </c>
      <c r="B617" s="179" t="s">
        <v>1911</v>
      </c>
      <c r="C617" s="179" t="s">
        <v>1911</v>
      </c>
      <c r="D617" s="199" t="s">
        <v>3523</v>
      </c>
      <c r="E617" s="200" t="s">
        <v>3524</v>
      </c>
      <c r="F617" s="201">
        <v>14.29</v>
      </c>
      <c r="G617" s="201">
        <v>14.29</v>
      </c>
      <c r="H617" s="202">
        <v>0</v>
      </c>
      <c r="I617" s="205">
        <v>0</v>
      </c>
      <c r="J617" s="201">
        <v>0</v>
      </c>
      <c r="K617" s="201">
        <v>14.29</v>
      </c>
      <c r="L617" s="202">
        <v>0</v>
      </c>
    </row>
    <row r="618" s="192" customFormat="1" customHeight="1" spans="1:12">
      <c r="A618" s="179" t="s">
        <v>1619</v>
      </c>
      <c r="B618" s="179" t="s">
        <v>1911</v>
      </c>
      <c r="C618" s="179" t="s">
        <v>1913</v>
      </c>
      <c r="D618" s="199" t="s">
        <v>3525</v>
      </c>
      <c r="E618" s="200" t="s">
        <v>3526</v>
      </c>
      <c r="F618" s="201">
        <v>5.71</v>
      </c>
      <c r="G618" s="201">
        <v>5.71</v>
      </c>
      <c r="H618" s="202">
        <v>0</v>
      </c>
      <c r="I618" s="205">
        <v>0</v>
      </c>
      <c r="J618" s="201">
        <v>0</v>
      </c>
      <c r="K618" s="201">
        <v>5.71</v>
      </c>
      <c r="L618" s="202">
        <v>0</v>
      </c>
    </row>
    <row r="619" s="192" customFormat="1" customHeight="1" spans="1:12">
      <c r="A619" s="179" t="s">
        <v>1697</v>
      </c>
      <c r="B619" s="179" t="s">
        <v>1992</v>
      </c>
      <c r="C619" s="179" t="s">
        <v>1897</v>
      </c>
      <c r="D619" s="199" t="s">
        <v>3527</v>
      </c>
      <c r="E619" s="200" t="s">
        <v>3528</v>
      </c>
      <c r="F619" s="201">
        <v>3.46</v>
      </c>
      <c r="G619" s="201">
        <v>3.46</v>
      </c>
      <c r="H619" s="202">
        <v>0</v>
      </c>
      <c r="I619" s="205">
        <v>0</v>
      </c>
      <c r="J619" s="201">
        <v>0</v>
      </c>
      <c r="K619" s="201">
        <v>3.46</v>
      </c>
      <c r="L619" s="202">
        <v>0</v>
      </c>
    </row>
    <row r="620" s="192" customFormat="1" customHeight="1" spans="1:12">
      <c r="A620" s="179" t="s">
        <v>1619</v>
      </c>
      <c r="B620" s="179" t="s">
        <v>2029</v>
      </c>
      <c r="C620" s="179" t="s">
        <v>1899</v>
      </c>
      <c r="D620" s="199" t="s">
        <v>3529</v>
      </c>
      <c r="E620" s="200" t="s">
        <v>3530</v>
      </c>
      <c r="F620" s="201">
        <v>0.59</v>
      </c>
      <c r="G620" s="201">
        <v>0.59</v>
      </c>
      <c r="H620" s="202">
        <v>0</v>
      </c>
      <c r="I620" s="205">
        <v>0</v>
      </c>
      <c r="J620" s="201">
        <v>0</v>
      </c>
      <c r="K620" s="201">
        <v>0.59</v>
      </c>
      <c r="L620" s="202">
        <v>0</v>
      </c>
    </row>
    <row r="621" s="192" customFormat="1" customHeight="1" spans="1:12">
      <c r="A621" s="179" t="s">
        <v>1619</v>
      </c>
      <c r="B621" s="179" t="s">
        <v>2029</v>
      </c>
      <c r="C621" s="179" t="s">
        <v>1897</v>
      </c>
      <c r="D621" s="199" t="s">
        <v>3531</v>
      </c>
      <c r="E621" s="200" t="s">
        <v>3532</v>
      </c>
      <c r="F621" s="201">
        <v>0.61</v>
      </c>
      <c r="G621" s="201">
        <v>0.61</v>
      </c>
      <c r="H621" s="202">
        <v>0</v>
      </c>
      <c r="I621" s="205">
        <v>0</v>
      </c>
      <c r="J621" s="201">
        <v>0</v>
      </c>
      <c r="K621" s="201">
        <v>0.61</v>
      </c>
      <c r="L621" s="202">
        <v>0</v>
      </c>
    </row>
    <row r="622" s="192" customFormat="1" customHeight="1" spans="1:12">
      <c r="A622" s="179" t="s">
        <v>1851</v>
      </c>
      <c r="B622" s="179" t="s">
        <v>1899</v>
      </c>
      <c r="C622" s="179" t="s">
        <v>1897</v>
      </c>
      <c r="D622" s="199" t="s">
        <v>3533</v>
      </c>
      <c r="E622" s="200" t="s">
        <v>3533</v>
      </c>
      <c r="F622" s="201">
        <v>7.13</v>
      </c>
      <c r="G622" s="201">
        <v>7.13</v>
      </c>
      <c r="H622" s="202">
        <v>0</v>
      </c>
      <c r="I622" s="205">
        <v>0</v>
      </c>
      <c r="J622" s="201">
        <v>0</v>
      </c>
      <c r="K622" s="201">
        <v>7.13</v>
      </c>
      <c r="L622" s="202">
        <v>0</v>
      </c>
    </row>
    <row r="623" s="192" customFormat="1" customHeight="1" spans="1:12">
      <c r="A623" s="179" t="s">
        <v>1554</v>
      </c>
      <c r="B623" s="179" t="s">
        <v>1913</v>
      </c>
      <c r="C623" s="179" t="s">
        <v>1897</v>
      </c>
      <c r="D623" s="199" t="s">
        <v>3519</v>
      </c>
      <c r="E623" s="200" t="s">
        <v>3534</v>
      </c>
      <c r="F623" s="201">
        <v>18</v>
      </c>
      <c r="G623" s="201">
        <v>18</v>
      </c>
      <c r="H623" s="202">
        <v>0</v>
      </c>
      <c r="I623" s="205">
        <v>18</v>
      </c>
      <c r="J623" s="201">
        <v>0</v>
      </c>
      <c r="K623" s="201">
        <v>0</v>
      </c>
      <c r="L623" s="202">
        <v>0</v>
      </c>
    </row>
    <row r="624" s="192" customFormat="1" customHeight="1" spans="1:12">
      <c r="A624" s="179" t="s">
        <v>1554</v>
      </c>
      <c r="B624" s="179" t="s">
        <v>1913</v>
      </c>
      <c r="C624" s="179" t="s">
        <v>1897</v>
      </c>
      <c r="D624" s="199" t="s">
        <v>3519</v>
      </c>
      <c r="E624" s="200" t="s">
        <v>3535</v>
      </c>
      <c r="F624" s="201">
        <v>0.61</v>
      </c>
      <c r="G624" s="201">
        <v>0.61</v>
      </c>
      <c r="H624" s="202">
        <v>0</v>
      </c>
      <c r="I624" s="205">
        <v>0.61</v>
      </c>
      <c r="J624" s="201">
        <v>0</v>
      </c>
      <c r="K624" s="201">
        <v>0</v>
      </c>
      <c r="L624" s="202">
        <v>0</v>
      </c>
    </row>
    <row r="625" s="192" customFormat="1" customHeight="1" spans="1:12">
      <c r="A625" s="179"/>
      <c r="B625" s="179"/>
      <c r="C625" s="179"/>
      <c r="D625" s="199" t="s">
        <v>3541</v>
      </c>
      <c r="E625" s="200" t="s">
        <v>3542</v>
      </c>
      <c r="F625" s="201">
        <v>200</v>
      </c>
      <c r="G625" s="201">
        <v>200</v>
      </c>
      <c r="H625" s="202">
        <v>0</v>
      </c>
      <c r="I625" s="205">
        <v>200</v>
      </c>
      <c r="J625" s="201">
        <v>0</v>
      </c>
      <c r="K625" s="201">
        <v>0</v>
      </c>
      <c r="L625" s="202">
        <v>0</v>
      </c>
    </row>
    <row r="626" s="192" customFormat="1" customHeight="1" spans="1:12">
      <c r="A626" s="179" t="s">
        <v>1554</v>
      </c>
      <c r="B626" s="179" t="s">
        <v>1913</v>
      </c>
      <c r="C626" s="179" t="s">
        <v>1897</v>
      </c>
      <c r="D626" s="199" t="s">
        <v>3519</v>
      </c>
      <c r="E626" s="200" t="s">
        <v>3680</v>
      </c>
      <c r="F626" s="201">
        <v>200</v>
      </c>
      <c r="G626" s="201">
        <v>200</v>
      </c>
      <c r="H626" s="202">
        <v>0</v>
      </c>
      <c r="I626" s="205">
        <v>200</v>
      </c>
      <c r="J626" s="201">
        <v>0</v>
      </c>
      <c r="K626" s="201">
        <v>0</v>
      </c>
      <c r="L626" s="202">
        <v>0</v>
      </c>
    </row>
    <row r="627" s="192" customFormat="1" customHeight="1" spans="1:12">
      <c r="A627" s="179"/>
      <c r="B627" s="179"/>
      <c r="C627" s="179"/>
      <c r="D627" s="199" t="s">
        <v>2369</v>
      </c>
      <c r="E627" s="200" t="s">
        <v>113</v>
      </c>
      <c r="F627" s="201">
        <v>37221.1899999999</v>
      </c>
      <c r="G627" s="201">
        <v>36704.1899999999</v>
      </c>
      <c r="H627" s="202">
        <v>517</v>
      </c>
      <c r="I627" s="205">
        <v>2128.29</v>
      </c>
      <c r="J627" s="201">
        <v>7464.49</v>
      </c>
      <c r="K627" s="201">
        <v>9534.08999999999</v>
      </c>
      <c r="L627" s="202">
        <v>18094.32</v>
      </c>
    </row>
    <row r="628" s="192" customFormat="1" customHeight="1" spans="1:12">
      <c r="A628" s="179"/>
      <c r="B628" s="179"/>
      <c r="C628" s="179"/>
      <c r="D628" s="199" t="s">
        <v>2370</v>
      </c>
      <c r="E628" s="200" t="s">
        <v>2371</v>
      </c>
      <c r="F628" s="201">
        <v>1332.64</v>
      </c>
      <c r="G628" s="201">
        <v>1315.64</v>
      </c>
      <c r="H628" s="202">
        <v>17</v>
      </c>
      <c r="I628" s="205">
        <v>262.91</v>
      </c>
      <c r="J628" s="201">
        <v>167.08</v>
      </c>
      <c r="K628" s="201">
        <v>310.43</v>
      </c>
      <c r="L628" s="202">
        <v>592.22</v>
      </c>
    </row>
    <row r="629" s="192" customFormat="1" customHeight="1" spans="1:12">
      <c r="A629" s="179"/>
      <c r="B629" s="179"/>
      <c r="C629" s="179"/>
      <c r="D629" s="199" t="s">
        <v>3517</v>
      </c>
      <c r="E629" s="200" t="s">
        <v>3518</v>
      </c>
      <c r="F629" s="201">
        <v>1202.64</v>
      </c>
      <c r="G629" s="201">
        <v>1202.64</v>
      </c>
      <c r="H629" s="202">
        <v>0</v>
      </c>
      <c r="I629" s="205">
        <v>149.91</v>
      </c>
      <c r="J629" s="201">
        <v>150.08</v>
      </c>
      <c r="K629" s="201">
        <v>310.43</v>
      </c>
      <c r="L629" s="202">
        <v>592.22</v>
      </c>
    </row>
    <row r="630" s="192" customFormat="1" customHeight="1" spans="1:12">
      <c r="A630" s="179" t="s">
        <v>1583</v>
      </c>
      <c r="B630" s="179" t="s">
        <v>1897</v>
      </c>
      <c r="C630" s="179" t="s">
        <v>1897</v>
      </c>
      <c r="D630" s="199" t="s">
        <v>3519</v>
      </c>
      <c r="E630" s="200" t="s">
        <v>3520</v>
      </c>
      <c r="F630" s="201">
        <v>592.22</v>
      </c>
      <c r="G630" s="201">
        <v>592.22</v>
      </c>
      <c r="H630" s="202">
        <v>0</v>
      </c>
      <c r="I630" s="205">
        <v>0</v>
      </c>
      <c r="J630" s="201">
        <v>0</v>
      </c>
      <c r="K630" s="201">
        <v>0</v>
      </c>
      <c r="L630" s="202">
        <v>592.22</v>
      </c>
    </row>
    <row r="631" s="192" customFormat="1" customHeight="1" spans="1:12">
      <c r="A631" s="179" t="s">
        <v>1583</v>
      </c>
      <c r="B631" s="179" t="s">
        <v>1897</v>
      </c>
      <c r="C631" s="179" t="s">
        <v>1897</v>
      </c>
      <c r="D631" s="199" t="s">
        <v>3519</v>
      </c>
      <c r="E631" s="200" t="s">
        <v>3521</v>
      </c>
      <c r="F631" s="201">
        <v>9.07</v>
      </c>
      <c r="G631" s="201">
        <v>9.07</v>
      </c>
      <c r="H631" s="202">
        <v>0</v>
      </c>
      <c r="I631" s="205">
        <v>0</v>
      </c>
      <c r="J631" s="201">
        <v>9.07</v>
      </c>
      <c r="K631" s="201">
        <v>0</v>
      </c>
      <c r="L631" s="202">
        <v>0</v>
      </c>
    </row>
    <row r="632" s="192" customFormat="1" customHeight="1" spans="1:12">
      <c r="A632" s="179" t="s">
        <v>1583</v>
      </c>
      <c r="B632" s="179" t="s">
        <v>1897</v>
      </c>
      <c r="C632" s="179" t="s">
        <v>1897</v>
      </c>
      <c r="D632" s="199" t="s">
        <v>3519</v>
      </c>
      <c r="E632" s="200" t="s">
        <v>3522</v>
      </c>
      <c r="F632" s="201">
        <v>82</v>
      </c>
      <c r="G632" s="201">
        <v>82</v>
      </c>
      <c r="H632" s="202">
        <v>0</v>
      </c>
      <c r="I632" s="205">
        <v>0</v>
      </c>
      <c r="J632" s="201">
        <v>82</v>
      </c>
      <c r="K632" s="201">
        <v>0</v>
      </c>
      <c r="L632" s="202">
        <v>0</v>
      </c>
    </row>
    <row r="633" s="192" customFormat="1" customHeight="1" spans="1:12">
      <c r="A633" s="179" t="s">
        <v>1619</v>
      </c>
      <c r="B633" s="179" t="s">
        <v>1911</v>
      </c>
      <c r="C633" s="179" t="s">
        <v>1911</v>
      </c>
      <c r="D633" s="199" t="s">
        <v>3523</v>
      </c>
      <c r="E633" s="200" t="s">
        <v>3524</v>
      </c>
      <c r="F633" s="201">
        <v>136.66</v>
      </c>
      <c r="G633" s="201">
        <v>136.66</v>
      </c>
      <c r="H633" s="202">
        <v>0</v>
      </c>
      <c r="I633" s="205">
        <v>0</v>
      </c>
      <c r="J633" s="201">
        <v>0</v>
      </c>
      <c r="K633" s="201">
        <v>136.66</v>
      </c>
      <c r="L633" s="202">
        <v>0</v>
      </c>
    </row>
    <row r="634" s="192" customFormat="1" customHeight="1" spans="1:12">
      <c r="A634" s="179" t="s">
        <v>1619</v>
      </c>
      <c r="B634" s="179" t="s">
        <v>1911</v>
      </c>
      <c r="C634" s="179" t="s">
        <v>1913</v>
      </c>
      <c r="D634" s="199" t="s">
        <v>3525</v>
      </c>
      <c r="E634" s="200" t="s">
        <v>3526</v>
      </c>
      <c r="F634" s="201">
        <v>54.66</v>
      </c>
      <c r="G634" s="201">
        <v>54.66</v>
      </c>
      <c r="H634" s="202">
        <v>0</v>
      </c>
      <c r="I634" s="205">
        <v>0</v>
      </c>
      <c r="J634" s="201">
        <v>0</v>
      </c>
      <c r="K634" s="201">
        <v>54.66</v>
      </c>
      <c r="L634" s="202">
        <v>0</v>
      </c>
    </row>
    <row r="635" s="192" customFormat="1" customHeight="1" spans="1:12">
      <c r="A635" s="179" t="s">
        <v>1697</v>
      </c>
      <c r="B635" s="179" t="s">
        <v>1992</v>
      </c>
      <c r="C635" s="179" t="s">
        <v>1897</v>
      </c>
      <c r="D635" s="199" t="s">
        <v>3527</v>
      </c>
      <c r="E635" s="200" t="s">
        <v>3528</v>
      </c>
      <c r="F635" s="201">
        <v>36.95</v>
      </c>
      <c r="G635" s="201">
        <v>36.95</v>
      </c>
      <c r="H635" s="202">
        <v>0</v>
      </c>
      <c r="I635" s="205">
        <v>0</v>
      </c>
      <c r="J635" s="201">
        <v>0</v>
      </c>
      <c r="K635" s="201">
        <v>36.95</v>
      </c>
      <c r="L635" s="202">
        <v>0</v>
      </c>
    </row>
    <row r="636" s="192" customFormat="1" customHeight="1" spans="1:12">
      <c r="A636" s="179" t="s">
        <v>1619</v>
      </c>
      <c r="B636" s="179" t="s">
        <v>2029</v>
      </c>
      <c r="C636" s="179" t="s">
        <v>1899</v>
      </c>
      <c r="D636" s="199" t="s">
        <v>3529</v>
      </c>
      <c r="E636" s="200" t="s">
        <v>3530</v>
      </c>
      <c r="F636" s="201">
        <v>5.92</v>
      </c>
      <c r="G636" s="201">
        <v>5.92</v>
      </c>
      <c r="H636" s="202">
        <v>0</v>
      </c>
      <c r="I636" s="205">
        <v>0</v>
      </c>
      <c r="J636" s="201">
        <v>0</v>
      </c>
      <c r="K636" s="201">
        <v>5.92</v>
      </c>
      <c r="L636" s="202">
        <v>0</v>
      </c>
    </row>
    <row r="637" s="192" customFormat="1" customHeight="1" spans="1:12">
      <c r="A637" s="179" t="s">
        <v>1619</v>
      </c>
      <c r="B637" s="179" t="s">
        <v>2029</v>
      </c>
      <c r="C637" s="179" t="s">
        <v>1897</v>
      </c>
      <c r="D637" s="199" t="s">
        <v>3531</v>
      </c>
      <c r="E637" s="200" t="s">
        <v>3532</v>
      </c>
      <c r="F637" s="201">
        <v>5.17</v>
      </c>
      <c r="G637" s="201">
        <v>5.17</v>
      </c>
      <c r="H637" s="202">
        <v>0</v>
      </c>
      <c r="I637" s="205">
        <v>0</v>
      </c>
      <c r="J637" s="201">
        <v>0</v>
      </c>
      <c r="K637" s="201">
        <v>5.17</v>
      </c>
      <c r="L637" s="202">
        <v>0</v>
      </c>
    </row>
    <row r="638" s="192" customFormat="1" customHeight="1" spans="1:12">
      <c r="A638" s="179" t="s">
        <v>1851</v>
      </c>
      <c r="B638" s="179" t="s">
        <v>1899</v>
      </c>
      <c r="C638" s="179" t="s">
        <v>1897</v>
      </c>
      <c r="D638" s="199" t="s">
        <v>3533</v>
      </c>
      <c r="E638" s="200" t="s">
        <v>3533</v>
      </c>
      <c r="F638" s="201">
        <v>71.07</v>
      </c>
      <c r="G638" s="201">
        <v>71.07</v>
      </c>
      <c r="H638" s="202">
        <v>0</v>
      </c>
      <c r="I638" s="205">
        <v>0</v>
      </c>
      <c r="J638" s="201">
        <v>0</v>
      </c>
      <c r="K638" s="201">
        <v>71.07</v>
      </c>
      <c r="L638" s="202">
        <v>0</v>
      </c>
    </row>
    <row r="639" s="192" customFormat="1" customHeight="1" spans="1:12">
      <c r="A639" s="179" t="s">
        <v>1583</v>
      </c>
      <c r="B639" s="179" t="s">
        <v>1897</v>
      </c>
      <c r="C639" s="179" t="s">
        <v>1897</v>
      </c>
      <c r="D639" s="199" t="s">
        <v>3519</v>
      </c>
      <c r="E639" s="200" t="s">
        <v>3534</v>
      </c>
      <c r="F639" s="201">
        <v>123</v>
      </c>
      <c r="G639" s="201">
        <v>123</v>
      </c>
      <c r="H639" s="202">
        <v>0</v>
      </c>
      <c r="I639" s="205">
        <v>123</v>
      </c>
      <c r="J639" s="201">
        <v>0</v>
      </c>
      <c r="K639" s="201">
        <v>0</v>
      </c>
      <c r="L639" s="202">
        <v>0</v>
      </c>
    </row>
    <row r="640" s="192" customFormat="1" customHeight="1" spans="1:12">
      <c r="A640" s="179" t="s">
        <v>1583</v>
      </c>
      <c r="B640" s="179" t="s">
        <v>1897</v>
      </c>
      <c r="C640" s="179" t="s">
        <v>1897</v>
      </c>
      <c r="D640" s="199" t="s">
        <v>3519</v>
      </c>
      <c r="E640" s="200" t="s">
        <v>3535</v>
      </c>
      <c r="F640" s="201">
        <v>7.35</v>
      </c>
      <c r="G640" s="201">
        <v>7.35</v>
      </c>
      <c r="H640" s="202">
        <v>0</v>
      </c>
      <c r="I640" s="205">
        <v>7.35</v>
      </c>
      <c r="J640" s="201">
        <v>0</v>
      </c>
      <c r="K640" s="201">
        <v>0</v>
      </c>
      <c r="L640" s="202">
        <v>0</v>
      </c>
    </row>
    <row r="641" s="192" customFormat="1" customHeight="1" spans="1:12">
      <c r="A641" s="179" t="s">
        <v>1583</v>
      </c>
      <c r="B641" s="179" t="s">
        <v>1897</v>
      </c>
      <c r="C641" s="179" t="s">
        <v>1897</v>
      </c>
      <c r="D641" s="199" t="s">
        <v>3519</v>
      </c>
      <c r="E641" s="200" t="s">
        <v>3536</v>
      </c>
      <c r="F641" s="201">
        <v>19.56</v>
      </c>
      <c r="G641" s="201">
        <v>19.56</v>
      </c>
      <c r="H641" s="202">
        <v>0</v>
      </c>
      <c r="I641" s="205">
        <v>19.56</v>
      </c>
      <c r="J641" s="201">
        <v>0</v>
      </c>
      <c r="K641" s="201">
        <v>0</v>
      </c>
      <c r="L641" s="202">
        <v>0</v>
      </c>
    </row>
    <row r="642" s="192" customFormat="1" customHeight="1" spans="1:12">
      <c r="A642" s="179" t="s">
        <v>1619</v>
      </c>
      <c r="B642" s="179" t="s">
        <v>1911</v>
      </c>
      <c r="C642" s="179" t="s">
        <v>1897</v>
      </c>
      <c r="D642" s="199" t="s">
        <v>3537</v>
      </c>
      <c r="E642" s="200" t="s">
        <v>3538</v>
      </c>
      <c r="F642" s="201">
        <v>59.01</v>
      </c>
      <c r="G642" s="201">
        <v>59.01</v>
      </c>
      <c r="H642" s="202">
        <v>0</v>
      </c>
      <c r="I642" s="205">
        <v>0</v>
      </c>
      <c r="J642" s="201">
        <v>59.01</v>
      </c>
      <c r="K642" s="201">
        <v>0</v>
      </c>
      <c r="L642" s="202">
        <v>0</v>
      </c>
    </row>
    <row r="643" s="192" customFormat="1" customHeight="1" spans="1:12">
      <c r="A643" s="179"/>
      <c r="B643" s="179"/>
      <c r="C643" s="179"/>
      <c r="D643" s="199" t="s">
        <v>3541</v>
      </c>
      <c r="E643" s="200" t="s">
        <v>3542</v>
      </c>
      <c r="F643" s="201">
        <v>130</v>
      </c>
      <c r="G643" s="201">
        <v>113</v>
      </c>
      <c r="H643" s="202">
        <v>17</v>
      </c>
      <c r="I643" s="205">
        <v>113</v>
      </c>
      <c r="J643" s="201">
        <v>17</v>
      </c>
      <c r="K643" s="201">
        <v>0</v>
      </c>
      <c r="L643" s="202">
        <v>0</v>
      </c>
    </row>
    <row r="644" s="192" customFormat="1" customHeight="1" spans="1:12">
      <c r="A644" s="179" t="s">
        <v>1583</v>
      </c>
      <c r="B644" s="179" t="s">
        <v>1897</v>
      </c>
      <c r="C644" s="179" t="s">
        <v>1897</v>
      </c>
      <c r="D644" s="199" t="s">
        <v>3519</v>
      </c>
      <c r="E644" s="200" t="s">
        <v>3681</v>
      </c>
      <c r="F644" s="201">
        <v>15</v>
      </c>
      <c r="G644" s="201">
        <v>15</v>
      </c>
      <c r="H644" s="202">
        <v>0</v>
      </c>
      <c r="I644" s="205">
        <v>15</v>
      </c>
      <c r="J644" s="201">
        <v>0</v>
      </c>
      <c r="K644" s="201">
        <v>0</v>
      </c>
      <c r="L644" s="202">
        <v>0</v>
      </c>
    </row>
    <row r="645" s="192" customFormat="1" customHeight="1" spans="1:12">
      <c r="A645" s="179" t="s">
        <v>1583</v>
      </c>
      <c r="B645" s="179" t="s">
        <v>1897</v>
      </c>
      <c r="C645" s="179" t="s">
        <v>1897</v>
      </c>
      <c r="D645" s="199" t="s">
        <v>3519</v>
      </c>
      <c r="E645" s="200" t="s">
        <v>3682</v>
      </c>
      <c r="F645" s="201">
        <v>10</v>
      </c>
      <c r="G645" s="201">
        <v>10</v>
      </c>
      <c r="H645" s="202">
        <v>0</v>
      </c>
      <c r="I645" s="205">
        <v>10</v>
      </c>
      <c r="J645" s="201">
        <v>0</v>
      </c>
      <c r="K645" s="201">
        <v>0</v>
      </c>
      <c r="L645" s="202">
        <v>0</v>
      </c>
    </row>
    <row r="646" s="192" customFormat="1" customHeight="1" spans="1:12">
      <c r="A646" s="179" t="s">
        <v>1583</v>
      </c>
      <c r="B646" s="179" t="s">
        <v>1897</v>
      </c>
      <c r="C646" s="179" t="s">
        <v>1897</v>
      </c>
      <c r="D646" s="199" t="s">
        <v>3519</v>
      </c>
      <c r="E646" s="200" t="s">
        <v>3683</v>
      </c>
      <c r="F646" s="201">
        <v>5</v>
      </c>
      <c r="G646" s="201">
        <v>5</v>
      </c>
      <c r="H646" s="202">
        <v>0</v>
      </c>
      <c r="I646" s="205">
        <v>5</v>
      </c>
      <c r="J646" s="201">
        <v>0</v>
      </c>
      <c r="K646" s="201">
        <v>0</v>
      </c>
      <c r="L646" s="202">
        <v>0</v>
      </c>
    </row>
    <row r="647" s="192" customFormat="1" customHeight="1" spans="1:12">
      <c r="A647" s="179" t="s">
        <v>1583</v>
      </c>
      <c r="B647" s="179" t="s">
        <v>1897</v>
      </c>
      <c r="C647" s="179" t="s">
        <v>1897</v>
      </c>
      <c r="D647" s="199" t="s">
        <v>3519</v>
      </c>
      <c r="E647" s="200" t="s">
        <v>3684</v>
      </c>
      <c r="F647" s="201">
        <v>50</v>
      </c>
      <c r="G647" s="201">
        <v>50</v>
      </c>
      <c r="H647" s="202">
        <v>0</v>
      </c>
      <c r="I647" s="205">
        <v>50</v>
      </c>
      <c r="J647" s="201">
        <v>0</v>
      </c>
      <c r="K647" s="201">
        <v>0</v>
      </c>
      <c r="L647" s="202">
        <v>0</v>
      </c>
    </row>
    <row r="648" s="192" customFormat="1" customHeight="1" spans="1:12">
      <c r="A648" s="179" t="s">
        <v>1583</v>
      </c>
      <c r="B648" s="179" t="s">
        <v>1897</v>
      </c>
      <c r="C648" s="179" t="s">
        <v>1897</v>
      </c>
      <c r="D648" s="199" t="s">
        <v>3519</v>
      </c>
      <c r="E648" s="200" t="s">
        <v>3685</v>
      </c>
      <c r="F648" s="201">
        <v>6</v>
      </c>
      <c r="G648" s="201">
        <v>6</v>
      </c>
      <c r="H648" s="202">
        <v>0</v>
      </c>
      <c r="I648" s="205">
        <v>6</v>
      </c>
      <c r="J648" s="201">
        <v>0</v>
      </c>
      <c r="K648" s="201">
        <v>0</v>
      </c>
      <c r="L648" s="202">
        <v>0</v>
      </c>
    </row>
    <row r="649" s="192" customFormat="1" customHeight="1" spans="1:12">
      <c r="A649" s="179" t="s">
        <v>1583</v>
      </c>
      <c r="B649" s="179" t="s">
        <v>1897</v>
      </c>
      <c r="C649" s="179" t="s">
        <v>1897</v>
      </c>
      <c r="D649" s="199" t="s">
        <v>3519</v>
      </c>
      <c r="E649" s="200" t="s">
        <v>3686</v>
      </c>
      <c r="F649" s="201">
        <v>20</v>
      </c>
      <c r="G649" s="201">
        <v>20</v>
      </c>
      <c r="H649" s="202">
        <v>0</v>
      </c>
      <c r="I649" s="205">
        <v>20</v>
      </c>
      <c r="J649" s="201">
        <v>0</v>
      </c>
      <c r="K649" s="201">
        <v>0</v>
      </c>
      <c r="L649" s="202">
        <v>0</v>
      </c>
    </row>
    <row r="650" s="192" customFormat="1" customHeight="1" spans="1:12">
      <c r="A650" s="179" t="s">
        <v>1583</v>
      </c>
      <c r="B650" s="179" t="s">
        <v>1897</v>
      </c>
      <c r="C650" s="179" t="s">
        <v>1897</v>
      </c>
      <c r="D650" s="199" t="s">
        <v>3519</v>
      </c>
      <c r="E650" s="200" t="s">
        <v>3622</v>
      </c>
      <c r="F650" s="201">
        <v>17</v>
      </c>
      <c r="G650" s="201">
        <v>0</v>
      </c>
      <c r="H650" s="202">
        <v>17</v>
      </c>
      <c r="I650" s="205">
        <v>0</v>
      </c>
      <c r="J650" s="201">
        <v>17</v>
      </c>
      <c r="K650" s="201">
        <v>0</v>
      </c>
      <c r="L650" s="202">
        <v>0</v>
      </c>
    </row>
    <row r="651" s="192" customFormat="1" customHeight="1" spans="1:12">
      <c r="A651" s="179" t="s">
        <v>1583</v>
      </c>
      <c r="B651" s="179" t="s">
        <v>1897</v>
      </c>
      <c r="C651" s="179" t="s">
        <v>1897</v>
      </c>
      <c r="D651" s="199" t="s">
        <v>3519</v>
      </c>
      <c r="E651" s="200" t="s">
        <v>3687</v>
      </c>
      <c r="F651" s="201">
        <v>5</v>
      </c>
      <c r="G651" s="201">
        <v>5</v>
      </c>
      <c r="H651" s="202">
        <v>0</v>
      </c>
      <c r="I651" s="205">
        <v>5</v>
      </c>
      <c r="J651" s="201">
        <v>0</v>
      </c>
      <c r="K651" s="201">
        <v>0</v>
      </c>
      <c r="L651" s="202">
        <v>0</v>
      </c>
    </row>
    <row r="652" s="192" customFormat="1" customHeight="1" spans="1:12">
      <c r="A652" s="179" t="s">
        <v>1583</v>
      </c>
      <c r="B652" s="179" t="s">
        <v>1897</v>
      </c>
      <c r="C652" s="179" t="s">
        <v>1897</v>
      </c>
      <c r="D652" s="199" t="s">
        <v>3519</v>
      </c>
      <c r="E652" s="200" t="s">
        <v>3688</v>
      </c>
      <c r="F652" s="201">
        <v>2</v>
      </c>
      <c r="G652" s="201">
        <v>2</v>
      </c>
      <c r="H652" s="202">
        <v>0</v>
      </c>
      <c r="I652" s="205">
        <v>2</v>
      </c>
      <c r="J652" s="201">
        <v>0</v>
      </c>
      <c r="K652" s="201">
        <v>0</v>
      </c>
      <c r="L652" s="202">
        <v>0</v>
      </c>
    </row>
    <row r="653" s="192" customFormat="1" customHeight="1" spans="1:12">
      <c r="A653" s="179"/>
      <c r="B653" s="179"/>
      <c r="C653" s="179"/>
      <c r="D653" s="199" t="s">
        <v>2372</v>
      </c>
      <c r="E653" s="200" t="s">
        <v>2373</v>
      </c>
      <c r="F653" s="201">
        <v>33.83</v>
      </c>
      <c r="G653" s="201">
        <v>33.83</v>
      </c>
      <c r="H653" s="202">
        <v>0</v>
      </c>
      <c r="I653" s="205">
        <v>0.23</v>
      </c>
      <c r="J653" s="201">
        <v>3</v>
      </c>
      <c r="K653" s="201">
        <v>10.53</v>
      </c>
      <c r="L653" s="202">
        <v>20.07</v>
      </c>
    </row>
    <row r="654" s="192" customFormat="1" customHeight="1" spans="1:12">
      <c r="A654" s="179"/>
      <c r="B654" s="179"/>
      <c r="C654" s="179"/>
      <c r="D654" s="199" t="s">
        <v>3517</v>
      </c>
      <c r="E654" s="200" t="s">
        <v>3518</v>
      </c>
      <c r="F654" s="201">
        <v>33.83</v>
      </c>
      <c r="G654" s="201">
        <v>33.83</v>
      </c>
      <c r="H654" s="202">
        <v>0</v>
      </c>
      <c r="I654" s="205">
        <v>0.23</v>
      </c>
      <c r="J654" s="201">
        <v>3</v>
      </c>
      <c r="K654" s="201">
        <v>10.53</v>
      </c>
      <c r="L654" s="202">
        <v>20.07</v>
      </c>
    </row>
    <row r="655" s="192" customFormat="1" customHeight="1" spans="1:12">
      <c r="A655" s="179" t="s">
        <v>1583</v>
      </c>
      <c r="B655" s="179" t="s">
        <v>1899</v>
      </c>
      <c r="C655" s="179" t="s">
        <v>1899</v>
      </c>
      <c r="D655" s="199" t="s">
        <v>3689</v>
      </c>
      <c r="E655" s="200" t="s">
        <v>3520</v>
      </c>
      <c r="F655" s="201">
        <v>20.07</v>
      </c>
      <c r="G655" s="201">
        <v>20.07</v>
      </c>
      <c r="H655" s="202">
        <v>0</v>
      </c>
      <c r="I655" s="205">
        <v>0</v>
      </c>
      <c r="J655" s="201">
        <v>0</v>
      </c>
      <c r="K655" s="201">
        <v>0</v>
      </c>
      <c r="L655" s="202">
        <v>20.07</v>
      </c>
    </row>
    <row r="656" s="192" customFormat="1" customHeight="1" spans="1:12">
      <c r="A656" s="179" t="s">
        <v>1583</v>
      </c>
      <c r="B656" s="179" t="s">
        <v>1899</v>
      </c>
      <c r="C656" s="179" t="s">
        <v>1899</v>
      </c>
      <c r="D656" s="199" t="s">
        <v>3689</v>
      </c>
      <c r="E656" s="200" t="s">
        <v>3522</v>
      </c>
      <c r="F656" s="201">
        <v>3</v>
      </c>
      <c r="G656" s="201">
        <v>3</v>
      </c>
      <c r="H656" s="202">
        <v>0</v>
      </c>
      <c r="I656" s="205">
        <v>0</v>
      </c>
      <c r="J656" s="201">
        <v>3</v>
      </c>
      <c r="K656" s="201">
        <v>0</v>
      </c>
      <c r="L656" s="202">
        <v>0</v>
      </c>
    </row>
    <row r="657" s="192" customFormat="1" customHeight="1" spans="1:12">
      <c r="A657" s="179" t="s">
        <v>1619</v>
      </c>
      <c r="B657" s="179" t="s">
        <v>1911</v>
      </c>
      <c r="C657" s="179" t="s">
        <v>1911</v>
      </c>
      <c r="D657" s="199" t="s">
        <v>3523</v>
      </c>
      <c r="E657" s="200" t="s">
        <v>3524</v>
      </c>
      <c r="F657" s="201">
        <v>4.62</v>
      </c>
      <c r="G657" s="201">
        <v>4.62</v>
      </c>
      <c r="H657" s="202">
        <v>0</v>
      </c>
      <c r="I657" s="205">
        <v>0</v>
      </c>
      <c r="J657" s="201">
        <v>0</v>
      </c>
      <c r="K657" s="201">
        <v>4.62</v>
      </c>
      <c r="L657" s="202">
        <v>0</v>
      </c>
    </row>
    <row r="658" s="192" customFormat="1" customHeight="1" spans="1:12">
      <c r="A658" s="179" t="s">
        <v>1619</v>
      </c>
      <c r="B658" s="179" t="s">
        <v>1911</v>
      </c>
      <c r="C658" s="179" t="s">
        <v>1913</v>
      </c>
      <c r="D658" s="199" t="s">
        <v>3525</v>
      </c>
      <c r="E658" s="200" t="s">
        <v>3526</v>
      </c>
      <c r="F658" s="201">
        <v>1.85</v>
      </c>
      <c r="G658" s="201">
        <v>1.85</v>
      </c>
      <c r="H658" s="202">
        <v>0</v>
      </c>
      <c r="I658" s="205">
        <v>0</v>
      </c>
      <c r="J658" s="201">
        <v>0</v>
      </c>
      <c r="K658" s="201">
        <v>1.85</v>
      </c>
      <c r="L658" s="202">
        <v>0</v>
      </c>
    </row>
    <row r="659" s="192" customFormat="1" customHeight="1" spans="1:12">
      <c r="A659" s="179" t="s">
        <v>1697</v>
      </c>
      <c r="B659" s="179" t="s">
        <v>1992</v>
      </c>
      <c r="C659" s="179" t="s">
        <v>1899</v>
      </c>
      <c r="D659" s="199" t="s">
        <v>3582</v>
      </c>
      <c r="E659" s="200" t="s">
        <v>3528</v>
      </c>
      <c r="F659" s="201">
        <v>1.22</v>
      </c>
      <c r="G659" s="201">
        <v>1.22</v>
      </c>
      <c r="H659" s="202">
        <v>0</v>
      </c>
      <c r="I659" s="205">
        <v>0</v>
      </c>
      <c r="J659" s="201">
        <v>0</v>
      </c>
      <c r="K659" s="201">
        <v>1.22</v>
      </c>
      <c r="L659" s="202">
        <v>0</v>
      </c>
    </row>
    <row r="660" s="192" customFormat="1" customHeight="1" spans="1:12">
      <c r="A660" s="179" t="s">
        <v>1619</v>
      </c>
      <c r="B660" s="179" t="s">
        <v>2029</v>
      </c>
      <c r="C660" s="179" t="s">
        <v>1899</v>
      </c>
      <c r="D660" s="199" t="s">
        <v>3529</v>
      </c>
      <c r="E660" s="200" t="s">
        <v>3530</v>
      </c>
      <c r="F660" s="201">
        <v>0.2</v>
      </c>
      <c r="G660" s="201">
        <v>0.2</v>
      </c>
      <c r="H660" s="202">
        <v>0</v>
      </c>
      <c r="I660" s="205">
        <v>0</v>
      </c>
      <c r="J660" s="201">
        <v>0</v>
      </c>
      <c r="K660" s="201">
        <v>0.2</v>
      </c>
      <c r="L660" s="202">
        <v>0</v>
      </c>
    </row>
    <row r="661" s="192" customFormat="1" customHeight="1" spans="1:12">
      <c r="A661" s="179" t="s">
        <v>1619</v>
      </c>
      <c r="B661" s="179" t="s">
        <v>2029</v>
      </c>
      <c r="C661" s="179" t="s">
        <v>1897</v>
      </c>
      <c r="D661" s="199" t="s">
        <v>3531</v>
      </c>
      <c r="E661" s="200" t="s">
        <v>3532</v>
      </c>
      <c r="F661" s="201">
        <v>0.23</v>
      </c>
      <c r="G661" s="201">
        <v>0.23</v>
      </c>
      <c r="H661" s="202">
        <v>0</v>
      </c>
      <c r="I661" s="205">
        <v>0</v>
      </c>
      <c r="J661" s="201">
        <v>0</v>
      </c>
      <c r="K661" s="201">
        <v>0.23</v>
      </c>
      <c r="L661" s="202">
        <v>0</v>
      </c>
    </row>
    <row r="662" s="192" customFormat="1" customHeight="1" spans="1:12">
      <c r="A662" s="179" t="s">
        <v>1851</v>
      </c>
      <c r="B662" s="179" t="s">
        <v>1899</v>
      </c>
      <c r="C662" s="179" t="s">
        <v>1897</v>
      </c>
      <c r="D662" s="199" t="s">
        <v>3533</v>
      </c>
      <c r="E662" s="200" t="s">
        <v>3533</v>
      </c>
      <c r="F662" s="201">
        <v>2.41</v>
      </c>
      <c r="G662" s="201">
        <v>2.41</v>
      </c>
      <c r="H662" s="202">
        <v>0</v>
      </c>
      <c r="I662" s="205">
        <v>0</v>
      </c>
      <c r="J662" s="201">
        <v>0</v>
      </c>
      <c r="K662" s="201">
        <v>2.41</v>
      </c>
      <c r="L662" s="202">
        <v>0</v>
      </c>
    </row>
    <row r="663" s="192" customFormat="1" customHeight="1" spans="1:12">
      <c r="A663" s="179" t="s">
        <v>1583</v>
      </c>
      <c r="B663" s="179" t="s">
        <v>1899</v>
      </c>
      <c r="C663" s="179" t="s">
        <v>1899</v>
      </c>
      <c r="D663" s="199" t="s">
        <v>3689</v>
      </c>
      <c r="E663" s="200" t="s">
        <v>3535</v>
      </c>
      <c r="F663" s="201">
        <v>0.23</v>
      </c>
      <c r="G663" s="201">
        <v>0.23</v>
      </c>
      <c r="H663" s="202">
        <v>0</v>
      </c>
      <c r="I663" s="205">
        <v>0.23</v>
      </c>
      <c r="J663" s="201">
        <v>0</v>
      </c>
      <c r="K663" s="201">
        <v>0</v>
      </c>
      <c r="L663" s="202">
        <v>0</v>
      </c>
    </row>
    <row r="664" s="192" customFormat="1" customHeight="1" spans="1:12">
      <c r="A664" s="179"/>
      <c r="B664" s="179"/>
      <c r="C664" s="179"/>
      <c r="D664" s="199" t="s">
        <v>2374</v>
      </c>
      <c r="E664" s="200" t="s">
        <v>2375</v>
      </c>
      <c r="F664" s="201">
        <v>210.38</v>
      </c>
      <c r="G664" s="201">
        <v>210.38</v>
      </c>
      <c r="H664" s="202">
        <v>0</v>
      </c>
      <c r="I664" s="205">
        <v>1.25</v>
      </c>
      <c r="J664" s="201">
        <v>39.21</v>
      </c>
      <c r="K664" s="201">
        <v>58.8</v>
      </c>
      <c r="L664" s="202">
        <v>111.12</v>
      </c>
    </row>
    <row r="665" s="192" customFormat="1" customHeight="1" spans="1:12">
      <c r="A665" s="179"/>
      <c r="B665" s="179"/>
      <c r="C665" s="179"/>
      <c r="D665" s="199" t="s">
        <v>3517</v>
      </c>
      <c r="E665" s="200" t="s">
        <v>3518</v>
      </c>
      <c r="F665" s="201">
        <v>210.38</v>
      </c>
      <c r="G665" s="201">
        <v>210.38</v>
      </c>
      <c r="H665" s="202">
        <v>0</v>
      </c>
      <c r="I665" s="205">
        <v>1.25</v>
      </c>
      <c r="J665" s="201">
        <v>39.21</v>
      </c>
      <c r="K665" s="201">
        <v>58.8</v>
      </c>
      <c r="L665" s="202">
        <v>111.12</v>
      </c>
    </row>
    <row r="666" s="192" customFormat="1" customHeight="1" spans="1:12">
      <c r="A666" s="179" t="s">
        <v>1583</v>
      </c>
      <c r="B666" s="179" t="s">
        <v>1899</v>
      </c>
      <c r="C666" s="179" t="s">
        <v>1899</v>
      </c>
      <c r="D666" s="199" t="s">
        <v>3689</v>
      </c>
      <c r="E666" s="200" t="s">
        <v>3520</v>
      </c>
      <c r="F666" s="201">
        <v>111.12</v>
      </c>
      <c r="G666" s="201">
        <v>111.12</v>
      </c>
      <c r="H666" s="202">
        <v>0</v>
      </c>
      <c r="I666" s="205">
        <v>0</v>
      </c>
      <c r="J666" s="201">
        <v>0</v>
      </c>
      <c r="K666" s="201">
        <v>0</v>
      </c>
      <c r="L666" s="202">
        <v>111.12</v>
      </c>
    </row>
    <row r="667" s="192" customFormat="1" customHeight="1" spans="1:12">
      <c r="A667" s="179" t="s">
        <v>1583</v>
      </c>
      <c r="B667" s="179" t="s">
        <v>1899</v>
      </c>
      <c r="C667" s="179" t="s">
        <v>1899</v>
      </c>
      <c r="D667" s="199" t="s">
        <v>3689</v>
      </c>
      <c r="E667" s="200" t="s">
        <v>3522</v>
      </c>
      <c r="F667" s="201">
        <v>19</v>
      </c>
      <c r="G667" s="201">
        <v>19</v>
      </c>
      <c r="H667" s="202">
        <v>0</v>
      </c>
      <c r="I667" s="205">
        <v>0</v>
      </c>
      <c r="J667" s="201">
        <v>19</v>
      </c>
      <c r="K667" s="201">
        <v>0</v>
      </c>
      <c r="L667" s="202">
        <v>0</v>
      </c>
    </row>
    <row r="668" s="192" customFormat="1" customHeight="1" spans="1:12">
      <c r="A668" s="179" t="s">
        <v>1619</v>
      </c>
      <c r="B668" s="179" t="s">
        <v>1911</v>
      </c>
      <c r="C668" s="179" t="s">
        <v>1911</v>
      </c>
      <c r="D668" s="199" t="s">
        <v>3523</v>
      </c>
      <c r="E668" s="200" t="s">
        <v>3524</v>
      </c>
      <c r="F668" s="201">
        <v>26.02</v>
      </c>
      <c r="G668" s="201">
        <v>26.02</v>
      </c>
      <c r="H668" s="202">
        <v>0</v>
      </c>
      <c r="I668" s="205">
        <v>0</v>
      </c>
      <c r="J668" s="201">
        <v>0</v>
      </c>
      <c r="K668" s="201">
        <v>26.02</v>
      </c>
      <c r="L668" s="202">
        <v>0</v>
      </c>
    </row>
    <row r="669" s="192" customFormat="1" customHeight="1" spans="1:12">
      <c r="A669" s="179" t="s">
        <v>1619</v>
      </c>
      <c r="B669" s="179" t="s">
        <v>1911</v>
      </c>
      <c r="C669" s="179" t="s">
        <v>1913</v>
      </c>
      <c r="D669" s="199" t="s">
        <v>3525</v>
      </c>
      <c r="E669" s="200" t="s">
        <v>3526</v>
      </c>
      <c r="F669" s="201">
        <v>10.41</v>
      </c>
      <c r="G669" s="201">
        <v>10.41</v>
      </c>
      <c r="H669" s="202">
        <v>0</v>
      </c>
      <c r="I669" s="205">
        <v>0</v>
      </c>
      <c r="J669" s="201">
        <v>0</v>
      </c>
      <c r="K669" s="201">
        <v>10.41</v>
      </c>
      <c r="L669" s="202">
        <v>0</v>
      </c>
    </row>
    <row r="670" s="192" customFormat="1" customHeight="1" spans="1:12">
      <c r="A670" s="179" t="s">
        <v>1697</v>
      </c>
      <c r="B670" s="179" t="s">
        <v>1992</v>
      </c>
      <c r="C670" s="179" t="s">
        <v>1899</v>
      </c>
      <c r="D670" s="199" t="s">
        <v>3582</v>
      </c>
      <c r="E670" s="200" t="s">
        <v>3528</v>
      </c>
      <c r="F670" s="201">
        <v>6.68</v>
      </c>
      <c r="G670" s="201">
        <v>6.68</v>
      </c>
      <c r="H670" s="202">
        <v>0</v>
      </c>
      <c r="I670" s="205">
        <v>0</v>
      </c>
      <c r="J670" s="201">
        <v>0</v>
      </c>
      <c r="K670" s="201">
        <v>6.68</v>
      </c>
      <c r="L670" s="202">
        <v>0</v>
      </c>
    </row>
    <row r="671" s="192" customFormat="1" customHeight="1" spans="1:12">
      <c r="A671" s="179" t="s">
        <v>1619</v>
      </c>
      <c r="B671" s="179" t="s">
        <v>2029</v>
      </c>
      <c r="C671" s="179" t="s">
        <v>1899</v>
      </c>
      <c r="D671" s="199" t="s">
        <v>3529</v>
      </c>
      <c r="E671" s="200" t="s">
        <v>3530</v>
      </c>
      <c r="F671" s="201">
        <v>1.11</v>
      </c>
      <c r="G671" s="201">
        <v>1.11</v>
      </c>
      <c r="H671" s="202">
        <v>0</v>
      </c>
      <c r="I671" s="205">
        <v>0</v>
      </c>
      <c r="J671" s="201">
        <v>0</v>
      </c>
      <c r="K671" s="201">
        <v>1.11</v>
      </c>
      <c r="L671" s="202">
        <v>0</v>
      </c>
    </row>
    <row r="672" s="192" customFormat="1" customHeight="1" spans="1:12">
      <c r="A672" s="179" t="s">
        <v>1619</v>
      </c>
      <c r="B672" s="179" t="s">
        <v>2029</v>
      </c>
      <c r="C672" s="179" t="s">
        <v>1897</v>
      </c>
      <c r="D672" s="199" t="s">
        <v>3531</v>
      </c>
      <c r="E672" s="200" t="s">
        <v>3532</v>
      </c>
      <c r="F672" s="201">
        <v>1.25</v>
      </c>
      <c r="G672" s="201">
        <v>1.25</v>
      </c>
      <c r="H672" s="202">
        <v>0</v>
      </c>
      <c r="I672" s="205">
        <v>0</v>
      </c>
      <c r="J672" s="201">
        <v>0</v>
      </c>
      <c r="K672" s="201">
        <v>1.25</v>
      </c>
      <c r="L672" s="202">
        <v>0</v>
      </c>
    </row>
    <row r="673" s="192" customFormat="1" customHeight="1" spans="1:12">
      <c r="A673" s="179" t="s">
        <v>1851</v>
      </c>
      <c r="B673" s="179" t="s">
        <v>1899</v>
      </c>
      <c r="C673" s="179" t="s">
        <v>1897</v>
      </c>
      <c r="D673" s="199" t="s">
        <v>3533</v>
      </c>
      <c r="E673" s="200" t="s">
        <v>3533</v>
      </c>
      <c r="F673" s="201">
        <v>13.33</v>
      </c>
      <c r="G673" s="201">
        <v>13.33</v>
      </c>
      <c r="H673" s="202">
        <v>0</v>
      </c>
      <c r="I673" s="205">
        <v>0</v>
      </c>
      <c r="J673" s="201">
        <v>0</v>
      </c>
      <c r="K673" s="201">
        <v>13.33</v>
      </c>
      <c r="L673" s="202">
        <v>0</v>
      </c>
    </row>
    <row r="674" s="192" customFormat="1" customHeight="1" spans="1:12">
      <c r="A674" s="179" t="s">
        <v>1583</v>
      </c>
      <c r="B674" s="179" t="s">
        <v>1899</v>
      </c>
      <c r="C674" s="179" t="s">
        <v>1899</v>
      </c>
      <c r="D674" s="199" t="s">
        <v>3689</v>
      </c>
      <c r="E674" s="200" t="s">
        <v>3534</v>
      </c>
      <c r="F674" s="201">
        <v>7.62</v>
      </c>
      <c r="G674" s="201">
        <v>7.62</v>
      </c>
      <c r="H674" s="202">
        <v>0</v>
      </c>
      <c r="I674" s="205">
        <v>0</v>
      </c>
      <c r="J674" s="201">
        <v>7.62</v>
      </c>
      <c r="K674" s="201">
        <v>0</v>
      </c>
      <c r="L674" s="202">
        <v>0</v>
      </c>
    </row>
    <row r="675" s="192" customFormat="1" customHeight="1" spans="1:12">
      <c r="A675" s="179" t="s">
        <v>1583</v>
      </c>
      <c r="B675" s="179" t="s">
        <v>1899</v>
      </c>
      <c r="C675" s="179" t="s">
        <v>1899</v>
      </c>
      <c r="D675" s="199" t="s">
        <v>3689</v>
      </c>
      <c r="E675" s="200" t="s">
        <v>3535</v>
      </c>
      <c r="F675" s="201">
        <v>1.25</v>
      </c>
      <c r="G675" s="201">
        <v>1.25</v>
      </c>
      <c r="H675" s="202">
        <v>0</v>
      </c>
      <c r="I675" s="205">
        <v>1.25</v>
      </c>
      <c r="J675" s="201">
        <v>0</v>
      </c>
      <c r="K675" s="201">
        <v>0</v>
      </c>
      <c r="L675" s="202">
        <v>0</v>
      </c>
    </row>
    <row r="676" s="192" customFormat="1" customHeight="1" spans="1:12">
      <c r="A676" s="179" t="s">
        <v>1619</v>
      </c>
      <c r="B676" s="179" t="s">
        <v>1911</v>
      </c>
      <c r="C676" s="179" t="s">
        <v>1899</v>
      </c>
      <c r="D676" s="199" t="s">
        <v>3571</v>
      </c>
      <c r="E676" s="200" t="s">
        <v>3538</v>
      </c>
      <c r="F676" s="201">
        <v>12.59</v>
      </c>
      <c r="G676" s="201">
        <v>12.59</v>
      </c>
      <c r="H676" s="202">
        <v>0</v>
      </c>
      <c r="I676" s="205">
        <v>0</v>
      </c>
      <c r="J676" s="201">
        <v>12.59</v>
      </c>
      <c r="K676" s="201">
        <v>0</v>
      </c>
      <c r="L676" s="202">
        <v>0</v>
      </c>
    </row>
    <row r="677" s="192" customFormat="1" customHeight="1" spans="1:12">
      <c r="A677" s="179"/>
      <c r="B677" s="179"/>
      <c r="C677" s="179"/>
      <c r="D677" s="199" t="s">
        <v>2376</v>
      </c>
      <c r="E677" s="200" t="s">
        <v>2377</v>
      </c>
      <c r="F677" s="201">
        <v>332.38</v>
      </c>
      <c r="G677" s="201">
        <v>332.38</v>
      </c>
      <c r="H677" s="202">
        <v>0</v>
      </c>
      <c r="I677" s="205">
        <v>1.84</v>
      </c>
      <c r="J677" s="201">
        <v>72.2</v>
      </c>
      <c r="K677" s="201">
        <v>89.7</v>
      </c>
      <c r="L677" s="202">
        <v>168.64</v>
      </c>
    </row>
    <row r="678" s="192" customFormat="1" customHeight="1" spans="1:12">
      <c r="A678" s="179"/>
      <c r="B678" s="179"/>
      <c r="C678" s="179"/>
      <c r="D678" s="199" t="s">
        <v>3517</v>
      </c>
      <c r="E678" s="200" t="s">
        <v>3518</v>
      </c>
      <c r="F678" s="201">
        <v>332.38</v>
      </c>
      <c r="G678" s="201">
        <v>332.38</v>
      </c>
      <c r="H678" s="202">
        <v>0</v>
      </c>
      <c r="I678" s="205">
        <v>1.84</v>
      </c>
      <c r="J678" s="201">
        <v>72.2</v>
      </c>
      <c r="K678" s="201">
        <v>89.7</v>
      </c>
      <c r="L678" s="202">
        <v>168.64</v>
      </c>
    </row>
    <row r="679" s="192" customFormat="1" customHeight="1" spans="1:12">
      <c r="A679" s="179" t="s">
        <v>1583</v>
      </c>
      <c r="B679" s="179" t="s">
        <v>1899</v>
      </c>
      <c r="C679" s="179" t="s">
        <v>1899</v>
      </c>
      <c r="D679" s="199" t="s">
        <v>3689</v>
      </c>
      <c r="E679" s="200" t="s">
        <v>3520</v>
      </c>
      <c r="F679" s="201">
        <v>168.64</v>
      </c>
      <c r="G679" s="201">
        <v>168.64</v>
      </c>
      <c r="H679" s="202">
        <v>0</v>
      </c>
      <c r="I679" s="205">
        <v>0</v>
      </c>
      <c r="J679" s="201">
        <v>0</v>
      </c>
      <c r="K679" s="201">
        <v>0</v>
      </c>
      <c r="L679" s="202">
        <v>168.64</v>
      </c>
    </row>
    <row r="680" s="192" customFormat="1" customHeight="1" spans="1:12">
      <c r="A680" s="179" t="s">
        <v>1583</v>
      </c>
      <c r="B680" s="179" t="s">
        <v>1899</v>
      </c>
      <c r="C680" s="179" t="s">
        <v>1899</v>
      </c>
      <c r="D680" s="199" t="s">
        <v>3689</v>
      </c>
      <c r="E680" s="200" t="s">
        <v>3522</v>
      </c>
      <c r="F680" s="201">
        <v>31</v>
      </c>
      <c r="G680" s="201">
        <v>31</v>
      </c>
      <c r="H680" s="202">
        <v>0</v>
      </c>
      <c r="I680" s="205">
        <v>0</v>
      </c>
      <c r="J680" s="201">
        <v>31</v>
      </c>
      <c r="K680" s="201">
        <v>0</v>
      </c>
      <c r="L680" s="202">
        <v>0</v>
      </c>
    </row>
    <row r="681" s="192" customFormat="1" customHeight="1" spans="1:12">
      <c r="A681" s="179" t="s">
        <v>1619</v>
      </c>
      <c r="B681" s="179" t="s">
        <v>1911</v>
      </c>
      <c r="C681" s="179" t="s">
        <v>1911</v>
      </c>
      <c r="D681" s="199" t="s">
        <v>3523</v>
      </c>
      <c r="E681" s="200" t="s">
        <v>3524</v>
      </c>
      <c r="F681" s="201">
        <v>39.93</v>
      </c>
      <c r="G681" s="201">
        <v>39.93</v>
      </c>
      <c r="H681" s="202">
        <v>0</v>
      </c>
      <c r="I681" s="205">
        <v>0</v>
      </c>
      <c r="J681" s="201">
        <v>0</v>
      </c>
      <c r="K681" s="201">
        <v>39.93</v>
      </c>
      <c r="L681" s="202">
        <v>0</v>
      </c>
    </row>
    <row r="682" s="192" customFormat="1" customHeight="1" spans="1:12">
      <c r="A682" s="179" t="s">
        <v>1619</v>
      </c>
      <c r="B682" s="179" t="s">
        <v>1911</v>
      </c>
      <c r="C682" s="179" t="s">
        <v>1913</v>
      </c>
      <c r="D682" s="199" t="s">
        <v>3525</v>
      </c>
      <c r="E682" s="200" t="s">
        <v>3526</v>
      </c>
      <c r="F682" s="201">
        <v>15.97</v>
      </c>
      <c r="G682" s="201">
        <v>15.97</v>
      </c>
      <c r="H682" s="202">
        <v>0</v>
      </c>
      <c r="I682" s="205">
        <v>0</v>
      </c>
      <c r="J682" s="201">
        <v>0</v>
      </c>
      <c r="K682" s="201">
        <v>15.97</v>
      </c>
      <c r="L682" s="202">
        <v>0</v>
      </c>
    </row>
    <row r="683" s="192" customFormat="1" customHeight="1" spans="1:12">
      <c r="A683" s="179" t="s">
        <v>1697</v>
      </c>
      <c r="B683" s="179" t="s">
        <v>1992</v>
      </c>
      <c r="C683" s="179" t="s">
        <v>1899</v>
      </c>
      <c r="D683" s="199" t="s">
        <v>3582</v>
      </c>
      <c r="E683" s="200" t="s">
        <v>3528</v>
      </c>
      <c r="F683" s="201">
        <v>10.03</v>
      </c>
      <c r="G683" s="201">
        <v>10.03</v>
      </c>
      <c r="H683" s="202">
        <v>0</v>
      </c>
      <c r="I683" s="205">
        <v>0</v>
      </c>
      <c r="J683" s="201">
        <v>0</v>
      </c>
      <c r="K683" s="201">
        <v>10.03</v>
      </c>
      <c r="L683" s="202">
        <v>0</v>
      </c>
    </row>
    <row r="684" s="192" customFormat="1" customHeight="1" spans="1:12">
      <c r="A684" s="179" t="s">
        <v>1619</v>
      </c>
      <c r="B684" s="179" t="s">
        <v>2029</v>
      </c>
      <c r="C684" s="179" t="s">
        <v>1899</v>
      </c>
      <c r="D684" s="199" t="s">
        <v>3529</v>
      </c>
      <c r="E684" s="200" t="s">
        <v>3530</v>
      </c>
      <c r="F684" s="201">
        <v>1.69</v>
      </c>
      <c r="G684" s="201">
        <v>1.69</v>
      </c>
      <c r="H684" s="202">
        <v>0</v>
      </c>
      <c r="I684" s="205">
        <v>0</v>
      </c>
      <c r="J684" s="201">
        <v>0</v>
      </c>
      <c r="K684" s="201">
        <v>1.69</v>
      </c>
      <c r="L684" s="202">
        <v>0</v>
      </c>
    </row>
    <row r="685" s="192" customFormat="1" customHeight="1" spans="1:12">
      <c r="A685" s="179" t="s">
        <v>1619</v>
      </c>
      <c r="B685" s="179" t="s">
        <v>2029</v>
      </c>
      <c r="C685" s="179" t="s">
        <v>1897</v>
      </c>
      <c r="D685" s="199" t="s">
        <v>3531</v>
      </c>
      <c r="E685" s="200" t="s">
        <v>3532</v>
      </c>
      <c r="F685" s="201">
        <v>1.84</v>
      </c>
      <c r="G685" s="201">
        <v>1.84</v>
      </c>
      <c r="H685" s="202">
        <v>0</v>
      </c>
      <c r="I685" s="205">
        <v>0</v>
      </c>
      <c r="J685" s="201">
        <v>0</v>
      </c>
      <c r="K685" s="201">
        <v>1.84</v>
      </c>
      <c r="L685" s="202">
        <v>0</v>
      </c>
    </row>
    <row r="686" s="192" customFormat="1" customHeight="1" spans="1:12">
      <c r="A686" s="179" t="s">
        <v>1851</v>
      </c>
      <c r="B686" s="179" t="s">
        <v>1899</v>
      </c>
      <c r="C686" s="179" t="s">
        <v>1897</v>
      </c>
      <c r="D686" s="199" t="s">
        <v>3533</v>
      </c>
      <c r="E686" s="200" t="s">
        <v>3533</v>
      </c>
      <c r="F686" s="201">
        <v>20.24</v>
      </c>
      <c r="G686" s="201">
        <v>20.24</v>
      </c>
      <c r="H686" s="202">
        <v>0</v>
      </c>
      <c r="I686" s="205">
        <v>0</v>
      </c>
      <c r="J686" s="201">
        <v>0</v>
      </c>
      <c r="K686" s="201">
        <v>20.24</v>
      </c>
      <c r="L686" s="202">
        <v>0</v>
      </c>
    </row>
    <row r="687" s="192" customFormat="1" customHeight="1" spans="1:12">
      <c r="A687" s="179" t="s">
        <v>1583</v>
      </c>
      <c r="B687" s="179" t="s">
        <v>1899</v>
      </c>
      <c r="C687" s="179" t="s">
        <v>1899</v>
      </c>
      <c r="D687" s="199" t="s">
        <v>3689</v>
      </c>
      <c r="E687" s="200" t="s">
        <v>3534</v>
      </c>
      <c r="F687" s="201">
        <v>36.36</v>
      </c>
      <c r="G687" s="201">
        <v>36.36</v>
      </c>
      <c r="H687" s="202">
        <v>0</v>
      </c>
      <c r="I687" s="205">
        <v>0</v>
      </c>
      <c r="J687" s="201">
        <v>36.36</v>
      </c>
      <c r="K687" s="201">
        <v>0</v>
      </c>
      <c r="L687" s="202">
        <v>0</v>
      </c>
    </row>
    <row r="688" s="192" customFormat="1" customHeight="1" spans="1:12">
      <c r="A688" s="179" t="s">
        <v>1583</v>
      </c>
      <c r="B688" s="179" t="s">
        <v>1899</v>
      </c>
      <c r="C688" s="179" t="s">
        <v>1899</v>
      </c>
      <c r="D688" s="199" t="s">
        <v>3689</v>
      </c>
      <c r="E688" s="200" t="s">
        <v>3535</v>
      </c>
      <c r="F688" s="201">
        <v>1.84</v>
      </c>
      <c r="G688" s="201">
        <v>1.84</v>
      </c>
      <c r="H688" s="202">
        <v>0</v>
      </c>
      <c r="I688" s="205">
        <v>1.84</v>
      </c>
      <c r="J688" s="201">
        <v>0</v>
      </c>
      <c r="K688" s="201">
        <v>0</v>
      </c>
      <c r="L688" s="202">
        <v>0</v>
      </c>
    </row>
    <row r="689" s="192" customFormat="1" customHeight="1" spans="1:12">
      <c r="A689" s="179" t="s">
        <v>1619</v>
      </c>
      <c r="B689" s="179" t="s">
        <v>1911</v>
      </c>
      <c r="C689" s="179" t="s">
        <v>1899</v>
      </c>
      <c r="D689" s="199" t="s">
        <v>3571</v>
      </c>
      <c r="E689" s="200" t="s">
        <v>3538</v>
      </c>
      <c r="F689" s="201">
        <v>4.84</v>
      </c>
      <c r="G689" s="201">
        <v>4.84</v>
      </c>
      <c r="H689" s="202">
        <v>0</v>
      </c>
      <c r="I689" s="205">
        <v>0</v>
      </c>
      <c r="J689" s="201">
        <v>4.84</v>
      </c>
      <c r="K689" s="201">
        <v>0</v>
      </c>
      <c r="L689" s="202">
        <v>0</v>
      </c>
    </row>
    <row r="690" s="192" customFormat="1" customHeight="1" spans="1:12">
      <c r="A690" s="179"/>
      <c r="B690" s="179"/>
      <c r="C690" s="179"/>
      <c r="D690" s="199" t="s">
        <v>2378</v>
      </c>
      <c r="E690" s="200" t="s">
        <v>2379</v>
      </c>
      <c r="F690" s="201">
        <v>173.09</v>
      </c>
      <c r="G690" s="201">
        <v>173.09</v>
      </c>
      <c r="H690" s="202">
        <v>0</v>
      </c>
      <c r="I690" s="205">
        <v>1.01</v>
      </c>
      <c r="J690" s="201">
        <v>26.89</v>
      </c>
      <c r="K690" s="201">
        <v>50.48</v>
      </c>
      <c r="L690" s="202">
        <v>94.71</v>
      </c>
    </row>
    <row r="691" s="192" customFormat="1" customHeight="1" spans="1:12">
      <c r="A691" s="179"/>
      <c r="B691" s="179"/>
      <c r="C691" s="179"/>
      <c r="D691" s="199" t="s">
        <v>3517</v>
      </c>
      <c r="E691" s="200" t="s">
        <v>3518</v>
      </c>
      <c r="F691" s="201">
        <v>173.09</v>
      </c>
      <c r="G691" s="201">
        <v>173.09</v>
      </c>
      <c r="H691" s="202">
        <v>0</v>
      </c>
      <c r="I691" s="205">
        <v>1.01</v>
      </c>
      <c r="J691" s="201">
        <v>26.89</v>
      </c>
      <c r="K691" s="201">
        <v>50.48</v>
      </c>
      <c r="L691" s="202">
        <v>94.71</v>
      </c>
    </row>
    <row r="692" s="192" customFormat="1" customHeight="1" spans="1:12">
      <c r="A692" s="179" t="s">
        <v>1583</v>
      </c>
      <c r="B692" s="179" t="s">
        <v>1899</v>
      </c>
      <c r="C692" s="179" t="s">
        <v>1899</v>
      </c>
      <c r="D692" s="199" t="s">
        <v>3689</v>
      </c>
      <c r="E692" s="200" t="s">
        <v>3520</v>
      </c>
      <c r="F692" s="201">
        <v>94.71</v>
      </c>
      <c r="G692" s="201">
        <v>94.71</v>
      </c>
      <c r="H692" s="202">
        <v>0</v>
      </c>
      <c r="I692" s="205">
        <v>0</v>
      </c>
      <c r="J692" s="201">
        <v>0</v>
      </c>
      <c r="K692" s="201">
        <v>0</v>
      </c>
      <c r="L692" s="202">
        <v>94.71</v>
      </c>
    </row>
    <row r="693" s="192" customFormat="1" customHeight="1" spans="1:12">
      <c r="A693" s="179" t="s">
        <v>1583</v>
      </c>
      <c r="B693" s="179" t="s">
        <v>1899</v>
      </c>
      <c r="C693" s="179" t="s">
        <v>1899</v>
      </c>
      <c r="D693" s="199" t="s">
        <v>3689</v>
      </c>
      <c r="E693" s="200" t="s">
        <v>3522</v>
      </c>
      <c r="F693" s="201">
        <v>18</v>
      </c>
      <c r="G693" s="201">
        <v>18</v>
      </c>
      <c r="H693" s="202">
        <v>0</v>
      </c>
      <c r="I693" s="205">
        <v>0</v>
      </c>
      <c r="J693" s="201">
        <v>18</v>
      </c>
      <c r="K693" s="201">
        <v>0</v>
      </c>
      <c r="L693" s="202">
        <v>0</v>
      </c>
    </row>
    <row r="694" s="192" customFormat="1" customHeight="1" spans="1:12">
      <c r="A694" s="179" t="s">
        <v>1619</v>
      </c>
      <c r="B694" s="179" t="s">
        <v>1911</v>
      </c>
      <c r="C694" s="179" t="s">
        <v>1911</v>
      </c>
      <c r="D694" s="199" t="s">
        <v>3523</v>
      </c>
      <c r="E694" s="200" t="s">
        <v>3524</v>
      </c>
      <c r="F694" s="201">
        <v>22.54</v>
      </c>
      <c r="G694" s="201">
        <v>22.54</v>
      </c>
      <c r="H694" s="202">
        <v>0</v>
      </c>
      <c r="I694" s="205">
        <v>0</v>
      </c>
      <c r="J694" s="201">
        <v>0</v>
      </c>
      <c r="K694" s="201">
        <v>22.54</v>
      </c>
      <c r="L694" s="202">
        <v>0</v>
      </c>
    </row>
    <row r="695" s="192" customFormat="1" customHeight="1" spans="1:12">
      <c r="A695" s="179" t="s">
        <v>1619</v>
      </c>
      <c r="B695" s="179" t="s">
        <v>1911</v>
      </c>
      <c r="C695" s="179" t="s">
        <v>1913</v>
      </c>
      <c r="D695" s="199" t="s">
        <v>3525</v>
      </c>
      <c r="E695" s="200" t="s">
        <v>3526</v>
      </c>
      <c r="F695" s="201">
        <v>9.02</v>
      </c>
      <c r="G695" s="201">
        <v>9.02</v>
      </c>
      <c r="H695" s="202">
        <v>0</v>
      </c>
      <c r="I695" s="205">
        <v>0</v>
      </c>
      <c r="J695" s="201">
        <v>0</v>
      </c>
      <c r="K695" s="201">
        <v>9.02</v>
      </c>
      <c r="L695" s="202">
        <v>0</v>
      </c>
    </row>
    <row r="696" s="192" customFormat="1" customHeight="1" spans="1:12">
      <c r="A696" s="179" t="s">
        <v>1697</v>
      </c>
      <c r="B696" s="179" t="s">
        <v>1992</v>
      </c>
      <c r="C696" s="179" t="s">
        <v>1899</v>
      </c>
      <c r="D696" s="199" t="s">
        <v>3582</v>
      </c>
      <c r="E696" s="200" t="s">
        <v>3528</v>
      </c>
      <c r="F696" s="201">
        <v>5.59</v>
      </c>
      <c r="G696" s="201">
        <v>5.59</v>
      </c>
      <c r="H696" s="202">
        <v>0</v>
      </c>
      <c r="I696" s="205">
        <v>0</v>
      </c>
      <c r="J696" s="201">
        <v>0</v>
      </c>
      <c r="K696" s="201">
        <v>5.59</v>
      </c>
      <c r="L696" s="202">
        <v>0</v>
      </c>
    </row>
    <row r="697" s="192" customFormat="1" customHeight="1" spans="1:12">
      <c r="A697" s="179" t="s">
        <v>1619</v>
      </c>
      <c r="B697" s="179" t="s">
        <v>2029</v>
      </c>
      <c r="C697" s="179" t="s">
        <v>1899</v>
      </c>
      <c r="D697" s="199" t="s">
        <v>3529</v>
      </c>
      <c r="E697" s="200" t="s">
        <v>3530</v>
      </c>
      <c r="F697" s="201">
        <v>0.95</v>
      </c>
      <c r="G697" s="201">
        <v>0.95</v>
      </c>
      <c r="H697" s="202">
        <v>0</v>
      </c>
      <c r="I697" s="205">
        <v>0</v>
      </c>
      <c r="J697" s="201">
        <v>0</v>
      </c>
      <c r="K697" s="201">
        <v>0.95</v>
      </c>
      <c r="L697" s="202">
        <v>0</v>
      </c>
    </row>
    <row r="698" s="192" customFormat="1" customHeight="1" spans="1:12">
      <c r="A698" s="179" t="s">
        <v>1619</v>
      </c>
      <c r="B698" s="179" t="s">
        <v>2029</v>
      </c>
      <c r="C698" s="179" t="s">
        <v>1897</v>
      </c>
      <c r="D698" s="199" t="s">
        <v>3531</v>
      </c>
      <c r="E698" s="200" t="s">
        <v>3532</v>
      </c>
      <c r="F698" s="201">
        <v>1.01</v>
      </c>
      <c r="G698" s="201">
        <v>1.01</v>
      </c>
      <c r="H698" s="202">
        <v>0</v>
      </c>
      <c r="I698" s="205">
        <v>0</v>
      </c>
      <c r="J698" s="201">
        <v>0</v>
      </c>
      <c r="K698" s="201">
        <v>1.01</v>
      </c>
      <c r="L698" s="202">
        <v>0</v>
      </c>
    </row>
    <row r="699" s="192" customFormat="1" customHeight="1" spans="1:12">
      <c r="A699" s="179" t="s">
        <v>1851</v>
      </c>
      <c r="B699" s="179" t="s">
        <v>1899</v>
      </c>
      <c r="C699" s="179" t="s">
        <v>1897</v>
      </c>
      <c r="D699" s="199" t="s">
        <v>3533</v>
      </c>
      <c r="E699" s="200" t="s">
        <v>3533</v>
      </c>
      <c r="F699" s="201">
        <v>11.37</v>
      </c>
      <c r="G699" s="201">
        <v>11.37</v>
      </c>
      <c r="H699" s="202">
        <v>0</v>
      </c>
      <c r="I699" s="205">
        <v>0</v>
      </c>
      <c r="J699" s="201">
        <v>0</v>
      </c>
      <c r="K699" s="201">
        <v>11.37</v>
      </c>
      <c r="L699" s="202">
        <v>0</v>
      </c>
    </row>
    <row r="700" s="192" customFormat="1" customHeight="1" spans="1:12">
      <c r="A700" s="179" t="s">
        <v>1583</v>
      </c>
      <c r="B700" s="179" t="s">
        <v>1899</v>
      </c>
      <c r="C700" s="179" t="s">
        <v>1899</v>
      </c>
      <c r="D700" s="199" t="s">
        <v>3689</v>
      </c>
      <c r="E700" s="200" t="s">
        <v>3534</v>
      </c>
      <c r="F700" s="201">
        <v>6</v>
      </c>
      <c r="G700" s="201">
        <v>6</v>
      </c>
      <c r="H700" s="202">
        <v>0</v>
      </c>
      <c r="I700" s="205">
        <v>0</v>
      </c>
      <c r="J700" s="201">
        <v>6</v>
      </c>
      <c r="K700" s="201">
        <v>0</v>
      </c>
      <c r="L700" s="202">
        <v>0</v>
      </c>
    </row>
    <row r="701" s="192" customFormat="1" customHeight="1" spans="1:12">
      <c r="A701" s="179" t="s">
        <v>1583</v>
      </c>
      <c r="B701" s="179" t="s">
        <v>1899</v>
      </c>
      <c r="C701" s="179" t="s">
        <v>1899</v>
      </c>
      <c r="D701" s="199" t="s">
        <v>3689</v>
      </c>
      <c r="E701" s="200" t="s">
        <v>3535</v>
      </c>
      <c r="F701" s="201">
        <v>1.01</v>
      </c>
      <c r="G701" s="201">
        <v>1.01</v>
      </c>
      <c r="H701" s="202">
        <v>0</v>
      </c>
      <c r="I701" s="205">
        <v>1.01</v>
      </c>
      <c r="J701" s="201">
        <v>0</v>
      </c>
      <c r="K701" s="201">
        <v>0</v>
      </c>
      <c r="L701" s="202">
        <v>0</v>
      </c>
    </row>
    <row r="702" s="192" customFormat="1" customHeight="1" spans="1:12">
      <c r="A702" s="179" t="s">
        <v>1619</v>
      </c>
      <c r="B702" s="179" t="s">
        <v>1911</v>
      </c>
      <c r="C702" s="179" t="s">
        <v>1899</v>
      </c>
      <c r="D702" s="199" t="s">
        <v>3571</v>
      </c>
      <c r="E702" s="200" t="s">
        <v>3538</v>
      </c>
      <c r="F702" s="201">
        <v>2.89</v>
      </c>
      <c r="G702" s="201">
        <v>2.89</v>
      </c>
      <c r="H702" s="202">
        <v>0</v>
      </c>
      <c r="I702" s="205">
        <v>0</v>
      </c>
      <c r="J702" s="201">
        <v>2.89</v>
      </c>
      <c r="K702" s="201">
        <v>0</v>
      </c>
      <c r="L702" s="202">
        <v>0</v>
      </c>
    </row>
    <row r="703" s="192" customFormat="1" customHeight="1" spans="1:12">
      <c r="A703" s="179"/>
      <c r="B703" s="179"/>
      <c r="C703" s="179"/>
      <c r="D703" s="199" t="s">
        <v>2380</v>
      </c>
      <c r="E703" s="200" t="s">
        <v>2381</v>
      </c>
      <c r="F703" s="201">
        <v>458.33</v>
      </c>
      <c r="G703" s="201">
        <v>458.33</v>
      </c>
      <c r="H703" s="202">
        <v>0</v>
      </c>
      <c r="I703" s="205">
        <v>2.6</v>
      </c>
      <c r="J703" s="201">
        <v>113.02</v>
      </c>
      <c r="K703" s="201">
        <v>118.32</v>
      </c>
      <c r="L703" s="202">
        <v>224.39</v>
      </c>
    </row>
    <row r="704" s="192" customFormat="1" customHeight="1" spans="1:12">
      <c r="A704" s="179"/>
      <c r="B704" s="179"/>
      <c r="C704" s="179"/>
      <c r="D704" s="199" t="s">
        <v>3517</v>
      </c>
      <c r="E704" s="200" t="s">
        <v>3518</v>
      </c>
      <c r="F704" s="201">
        <v>458.33</v>
      </c>
      <c r="G704" s="201">
        <v>458.33</v>
      </c>
      <c r="H704" s="202">
        <v>0</v>
      </c>
      <c r="I704" s="205">
        <v>2.6</v>
      </c>
      <c r="J704" s="201">
        <v>113.02</v>
      </c>
      <c r="K704" s="201">
        <v>118.32</v>
      </c>
      <c r="L704" s="202">
        <v>224.39</v>
      </c>
    </row>
    <row r="705" s="192" customFormat="1" customHeight="1" spans="1:12">
      <c r="A705" s="179" t="s">
        <v>1583</v>
      </c>
      <c r="B705" s="179" t="s">
        <v>1899</v>
      </c>
      <c r="C705" s="179" t="s">
        <v>1899</v>
      </c>
      <c r="D705" s="199" t="s">
        <v>3689</v>
      </c>
      <c r="E705" s="200" t="s">
        <v>3520</v>
      </c>
      <c r="F705" s="201">
        <v>224.39</v>
      </c>
      <c r="G705" s="201">
        <v>224.39</v>
      </c>
      <c r="H705" s="202">
        <v>0</v>
      </c>
      <c r="I705" s="205">
        <v>0</v>
      </c>
      <c r="J705" s="201">
        <v>0</v>
      </c>
      <c r="K705" s="201">
        <v>0</v>
      </c>
      <c r="L705" s="202">
        <v>224.39</v>
      </c>
    </row>
    <row r="706" s="192" customFormat="1" customHeight="1" spans="1:12">
      <c r="A706" s="179" t="s">
        <v>1583</v>
      </c>
      <c r="B706" s="179" t="s">
        <v>1899</v>
      </c>
      <c r="C706" s="179" t="s">
        <v>1899</v>
      </c>
      <c r="D706" s="199" t="s">
        <v>3689</v>
      </c>
      <c r="E706" s="200" t="s">
        <v>3522</v>
      </c>
      <c r="F706" s="201">
        <v>36</v>
      </c>
      <c r="G706" s="201">
        <v>36</v>
      </c>
      <c r="H706" s="202">
        <v>0</v>
      </c>
      <c r="I706" s="205">
        <v>0</v>
      </c>
      <c r="J706" s="201">
        <v>36</v>
      </c>
      <c r="K706" s="201">
        <v>0</v>
      </c>
      <c r="L706" s="202">
        <v>0</v>
      </c>
    </row>
    <row r="707" s="192" customFormat="1" customHeight="1" spans="1:12">
      <c r="A707" s="179" t="s">
        <v>1619</v>
      </c>
      <c r="B707" s="179" t="s">
        <v>1911</v>
      </c>
      <c r="C707" s="179" t="s">
        <v>1911</v>
      </c>
      <c r="D707" s="199" t="s">
        <v>3523</v>
      </c>
      <c r="E707" s="200" t="s">
        <v>3524</v>
      </c>
      <c r="F707" s="201">
        <v>52.08</v>
      </c>
      <c r="G707" s="201">
        <v>52.08</v>
      </c>
      <c r="H707" s="202">
        <v>0</v>
      </c>
      <c r="I707" s="205">
        <v>0</v>
      </c>
      <c r="J707" s="201">
        <v>0</v>
      </c>
      <c r="K707" s="201">
        <v>52.08</v>
      </c>
      <c r="L707" s="202">
        <v>0</v>
      </c>
    </row>
    <row r="708" s="192" customFormat="1" customHeight="1" spans="1:12">
      <c r="A708" s="179" t="s">
        <v>1619</v>
      </c>
      <c r="B708" s="179" t="s">
        <v>1911</v>
      </c>
      <c r="C708" s="179" t="s">
        <v>1913</v>
      </c>
      <c r="D708" s="199" t="s">
        <v>3525</v>
      </c>
      <c r="E708" s="200" t="s">
        <v>3526</v>
      </c>
      <c r="F708" s="201">
        <v>20.83</v>
      </c>
      <c r="G708" s="201">
        <v>20.83</v>
      </c>
      <c r="H708" s="202">
        <v>0</v>
      </c>
      <c r="I708" s="205">
        <v>0</v>
      </c>
      <c r="J708" s="201">
        <v>0</v>
      </c>
      <c r="K708" s="201">
        <v>20.83</v>
      </c>
      <c r="L708" s="202">
        <v>0</v>
      </c>
    </row>
    <row r="709" s="192" customFormat="1" customHeight="1" spans="1:12">
      <c r="A709" s="179" t="s">
        <v>1697</v>
      </c>
      <c r="B709" s="179" t="s">
        <v>1992</v>
      </c>
      <c r="C709" s="179" t="s">
        <v>1899</v>
      </c>
      <c r="D709" s="199" t="s">
        <v>3582</v>
      </c>
      <c r="E709" s="200" t="s">
        <v>3528</v>
      </c>
      <c r="F709" s="201">
        <v>13.64</v>
      </c>
      <c r="G709" s="201">
        <v>13.64</v>
      </c>
      <c r="H709" s="202">
        <v>0</v>
      </c>
      <c r="I709" s="205">
        <v>0</v>
      </c>
      <c r="J709" s="201">
        <v>0</v>
      </c>
      <c r="K709" s="201">
        <v>13.64</v>
      </c>
      <c r="L709" s="202">
        <v>0</v>
      </c>
    </row>
    <row r="710" s="192" customFormat="1" customHeight="1" spans="1:12">
      <c r="A710" s="179" t="s">
        <v>1619</v>
      </c>
      <c r="B710" s="179" t="s">
        <v>2029</v>
      </c>
      <c r="C710" s="179" t="s">
        <v>1899</v>
      </c>
      <c r="D710" s="199" t="s">
        <v>3529</v>
      </c>
      <c r="E710" s="200" t="s">
        <v>3530</v>
      </c>
      <c r="F710" s="201">
        <v>2.24</v>
      </c>
      <c r="G710" s="201">
        <v>2.24</v>
      </c>
      <c r="H710" s="202">
        <v>0</v>
      </c>
      <c r="I710" s="205">
        <v>0</v>
      </c>
      <c r="J710" s="201">
        <v>0</v>
      </c>
      <c r="K710" s="201">
        <v>2.24</v>
      </c>
      <c r="L710" s="202">
        <v>0</v>
      </c>
    </row>
    <row r="711" s="192" customFormat="1" customHeight="1" spans="1:12">
      <c r="A711" s="179" t="s">
        <v>1619</v>
      </c>
      <c r="B711" s="179" t="s">
        <v>2029</v>
      </c>
      <c r="C711" s="179" t="s">
        <v>1897</v>
      </c>
      <c r="D711" s="199" t="s">
        <v>3531</v>
      </c>
      <c r="E711" s="200" t="s">
        <v>3532</v>
      </c>
      <c r="F711" s="201">
        <v>2.6</v>
      </c>
      <c r="G711" s="201">
        <v>2.6</v>
      </c>
      <c r="H711" s="202">
        <v>0</v>
      </c>
      <c r="I711" s="205">
        <v>0</v>
      </c>
      <c r="J711" s="201">
        <v>0</v>
      </c>
      <c r="K711" s="201">
        <v>2.6</v>
      </c>
      <c r="L711" s="202">
        <v>0</v>
      </c>
    </row>
    <row r="712" s="192" customFormat="1" customHeight="1" spans="1:12">
      <c r="A712" s="179" t="s">
        <v>1851</v>
      </c>
      <c r="B712" s="179" t="s">
        <v>1899</v>
      </c>
      <c r="C712" s="179" t="s">
        <v>1897</v>
      </c>
      <c r="D712" s="199" t="s">
        <v>3533</v>
      </c>
      <c r="E712" s="200" t="s">
        <v>3533</v>
      </c>
      <c r="F712" s="201">
        <v>26.93</v>
      </c>
      <c r="G712" s="201">
        <v>26.93</v>
      </c>
      <c r="H712" s="202">
        <v>0</v>
      </c>
      <c r="I712" s="205">
        <v>0</v>
      </c>
      <c r="J712" s="201">
        <v>0</v>
      </c>
      <c r="K712" s="201">
        <v>26.93</v>
      </c>
      <c r="L712" s="202">
        <v>0</v>
      </c>
    </row>
    <row r="713" s="192" customFormat="1" customHeight="1" spans="1:12">
      <c r="A713" s="179" t="s">
        <v>1583</v>
      </c>
      <c r="B713" s="179" t="s">
        <v>1899</v>
      </c>
      <c r="C713" s="179" t="s">
        <v>1899</v>
      </c>
      <c r="D713" s="199" t="s">
        <v>3689</v>
      </c>
      <c r="E713" s="200" t="s">
        <v>3534</v>
      </c>
      <c r="F713" s="201">
        <v>38.22</v>
      </c>
      <c r="G713" s="201">
        <v>38.22</v>
      </c>
      <c r="H713" s="202">
        <v>0</v>
      </c>
      <c r="I713" s="205">
        <v>0</v>
      </c>
      <c r="J713" s="201">
        <v>38.22</v>
      </c>
      <c r="K713" s="201">
        <v>0</v>
      </c>
      <c r="L713" s="202">
        <v>0</v>
      </c>
    </row>
    <row r="714" s="192" customFormat="1" customHeight="1" spans="1:12">
      <c r="A714" s="179" t="s">
        <v>1583</v>
      </c>
      <c r="B714" s="179" t="s">
        <v>1899</v>
      </c>
      <c r="C714" s="179" t="s">
        <v>1899</v>
      </c>
      <c r="D714" s="199" t="s">
        <v>3689</v>
      </c>
      <c r="E714" s="200" t="s">
        <v>3535</v>
      </c>
      <c r="F714" s="201">
        <v>2.6</v>
      </c>
      <c r="G714" s="201">
        <v>2.6</v>
      </c>
      <c r="H714" s="202">
        <v>0</v>
      </c>
      <c r="I714" s="205">
        <v>2.6</v>
      </c>
      <c r="J714" s="201">
        <v>0</v>
      </c>
      <c r="K714" s="201">
        <v>0</v>
      </c>
      <c r="L714" s="202">
        <v>0</v>
      </c>
    </row>
    <row r="715" s="192" customFormat="1" customHeight="1" spans="1:12">
      <c r="A715" s="179" t="s">
        <v>1619</v>
      </c>
      <c r="B715" s="179" t="s">
        <v>1911</v>
      </c>
      <c r="C715" s="179" t="s">
        <v>1899</v>
      </c>
      <c r="D715" s="199" t="s">
        <v>3571</v>
      </c>
      <c r="E715" s="200" t="s">
        <v>3538</v>
      </c>
      <c r="F715" s="201">
        <v>38.8</v>
      </c>
      <c r="G715" s="201">
        <v>38.8</v>
      </c>
      <c r="H715" s="202">
        <v>0</v>
      </c>
      <c r="I715" s="205">
        <v>0</v>
      </c>
      <c r="J715" s="201">
        <v>38.8</v>
      </c>
      <c r="K715" s="201">
        <v>0</v>
      </c>
      <c r="L715" s="202">
        <v>0</v>
      </c>
    </row>
    <row r="716" s="192" customFormat="1" customHeight="1" spans="1:12">
      <c r="A716" s="179"/>
      <c r="B716" s="179"/>
      <c r="C716" s="179"/>
      <c r="D716" s="199" t="s">
        <v>2382</v>
      </c>
      <c r="E716" s="200" t="s">
        <v>2383</v>
      </c>
      <c r="F716" s="201">
        <v>2743.54</v>
      </c>
      <c r="G716" s="201">
        <v>2743.54</v>
      </c>
      <c r="H716" s="202">
        <v>0</v>
      </c>
      <c r="I716" s="205">
        <v>17.33</v>
      </c>
      <c r="J716" s="201">
        <v>511.62</v>
      </c>
      <c r="K716" s="201">
        <v>761.48</v>
      </c>
      <c r="L716" s="202">
        <v>1453.11</v>
      </c>
    </row>
    <row r="717" s="192" customFormat="1" customHeight="1" spans="1:12">
      <c r="A717" s="179"/>
      <c r="B717" s="179"/>
      <c r="C717" s="179"/>
      <c r="D717" s="199" t="s">
        <v>3517</v>
      </c>
      <c r="E717" s="200" t="s">
        <v>3518</v>
      </c>
      <c r="F717" s="201">
        <v>2743.54</v>
      </c>
      <c r="G717" s="201">
        <v>2743.54</v>
      </c>
      <c r="H717" s="202">
        <v>0</v>
      </c>
      <c r="I717" s="205">
        <v>17.33</v>
      </c>
      <c r="J717" s="201">
        <v>511.62</v>
      </c>
      <c r="K717" s="201">
        <v>761.48</v>
      </c>
      <c r="L717" s="202">
        <v>1453.11</v>
      </c>
    </row>
    <row r="718" s="192" customFormat="1" customHeight="1" spans="1:12">
      <c r="A718" s="179" t="s">
        <v>1583</v>
      </c>
      <c r="B718" s="179" t="s">
        <v>1899</v>
      </c>
      <c r="C718" s="179" t="s">
        <v>1899</v>
      </c>
      <c r="D718" s="199" t="s">
        <v>3689</v>
      </c>
      <c r="E718" s="200" t="s">
        <v>3520</v>
      </c>
      <c r="F718" s="201">
        <v>1453.11</v>
      </c>
      <c r="G718" s="201">
        <v>1453.11</v>
      </c>
      <c r="H718" s="202">
        <v>0</v>
      </c>
      <c r="I718" s="205">
        <v>0</v>
      </c>
      <c r="J718" s="201">
        <v>0</v>
      </c>
      <c r="K718" s="201">
        <v>0</v>
      </c>
      <c r="L718" s="202">
        <v>1453.11</v>
      </c>
    </row>
    <row r="719" s="192" customFormat="1" customHeight="1" spans="1:12">
      <c r="A719" s="179" t="s">
        <v>1583</v>
      </c>
      <c r="B719" s="179" t="s">
        <v>1899</v>
      </c>
      <c r="C719" s="179" t="s">
        <v>1899</v>
      </c>
      <c r="D719" s="199" t="s">
        <v>3689</v>
      </c>
      <c r="E719" s="200" t="s">
        <v>3522</v>
      </c>
      <c r="F719" s="201">
        <v>211</v>
      </c>
      <c r="G719" s="201">
        <v>211</v>
      </c>
      <c r="H719" s="202">
        <v>0</v>
      </c>
      <c r="I719" s="205">
        <v>0</v>
      </c>
      <c r="J719" s="201">
        <v>211</v>
      </c>
      <c r="K719" s="201">
        <v>0</v>
      </c>
      <c r="L719" s="202">
        <v>0</v>
      </c>
    </row>
    <row r="720" s="192" customFormat="1" customHeight="1" spans="1:12">
      <c r="A720" s="179" t="s">
        <v>1619</v>
      </c>
      <c r="B720" s="179" t="s">
        <v>1911</v>
      </c>
      <c r="C720" s="179" t="s">
        <v>1911</v>
      </c>
      <c r="D720" s="199" t="s">
        <v>3523</v>
      </c>
      <c r="E720" s="200" t="s">
        <v>3524</v>
      </c>
      <c r="F720" s="201">
        <v>332.82</v>
      </c>
      <c r="G720" s="201">
        <v>332.82</v>
      </c>
      <c r="H720" s="202">
        <v>0</v>
      </c>
      <c r="I720" s="205">
        <v>0</v>
      </c>
      <c r="J720" s="201">
        <v>0</v>
      </c>
      <c r="K720" s="201">
        <v>332.82</v>
      </c>
      <c r="L720" s="202">
        <v>0</v>
      </c>
    </row>
    <row r="721" s="192" customFormat="1" customHeight="1" spans="1:12">
      <c r="A721" s="179" t="s">
        <v>1619</v>
      </c>
      <c r="B721" s="179" t="s">
        <v>1911</v>
      </c>
      <c r="C721" s="179" t="s">
        <v>1913</v>
      </c>
      <c r="D721" s="199" t="s">
        <v>3525</v>
      </c>
      <c r="E721" s="200" t="s">
        <v>3526</v>
      </c>
      <c r="F721" s="201">
        <v>133.13</v>
      </c>
      <c r="G721" s="201">
        <v>133.13</v>
      </c>
      <c r="H721" s="202">
        <v>0</v>
      </c>
      <c r="I721" s="205">
        <v>0</v>
      </c>
      <c r="J721" s="201">
        <v>0</v>
      </c>
      <c r="K721" s="201">
        <v>133.13</v>
      </c>
      <c r="L721" s="202">
        <v>0</v>
      </c>
    </row>
    <row r="722" s="192" customFormat="1" customHeight="1" spans="1:12">
      <c r="A722" s="179" t="s">
        <v>1697</v>
      </c>
      <c r="B722" s="179" t="s">
        <v>1992</v>
      </c>
      <c r="C722" s="179" t="s">
        <v>1899</v>
      </c>
      <c r="D722" s="199" t="s">
        <v>3582</v>
      </c>
      <c r="E722" s="200" t="s">
        <v>3528</v>
      </c>
      <c r="F722" s="201">
        <v>89.3</v>
      </c>
      <c r="G722" s="201">
        <v>89.3</v>
      </c>
      <c r="H722" s="202">
        <v>0</v>
      </c>
      <c r="I722" s="205">
        <v>0</v>
      </c>
      <c r="J722" s="201">
        <v>0</v>
      </c>
      <c r="K722" s="201">
        <v>89.3</v>
      </c>
      <c r="L722" s="202">
        <v>0</v>
      </c>
    </row>
    <row r="723" s="192" customFormat="1" customHeight="1" spans="1:12">
      <c r="A723" s="179" t="s">
        <v>1619</v>
      </c>
      <c r="B723" s="179" t="s">
        <v>2029</v>
      </c>
      <c r="C723" s="179" t="s">
        <v>1899</v>
      </c>
      <c r="D723" s="199" t="s">
        <v>3529</v>
      </c>
      <c r="E723" s="200" t="s">
        <v>3530</v>
      </c>
      <c r="F723" s="201">
        <v>14.53</v>
      </c>
      <c r="G723" s="201">
        <v>14.53</v>
      </c>
      <c r="H723" s="202">
        <v>0</v>
      </c>
      <c r="I723" s="205">
        <v>0</v>
      </c>
      <c r="J723" s="201">
        <v>0</v>
      </c>
      <c r="K723" s="201">
        <v>14.53</v>
      </c>
      <c r="L723" s="202">
        <v>0</v>
      </c>
    </row>
    <row r="724" s="192" customFormat="1" customHeight="1" spans="1:12">
      <c r="A724" s="179" t="s">
        <v>1619</v>
      </c>
      <c r="B724" s="179" t="s">
        <v>2029</v>
      </c>
      <c r="C724" s="179" t="s">
        <v>1897</v>
      </c>
      <c r="D724" s="199" t="s">
        <v>3531</v>
      </c>
      <c r="E724" s="200" t="s">
        <v>3532</v>
      </c>
      <c r="F724" s="201">
        <v>17.33</v>
      </c>
      <c r="G724" s="201">
        <v>17.33</v>
      </c>
      <c r="H724" s="202">
        <v>0</v>
      </c>
      <c r="I724" s="205">
        <v>0</v>
      </c>
      <c r="J724" s="201">
        <v>0</v>
      </c>
      <c r="K724" s="201">
        <v>17.33</v>
      </c>
      <c r="L724" s="202">
        <v>0</v>
      </c>
    </row>
    <row r="725" s="192" customFormat="1" customHeight="1" spans="1:12">
      <c r="A725" s="179" t="s">
        <v>1851</v>
      </c>
      <c r="B725" s="179" t="s">
        <v>1899</v>
      </c>
      <c r="C725" s="179" t="s">
        <v>1897</v>
      </c>
      <c r="D725" s="199" t="s">
        <v>3533</v>
      </c>
      <c r="E725" s="200" t="s">
        <v>3533</v>
      </c>
      <c r="F725" s="201">
        <v>174.37</v>
      </c>
      <c r="G725" s="201">
        <v>174.37</v>
      </c>
      <c r="H725" s="202">
        <v>0</v>
      </c>
      <c r="I725" s="205">
        <v>0</v>
      </c>
      <c r="J725" s="201">
        <v>0</v>
      </c>
      <c r="K725" s="201">
        <v>174.37</v>
      </c>
      <c r="L725" s="202">
        <v>0</v>
      </c>
    </row>
    <row r="726" s="192" customFormat="1" customHeight="1" spans="1:12">
      <c r="A726" s="179" t="s">
        <v>1583</v>
      </c>
      <c r="B726" s="179" t="s">
        <v>1899</v>
      </c>
      <c r="C726" s="179" t="s">
        <v>1899</v>
      </c>
      <c r="D726" s="199" t="s">
        <v>3689</v>
      </c>
      <c r="E726" s="200" t="s">
        <v>3534</v>
      </c>
      <c r="F726" s="201">
        <v>266.58</v>
      </c>
      <c r="G726" s="201">
        <v>266.58</v>
      </c>
      <c r="H726" s="202">
        <v>0</v>
      </c>
      <c r="I726" s="205">
        <v>0</v>
      </c>
      <c r="J726" s="201">
        <v>266.58</v>
      </c>
      <c r="K726" s="201">
        <v>0</v>
      </c>
      <c r="L726" s="202">
        <v>0</v>
      </c>
    </row>
    <row r="727" s="192" customFormat="1" customHeight="1" spans="1:12">
      <c r="A727" s="179" t="s">
        <v>1583</v>
      </c>
      <c r="B727" s="179" t="s">
        <v>1899</v>
      </c>
      <c r="C727" s="179" t="s">
        <v>1899</v>
      </c>
      <c r="D727" s="199" t="s">
        <v>3689</v>
      </c>
      <c r="E727" s="200" t="s">
        <v>3535</v>
      </c>
      <c r="F727" s="201">
        <v>17.33</v>
      </c>
      <c r="G727" s="201">
        <v>17.33</v>
      </c>
      <c r="H727" s="202">
        <v>0</v>
      </c>
      <c r="I727" s="205">
        <v>17.33</v>
      </c>
      <c r="J727" s="201">
        <v>0</v>
      </c>
      <c r="K727" s="201">
        <v>0</v>
      </c>
      <c r="L727" s="202">
        <v>0</v>
      </c>
    </row>
    <row r="728" s="192" customFormat="1" customHeight="1" spans="1:12">
      <c r="A728" s="179" t="s">
        <v>1619</v>
      </c>
      <c r="B728" s="179" t="s">
        <v>1911</v>
      </c>
      <c r="C728" s="179" t="s">
        <v>1899</v>
      </c>
      <c r="D728" s="199" t="s">
        <v>3571</v>
      </c>
      <c r="E728" s="200" t="s">
        <v>3538</v>
      </c>
      <c r="F728" s="201">
        <v>34.04</v>
      </c>
      <c r="G728" s="201">
        <v>34.04</v>
      </c>
      <c r="H728" s="202">
        <v>0</v>
      </c>
      <c r="I728" s="205">
        <v>0</v>
      </c>
      <c r="J728" s="201">
        <v>34.04</v>
      </c>
      <c r="K728" s="201">
        <v>0</v>
      </c>
      <c r="L728" s="202">
        <v>0</v>
      </c>
    </row>
    <row r="729" s="192" customFormat="1" customHeight="1" spans="1:12">
      <c r="A729" s="179"/>
      <c r="B729" s="179"/>
      <c r="C729" s="179"/>
      <c r="D729" s="199" t="s">
        <v>2384</v>
      </c>
      <c r="E729" s="200" t="s">
        <v>2385</v>
      </c>
      <c r="F729" s="201">
        <v>427.04</v>
      </c>
      <c r="G729" s="201">
        <v>427.04</v>
      </c>
      <c r="H729" s="202">
        <v>0</v>
      </c>
      <c r="I729" s="205">
        <v>2.49</v>
      </c>
      <c r="J729" s="201">
        <v>83.05</v>
      </c>
      <c r="K729" s="201">
        <v>118.3</v>
      </c>
      <c r="L729" s="202">
        <v>223.2</v>
      </c>
    </row>
    <row r="730" s="192" customFormat="1" customHeight="1" spans="1:12">
      <c r="A730" s="179"/>
      <c r="B730" s="179"/>
      <c r="C730" s="179"/>
      <c r="D730" s="199" t="s">
        <v>3517</v>
      </c>
      <c r="E730" s="200" t="s">
        <v>3518</v>
      </c>
      <c r="F730" s="201">
        <v>427.04</v>
      </c>
      <c r="G730" s="201">
        <v>427.04</v>
      </c>
      <c r="H730" s="202">
        <v>0</v>
      </c>
      <c r="I730" s="205">
        <v>2.49</v>
      </c>
      <c r="J730" s="201">
        <v>83.05</v>
      </c>
      <c r="K730" s="201">
        <v>118.3</v>
      </c>
      <c r="L730" s="202">
        <v>223.2</v>
      </c>
    </row>
    <row r="731" s="192" customFormat="1" customHeight="1" spans="1:12">
      <c r="A731" s="179" t="s">
        <v>1583</v>
      </c>
      <c r="B731" s="179" t="s">
        <v>1899</v>
      </c>
      <c r="C731" s="179" t="s">
        <v>1899</v>
      </c>
      <c r="D731" s="199" t="s">
        <v>3689</v>
      </c>
      <c r="E731" s="200" t="s">
        <v>3520</v>
      </c>
      <c r="F731" s="201">
        <v>223.2</v>
      </c>
      <c r="G731" s="201">
        <v>223.2</v>
      </c>
      <c r="H731" s="202">
        <v>0</v>
      </c>
      <c r="I731" s="205">
        <v>0</v>
      </c>
      <c r="J731" s="201">
        <v>0</v>
      </c>
      <c r="K731" s="201">
        <v>0</v>
      </c>
      <c r="L731" s="202">
        <v>223.2</v>
      </c>
    </row>
    <row r="732" s="192" customFormat="1" customHeight="1" spans="1:12">
      <c r="A732" s="179" t="s">
        <v>1583</v>
      </c>
      <c r="B732" s="179" t="s">
        <v>1899</v>
      </c>
      <c r="C732" s="179" t="s">
        <v>1899</v>
      </c>
      <c r="D732" s="199" t="s">
        <v>3689</v>
      </c>
      <c r="E732" s="200" t="s">
        <v>3522</v>
      </c>
      <c r="F732" s="201">
        <v>39</v>
      </c>
      <c r="G732" s="201">
        <v>39</v>
      </c>
      <c r="H732" s="202">
        <v>0</v>
      </c>
      <c r="I732" s="205">
        <v>0</v>
      </c>
      <c r="J732" s="201">
        <v>39</v>
      </c>
      <c r="K732" s="201">
        <v>0</v>
      </c>
      <c r="L732" s="202">
        <v>0</v>
      </c>
    </row>
    <row r="733" s="192" customFormat="1" customHeight="1" spans="1:12">
      <c r="A733" s="179" t="s">
        <v>1619</v>
      </c>
      <c r="B733" s="179" t="s">
        <v>1911</v>
      </c>
      <c r="C733" s="179" t="s">
        <v>1911</v>
      </c>
      <c r="D733" s="199" t="s">
        <v>3523</v>
      </c>
      <c r="E733" s="200" t="s">
        <v>3524</v>
      </c>
      <c r="F733" s="201">
        <v>52.44</v>
      </c>
      <c r="G733" s="201">
        <v>52.44</v>
      </c>
      <c r="H733" s="202">
        <v>0</v>
      </c>
      <c r="I733" s="205">
        <v>0</v>
      </c>
      <c r="J733" s="201">
        <v>0</v>
      </c>
      <c r="K733" s="201">
        <v>52.44</v>
      </c>
      <c r="L733" s="202">
        <v>0</v>
      </c>
    </row>
    <row r="734" s="192" customFormat="1" customHeight="1" spans="1:12">
      <c r="A734" s="179" t="s">
        <v>1619</v>
      </c>
      <c r="B734" s="179" t="s">
        <v>1911</v>
      </c>
      <c r="C734" s="179" t="s">
        <v>1913</v>
      </c>
      <c r="D734" s="199" t="s">
        <v>3525</v>
      </c>
      <c r="E734" s="200" t="s">
        <v>3526</v>
      </c>
      <c r="F734" s="201">
        <v>20.98</v>
      </c>
      <c r="G734" s="201">
        <v>20.98</v>
      </c>
      <c r="H734" s="202">
        <v>0</v>
      </c>
      <c r="I734" s="205">
        <v>0</v>
      </c>
      <c r="J734" s="201">
        <v>0</v>
      </c>
      <c r="K734" s="201">
        <v>20.98</v>
      </c>
      <c r="L734" s="202">
        <v>0</v>
      </c>
    </row>
    <row r="735" s="192" customFormat="1" customHeight="1" spans="1:12">
      <c r="A735" s="179" t="s">
        <v>1697</v>
      </c>
      <c r="B735" s="179" t="s">
        <v>1992</v>
      </c>
      <c r="C735" s="179" t="s">
        <v>1899</v>
      </c>
      <c r="D735" s="199" t="s">
        <v>3582</v>
      </c>
      <c r="E735" s="200" t="s">
        <v>3528</v>
      </c>
      <c r="F735" s="201">
        <v>13.38</v>
      </c>
      <c r="G735" s="201">
        <v>13.38</v>
      </c>
      <c r="H735" s="202">
        <v>0</v>
      </c>
      <c r="I735" s="205">
        <v>0</v>
      </c>
      <c r="J735" s="201">
        <v>0</v>
      </c>
      <c r="K735" s="201">
        <v>13.38</v>
      </c>
      <c r="L735" s="202">
        <v>0</v>
      </c>
    </row>
    <row r="736" s="192" customFormat="1" customHeight="1" spans="1:12">
      <c r="A736" s="179" t="s">
        <v>1619</v>
      </c>
      <c r="B736" s="179" t="s">
        <v>2029</v>
      </c>
      <c r="C736" s="179" t="s">
        <v>1899</v>
      </c>
      <c r="D736" s="199" t="s">
        <v>3529</v>
      </c>
      <c r="E736" s="200" t="s">
        <v>3530</v>
      </c>
      <c r="F736" s="201">
        <v>2.23</v>
      </c>
      <c r="G736" s="201">
        <v>2.23</v>
      </c>
      <c r="H736" s="202">
        <v>0</v>
      </c>
      <c r="I736" s="205">
        <v>0</v>
      </c>
      <c r="J736" s="201">
        <v>0</v>
      </c>
      <c r="K736" s="201">
        <v>2.23</v>
      </c>
      <c r="L736" s="202">
        <v>0</v>
      </c>
    </row>
    <row r="737" s="192" customFormat="1" customHeight="1" spans="1:12">
      <c r="A737" s="179" t="s">
        <v>1619</v>
      </c>
      <c r="B737" s="179" t="s">
        <v>2029</v>
      </c>
      <c r="C737" s="179" t="s">
        <v>1897</v>
      </c>
      <c r="D737" s="199" t="s">
        <v>3531</v>
      </c>
      <c r="E737" s="200" t="s">
        <v>3532</v>
      </c>
      <c r="F737" s="201">
        <v>2.49</v>
      </c>
      <c r="G737" s="201">
        <v>2.49</v>
      </c>
      <c r="H737" s="202">
        <v>0</v>
      </c>
      <c r="I737" s="205">
        <v>0</v>
      </c>
      <c r="J737" s="201">
        <v>0</v>
      </c>
      <c r="K737" s="201">
        <v>2.49</v>
      </c>
      <c r="L737" s="202">
        <v>0</v>
      </c>
    </row>
    <row r="738" s="192" customFormat="1" customHeight="1" spans="1:12">
      <c r="A738" s="179" t="s">
        <v>1851</v>
      </c>
      <c r="B738" s="179" t="s">
        <v>1899</v>
      </c>
      <c r="C738" s="179" t="s">
        <v>1897</v>
      </c>
      <c r="D738" s="199" t="s">
        <v>3533</v>
      </c>
      <c r="E738" s="200" t="s">
        <v>3533</v>
      </c>
      <c r="F738" s="201">
        <v>26.78</v>
      </c>
      <c r="G738" s="201">
        <v>26.78</v>
      </c>
      <c r="H738" s="202">
        <v>0</v>
      </c>
      <c r="I738" s="205">
        <v>0</v>
      </c>
      <c r="J738" s="201">
        <v>0</v>
      </c>
      <c r="K738" s="201">
        <v>26.78</v>
      </c>
      <c r="L738" s="202">
        <v>0</v>
      </c>
    </row>
    <row r="739" s="192" customFormat="1" customHeight="1" spans="1:12">
      <c r="A739" s="179" t="s">
        <v>1583</v>
      </c>
      <c r="B739" s="179" t="s">
        <v>1899</v>
      </c>
      <c r="C739" s="179" t="s">
        <v>1899</v>
      </c>
      <c r="D739" s="199" t="s">
        <v>3689</v>
      </c>
      <c r="E739" s="200" t="s">
        <v>3534</v>
      </c>
      <c r="F739" s="201">
        <v>24.66</v>
      </c>
      <c r="G739" s="201">
        <v>24.66</v>
      </c>
      <c r="H739" s="202">
        <v>0</v>
      </c>
      <c r="I739" s="205">
        <v>0</v>
      </c>
      <c r="J739" s="201">
        <v>24.66</v>
      </c>
      <c r="K739" s="201">
        <v>0</v>
      </c>
      <c r="L739" s="202">
        <v>0</v>
      </c>
    </row>
    <row r="740" s="192" customFormat="1" customHeight="1" spans="1:12">
      <c r="A740" s="179" t="s">
        <v>1583</v>
      </c>
      <c r="B740" s="179" t="s">
        <v>1899</v>
      </c>
      <c r="C740" s="179" t="s">
        <v>1899</v>
      </c>
      <c r="D740" s="199" t="s">
        <v>3689</v>
      </c>
      <c r="E740" s="200" t="s">
        <v>3535</v>
      </c>
      <c r="F740" s="201">
        <v>2.49</v>
      </c>
      <c r="G740" s="201">
        <v>2.49</v>
      </c>
      <c r="H740" s="202">
        <v>0</v>
      </c>
      <c r="I740" s="205">
        <v>2.49</v>
      </c>
      <c r="J740" s="201">
        <v>0</v>
      </c>
      <c r="K740" s="201">
        <v>0</v>
      </c>
      <c r="L740" s="202">
        <v>0</v>
      </c>
    </row>
    <row r="741" s="192" customFormat="1" customHeight="1" spans="1:12">
      <c r="A741" s="179" t="s">
        <v>1619</v>
      </c>
      <c r="B741" s="179" t="s">
        <v>1911</v>
      </c>
      <c r="C741" s="179" t="s">
        <v>1899</v>
      </c>
      <c r="D741" s="199" t="s">
        <v>3571</v>
      </c>
      <c r="E741" s="200" t="s">
        <v>3538</v>
      </c>
      <c r="F741" s="201">
        <v>19.39</v>
      </c>
      <c r="G741" s="201">
        <v>19.39</v>
      </c>
      <c r="H741" s="202">
        <v>0</v>
      </c>
      <c r="I741" s="205">
        <v>0</v>
      </c>
      <c r="J741" s="201">
        <v>19.39</v>
      </c>
      <c r="K741" s="201">
        <v>0</v>
      </c>
      <c r="L741" s="202">
        <v>0</v>
      </c>
    </row>
    <row r="742" s="192" customFormat="1" customHeight="1" spans="1:12">
      <c r="A742" s="179"/>
      <c r="B742" s="179"/>
      <c r="C742" s="179"/>
      <c r="D742" s="199" t="s">
        <v>2386</v>
      </c>
      <c r="E742" s="200" t="s">
        <v>2387</v>
      </c>
      <c r="F742" s="201">
        <v>2607.89</v>
      </c>
      <c r="G742" s="201">
        <v>2607.89</v>
      </c>
      <c r="H742" s="202">
        <v>0</v>
      </c>
      <c r="I742" s="205">
        <v>16.04</v>
      </c>
      <c r="J742" s="201">
        <v>534.58</v>
      </c>
      <c r="K742" s="201">
        <v>707.85</v>
      </c>
      <c r="L742" s="202">
        <v>1349.42</v>
      </c>
    </row>
    <row r="743" s="192" customFormat="1" customHeight="1" spans="1:12">
      <c r="A743" s="179"/>
      <c r="B743" s="179"/>
      <c r="C743" s="179"/>
      <c r="D743" s="199" t="s">
        <v>3517</v>
      </c>
      <c r="E743" s="200" t="s">
        <v>3518</v>
      </c>
      <c r="F743" s="201">
        <v>2607.89</v>
      </c>
      <c r="G743" s="201">
        <v>2607.89</v>
      </c>
      <c r="H743" s="202">
        <v>0</v>
      </c>
      <c r="I743" s="205">
        <v>16.04</v>
      </c>
      <c r="J743" s="201">
        <v>534.58</v>
      </c>
      <c r="K743" s="201">
        <v>707.85</v>
      </c>
      <c r="L743" s="202">
        <v>1349.42</v>
      </c>
    </row>
    <row r="744" s="192" customFormat="1" customHeight="1" spans="1:12">
      <c r="A744" s="179" t="s">
        <v>1583</v>
      </c>
      <c r="B744" s="179" t="s">
        <v>1899</v>
      </c>
      <c r="C744" s="179" t="s">
        <v>1899</v>
      </c>
      <c r="D744" s="199" t="s">
        <v>3689</v>
      </c>
      <c r="E744" s="200" t="s">
        <v>3520</v>
      </c>
      <c r="F744" s="201">
        <v>1349.42</v>
      </c>
      <c r="G744" s="201">
        <v>1349.42</v>
      </c>
      <c r="H744" s="202">
        <v>0</v>
      </c>
      <c r="I744" s="205">
        <v>0</v>
      </c>
      <c r="J744" s="201">
        <v>0</v>
      </c>
      <c r="K744" s="201">
        <v>0</v>
      </c>
      <c r="L744" s="202">
        <v>1349.42</v>
      </c>
    </row>
    <row r="745" s="192" customFormat="1" customHeight="1" spans="1:12">
      <c r="A745" s="179" t="s">
        <v>1583</v>
      </c>
      <c r="B745" s="179" t="s">
        <v>1899</v>
      </c>
      <c r="C745" s="179" t="s">
        <v>1899</v>
      </c>
      <c r="D745" s="199" t="s">
        <v>3689</v>
      </c>
      <c r="E745" s="200" t="s">
        <v>3522</v>
      </c>
      <c r="F745" s="201">
        <v>199</v>
      </c>
      <c r="G745" s="201">
        <v>199</v>
      </c>
      <c r="H745" s="202">
        <v>0</v>
      </c>
      <c r="I745" s="205">
        <v>0</v>
      </c>
      <c r="J745" s="201">
        <v>199</v>
      </c>
      <c r="K745" s="201">
        <v>0</v>
      </c>
      <c r="L745" s="202">
        <v>0</v>
      </c>
    </row>
    <row r="746" s="192" customFormat="1" customHeight="1" spans="1:12">
      <c r="A746" s="179" t="s">
        <v>1619</v>
      </c>
      <c r="B746" s="179" t="s">
        <v>1911</v>
      </c>
      <c r="C746" s="179" t="s">
        <v>1911</v>
      </c>
      <c r="D746" s="199" t="s">
        <v>3523</v>
      </c>
      <c r="E746" s="200" t="s">
        <v>3524</v>
      </c>
      <c r="F746" s="201">
        <v>309.68</v>
      </c>
      <c r="G746" s="201">
        <v>309.68</v>
      </c>
      <c r="H746" s="202">
        <v>0</v>
      </c>
      <c r="I746" s="205">
        <v>0</v>
      </c>
      <c r="J746" s="201">
        <v>0</v>
      </c>
      <c r="K746" s="201">
        <v>309.68</v>
      </c>
      <c r="L746" s="202">
        <v>0</v>
      </c>
    </row>
    <row r="747" s="192" customFormat="1" customHeight="1" spans="1:12">
      <c r="A747" s="179" t="s">
        <v>1619</v>
      </c>
      <c r="B747" s="179" t="s">
        <v>1911</v>
      </c>
      <c r="C747" s="179" t="s">
        <v>1913</v>
      </c>
      <c r="D747" s="199" t="s">
        <v>3525</v>
      </c>
      <c r="E747" s="200" t="s">
        <v>3526</v>
      </c>
      <c r="F747" s="201">
        <v>123.87</v>
      </c>
      <c r="G747" s="201">
        <v>123.87</v>
      </c>
      <c r="H747" s="202">
        <v>0</v>
      </c>
      <c r="I747" s="205">
        <v>0</v>
      </c>
      <c r="J747" s="201">
        <v>0</v>
      </c>
      <c r="K747" s="201">
        <v>123.87</v>
      </c>
      <c r="L747" s="202">
        <v>0</v>
      </c>
    </row>
    <row r="748" s="192" customFormat="1" customHeight="1" spans="1:12">
      <c r="A748" s="179" t="s">
        <v>1697</v>
      </c>
      <c r="B748" s="179" t="s">
        <v>1992</v>
      </c>
      <c r="C748" s="179" t="s">
        <v>1899</v>
      </c>
      <c r="D748" s="199" t="s">
        <v>3582</v>
      </c>
      <c r="E748" s="200" t="s">
        <v>3528</v>
      </c>
      <c r="F748" s="201">
        <v>82.84</v>
      </c>
      <c r="G748" s="201">
        <v>82.84</v>
      </c>
      <c r="H748" s="202">
        <v>0</v>
      </c>
      <c r="I748" s="205">
        <v>0</v>
      </c>
      <c r="J748" s="201">
        <v>0</v>
      </c>
      <c r="K748" s="201">
        <v>82.84</v>
      </c>
      <c r="L748" s="202">
        <v>0</v>
      </c>
    </row>
    <row r="749" s="192" customFormat="1" customHeight="1" spans="1:12">
      <c r="A749" s="179" t="s">
        <v>1619</v>
      </c>
      <c r="B749" s="179" t="s">
        <v>2029</v>
      </c>
      <c r="C749" s="179" t="s">
        <v>1899</v>
      </c>
      <c r="D749" s="199" t="s">
        <v>3529</v>
      </c>
      <c r="E749" s="200" t="s">
        <v>3530</v>
      </c>
      <c r="F749" s="201">
        <v>13.49</v>
      </c>
      <c r="G749" s="201">
        <v>13.49</v>
      </c>
      <c r="H749" s="202">
        <v>0</v>
      </c>
      <c r="I749" s="205">
        <v>0</v>
      </c>
      <c r="J749" s="201">
        <v>0</v>
      </c>
      <c r="K749" s="201">
        <v>13.49</v>
      </c>
      <c r="L749" s="202">
        <v>0</v>
      </c>
    </row>
    <row r="750" s="192" customFormat="1" customHeight="1" spans="1:12">
      <c r="A750" s="179" t="s">
        <v>1619</v>
      </c>
      <c r="B750" s="179" t="s">
        <v>2029</v>
      </c>
      <c r="C750" s="179" t="s">
        <v>1897</v>
      </c>
      <c r="D750" s="199" t="s">
        <v>3531</v>
      </c>
      <c r="E750" s="200" t="s">
        <v>3532</v>
      </c>
      <c r="F750" s="201">
        <v>16.04</v>
      </c>
      <c r="G750" s="201">
        <v>16.04</v>
      </c>
      <c r="H750" s="202">
        <v>0</v>
      </c>
      <c r="I750" s="205">
        <v>0</v>
      </c>
      <c r="J750" s="201">
        <v>0</v>
      </c>
      <c r="K750" s="201">
        <v>16.04</v>
      </c>
      <c r="L750" s="202">
        <v>0</v>
      </c>
    </row>
    <row r="751" s="192" customFormat="1" customHeight="1" spans="1:12">
      <c r="A751" s="179" t="s">
        <v>1851</v>
      </c>
      <c r="B751" s="179" t="s">
        <v>1899</v>
      </c>
      <c r="C751" s="179" t="s">
        <v>1897</v>
      </c>
      <c r="D751" s="199" t="s">
        <v>3533</v>
      </c>
      <c r="E751" s="200" t="s">
        <v>3533</v>
      </c>
      <c r="F751" s="201">
        <v>161.93</v>
      </c>
      <c r="G751" s="201">
        <v>161.93</v>
      </c>
      <c r="H751" s="202">
        <v>0</v>
      </c>
      <c r="I751" s="205">
        <v>0</v>
      </c>
      <c r="J751" s="201">
        <v>0</v>
      </c>
      <c r="K751" s="201">
        <v>161.93</v>
      </c>
      <c r="L751" s="202">
        <v>0</v>
      </c>
    </row>
    <row r="752" s="192" customFormat="1" customHeight="1" spans="1:12">
      <c r="A752" s="179" t="s">
        <v>1583</v>
      </c>
      <c r="B752" s="179" t="s">
        <v>1899</v>
      </c>
      <c r="C752" s="179" t="s">
        <v>1899</v>
      </c>
      <c r="D752" s="199" t="s">
        <v>3689</v>
      </c>
      <c r="E752" s="200" t="s">
        <v>3534</v>
      </c>
      <c r="F752" s="201">
        <v>247.86</v>
      </c>
      <c r="G752" s="201">
        <v>247.86</v>
      </c>
      <c r="H752" s="202">
        <v>0</v>
      </c>
      <c r="I752" s="205">
        <v>0</v>
      </c>
      <c r="J752" s="201">
        <v>247.86</v>
      </c>
      <c r="K752" s="201">
        <v>0</v>
      </c>
      <c r="L752" s="202">
        <v>0</v>
      </c>
    </row>
    <row r="753" s="192" customFormat="1" customHeight="1" spans="1:12">
      <c r="A753" s="179" t="s">
        <v>1583</v>
      </c>
      <c r="B753" s="179" t="s">
        <v>1899</v>
      </c>
      <c r="C753" s="179" t="s">
        <v>1899</v>
      </c>
      <c r="D753" s="199" t="s">
        <v>3689</v>
      </c>
      <c r="E753" s="200" t="s">
        <v>3535</v>
      </c>
      <c r="F753" s="201">
        <v>16.04</v>
      </c>
      <c r="G753" s="201">
        <v>16.04</v>
      </c>
      <c r="H753" s="202">
        <v>0</v>
      </c>
      <c r="I753" s="205">
        <v>16.04</v>
      </c>
      <c r="J753" s="201">
        <v>0</v>
      </c>
      <c r="K753" s="201">
        <v>0</v>
      </c>
      <c r="L753" s="202">
        <v>0</v>
      </c>
    </row>
    <row r="754" s="192" customFormat="1" customHeight="1" spans="1:12">
      <c r="A754" s="179" t="s">
        <v>1619</v>
      </c>
      <c r="B754" s="179" t="s">
        <v>1911</v>
      </c>
      <c r="C754" s="179" t="s">
        <v>1899</v>
      </c>
      <c r="D754" s="199" t="s">
        <v>3571</v>
      </c>
      <c r="E754" s="200" t="s">
        <v>3538</v>
      </c>
      <c r="F754" s="201">
        <v>87.72</v>
      </c>
      <c r="G754" s="201">
        <v>87.72</v>
      </c>
      <c r="H754" s="202">
        <v>0</v>
      </c>
      <c r="I754" s="205">
        <v>0</v>
      </c>
      <c r="J754" s="201">
        <v>87.72</v>
      </c>
      <c r="K754" s="201">
        <v>0</v>
      </c>
      <c r="L754" s="202">
        <v>0</v>
      </c>
    </row>
    <row r="755" s="192" customFormat="1" customHeight="1" spans="1:12">
      <c r="A755" s="179"/>
      <c r="B755" s="179"/>
      <c r="C755" s="179"/>
      <c r="D755" s="199" t="s">
        <v>2388</v>
      </c>
      <c r="E755" s="200" t="s">
        <v>2389</v>
      </c>
      <c r="F755" s="201">
        <v>312.6</v>
      </c>
      <c r="G755" s="201">
        <v>312.6</v>
      </c>
      <c r="H755" s="202">
        <v>0</v>
      </c>
      <c r="I755" s="205">
        <v>1.93</v>
      </c>
      <c r="J755" s="201">
        <v>58.03</v>
      </c>
      <c r="K755" s="201">
        <v>87.15</v>
      </c>
      <c r="L755" s="202">
        <v>165.49</v>
      </c>
    </row>
    <row r="756" s="192" customFormat="1" customHeight="1" spans="1:12">
      <c r="A756" s="179"/>
      <c r="B756" s="179"/>
      <c r="C756" s="179"/>
      <c r="D756" s="199" t="s">
        <v>3517</v>
      </c>
      <c r="E756" s="200" t="s">
        <v>3518</v>
      </c>
      <c r="F756" s="201">
        <v>312.6</v>
      </c>
      <c r="G756" s="201">
        <v>312.6</v>
      </c>
      <c r="H756" s="202">
        <v>0</v>
      </c>
      <c r="I756" s="205">
        <v>1.93</v>
      </c>
      <c r="J756" s="201">
        <v>58.03</v>
      </c>
      <c r="K756" s="201">
        <v>87.15</v>
      </c>
      <c r="L756" s="202">
        <v>165.49</v>
      </c>
    </row>
    <row r="757" s="192" customFormat="1" customHeight="1" spans="1:12">
      <c r="A757" s="179" t="s">
        <v>1583</v>
      </c>
      <c r="B757" s="179" t="s">
        <v>1899</v>
      </c>
      <c r="C757" s="179" t="s">
        <v>1899</v>
      </c>
      <c r="D757" s="199" t="s">
        <v>3689</v>
      </c>
      <c r="E757" s="200" t="s">
        <v>3520</v>
      </c>
      <c r="F757" s="201">
        <v>165.49</v>
      </c>
      <c r="G757" s="201">
        <v>165.49</v>
      </c>
      <c r="H757" s="202">
        <v>0</v>
      </c>
      <c r="I757" s="205">
        <v>0</v>
      </c>
      <c r="J757" s="201">
        <v>0</v>
      </c>
      <c r="K757" s="201">
        <v>0</v>
      </c>
      <c r="L757" s="202">
        <v>165.49</v>
      </c>
    </row>
    <row r="758" s="192" customFormat="1" customHeight="1" spans="1:12">
      <c r="A758" s="179" t="s">
        <v>1583</v>
      </c>
      <c r="B758" s="179" t="s">
        <v>1899</v>
      </c>
      <c r="C758" s="179" t="s">
        <v>1899</v>
      </c>
      <c r="D758" s="199" t="s">
        <v>3689</v>
      </c>
      <c r="E758" s="200" t="s">
        <v>3522</v>
      </c>
      <c r="F758" s="201">
        <v>26</v>
      </c>
      <c r="G758" s="201">
        <v>26</v>
      </c>
      <c r="H758" s="202">
        <v>0</v>
      </c>
      <c r="I758" s="205">
        <v>0</v>
      </c>
      <c r="J758" s="201">
        <v>26</v>
      </c>
      <c r="K758" s="201">
        <v>0</v>
      </c>
      <c r="L758" s="202">
        <v>0</v>
      </c>
    </row>
    <row r="759" s="192" customFormat="1" customHeight="1" spans="1:12">
      <c r="A759" s="179" t="s">
        <v>1619</v>
      </c>
      <c r="B759" s="179" t="s">
        <v>1911</v>
      </c>
      <c r="C759" s="179" t="s">
        <v>1911</v>
      </c>
      <c r="D759" s="199" t="s">
        <v>3523</v>
      </c>
      <c r="E759" s="200" t="s">
        <v>3524</v>
      </c>
      <c r="F759" s="201">
        <v>38.3</v>
      </c>
      <c r="G759" s="201">
        <v>38.3</v>
      </c>
      <c r="H759" s="202">
        <v>0</v>
      </c>
      <c r="I759" s="205">
        <v>0</v>
      </c>
      <c r="J759" s="201">
        <v>0</v>
      </c>
      <c r="K759" s="201">
        <v>38.3</v>
      </c>
      <c r="L759" s="202">
        <v>0</v>
      </c>
    </row>
    <row r="760" s="192" customFormat="1" customHeight="1" spans="1:12">
      <c r="A760" s="179" t="s">
        <v>1619</v>
      </c>
      <c r="B760" s="179" t="s">
        <v>1911</v>
      </c>
      <c r="C760" s="179" t="s">
        <v>1913</v>
      </c>
      <c r="D760" s="199" t="s">
        <v>3525</v>
      </c>
      <c r="E760" s="200" t="s">
        <v>3526</v>
      </c>
      <c r="F760" s="201">
        <v>15.32</v>
      </c>
      <c r="G760" s="201">
        <v>15.32</v>
      </c>
      <c r="H760" s="202">
        <v>0</v>
      </c>
      <c r="I760" s="205">
        <v>0</v>
      </c>
      <c r="J760" s="201">
        <v>0</v>
      </c>
      <c r="K760" s="201">
        <v>15.32</v>
      </c>
      <c r="L760" s="202">
        <v>0</v>
      </c>
    </row>
    <row r="761" s="192" customFormat="1" customHeight="1" spans="1:12">
      <c r="A761" s="179" t="s">
        <v>1697</v>
      </c>
      <c r="B761" s="179" t="s">
        <v>1992</v>
      </c>
      <c r="C761" s="179" t="s">
        <v>1899</v>
      </c>
      <c r="D761" s="199" t="s">
        <v>3582</v>
      </c>
      <c r="E761" s="200" t="s">
        <v>3528</v>
      </c>
      <c r="F761" s="201">
        <v>10.09</v>
      </c>
      <c r="G761" s="201">
        <v>10.09</v>
      </c>
      <c r="H761" s="202">
        <v>0</v>
      </c>
      <c r="I761" s="205">
        <v>0</v>
      </c>
      <c r="J761" s="201">
        <v>0</v>
      </c>
      <c r="K761" s="201">
        <v>10.09</v>
      </c>
      <c r="L761" s="202">
        <v>0</v>
      </c>
    </row>
    <row r="762" s="192" customFormat="1" customHeight="1" spans="1:12">
      <c r="A762" s="179" t="s">
        <v>1619</v>
      </c>
      <c r="B762" s="179" t="s">
        <v>2029</v>
      </c>
      <c r="C762" s="179" t="s">
        <v>1899</v>
      </c>
      <c r="D762" s="199" t="s">
        <v>3529</v>
      </c>
      <c r="E762" s="200" t="s">
        <v>3530</v>
      </c>
      <c r="F762" s="201">
        <v>1.65</v>
      </c>
      <c r="G762" s="201">
        <v>1.65</v>
      </c>
      <c r="H762" s="202">
        <v>0</v>
      </c>
      <c r="I762" s="205">
        <v>0</v>
      </c>
      <c r="J762" s="201">
        <v>0</v>
      </c>
      <c r="K762" s="201">
        <v>1.65</v>
      </c>
      <c r="L762" s="202">
        <v>0</v>
      </c>
    </row>
    <row r="763" s="192" customFormat="1" customHeight="1" spans="1:12">
      <c r="A763" s="179" t="s">
        <v>1619</v>
      </c>
      <c r="B763" s="179" t="s">
        <v>2029</v>
      </c>
      <c r="C763" s="179" t="s">
        <v>1897</v>
      </c>
      <c r="D763" s="199" t="s">
        <v>3531</v>
      </c>
      <c r="E763" s="200" t="s">
        <v>3532</v>
      </c>
      <c r="F763" s="201">
        <v>1.93</v>
      </c>
      <c r="G763" s="201">
        <v>1.93</v>
      </c>
      <c r="H763" s="202">
        <v>0</v>
      </c>
      <c r="I763" s="205">
        <v>0</v>
      </c>
      <c r="J763" s="201">
        <v>0</v>
      </c>
      <c r="K763" s="201">
        <v>1.93</v>
      </c>
      <c r="L763" s="202">
        <v>0</v>
      </c>
    </row>
    <row r="764" s="192" customFormat="1" customHeight="1" spans="1:12">
      <c r="A764" s="179" t="s">
        <v>1851</v>
      </c>
      <c r="B764" s="179" t="s">
        <v>1899</v>
      </c>
      <c r="C764" s="179" t="s">
        <v>1897</v>
      </c>
      <c r="D764" s="199" t="s">
        <v>3533</v>
      </c>
      <c r="E764" s="200" t="s">
        <v>3533</v>
      </c>
      <c r="F764" s="201">
        <v>19.86</v>
      </c>
      <c r="G764" s="201">
        <v>19.86</v>
      </c>
      <c r="H764" s="202">
        <v>0</v>
      </c>
      <c r="I764" s="205">
        <v>0</v>
      </c>
      <c r="J764" s="201">
        <v>0</v>
      </c>
      <c r="K764" s="201">
        <v>19.86</v>
      </c>
      <c r="L764" s="202">
        <v>0</v>
      </c>
    </row>
    <row r="765" s="192" customFormat="1" customHeight="1" spans="1:12">
      <c r="A765" s="179" t="s">
        <v>1583</v>
      </c>
      <c r="B765" s="179" t="s">
        <v>1899</v>
      </c>
      <c r="C765" s="179" t="s">
        <v>1899</v>
      </c>
      <c r="D765" s="199" t="s">
        <v>3689</v>
      </c>
      <c r="E765" s="200" t="s">
        <v>3534</v>
      </c>
      <c r="F765" s="201">
        <v>8.7</v>
      </c>
      <c r="G765" s="201">
        <v>8.7</v>
      </c>
      <c r="H765" s="202">
        <v>0</v>
      </c>
      <c r="I765" s="205">
        <v>0</v>
      </c>
      <c r="J765" s="201">
        <v>8.7</v>
      </c>
      <c r="K765" s="201">
        <v>0</v>
      </c>
      <c r="L765" s="202">
        <v>0</v>
      </c>
    </row>
    <row r="766" s="192" customFormat="1" customHeight="1" spans="1:12">
      <c r="A766" s="179" t="s">
        <v>1583</v>
      </c>
      <c r="B766" s="179" t="s">
        <v>1899</v>
      </c>
      <c r="C766" s="179" t="s">
        <v>1899</v>
      </c>
      <c r="D766" s="199" t="s">
        <v>3689</v>
      </c>
      <c r="E766" s="200" t="s">
        <v>3535</v>
      </c>
      <c r="F766" s="201">
        <v>1.93</v>
      </c>
      <c r="G766" s="201">
        <v>1.93</v>
      </c>
      <c r="H766" s="202">
        <v>0</v>
      </c>
      <c r="I766" s="205">
        <v>1.93</v>
      </c>
      <c r="J766" s="201">
        <v>0</v>
      </c>
      <c r="K766" s="201">
        <v>0</v>
      </c>
      <c r="L766" s="202">
        <v>0</v>
      </c>
    </row>
    <row r="767" s="192" customFormat="1" customHeight="1" spans="1:12">
      <c r="A767" s="179" t="s">
        <v>1619</v>
      </c>
      <c r="B767" s="179" t="s">
        <v>1911</v>
      </c>
      <c r="C767" s="179" t="s">
        <v>1899</v>
      </c>
      <c r="D767" s="199" t="s">
        <v>3571</v>
      </c>
      <c r="E767" s="200" t="s">
        <v>3538</v>
      </c>
      <c r="F767" s="201">
        <v>23.33</v>
      </c>
      <c r="G767" s="201">
        <v>23.33</v>
      </c>
      <c r="H767" s="202">
        <v>0</v>
      </c>
      <c r="I767" s="205">
        <v>0</v>
      </c>
      <c r="J767" s="201">
        <v>23.33</v>
      </c>
      <c r="K767" s="201">
        <v>0</v>
      </c>
      <c r="L767" s="202">
        <v>0</v>
      </c>
    </row>
    <row r="768" s="192" customFormat="1" customHeight="1" spans="1:12">
      <c r="A768" s="179"/>
      <c r="B768" s="179"/>
      <c r="C768" s="179"/>
      <c r="D768" s="199" t="s">
        <v>2390</v>
      </c>
      <c r="E768" s="200" t="s">
        <v>2391</v>
      </c>
      <c r="F768" s="201">
        <v>2352.32</v>
      </c>
      <c r="G768" s="201">
        <v>2352.32</v>
      </c>
      <c r="H768" s="202">
        <v>0</v>
      </c>
      <c r="I768" s="205">
        <v>14.2</v>
      </c>
      <c r="J768" s="201">
        <v>473.98</v>
      </c>
      <c r="K768" s="201">
        <v>642.01</v>
      </c>
      <c r="L768" s="202">
        <v>1222.13</v>
      </c>
    </row>
    <row r="769" s="192" customFormat="1" customHeight="1" spans="1:12">
      <c r="A769" s="179"/>
      <c r="B769" s="179"/>
      <c r="C769" s="179"/>
      <c r="D769" s="199" t="s">
        <v>3517</v>
      </c>
      <c r="E769" s="200" t="s">
        <v>3518</v>
      </c>
      <c r="F769" s="201">
        <v>2352.32</v>
      </c>
      <c r="G769" s="201">
        <v>2352.32</v>
      </c>
      <c r="H769" s="202">
        <v>0</v>
      </c>
      <c r="I769" s="205">
        <v>14.2</v>
      </c>
      <c r="J769" s="201">
        <v>473.98</v>
      </c>
      <c r="K769" s="201">
        <v>642.01</v>
      </c>
      <c r="L769" s="202">
        <v>1222.13</v>
      </c>
    </row>
    <row r="770" s="192" customFormat="1" customHeight="1" spans="1:12">
      <c r="A770" s="179" t="s">
        <v>1583</v>
      </c>
      <c r="B770" s="179" t="s">
        <v>1899</v>
      </c>
      <c r="C770" s="179" t="s">
        <v>1899</v>
      </c>
      <c r="D770" s="199" t="s">
        <v>3689</v>
      </c>
      <c r="E770" s="200" t="s">
        <v>3520</v>
      </c>
      <c r="F770" s="201">
        <v>1222.13</v>
      </c>
      <c r="G770" s="201">
        <v>1222.13</v>
      </c>
      <c r="H770" s="202">
        <v>0</v>
      </c>
      <c r="I770" s="205">
        <v>0</v>
      </c>
      <c r="J770" s="201">
        <v>0</v>
      </c>
      <c r="K770" s="201">
        <v>0</v>
      </c>
      <c r="L770" s="202">
        <v>1222.13</v>
      </c>
    </row>
    <row r="771" s="192" customFormat="1" customHeight="1" spans="1:12">
      <c r="A771" s="179" t="s">
        <v>1583</v>
      </c>
      <c r="B771" s="179" t="s">
        <v>1899</v>
      </c>
      <c r="C771" s="179" t="s">
        <v>1899</v>
      </c>
      <c r="D771" s="199" t="s">
        <v>3689</v>
      </c>
      <c r="E771" s="200" t="s">
        <v>3522</v>
      </c>
      <c r="F771" s="201">
        <v>187</v>
      </c>
      <c r="G771" s="201">
        <v>187</v>
      </c>
      <c r="H771" s="202">
        <v>0</v>
      </c>
      <c r="I771" s="205">
        <v>0</v>
      </c>
      <c r="J771" s="201">
        <v>187</v>
      </c>
      <c r="K771" s="201">
        <v>0</v>
      </c>
      <c r="L771" s="202">
        <v>0</v>
      </c>
    </row>
    <row r="772" s="192" customFormat="1" customHeight="1" spans="1:12">
      <c r="A772" s="179" t="s">
        <v>1619</v>
      </c>
      <c r="B772" s="179" t="s">
        <v>1911</v>
      </c>
      <c r="C772" s="179" t="s">
        <v>1911</v>
      </c>
      <c r="D772" s="199" t="s">
        <v>3523</v>
      </c>
      <c r="E772" s="200" t="s">
        <v>3524</v>
      </c>
      <c r="F772" s="201">
        <v>281.82</v>
      </c>
      <c r="G772" s="201">
        <v>281.82</v>
      </c>
      <c r="H772" s="202">
        <v>0</v>
      </c>
      <c r="I772" s="205">
        <v>0</v>
      </c>
      <c r="J772" s="201">
        <v>0</v>
      </c>
      <c r="K772" s="201">
        <v>281.82</v>
      </c>
      <c r="L772" s="202">
        <v>0</v>
      </c>
    </row>
    <row r="773" s="192" customFormat="1" customHeight="1" spans="1:12">
      <c r="A773" s="179" t="s">
        <v>1619</v>
      </c>
      <c r="B773" s="179" t="s">
        <v>1911</v>
      </c>
      <c r="C773" s="179" t="s">
        <v>1913</v>
      </c>
      <c r="D773" s="199" t="s">
        <v>3525</v>
      </c>
      <c r="E773" s="200" t="s">
        <v>3526</v>
      </c>
      <c r="F773" s="201">
        <v>112.73</v>
      </c>
      <c r="G773" s="201">
        <v>112.73</v>
      </c>
      <c r="H773" s="202">
        <v>0</v>
      </c>
      <c r="I773" s="205">
        <v>0</v>
      </c>
      <c r="J773" s="201">
        <v>0</v>
      </c>
      <c r="K773" s="201">
        <v>112.73</v>
      </c>
      <c r="L773" s="202">
        <v>0</v>
      </c>
    </row>
    <row r="774" s="192" customFormat="1" customHeight="1" spans="1:12">
      <c r="A774" s="179" t="s">
        <v>1697</v>
      </c>
      <c r="B774" s="179" t="s">
        <v>1992</v>
      </c>
      <c r="C774" s="179" t="s">
        <v>1899</v>
      </c>
      <c r="D774" s="199" t="s">
        <v>3582</v>
      </c>
      <c r="E774" s="200" t="s">
        <v>3528</v>
      </c>
      <c r="F774" s="201">
        <v>74.39</v>
      </c>
      <c r="G774" s="201">
        <v>74.39</v>
      </c>
      <c r="H774" s="202">
        <v>0</v>
      </c>
      <c r="I774" s="205">
        <v>0</v>
      </c>
      <c r="J774" s="201">
        <v>0</v>
      </c>
      <c r="K774" s="201">
        <v>74.39</v>
      </c>
      <c r="L774" s="202">
        <v>0</v>
      </c>
    </row>
    <row r="775" s="192" customFormat="1" customHeight="1" spans="1:12">
      <c r="A775" s="179" t="s">
        <v>1619</v>
      </c>
      <c r="B775" s="179" t="s">
        <v>2029</v>
      </c>
      <c r="C775" s="179" t="s">
        <v>1899</v>
      </c>
      <c r="D775" s="199" t="s">
        <v>3529</v>
      </c>
      <c r="E775" s="200" t="s">
        <v>3530</v>
      </c>
      <c r="F775" s="201">
        <v>12.22</v>
      </c>
      <c r="G775" s="201">
        <v>12.22</v>
      </c>
      <c r="H775" s="202">
        <v>0</v>
      </c>
      <c r="I775" s="205">
        <v>0</v>
      </c>
      <c r="J775" s="201">
        <v>0</v>
      </c>
      <c r="K775" s="201">
        <v>12.22</v>
      </c>
      <c r="L775" s="202">
        <v>0</v>
      </c>
    </row>
    <row r="776" s="192" customFormat="1" customHeight="1" spans="1:12">
      <c r="A776" s="179" t="s">
        <v>1619</v>
      </c>
      <c r="B776" s="179" t="s">
        <v>2029</v>
      </c>
      <c r="C776" s="179" t="s">
        <v>1897</v>
      </c>
      <c r="D776" s="199" t="s">
        <v>3531</v>
      </c>
      <c r="E776" s="200" t="s">
        <v>3532</v>
      </c>
      <c r="F776" s="201">
        <v>14.2</v>
      </c>
      <c r="G776" s="201">
        <v>14.2</v>
      </c>
      <c r="H776" s="202">
        <v>0</v>
      </c>
      <c r="I776" s="205">
        <v>0</v>
      </c>
      <c r="J776" s="201">
        <v>0</v>
      </c>
      <c r="K776" s="201">
        <v>14.2</v>
      </c>
      <c r="L776" s="202">
        <v>0</v>
      </c>
    </row>
    <row r="777" s="192" customFormat="1" customHeight="1" spans="1:12">
      <c r="A777" s="179" t="s">
        <v>1851</v>
      </c>
      <c r="B777" s="179" t="s">
        <v>1899</v>
      </c>
      <c r="C777" s="179" t="s">
        <v>1897</v>
      </c>
      <c r="D777" s="199" t="s">
        <v>3533</v>
      </c>
      <c r="E777" s="200" t="s">
        <v>3533</v>
      </c>
      <c r="F777" s="201">
        <v>146.65</v>
      </c>
      <c r="G777" s="201">
        <v>146.65</v>
      </c>
      <c r="H777" s="202">
        <v>0</v>
      </c>
      <c r="I777" s="205">
        <v>0</v>
      </c>
      <c r="J777" s="201">
        <v>0</v>
      </c>
      <c r="K777" s="201">
        <v>146.65</v>
      </c>
      <c r="L777" s="202">
        <v>0</v>
      </c>
    </row>
    <row r="778" s="192" customFormat="1" customHeight="1" spans="1:12">
      <c r="A778" s="179" t="s">
        <v>1583</v>
      </c>
      <c r="B778" s="179" t="s">
        <v>1899</v>
      </c>
      <c r="C778" s="179" t="s">
        <v>1899</v>
      </c>
      <c r="D778" s="199" t="s">
        <v>3689</v>
      </c>
      <c r="E778" s="200" t="s">
        <v>3534</v>
      </c>
      <c r="F778" s="201">
        <v>261.78</v>
      </c>
      <c r="G778" s="201">
        <v>261.78</v>
      </c>
      <c r="H778" s="202">
        <v>0</v>
      </c>
      <c r="I778" s="205">
        <v>0</v>
      </c>
      <c r="J778" s="201">
        <v>261.78</v>
      </c>
      <c r="K778" s="201">
        <v>0</v>
      </c>
      <c r="L778" s="202">
        <v>0</v>
      </c>
    </row>
    <row r="779" s="192" customFormat="1" customHeight="1" spans="1:12">
      <c r="A779" s="179" t="s">
        <v>1583</v>
      </c>
      <c r="B779" s="179" t="s">
        <v>1899</v>
      </c>
      <c r="C779" s="179" t="s">
        <v>1899</v>
      </c>
      <c r="D779" s="199" t="s">
        <v>3689</v>
      </c>
      <c r="E779" s="200" t="s">
        <v>3535</v>
      </c>
      <c r="F779" s="201">
        <v>14.2</v>
      </c>
      <c r="G779" s="201">
        <v>14.2</v>
      </c>
      <c r="H779" s="202">
        <v>0</v>
      </c>
      <c r="I779" s="205">
        <v>14.2</v>
      </c>
      <c r="J779" s="201">
        <v>0</v>
      </c>
      <c r="K779" s="201">
        <v>0</v>
      </c>
      <c r="L779" s="202">
        <v>0</v>
      </c>
    </row>
    <row r="780" s="192" customFormat="1" customHeight="1" spans="1:12">
      <c r="A780" s="179" t="s">
        <v>1619</v>
      </c>
      <c r="B780" s="179" t="s">
        <v>1911</v>
      </c>
      <c r="C780" s="179" t="s">
        <v>1899</v>
      </c>
      <c r="D780" s="199" t="s">
        <v>3571</v>
      </c>
      <c r="E780" s="200" t="s">
        <v>3538</v>
      </c>
      <c r="F780" s="201">
        <v>25.2</v>
      </c>
      <c r="G780" s="201">
        <v>25.2</v>
      </c>
      <c r="H780" s="202">
        <v>0</v>
      </c>
      <c r="I780" s="205">
        <v>0</v>
      </c>
      <c r="J780" s="201">
        <v>25.2</v>
      </c>
      <c r="K780" s="201">
        <v>0</v>
      </c>
      <c r="L780" s="202">
        <v>0</v>
      </c>
    </row>
    <row r="781" s="192" customFormat="1" customHeight="1" spans="1:12">
      <c r="A781" s="179"/>
      <c r="B781" s="179"/>
      <c r="C781" s="179"/>
      <c r="D781" s="199" t="s">
        <v>2392</v>
      </c>
      <c r="E781" s="200" t="s">
        <v>2393</v>
      </c>
      <c r="F781" s="201">
        <v>485.33</v>
      </c>
      <c r="G781" s="201">
        <v>485.33</v>
      </c>
      <c r="H781" s="202">
        <v>0</v>
      </c>
      <c r="I781" s="205">
        <v>3.03</v>
      </c>
      <c r="J781" s="201">
        <v>101.41</v>
      </c>
      <c r="K781" s="201">
        <v>131.01</v>
      </c>
      <c r="L781" s="202">
        <v>249.88</v>
      </c>
    </row>
    <row r="782" s="192" customFormat="1" customHeight="1" spans="1:12">
      <c r="A782" s="179"/>
      <c r="B782" s="179"/>
      <c r="C782" s="179"/>
      <c r="D782" s="199" t="s">
        <v>3517</v>
      </c>
      <c r="E782" s="200" t="s">
        <v>3518</v>
      </c>
      <c r="F782" s="201">
        <v>485.33</v>
      </c>
      <c r="G782" s="201">
        <v>485.33</v>
      </c>
      <c r="H782" s="202">
        <v>0</v>
      </c>
      <c r="I782" s="205">
        <v>3.03</v>
      </c>
      <c r="J782" s="201">
        <v>101.41</v>
      </c>
      <c r="K782" s="201">
        <v>131.01</v>
      </c>
      <c r="L782" s="202">
        <v>249.88</v>
      </c>
    </row>
    <row r="783" s="192" customFormat="1" customHeight="1" spans="1:12">
      <c r="A783" s="179" t="s">
        <v>1583</v>
      </c>
      <c r="B783" s="179" t="s">
        <v>1899</v>
      </c>
      <c r="C783" s="179" t="s">
        <v>1899</v>
      </c>
      <c r="D783" s="199" t="s">
        <v>3689</v>
      </c>
      <c r="E783" s="200" t="s">
        <v>3520</v>
      </c>
      <c r="F783" s="201">
        <v>249.88</v>
      </c>
      <c r="G783" s="201">
        <v>249.88</v>
      </c>
      <c r="H783" s="202">
        <v>0</v>
      </c>
      <c r="I783" s="205">
        <v>0</v>
      </c>
      <c r="J783" s="201">
        <v>0</v>
      </c>
      <c r="K783" s="201">
        <v>0</v>
      </c>
      <c r="L783" s="202">
        <v>249.88</v>
      </c>
    </row>
    <row r="784" s="192" customFormat="1" customHeight="1" spans="1:12">
      <c r="A784" s="179" t="s">
        <v>1583</v>
      </c>
      <c r="B784" s="179" t="s">
        <v>1899</v>
      </c>
      <c r="C784" s="179" t="s">
        <v>1899</v>
      </c>
      <c r="D784" s="199" t="s">
        <v>3689</v>
      </c>
      <c r="E784" s="200" t="s">
        <v>3522</v>
      </c>
      <c r="F784" s="201">
        <v>36</v>
      </c>
      <c r="G784" s="201">
        <v>36</v>
      </c>
      <c r="H784" s="202">
        <v>0</v>
      </c>
      <c r="I784" s="205">
        <v>0</v>
      </c>
      <c r="J784" s="201">
        <v>36</v>
      </c>
      <c r="K784" s="201">
        <v>0</v>
      </c>
      <c r="L784" s="202">
        <v>0</v>
      </c>
    </row>
    <row r="785" s="192" customFormat="1" customHeight="1" spans="1:12">
      <c r="A785" s="179" t="s">
        <v>1619</v>
      </c>
      <c r="B785" s="179" t="s">
        <v>1911</v>
      </c>
      <c r="C785" s="179" t="s">
        <v>1911</v>
      </c>
      <c r="D785" s="199" t="s">
        <v>3523</v>
      </c>
      <c r="E785" s="200" t="s">
        <v>3524</v>
      </c>
      <c r="F785" s="201">
        <v>57.18</v>
      </c>
      <c r="G785" s="201">
        <v>57.18</v>
      </c>
      <c r="H785" s="202">
        <v>0</v>
      </c>
      <c r="I785" s="205">
        <v>0</v>
      </c>
      <c r="J785" s="201">
        <v>0</v>
      </c>
      <c r="K785" s="201">
        <v>57.18</v>
      </c>
      <c r="L785" s="202">
        <v>0</v>
      </c>
    </row>
    <row r="786" s="192" customFormat="1" customHeight="1" spans="1:12">
      <c r="A786" s="179" t="s">
        <v>1619</v>
      </c>
      <c r="B786" s="179" t="s">
        <v>1911</v>
      </c>
      <c r="C786" s="179" t="s">
        <v>1913</v>
      </c>
      <c r="D786" s="199" t="s">
        <v>3525</v>
      </c>
      <c r="E786" s="200" t="s">
        <v>3526</v>
      </c>
      <c r="F786" s="201">
        <v>22.87</v>
      </c>
      <c r="G786" s="201">
        <v>22.87</v>
      </c>
      <c r="H786" s="202">
        <v>0</v>
      </c>
      <c r="I786" s="205">
        <v>0</v>
      </c>
      <c r="J786" s="201">
        <v>0</v>
      </c>
      <c r="K786" s="201">
        <v>22.87</v>
      </c>
      <c r="L786" s="202">
        <v>0</v>
      </c>
    </row>
    <row r="787" s="192" customFormat="1" customHeight="1" spans="1:12">
      <c r="A787" s="179" t="s">
        <v>1697</v>
      </c>
      <c r="B787" s="179" t="s">
        <v>1992</v>
      </c>
      <c r="C787" s="179" t="s">
        <v>1899</v>
      </c>
      <c r="D787" s="199" t="s">
        <v>3582</v>
      </c>
      <c r="E787" s="200" t="s">
        <v>3528</v>
      </c>
      <c r="F787" s="201">
        <v>15.44</v>
      </c>
      <c r="G787" s="201">
        <v>15.44</v>
      </c>
      <c r="H787" s="202">
        <v>0</v>
      </c>
      <c r="I787" s="205">
        <v>0</v>
      </c>
      <c r="J787" s="201">
        <v>0</v>
      </c>
      <c r="K787" s="201">
        <v>15.44</v>
      </c>
      <c r="L787" s="202">
        <v>0</v>
      </c>
    </row>
    <row r="788" s="192" customFormat="1" customHeight="1" spans="1:12">
      <c r="A788" s="179" t="s">
        <v>1619</v>
      </c>
      <c r="B788" s="179" t="s">
        <v>2029</v>
      </c>
      <c r="C788" s="179" t="s">
        <v>1899</v>
      </c>
      <c r="D788" s="199" t="s">
        <v>3529</v>
      </c>
      <c r="E788" s="200" t="s">
        <v>3530</v>
      </c>
      <c r="F788" s="201">
        <v>2.5</v>
      </c>
      <c r="G788" s="201">
        <v>2.5</v>
      </c>
      <c r="H788" s="202">
        <v>0</v>
      </c>
      <c r="I788" s="205">
        <v>0</v>
      </c>
      <c r="J788" s="201">
        <v>0</v>
      </c>
      <c r="K788" s="201">
        <v>2.5</v>
      </c>
      <c r="L788" s="202">
        <v>0</v>
      </c>
    </row>
    <row r="789" s="192" customFormat="1" customHeight="1" spans="1:12">
      <c r="A789" s="179" t="s">
        <v>1619</v>
      </c>
      <c r="B789" s="179" t="s">
        <v>2029</v>
      </c>
      <c r="C789" s="179" t="s">
        <v>1897</v>
      </c>
      <c r="D789" s="199" t="s">
        <v>3531</v>
      </c>
      <c r="E789" s="200" t="s">
        <v>3532</v>
      </c>
      <c r="F789" s="201">
        <v>3.03</v>
      </c>
      <c r="G789" s="201">
        <v>3.03</v>
      </c>
      <c r="H789" s="202">
        <v>0</v>
      </c>
      <c r="I789" s="205">
        <v>0</v>
      </c>
      <c r="J789" s="201">
        <v>0</v>
      </c>
      <c r="K789" s="201">
        <v>3.03</v>
      </c>
      <c r="L789" s="202">
        <v>0</v>
      </c>
    </row>
    <row r="790" s="192" customFormat="1" customHeight="1" spans="1:12">
      <c r="A790" s="179" t="s">
        <v>1851</v>
      </c>
      <c r="B790" s="179" t="s">
        <v>1899</v>
      </c>
      <c r="C790" s="179" t="s">
        <v>1897</v>
      </c>
      <c r="D790" s="199" t="s">
        <v>3533</v>
      </c>
      <c r="E790" s="200" t="s">
        <v>3533</v>
      </c>
      <c r="F790" s="201">
        <v>29.99</v>
      </c>
      <c r="G790" s="201">
        <v>29.99</v>
      </c>
      <c r="H790" s="202">
        <v>0</v>
      </c>
      <c r="I790" s="205">
        <v>0</v>
      </c>
      <c r="J790" s="201">
        <v>0</v>
      </c>
      <c r="K790" s="201">
        <v>29.99</v>
      </c>
      <c r="L790" s="202">
        <v>0</v>
      </c>
    </row>
    <row r="791" s="192" customFormat="1" customHeight="1" spans="1:12">
      <c r="A791" s="179" t="s">
        <v>1583</v>
      </c>
      <c r="B791" s="179" t="s">
        <v>1899</v>
      </c>
      <c r="C791" s="179" t="s">
        <v>1899</v>
      </c>
      <c r="D791" s="199" t="s">
        <v>3689</v>
      </c>
      <c r="E791" s="200" t="s">
        <v>3534</v>
      </c>
      <c r="F791" s="201">
        <v>34.14</v>
      </c>
      <c r="G791" s="201">
        <v>34.14</v>
      </c>
      <c r="H791" s="202">
        <v>0</v>
      </c>
      <c r="I791" s="205">
        <v>0</v>
      </c>
      <c r="J791" s="201">
        <v>34.14</v>
      </c>
      <c r="K791" s="201">
        <v>0</v>
      </c>
      <c r="L791" s="202">
        <v>0</v>
      </c>
    </row>
    <row r="792" s="192" customFormat="1" customHeight="1" spans="1:12">
      <c r="A792" s="179" t="s">
        <v>1583</v>
      </c>
      <c r="B792" s="179" t="s">
        <v>1899</v>
      </c>
      <c r="C792" s="179" t="s">
        <v>1899</v>
      </c>
      <c r="D792" s="199" t="s">
        <v>3689</v>
      </c>
      <c r="E792" s="200" t="s">
        <v>3535</v>
      </c>
      <c r="F792" s="201">
        <v>3.03</v>
      </c>
      <c r="G792" s="201">
        <v>3.03</v>
      </c>
      <c r="H792" s="202">
        <v>0</v>
      </c>
      <c r="I792" s="205">
        <v>3.03</v>
      </c>
      <c r="J792" s="201">
        <v>0</v>
      </c>
      <c r="K792" s="201">
        <v>0</v>
      </c>
      <c r="L792" s="202">
        <v>0</v>
      </c>
    </row>
    <row r="793" s="192" customFormat="1" customHeight="1" spans="1:12">
      <c r="A793" s="179" t="s">
        <v>1619</v>
      </c>
      <c r="B793" s="179" t="s">
        <v>1911</v>
      </c>
      <c r="C793" s="179" t="s">
        <v>1899</v>
      </c>
      <c r="D793" s="199" t="s">
        <v>3571</v>
      </c>
      <c r="E793" s="200" t="s">
        <v>3538</v>
      </c>
      <c r="F793" s="201">
        <v>31.27</v>
      </c>
      <c r="G793" s="201">
        <v>31.27</v>
      </c>
      <c r="H793" s="202">
        <v>0</v>
      </c>
      <c r="I793" s="205">
        <v>0</v>
      </c>
      <c r="J793" s="201">
        <v>31.27</v>
      </c>
      <c r="K793" s="201">
        <v>0</v>
      </c>
      <c r="L793" s="202">
        <v>0</v>
      </c>
    </row>
    <row r="794" s="192" customFormat="1" customHeight="1" spans="1:12">
      <c r="A794" s="179"/>
      <c r="B794" s="179"/>
      <c r="C794" s="179"/>
      <c r="D794" s="199" t="s">
        <v>2394</v>
      </c>
      <c r="E794" s="200" t="s">
        <v>2395</v>
      </c>
      <c r="F794" s="201">
        <v>380.11</v>
      </c>
      <c r="G794" s="201">
        <v>380.11</v>
      </c>
      <c r="H794" s="202">
        <v>0</v>
      </c>
      <c r="I794" s="205">
        <v>2.38</v>
      </c>
      <c r="J794" s="201">
        <v>72.62</v>
      </c>
      <c r="K794" s="201">
        <v>105.07</v>
      </c>
      <c r="L794" s="202">
        <v>200.04</v>
      </c>
    </row>
    <row r="795" s="192" customFormat="1" customHeight="1" spans="1:12">
      <c r="A795" s="179"/>
      <c r="B795" s="179"/>
      <c r="C795" s="179"/>
      <c r="D795" s="199" t="s">
        <v>3517</v>
      </c>
      <c r="E795" s="200" t="s">
        <v>3518</v>
      </c>
      <c r="F795" s="201">
        <v>380.11</v>
      </c>
      <c r="G795" s="201">
        <v>380.11</v>
      </c>
      <c r="H795" s="202">
        <v>0</v>
      </c>
      <c r="I795" s="205">
        <v>2.38</v>
      </c>
      <c r="J795" s="201">
        <v>72.62</v>
      </c>
      <c r="K795" s="201">
        <v>105.07</v>
      </c>
      <c r="L795" s="202">
        <v>200.04</v>
      </c>
    </row>
    <row r="796" s="192" customFormat="1" customHeight="1" spans="1:12">
      <c r="A796" s="179" t="s">
        <v>1583</v>
      </c>
      <c r="B796" s="179" t="s">
        <v>1899</v>
      </c>
      <c r="C796" s="179" t="s">
        <v>1899</v>
      </c>
      <c r="D796" s="199" t="s">
        <v>3689</v>
      </c>
      <c r="E796" s="200" t="s">
        <v>3520</v>
      </c>
      <c r="F796" s="201">
        <v>200.04</v>
      </c>
      <c r="G796" s="201">
        <v>200.04</v>
      </c>
      <c r="H796" s="202">
        <v>0</v>
      </c>
      <c r="I796" s="205">
        <v>0</v>
      </c>
      <c r="J796" s="201">
        <v>0</v>
      </c>
      <c r="K796" s="201">
        <v>0</v>
      </c>
      <c r="L796" s="202">
        <v>200.04</v>
      </c>
    </row>
    <row r="797" s="192" customFormat="1" customHeight="1" spans="1:12">
      <c r="A797" s="179" t="s">
        <v>1583</v>
      </c>
      <c r="B797" s="179" t="s">
        <v>1899</v>
      </c>
      <c r="C797" s="179" t="s">
        <v>1899</v>
      </c>
      <c r="D797" s="199" t="s">
        <v>3689</v>
      </c>
      <c r="E797" s="200" t="s">
        <v>3522</v>
      </c>
      <c r="F797" s="201">
        <v>30</v>
      </c>
      <c r="G797" s="201">
        <v>30</v>
      </c>
      <c r="H797" s="202">
        <v>0</v>
      </c>
      <c r="I797" s="205">
        <v>0</v>
      </c>
      <c r="J797" s="201">
        <v>30</v>
      </c>
      <c r="K797" s="201">
        <v>0</v>
      </c>
      <c r="L797" s="202">
        <v>0</v>
      </c>
    </row>
    <row r="798" s="192" customFormat="1" customHeight="1" spans="1:12">
      <c r="A798" s="179" t="s">
        <v>1619</v>
      </c>
      <c r="B798" s="179" t="s">
        <v>1911</v>
      </c>
      <c r="C798" s="179" t="s">
        <v>1911</v>
      </c>
      <c r="D798" s="199" t="s">
        <v>3523</v>
      </c>
      <c r="E798" s="200" t="s">
        <v>3524</v>
      </c>
      <c r="F798" s="201">
        <v>46.01</v>
      </c>
      <c r="G798" s="201">
        <v>46.01</v>
      </c>
      <c r="H798" s="202">
        <v>0</v>
      </c>
      <c r="I798" s="205">
        <v>0</v>
      </c>
      <c r="J798" s="201">
        <v>0</v>
      </c>
      <c r="K798" s="201">
        <v>46.01</v>
      </c>
      <c r="L798" s="202">
        <v>0</v>
      </c>
    </row>
    <row r="799" s="192" customFormat="1" customHeight="1" spans="1:12">
      <c r="A799" s="179" t="s">
        <v>1619</v>
      </c>
      <c r="B799" s="179" t="s">
        <v>1911</v>
      </c>
      <c r="C799" s="179" t="s">
        <v>1913</v>
      </c>
      <c r="D799" s="199" t="s">
        <v>3525</v>
      </c>
      <c r="E799" s="200" t="s">
        <v>3526</v>
      </c>
      <c r="F799" s="201">
        <v>18.4</v>
      </c>
      <c r="G799" s="201">
        <v>18.4</v>
      </c>
      <c r="H799" s="202">
        <v>0</v>
      </c>
      <c r="I799" s="205">
        <v>0</v>
      </c>
      <c r="J799" s="201">
        <v>0</v>
      </c>
      <c r="K799" s="201">
        <v>18.4</v>
      </c>
      <c r="L799" s="202">
        <v>0</v>
      </c>
    </row>
    <row r="800" s="192" customFormat="1" customHeight="1" spans="1:12">
      <c r="A800" s="179" t="s">
        <v>1697</v>
      </c>
      <c r="B800" s="179" t="s">
        <v>1992</v>
      </c>
      <c r="C800" s="179" t="s">
        <v>1899</v>
      </c>
      <c r="D800" s="199" t="s">
        <v>3582</v>
      </c>
      <c r="E800" s="200" t="s">
        <v>3528</v>
      </c>
      <c r="F800" s="201">
        <v>12.28</v>
      </c>
      <c r="G800" s="201">
        <v>12.28</v>
      </c>
      <c r="H800" s="202">
        <v>0</v>
      </c>
      <c r="I800" s="205">
        <v>0</v>
      </c>
      <c r="J800" s="201">
        <v>0</v>
      </c>
      <c r="K800" s="201">
        <v>12.28</v>
      </c>
      <c r="L800" s="202">
        <v>0</v>
      </c>
    </row>
    <row r="801" s="192" customFormat="1" customHeight="1" spans="1:12">
      <c r="A801" s="179" t="s">
        <v>1619</v>
      </c>
      <c r="B801" s="179" t="s">
        <v>2029</v>
      </c>
      <c r="C801" s="179" t="s">
        <v>1899</v>
      </c>
      <c r="D801" s="199" t="s">
        <v>3529</v>
      </c>
      <c r="E801" s="200" t="s">
        <v>3530</v>
      </c>
      <c r="F801" s="201">
        <v>2</v>
      </c>
      <c r="G801" s="201">
        <v>2</v>
      </c>
      <c r="H801" s="202">
        <v>0</v>
      </c>
      <c r="I801" s="205">
        <v>0</v>
      </c>
      <c r="J801" s="201">
        <v>0</v>
      </c>
      <c r="K801" s="201">
        <v>2</v>
      </c>
      <c r="L801" s="202">
        <v>0</v>
      </c>
    </row>
    <row r="802" s="192" customFormat="1" customHeight="1" spans="1:12">
      <c r="A802" s="179" t="s">
        <v>1619</v>
      </c>
      <c r="B802" s="179" t="s">
        <v>2029</v>
      </c>
      <c r="C802" s="179" t="s">
        <v>1897</v>
      </c>
      <c r="D802" s="199" t="s">
        <v>3531</v>
      </c>
      <c r="E802" s="200" t="s">
        <v>3532</v>
      </c>
      <c r="F802" s="201">
        <v>2.38</v>
      </c>
      <c r="G802" s="201">
        <v>2.38</v>
      </c>
      <c r="H802" s="202">
        <v>0</v>
      </c>
      <c r="I802" s="205">
        <v>0</v>
      </c>
      <c r="J802" s="201">
        <v>0</v>
      </c>
      <c r="K802" s="201">
        <v>2.38</v>
      </c>
      <c r="L802" s="202">
        <v>0</v>
      </c>
    </row>
    <row r="803" s="192" customFormat="1" customHeight="1" spans="1:12">
      <c r="A803" s="179" t="s">
        <v>1851</v>
      </c>
      <c r="B803" s="179" t="s">
        <v>1899</v>
      </c>
      <c r="C803" s="179" t="s">
        <v>1897</v>
      </c>
      <c r="D803" s="199" t="s">
        <v>3533</v>
      </c>
      <c r="E803" s="200" t="s">
        <v>3533</v>
      </c>
      <c r="F803" s="201">
        <v>24</v>
      </c>
      <c r="G803" s="201">
        <v>24</v>
      </c>
      <c r="H803" s="202">
        <v>0</v>
      </c>
      <c r="I803" s="205">
        <v>0</v>
      </c>
      <c r="J803" s="201">
        <v>0</v>
      </c>
      <c r="K803" s="201">
        <v>24</v>
      </c>
      <c r="L803" s="202">
        <v>0</v>
      </c>
    </row>
    <row r="804" s="192" customFormat="1" customHeight="1" spans="1:12">
      <c r="A804" s="179" t="s">
        <v>1583</v>
      </c>
      <c r="B804" s="179" t="s">
        <v>1899</v>
      </c>
      <c r="C804" s="179" t="s">
        <v>1899</v>
      </c>
      <c r="D804" s="199" t="s">
        <v>3689</v>
      </c>
      <c r="E804" s="200" t="s">
        <v>3534</v>
      </c>
      <c r="F804" s="201">
        <v>23.22</v>
      </c>
      <c r="G804" s="201">
        <v>23.22</v>
      </c>
      <c r="H804" s="202">
        <v>0</v>
      </c>
      <c r="I804" s="205">
        <v>0</v>
      </c>
      <c r="J804" s="201">
        <v>23.22</v>
      </c>
      <c r="K804" s="201">
        <v>0</v>
      </c>
      <c r="L804" s="202">
        <v>0</v>
      </c>
    </row>
    <row r="805" s="192" customFormat="1" customHeight="1" spans="1:12">
      <c r="A805" s="179" t="s">
        <v>1583</v>
      </c>
      <c r="B805" s="179" t="s">
        <v>1899</v>
      </c>
      <c r="C805" s="179" t="s">
        <v>1899</v>
      </c>
      <c r="D805" s="199" t="s">
        <v>3689</v>
      </c>
      <c r="E805" s="200" t="s">
        <v>3535</v>
      </c>
      <c r="F805" s="201">
        <v>2.38</v>
      </c>
      <c r="G805" s="201">
        <v>2.38</v>
      </c>
      <c r="H805" s="202">
        <v>0</v>
      </c>
      <c r="I805" s="205">
        <v>2.38</v>
      </c>
      <c r="J805" s="201">
        <v>0</v>
      </c>
      <c r="K805" s="201">
        <v>0</v>
      </c>
      <c r="L805" s="202">
        <v>0</v>
      </c>
    </row>
    <row r="806" s="192" customFormat="1" customHeight="1" spans="1:12">
      <c r="A806" s="179" t="s">
        <v>1619</v>
      </c>
      <c r="B806" s="179" t="s">
        <v>1911</v>
      </c>
      <c r="C806" s="179" t="s">
        <v>1899</v>
      </c>
      <c r="D806" s="199" t="s">
        <v>3571</v>
      </c>
      <c r="E806" s="200" t="s">
        <v>3538</v>
      </c>
      <c r="F806" s="201">
        <v>19.4</v>
      </c>
      <c r="G806" s="201">
        <v>19.4</v>
      </c>
      <c r="H806" s="202">
        <v>0</v>
      </c>
      <c r="I806" s="205">
        <v>0</v>
      </c>
      <c r="J806" s="201">
        <v>19.4</v>
      </c>
      <c r="K806" s="201">
        <v>0</v>
      </c>
      <c r="L806" s="202">
        <v>0</v>
      </c>
    </row>
    <row r="807" s="192" customFormat="1" customHeight="1" spans="1:12">
      <c r="A807" s="179"/>
      <c r="B807" s="179"/>
      <c r="C807" s="179"/>
      <c r="D807" s="199" t="s">
        <v>2396</v>
      </c>
      <c r="E807" s="200" t="s">
        <v>2397</v>
      </c>
      <c r="F807" s="201">
        <v>1007.9</v>
      </c>
      <c r="G807" s="201">
        <v>1007.9</v>
      </c>
      <c r="H807" s="202">
        <v>0</v>
      </c>
      <c r="I807" s="205">
        <v>6.32</v>
      </c>
      <c r="J807" s="201">
        <v>201.19</v>
      </c>
      <c r="K807" s="201">
        <v>275.08</v>
      </c>
      <c r="L807" s="202">
        <v>525.31</v>
      </c>
    </row>
    <row r="808" s="192" customFormat="1" customHeight="1" spans="1:12">
      <c r="A808" s="179"/>
      <c r="B808" s="179"/>
      <c r="C808" s="179"/>
      <c r="D808" s="199" t="s">
        <v>3517</v>
      </c>
      <c r="E808" s="200" t="s">
        <v>3518</v>
      </c>
      <c r="F808" s="201">
        <v>1007.9</v>
      </c>
      <c r="G808" s="201">
        <v>1007.9</v>
      </c>
      <c r="H808" s="202">
        <v>0</v>
      </c>
      <c r="I808" s="205">
        <v>6.32</v>
      </c>
      <c r="J808" s="201">
        <v>201.19</v>
      </c>
      <c r="K808" s="201">
        <v>275.08</v>
      </c>
      <c r="L808" s="202">
        <v>525.31</v>
      </c>
    </row>
    <row r="809" s="192" customFormat="1" customHeight="1" spans="1:12">
      <c r="A809" s="179" t="s">
        <v>1583</v>
      </c>
      <c r="B809" s="179" t="s">
        <v>1899</v>
      </c>
      <c r="C809" s="179" t="s">
        <v>1899</v>
      </c>
      <c r="D809" s="199" t="s">
        <v>3689</v>
      </c>
      <c r="E809" s="200" t="s">
        <v>3520</v>
      </c>
      <c r="F809" s="201">
        <v>525.31</v>
      </c>
      <c r="G809" s="201">
        <v>525.31</v>
      </c>
      <c r="H809" s="202">
        <v>0</v>
      </c>
      <c r="I809" s="205">
        <v>0</v>
      </c>
      <c r="J809" s="201">
        <v>0</v>
      </c>
      <c r="K809" s="201">
        <v>0</v>
      </c>
      <c r="L809" s="202">
        <v>525.31</v>
      </c>
    </row>
    <row r="810" s="192" customFormat="1" customHeight="1" spans="1:12">
      <c r="A810" s="179" t="s">
        <v>1583</v>
      </c>
      <c r="B810" s="179" t="s">
        <v>1899</v>
      </c>
      <c r="C810" s="179" t="s">
        <v>1899</v>
      </c>
      <c r="D810" s="199" t="s">
        <v>3689</v>
      </c>
      <c r="E810" s="200" t="s">
        <v>3522</v>
      </c>
      <c r="F810" s="201">
        <v>75</v>
      </c>
      <c r="G810" s="201">
        <v>75</v>
      </c>
      <c r="H810" s="202">
        <v>0</v>
      </c>
      <c r="I810" s="205">
        <v>0</v>
      </c>
      <c r="J810" s="201">
        <v>75</v>
      </c>
      <c r="K810" s="201">
        <v>0</v>
      </c>
      <c r="L810" s="202">
        <v>0</v>
      </c>
    </row>
    <row r="811" s="192" customFormat="1" customHeight="1" spans="1:12">
      <c r="A811" s="179" t="s">
        <v>1619</v>
      </c>
      <c r="B811" s="179" t="s">
        <v>1911</v>
      </c>
      <c r="C811" s="179" t="s">
        <v>1911</v>
      </c>
      <c r="D811" s="199" t="s">
        <v>3523</v>
      </c>
      <c r="E811" s="200" t="s">
        <v>3524</v>
      </c>
      <c r="F811" s="201">
        <v>120.06</v>
      </c>
      <c r="G811" s="201">
        <v>120.06</v>
      </c>
      <c r="H811" s="202">
        <v>0</v>
      </c>
      <c r="I811" s="205">
        <v>0</v>
      </c>
      <c r="J811" s="201">
        <v>0</v>
      </c>
      <c r="K811" s="201">
        <v>120.06</v>
      </c>
      <c r="L811" s="202">
        <v>0</v>
      </c>
    </row>
    <row r="812" s="192" customFormat="1" customHeight="1" spans="1:12">
      <c r="A812" s="179" t="s">
        <v>1619</v>
      </c>
      <c r="B812" s="179" t="s">
        <v>1911</v>
      </c>
      <c r="C812" s="179" t="s">
        <v>1913</v>
      </c>
      <c r="D812" s="199" t="s">
        <v>3525</v>
      </c>
      <c r="E812" s="200" t="s">
        <v>3526</v>
      </c>
      <c r="F812" s="201">
        <v>48.02</v>
      </c>
      <c r="G812" s="201">
        <v>48.02</v>
      </c>
      <c r="H812" s="202">
        <v>0</v>
      </c>
      <c r="I812" s="205">
        <v>0</v>
      </c>
      <c r="J812" s="201">
        <v>0</v>
      </c>
      <c r="K812" s="201">
        <v>48.02</v>
      </c>
      <c r="L812" s="202">
        <v>0</v>
      </c>
    </row>
    <row r="813" s="192" customFormat="1" customHeight="1" spans="1:12">
      <c r="A813" s="179" t="s">
        <v>1697</v>
      </c>
      <c r="B813" s="179" t="s">
        <v>1992</v>
      </c>
      <c r="C813" s="179" t="s">
        <v>1899</v>
      </c>
      <c r="D813" s="199" t="s">
        <v>3582</v>
      </c>
      <c r="E813" s="200" t="s">
        <v>3528</v>
      </c>
      <c r="F813" s="201">
        <v>32.39</v>
      </c>
      <c r="G813" s="201">
        <v>32.39</v>
      </c>
      <c r="H813" s="202">
        <v>0</v>
      </c>
      <c r="I813" s="205">
        <v>0</v>
      </c>
      <c r="J813" s="201">
        <v>0</v>
      </c>
      <c r="K813" s="201">
        <v>32.39</v>
      </c>
      <c r="L813" s="202">
        <v>0</v>
      </c>
    </row>
    <row r="814" s="192" customFormat="1" customHeight="1" spans="1:12">
      <c r="A814" s="179" t="s">
        <v>1619</v>
      </c>
      <c r="B814" s="179" t="s">
        <v>2029</v>
      </c>
      <c r="C814" s="179" t="s">
        <v>1899</v>
      </c>
      <c r="D814" s="199" t="s">
        <v>3529</v>
      </c>
      <c r="E814" s="200" t="s">
        <v>3530</v>
      </c>
      <c r="F814" s="201">
        <v>5.25</v>
      </c>
      <c r="G814" s="201">
        <v>5.25</v>
      </c>
      <c r="H814" s="202">
        <v>0</v>
      </c>
      <c r="I814" s="205">
        <v>0</v>
      </c>
      <c r="J814" s="201">
        <v>0</v>
      </c>
      <c r="K814" s="201">
        <v>5.25</v>
      </c>
      <c r="L814" s="202">
        <v>0</v>
      </c>
    </row>
    <row r="815" s="192" customFormat="1" customHeight="1" spans="1:12">
      <c r="A815" s="179" t="s">
        <v>1619</v>
      </c>
      <c r="B815" s="179" t="s">
        <v>2029</v>
      </c>
      <c r="C815" s="179" t="s">
        <v>1897</v>
      </c>
      <c r="D815" s="199" t="s">
        <v>3531</v>
      </c>
      <c r="E815" s="200" t="s">
        <v>3532</v>
      </c>
      <c r="F815" s="201">
        <v>6.32</v>
      </c>
      <c r="G815" s="201">
        <v>6.32</v>
      </c>
      <c r="H815" s="202">
        <v>0</v>
      </c>
      <c r="I815" s="205">
        <v>0</v>
      </c>
      <c r="J815" s="201">
        <v>0</v>
      </c>
      <c r="K815" s="201">
        <v>6.32</v>
      </c>
      <c r="L815" s="202">
        <v>0</v>
      </c>
    </row>
    <row r="816" s="192" customFormat="1" customHeight="1" spans="1:12">
      <c r="A816" s="179" t="s">
        <v>1851</v>
      </c>
      <c r="B816" s="179" t="s">
        <v>1899</v>
      </c>
      <c r="C816" s="179" t="s">
        <v>1897</v>
      </c>
      <c r="D816" s="199" t="s">
        <v>3533</v>
      </c>
      <c r="E816" s="200" t="s">
        <v>3533</v>
      </c>
      <c r="F816" s="201">
        <v>63.04</v>
      </c>
      <c r="G816" s="201">
        <v>63.04</v>
      </c>
      <c r="H816" s="202">
        <v>0</v>
      </c>
      <c r="I816" s="205">
        <v>0</v>
      </c>
      <c r="J816" s="201">
        <v>0</v>
      </c>
      <c r="K816" s="201">
        <v>63.04</v>
      </c>
      <c r="L816" s="202">
        <v>0</v>
      </c>
    </row>
    <row r="817" s="192" customFormat="1" customHeight="1" spans="1:12">
      <c r="A817" s="179" t="s">
        <v>1583</v>
      </c>
      <c r="B817" s="179" t="s">
        <v>1899</v>
      </c>
      <c r="C817" s="179" t="s">
        <v>1899</v>
      </c>
      <c r="D817" s="199" t="s">
        <v>3689</v>
      </c>
      <c r="E817" s="200" t="s">
        <v>3534</v>
      </c>
      <c r="F817" s="201">
        <v>99.78</v>
      </c>
      <c r="G817" s="201">
        <v>99.78</v>
      </c>
      <c r="H817" s="202">
        <v>0</v>
      </c>
      <c r="I817" s="205">
        <v>0</v>
      </c>
      <c r="J817" s="201">
        <v>99.78</v>
      </c>
      <c r="K817" s="201">
        <v>0</v>
      </c>
      <c r="L817" s="202">
        <v>0</v>
      </c>
    </row>
    <row r="818" s="192" customFormat="1" customHeight="1" spans="1:12">
      <c r="A818" s="179" t="s">
        <v>1583</v>
      </c>
      <c r="B818" s="179" t="s">
        <v>1899</v>
      </c>
      <c r="C818" s="179" t="s">
        <v>1899</v>
      </c>
      <c r="D818" s="199" t="s">
        <v>3689</v>
      </c>
      <c r="E818" s="200" t="s">
        <v>3535</v>
      </c>
      <c r="F818" s="201">
        <v>6.32</v>
      </c>
      <c r="G818" s="201">
        <v>6.32</v>
      </c>
      <c r="H818" s="202">
        <v>0</v>
      </c>
      <c r="I818" s="205">
        <v>6.32</v>
      </c>
      <c r="J818" s="201">
        <v>0</v>
      </c>
      <c r="K818" s="201">
        <v>0</v>
      </c>
      <c r="L818" s="202">
        <v>0</v>
      </c>
    </row>
    <row r="819" s="192" customFormat="1" customHeight="1" spans="1:12">
      <c r="A819" s="179" t="s">
        <v>1619</v>
      </c>
      <c r="B819" s="179" t="s">
        <v>1911</v>
      </c>
      <c r="C819" s="179" t="s">
        <v>1899</v>
      </c>
      <c r="D819" s="199" t="s">
        <v>3571</v>
      </c>
      <c r="E819" s="200" t="s">
        <v>3538</v>
      </c>
      <c r="F819" s="201">
        <v>26.41</v>
      </c>
      <c r="G819" s="201">
        <v>26.41</v>
      </c>
      <c r="H819" s="202">
        <v>0</v>
      </c>
      <c r="I819" s="205">
        <v>0</v>
      </c>
      <c r="J819" s="201">
        <v>26.41</v>
      </c>
      <c r="K819" s="201">
        <v>0</v>
      </c>
      <c r="L819" s="202">
        <v>0</v>
      </c>
    </row>
    <row r="820" s="192" customFormat="1" customHeight="1" spans="1:12">
      <c r="A820" s="179"/>
      <c r="B820" s="179"/>
      <c r="C820" s="179"/>
      <c r="D820" s="199" t="s">
        <v>2398</v>
      </c>
      <c r="E820" s="200" t="s">
        <v>2399</v>
      </c>
      <c r="F820" s="201">
        <v>314.03</v>
      </c>
      <c r="G820" s="201">
        <v>314.03</v>
      </c>
      <c r="H820" s="202">
        <v>0</v>
      </c>
      <c r="I820" s="205">
        <v>1.86</v>
      </c>
      <c r="J820" s="201">
        <v>80.59</v>
      </c>
      <c r="K820" s="201">
        <v>79.52</v>
      </c>
      <c r="L820" s="202">
        <v>152.06</v>
      </c>
    </row>
    <row r="821" s="192" customFormat="1" customHeight="1" spans="1:12">
      <c r="A821" s="179"/>
      <c r="B821" s="179"/>
      <c r="C821" s="179"/>
      <c r="D821" s="199" t="s">
        <v>3517</v>
      </c>
      <c r="E821" s="200" t="s">
        <v>3518</v>
      </c>
      <c r="F821" s="201">
        <v>314.03</v>
      </c>
      <c r="G821" s="201">
        <v>314.03</v>
      </c>
      <c r="H821" s="202">
        <v>0</v>
      </c>
      <c r="I821" s="205">
        <v>1.86</v>
      </c>
      <c r="J821" s="201">
        <v>80.59</v>
      </c>
      <c r="K821" s="201">
        <v>79.52</v>
      </c>
      <c r="L821" s="202">
        <v>152.06</v>
      </c>
    </row>
    <row r="822" s="192" customFormat="1" customHeight="1" spans="1:12">
      <c r="A822" s="179" t="s">
        <v>1583</v>
      </c>
      <c r="B822" s="179" t="s">
        <v>1899</v>
      </c>
      <c r="C822" s="179" t="s">
        <v>1899</v>
      </c>
      <c r="D822" s="199" t="s">
        <v>3689</v>
      </c>
      <c r="E822" s="200" t="s">
        <v>3520</v>
      </c>
      <c r="F822" s="201">
        <v>152.06</v>
      </c>
      <c r="G822" s="201">
        <v>152.06</v>
      </c>
      <c r="H822" s="202">
        <v>0</v>
      </c>
      <c r="I822" s="205">
        <v>0</v>
      </c>
      <c r="J822" s="201">
        <v>0</v>
      </c>
      <c r="K822" s="201">
        <v>0</v>
      </c>
      <c r="L822" s="202">
        <v>152.06</v>
      </c>
    </row>
    <row r="823" s="192" customFormat="1" customHeight="1" spans="1:12">
      <c r="A823" s="179" t="s">
        <v>1583</v>
      </c>
      <c r="B823" s="179" t="s">
        <v>1899</v>
      </c>
      <c r="C823" s="179" t="s">
        <v>1899</v>
      </c>
      <c r="D823" s="199" t="s">
        <v>3689</v>
      </c>
      <c r="E823" s="200" t="s">
        <v>3522</v>
      </c>
      <c r="F823" s="201">
        <v>21</v>
      </c>
      <c r="G823" s="201">
        <v>21</v>
      </c>
      <c r="H823" s="202">
        <v>0</v>
      </c>
      <c r="I823" s="205">
        <v>0</v>
      </c>
      <c r="J823" s="201">
        <v>21</v>
      </c>
      <c r="K823" s="201">
        <v>0</v>
      </c>
      <c r="L823" s="202">
        <v>0</v>
      </c>
    </row>
    <row r="824" s="192" customFormat="1" customHeight="1" spans="1:12">
      <c r="A824" s="179" t="s">
        <v>1619</v>
      </c>
      <c r="B824" s="179" t="s">
        <v>1911</v>
      </c>
      <c r="C824" s="179" t="s">
        <v>1911</v>
      </c>
      <c r="D824" s="199" t="s">
        <v>3523</v>
      </c>
      <c r="E824" s="200" t="s">
        <v>3524</v>
      </c>
      <c r="F824" s="201">
        <v>34.61</v>
      </c>
      <c r="G824" s="201">
        <v>34.61</v>
      </c>
      <c r="H824" s="202">
        <v>0</v>
      </c>
      <c r="I824" s="205">
        <v>0</v>
      </c>
      <c r="J824" s="201">
        <v>0</v>
      </c>
      <c r="K824" s="201">
        <v>34.61</v>
      </c>
      <c r="L824" s="202">
        <v>0</v>
      </c>
    </row>
    <row r="825" s="192" customFormat="1" customHeight="1" spans="1:12">
      <c r="A825" s="179" t="s">
        <v>1619</v>
      </c>
      <c r="B825" s="179" t="s">
        <v>1911</v>
      </c>
      <c r="C825" s="179" t="s">
        <v>1913</v>
      </c>
      <c r="D825" s="199" t="s">
        <v>3525</v>
      </c>
      <c r="E825" s="200" t="s">
        <v>3526</v>
      </c>
      <c r="F825" s="201">
        <v>13.85</v>
      </c>
      <c r="G825" s="201">
        <v>13.85</v>
      </c>
      <c r="H825" s="202">
        <v>0</v>
      </c>
      <c r="I825" s="205">
        <v>0</v>
      </c>
      <c r="J825" s="201">
        <v>0</v>
      </c>
      <c r="K825" s="201">
        <v>13.85</v>
      </c>
      <c r="L825" s="202">
        <v>0</v>
      </c>
    </row>
    <row r="826" s="192" customFormat="1" customHeight="1" spans="1:12">
      <c r="A826" s="179" t="s">
        <v>1697</v>
      </c>
      <c r="B826" s="179" t="s">
        <v>1992</v>
      </c>
      <c r="C826" s="179" t="s">
        <v>1899</v>
      </c>
      <c r="D826" s="199" t="s">
        <v>3582</v>
      </c>
      <c r="E826" s="200" t="s">
        <v>3528</v>
      </c>
      <c r="F826" s="201">
        <v>9.43</v>
      </c>
      <c r="G826" s="201">
        <v>9.43</v>
      </c>
      <c r="H826" s="202">
        <v>0</v>
      </c>
      <c r="I826" s="205">
        <v>0</v>
      </c>
      <c r="J826" s="201">
        <v>0</v>
      </c>
      <c r="K826" s="201">
        <v>9.43</v>
      </c>
      <c r="L826" s="202">
        <v>0</v>
      </c>
    </row>
    <row r="827" s="192" customFormat="1" customHeight="1" spans="1:12">
      <c r="A827" s="179" t="s">
        <v>1619</v>
      </c>
      <c r="B827" s="179" t="s">
        <v>2029</v>
      </c>
      <c r="C827" s="179" t="s">
        <v>1899</v>
      </c>
      <c r="D827" s="199" t="s">
        <v>3529</v>
      </c>
      <c r="E827" s="200" t="s">
        <v>3530</v>
      </c>
      <c r="F827" s="201">
        <v>1.52</v>
      </c>
      <c r="G827" s="201">
        <v>1.52</v>
      </c>
      <c r="H827" s="202">
        <v>0</v>
      </c>
      <c r="I827" s="205">
        <v>0</v>
      </c>
      <c r="J827" s="201">
        <v>0</v>
      </c>
      <c r="K827" s="201">
        <v>1.52</v>
      </c>
      <c r="L827" s="202">
        <v>0</v>
      </c>
    </row>
    <row r="828" s="192" customFormat="1" customHeight="1" spans="1:12">
      <c r="A828" s="179" t="s">
        <v>1619</v>
      </c>
      <c r="B828" s="179" t="s">
        <v>2029</v>
      </c>
      <c r="C828" s="179" t="s">
        <v>1897</v>
      </c>
      <c r="D828" s="199" t="s">
        <v>3531</v>
      </c>
      <c r="E828" s="200" t="s">
        <v>3532</v>
      </c>
      <c r="F828" s="201">
        <v>1.86</v>
      </c>
      <c r="G828" s="201">
        <v>1.86</v>
      </c>
      <c r="H828" s="202">
        <v>0</v>
      </c>
      <c r="I828" s="205">
        <v>0</v>
      </c>
      <c r="J828" s="201">
        <v>0</v>
      </c>
      <c r="K828" s="201">
        <v>1.86</v>
      </c>
      <c r="L828" s="202">
        <v>0</v>
      </c>
    </row>
    <row r="829" s="192" customFormat="1" customHeight="1" spans="1:12">
      <c r="A829" s="179" t="s">
        <v>1851</v>
      </c>
      <c r="B829" s="179" t="s">
        <v>1899</v>
      </c>
      <c r="C829" s="179" t="s">
        <v>1897</v>
      </c>
      <c r="D829" s="199" t="s">
        <v>3533</v>
      </c>
      <c r="E829" s="200" t="s">
        <v>3533</v>
      </c>
      <c r="F829" s="201">
        <v>18.25</v>
      </c>
      <c r="G829" s="201">
        <v>18.25</v>
      </c>
      <c r="H829" s="202">
        <v>0</v>
      </c>
      <c r="I829" s="205">
        <v>0</v>
      </c>
      <c r="J829" s="201">
        <v>0</v>
      </c>
      <c r="K829" s="201">
        <v>18.25</v>
      </c>
      <c r="L829" s="202">
        <v>0</v>
      </c>
    </row>
    <row r="830" s="192" customFormat="1" customHeight="1" spans="1:12">
      <c r="A830" s="179" t="s">
        <v>1583</v>
      </c>
      <c r="B830" s="179" t="s">
        <v>1899</v>
      </c>
      <c r="C830" s="179" t="s">
        <v>1899</v>
      </c>
      <c r="D830" s="199" t="s">
        <v>3689</v>
      </c>
      <c r="E830" s="200" t="s">
        <v>3534</v>
      </c>
      <c r="F830" s="201">
        <v>10.74</v>
      </c>
      <c r="G830" s="201">
        <v>10.74</v>
      </c>
      <c r="H830" s="202">
        <v>0</v>
      </c>
      <c r="I830" s="205">
        <v>0</v>
      </c>
      <c r="J830" s="201">
        <v>10.74</v>
      </c>
      <c r="K830" s="201">
        <v>0</v>
      </c>
      <c r="L830" s="202">
        <v>0</v>
      </c>
    </row>
    <row r="831" s="192" customFormat="1" customHeight="1" spans="1:12">
      <c r="A831" s="179" t="s">
        <v>1583</v>
      </c>
      <c r="B831" s="179" t="s">
        <v>1899</v>
      </c>
      <c r="C831" s="179" t="s">
        <v>1899</v>
      </c>
      <c r="D831" s="199" t="s">
        <v>3689</v>
      </c>
      <c r="E831" s="200" t="s">
        <v>3535</v>
      </c>
      <c r="F831" s="201">
        <v>1.86</v>
      </c>
      <c r="G831" s="201">
        <v>1.86</v>
      </c>
      <c r="H831" s="202">
        <v>0</v>
      </c>
      <c r="I831" s="205">
        <v>1.86</v>
      </c>
      <c r="J831" s="201">
        <v>0</v>
      </c>
      <c r="K831" s="201">
        <v>0</v>
      </c>
      <c r="L831" s="202">
        <v>0</v>
      </c>
    </row>
    <row r="832" s="192" customFormat="1" customHeight="1" spans="1:12">
      <c r="A832" s="179" t="s">
        <v>1619</v>
      </c>
      <c r="B832" s="179" t="s">
        <v>1911</v>
      </c>
      <c r="C832" s="179" t="s">
        <v>1899</v>
      </c>
      <c r="D832" s="199" t="s">
        <v>3571</v>
      </c>
      <c r="E832" s="200" t="s">
        <v>3538</v>
      </c>
      <c r="F832" s="201">
        <v>48.85</v>
      </c>
      <c r="G832" s="201">
        <v>48.85</v>
      </c>
      <c r="H832" s="202">
        <v>0</v>
      </c>
      <c r="I832" s="205">
        <v>0</v>
      </c>
      <c r="J832" s="201">
        <v>48.85</v>
      </c>
      <c r="K832" s="201">
        <v>0</v>
      </c>
      <c r="L832" s="202">
        <v>0</v>
      </c>
    </row>
    <row r="833" s="192" customFormat="1" customHeight="1" spans="1:12">
      <c r="A833" s="179"/>
      <c r="B833" s="179"/>
      <c r="C833" s="179"/>
      <c r="D833" s="199" t="s">
        <v>2400</v>
      </c>
      <c r="E833" s="200" t="s">
        <v>2401</v>
      </c>
      <c r="F833" s="201">
        <v>278.74</v>
      </c>
      <c r="G833" s="201">
        <v>278.74</v>
      </c>
      <c r="H833" s="202">
        <v>0</v>
      </c>
      <c r="I833" s="205">
        <v>1.63</v>
      </c>
      <c r="J833" s="201">
        <v>55.82</v>
      </c>
      <c r="K833" s="201">
        <v>76.65</v>
      </c>
      <c r="L833" s="202">
        <v>144.64</v>
      </c>
    </row>
    <row r="834" s="192" customFormat="1" customHeight="1" spans="1:12">
      <c r="A834" s="179"/>
      <c r="B834" s="179"/>
      <c r="C834" s="179"/>
      <c r="D834" s="199" t="s">
        <v>3517</v>
      </c>
      <c r="E834" s="200" t="s">
        <v>3518</v>
      </c>
      <c r="F834" s="201">
        <v>278.74</v>
      </c>
      <c r="G834" s="201">
        <v>278.74</v>
      </c>
      <c r="H834" s="202">
        <v>0</v>
      </c>
      <c r="I834" s="205">
        <v>1.63</v>
      </c>
      <c r="J834" s="201">
        <v>55.82</v>
      </c>
      <c r="K834" s="201">
        <v>76.65</v>
      </c>
      <c r="L834" s="202">
        <v>144.64</v>
      </c>
    </row>
    <row r="835" s="192" customFormat="1" customHeight="1" spans="1:12">
      <c r="A835" s="179" t="s">
        <v>1583</v>
      </c>
      <c r="B835" s="179" t="s">
        <v>1899</v>
      </c>
      <c r="C835" s="179" t="s">
        <v>1899</v>
      </c>
      <c r="D835" s="199" t="s">
        <v>3689</v>
      </c>
      <c r="E835" s="200" t="s">
        <v>3520</v>
      </c>
      <c r="F835" s="201">
        <v>144.64</v>
      </c>
      <c r="G835" s="201">
        <v>144.64</v>
      </c>
      <c r="H835" s="202">
        <v>0</v>
      </c>
      <c r="I835" s="205">
        <v>0</v>
      </c>
      <c r="J835" s="201">
        <v>0</v>
      </c>
      <c r="K835" s="201">
        <v>0</v>
      </c>
      <c r="L835" s="202">
        <v>144.64</v>
      </c>
    </row>
    <row r="836" s="192" customFormat="1" customHeight="1" spans="1:12">
      <c r="A836" s="179" t="s">
        <v>1583</v>
      </c>
      <c r="B836" s="179" t="s">
        <v>1899</v>
      </c>
      <c r="C836" s="179" t="s">
        <v>1899</v>
      </c>
      <c r="D836" s="199" t="s">
        <v>3689</v>
      </c>
      <c r="E836" s="200" t="s">
        <v>3522</v>
      </c>
      <c r="F836" s="201">
        <v>25</v>
      </c>
      <c r="G836" s="201">
        <v>25</v>
      </c>
      <c r="H836" s="202">
        <v>0</v>
      </c>
      <c r="I836" s="205">
        <v>0</v>
      </c>
      <c r="J836" s="201">
        <v>25</v>
      </c>
      <c r="K836" s="201">
        <v>0</v>
      </c>
      <c r="L836" s="202">
        <v>0</v>
      </c>
    </row>
    <row r="837" s="192" customFormat="1" customHeight="1" spans="1:12">
      <c r="A837" s="179" t="s">
        <v>1619</v>
      </c>
      <c r="B837" s="179" t="s">
        <v>1911</v>
      </c>
      <c r="C837" s="179" t="s">
        <v>1911</v>
      </c>
      <c r="D837" s="199" t="s">
        <v>3523</v>
      </c>
      <c r="E837" s="200" t="s">
        <v>3524</v>
      </c>
      <c r="F837" s="201">
        <v>33.93</v>
      </c>
      <c r="G837" s="201">
        <v>33.93</v>
      </c>
      <c r="H837" s="202">
        <v>0</v>
      </c>
      <c r="I837" s="205">
        <v>0</v>
      </c>
      <c r="J837" s="201">
        <v>0</v>
      </c>
      <c r="K837" s="201">
        <v>33.93</v>
      </c>
      <c r="L837" s="202">
        <v>0</v>
      </c>
    </row>
    <row r="838" s="192" customFormat="1" customHeight="1" spans="1:12">
      <c r="A838" s="179" t="s">
        <v>1619</v>
      </c>
      <c r="B838" s="179" t="s">
        <v>1911</v>
      </c>
      <c r="C838" s="179" t="s">
        <v>1913</v>
      </c>
      <c r="D838" s="199" t="s">
        <v>3525</v>
      </c>
      <c r="E838" s="200" t="s">
        <v>3526</v>
      </c>
      <c r="F838" s="201">
        <v>13.57</v>
      </c>
      <c r="G838" s="201">
        <v>13.57</v>
      </c>
      <c r="H838" s="202">
        <v>0</v>
      </c>
      <c r="I838" s="205">
        <v>0</v>
      </c>
      <c r="J838" s="201">
        <v>0</v>
      </c>
      <c r="K838" s="201">
        <v>13.57</v>
      </c>
      <c r="L838" s="202">
        <v>0</v>
      </c>
    </row>
    <row r="839" s="192" customFormat="1" customHeight="1" spans="1:12">
      <c r="A839" s="179" t="s">
        <v>1697</v>
      </c>
      <c r="B839" s="179" t="s">
        <v>1992</v>
      </c>
      <c r="C839" s="179" t="s">
        <v>1899</v>
      </c>
      <c r="D839" s="199" t="s">
        <v>3582</v>
      </c>
      <c r="E839" s="200" t="s">
        <v>3528</v>
      </c>
      <c r="F839" s="201">
        <v>8.71</v>
      </c>
      <c r="G839" s="201">
        <v>8.71</v>
      </c>
      <c r="H839" s="202">
        <v>0</v>
      </c>
      <c r="I839" s="205">
        <v>0</v>
      </c>
      <c r="J839" s="201">
        <v>0</v>
      </c>
      <c r="K839" s="201">
        <v>8.71</v>
      </c>
      <c r="L839" s="202">
        <v>0</v>
      </c>
    </row>
    <row r="840" s="192" customFormat="1" customHeight="1" spans="1:12">
      <c r="A840" s="179" t="s">
        <v>1619</v>
      </c>
      <c r="B840" s="179" t="s">
        <v>2029</v>
      </c>
      <c r="C840" s="179" t="s">
        <v>1899</v>
      </c>
      <c r="D840" s="199" t="s">
        <v>3529</v>
      </c>
      <c r="E840" s="200" t="s">
        <v>3530</v>
      </c>
      <c r="F840" s="201">
        <v>1.45</v>
      </c>
      <c r="G840" s="201">
        <v>1.45</v>
      </c>
      <c r="H840" s="202">
        <v>0</v>
      </c>
      <c r="I840" s="205">
        <v>0</v>
      </c>
      <c r="J840" s="201">
        <v>0</v>
      </c>
      <c r="K840" s="201">
        <v>1.45</v>
      </c>
      <c r="L840" s="202">
        <v>0</v>
      </c>
    </row>
    <row r="841" s="192" customFormat="1" customHeight="1" spans="1:12">
      <c r="A841" s="179" t="s">
        <v>1619</v>
      </c>
      <c r="B841" s="179" t="s">
        <v>2029</v>
      </c>
      <c r="C841" s="179" t="s">
        <v>1897</v>
      </c>
      <c r="D841" s="199" t="s">
        <v>3531</v>
      </c>
      <c r="E841" s="200" t="s">
        <v>3532</v>
      </c>
      <c r="F841" s="201">
        <v>1.63</v>
      </c>
      <c r="G841" s="201">
        <v>1.63</v>
      </c>
      <c r="H841" s="202">
        <v>0</v>
      </c>
      <c r="I841" s="205">
        <v>0</v>
      </c>
      <c r="J841" s="201">
        <v>0</v>
      </c>
      <c r="K841" s="201">
        <v>1.63</v>
      </c>
      <c r="L841" s="202">
        <v>0</v>
      </c>
    </row>
    <row r="842" s="192" customFormat="1" customHeight="1" spans="1:12">
      <c r="A842" s="179" t="s">
        <v>1851</v>
      </c>
      <c r="B842" s="179" t="s">
        <v>1899</v>
      </c>
      <c r="C842" s="179" t="s">
        <v>1897</v>
      </c>
      <c r="D842" s="199" t="s">
        <v>3533</v>
      </c>
      <c r="E842" s="200" t="s">
        <v>3533</v>
      </c>
      <c r="F842" s="201">
        <v>17.36</v>
      </c>
      <c r="G842" s="201">
        <v>17.36</v>
      </c>
      <c r="H842" s="202">
        <v>0</v>
      </c>
      <c r="I842" s="205">
        <v>0</v>
      </c>
      <c r="J842" s="201">
        <v>0</v>
      </c>
      <c r="K842" s="201">
        <v>17.36</v>
      </c>
      <c r="L842" s="202">
        <v>0</v>
      </c>
    </row>
    <row r="843" s="192" customFormat="1" customHeight="1" spans="1:12">
      <c r="A843" s="179" t="s">
        <v>1583</v>
      </c>
      <c r="B843" s="179" t="s">
        <v>1899</v>
      </c>
      <c r="C843" s="179" t="s">
        <v>1899</v>
      </c>
      <c r="D843" s="199" t="s">
        <v>3689</v>
      </c>
      <c r="E843" s="200" t="s">
        <v>3534</v>
      </c>
      <c r="F843" s="201">
        <v>6</v>
      </c>
      <c r="G843" s="201">
        <v>6</v>
      </c>
      <c r="H843" s="202">
        <v>0</v>
      </c>
      <c r="I843" s="205">
        <v>0</v>
      </c>
      <c r="J843" s="201">
        <v>6</v>
      </c>
      <c r="K843" s="201">
        <v>0</v>
      </c>
      <c r="L843" s="202">
        <v>0</v>
      </c>
    </row>
    <row r="844" s="192" customFormat="1" customHeight="1" spans="1:12">
      <c r="A844" s="179" t="s">
        <v>1583</v>
      </c>
      <c r="B844" s="179" t="s">
        <v>1899</v>
      </c>
      <c r="C844" s="179" t="s">
        <v>1899</v>
      </c>
      <c r="D844" s="199" t="s">
        <v>3689</v>
      </c>
      <c r="E844" s="200" t="s">
        <v>3535</v>
      </c>
      <c r="F844" s="201">
        <v>1.63</v>
      </c>
      <c r="G844" s="201">
        <v>1.63</v>
      </c>
      <c r="H844" s="202">
        <v>0</v>
      </c>
      <c r="I844" s="205">
        <v>1.63</v>
      </c>
      <c r="J844" s="201">
        <v>0</v>
      </c>
      <c r="K844" s="201">
        <v>0</v>
      </c>
      <c r="L844" s="202">
        <v>0</v>
      </c>
    </row>
    <row r="845" s="192" customFormat="1" customHeight="1" spans="1:12">
      <c r="A845" s="179" t="s">
        <v>1619</v>
      </c>
      <c r="B845" s="179" t="s">
        <v>1911</v>
      </c>
      <c r="C845" s="179" t="s">
        <v>1899</v>
      </c>
      <c r="D845" s="199" t="s">
        <v>3571</v>
      </c>
      <c r="E845" s="200" t="s">
        <v>3538</v>
      </c>
      <c r="F845" s="201">
        <v>24.82</v>
      </c>
      <c r="G845" s="201">
        <v>24.82</v>
      </c>
      <c r="H845" s="202">
        <v>0</v>
      </c>
      <c r="I845" s="205">
        <v>0</v>
      </c>
      <c r="J845" s="201">
        <v>24.82</v>
      </c>
      <c r="K845" s="201">
        <v>0</v>
      </c>
      <c r="L845" s="202">
        <v>0</v>
      </c>
    </row>
    <row r="846" s="192" customFormat="1" customHeight="1" spans="1:12">
      <c r="A846" s="179"/>
      <c r="B846" s="179"/>
      <c r="C846" s="179"/>
      <c r="D846" s="199" t="s">
        <v>2402</v>
      </c>
      <c r="E846" s="200" t="s">
        <v>2403</v>
      </c>
      <c r="F846" s="201">
        <v>388.37</v>
      </c>
      <c r="G846" s="201">
        <v>388.37</v>
      </c>
      <c r="H846" s="202">
        <v>0</v>
      </c>
      <c r="I846" s="205">
        <v>2.18</v>
      </c>
      <c r="J846" s="201">
        <v>79.98</v>
      </c>
      <c r="K846" s="201">
        <v>106.36</v>
      </c>
      <c r="L846" s="202">
        <v>199.85</v>
      </c>
    </row>
    <row r="847" s="192" customFormat="1" customHeight="1" spans="1:12">
      <c r="A847" s="179"/>
      <c r="B847" s="179"/>
      <c r="C847" s="179"/>
      <c r="D847" s="199" t="s">
        <v>3517</v>
      </c>
      <c r="E847" s="200" t="s">
        <v>3518</v>
      </c>
      <c r="F847" s="201">
        <v>388.37</v>
      </c>
      <c r="G847" s="201">
        <v>388.37</v>
      </c>
      <c r="H847" s="202">
        <v>0</v>
      </c>
      <c r="I847" s="205">
        <v>2.18</v>
      </c>
      <c r="J847" s="201">
        <v>79.98</v>
      </c>
      <c r="K847" s="201">
        <v>106.36</v>
      </c>
      <c r="L847" s="202">
        <v>199.85</v>
      </c>
    </row>
    <row r="848" s="192" customFormat="1" customHeight="1" spans="1:12">
      <c r="A848" s="179" t="s">
        <v>1583</v>
      </c>
      <c r="B848" s="179" t="s">
        <v>1899</v>
      </c>
      <c r="C848" s="179" t="s">
        <v>1899</v>
      </c>
      <c r="D848" s="199" t="s">
        <v>3689</v>
      </c>
      <c r="E848" s="200" t="s">
        <v>3520</v>
      </c>
      <c r="F848" s="201">
        <v>199.85</v>
      </c>
      <c r="G848" s="201">
        <v>199.85</v>
      </c>
      <c r="H848" s="202">
        <v>0</v>
      </c>
      <c r="I848" s="205">
        <v>0</v>
      </c>
      <c r="J848" s="201">
        <v>0</v>
      </c>
      <c r="K848" s="201">
        <v>0</v>
      </c>
      <c r="L848" s="202">
        <v>199.85</v>
      </c>
    </row>
    <row r="849" s="192" customFormat="1" customHeight="1" spans="1:12">
      <c r="A849" s="179" t="s">
        <v>1583</v>
      </c>
      <c r="B849" s="179" t="s">
        <v>1899</v>
      </c>
      <c r="C849" s="179" t="s">
        <v>1899</v>
      </c>
      <c r="D849" s="199" t="s">
        <v>3689</v>
      </c>
      <c r="E849" s="200" t="s">
        <v>3522</v>
      </c>
      <c r="F849" s="201">
        <v>37</v>
      </c>
      <c r="G849" s="201">
        <v>37</v>
      </c>
      <c r="H849" s="202">
        <v>0</v>
      </c>
      <c r="I849" s="205">
        <v>0</v>
      </c>
      <c r="J849" s="201">
        <v>37</v>
      </c>
      <c r="K849" s="201">
        <v>0</v>
      </c>
      <c r="L849" s="202">
        <v>0</v>
      </c>
    </row>
    <row r="850" s="192" customFormat="1" customHeight="1" spans="1:12">
      <c r="A850" s="179" t="s">
        <v>1619</v>
      </c>
      <c r="B850" s="179" t="s">
        <v>1911</v>
      </c>
      <c r="C850" s="179" t="s">
        <v>1911</v>
      </c>
      <c r="D850" s="199" t="s">
        <v>3523</v>
      </c>
      <c r="E850" s="200" t="s">
        <v>3524</v>
      </c>
      <c r="F850" s="201">
        <v>47.37</v>
      </c>
      <c r="G850" s="201">
        <v>47.37</v>
      </c>
      <c r="H850" s="202">
        <v>0</v>
      </c>
      <c r="I850" s="205">
        <v>0</v>
      </c>
      <c r="J850" s="201">
        <v>0</v>
      </c>
      <c r="K850" s="201">
        <v>47.37</v>
      </c>
      <c r="L850" s="202">
        <v>0</v>
      </c>
    </row>
    <row r="851" s="192" customFormat="1" customHeight="1" spans="1:12">
      <c r="A851" s="179" t="s">
        <v>1619</v>
      </c>
      <c r="B851" s="179" t="s">
        <v>1911</v>
      </c>
      <c r="C851" s="179" t="s">
        <v>1913</v>
      </c>
      <c r="D851" s="199" t="s">
        <v>3525</v>
      </c>
      <c r="E851" s="200" t="s">
        <v>3526</v>
      </c>
      <c r="F851" s="201">
        <v>18.95</v>
      </c>
      <c r="G851" s="201">
        <v>18.95</v>
      </c>
      <c r="H851" s="202">
        <v>0</v>
      </c>
      <c r="I851" s="205">
        <v>0</v>
      </c>
      <c r="J851" s="201">
        <v>0</v>
      </c>
      <c r="K851" s="201">
        <v>18.95</v>
      </c>
      <c r="L851" s="202">
        <v>0</v>
      </c>
    </row>
    <row r="852" s="192" customFormat="1" customHeight="1" spans="1:12">
      <c r="A852" s="179" t="s">
        <v>1697</v>
      </c>
      <c r="B852" s="179" t="s">
        <v>1992</v>
      </c>
      <c r="C852" s="179" t="s">
        <v>1899</v>
      </c>
      <c r="D852" s="199" t="s">
        <v>3582</v>
      </c>
      <c r="E852" s="200" t="s">
        <v>3528</v>
      </c>
      <c r="F852" s="201">
        <v>11.88</v>
      </c>
      <c r="G852" s="201">
        <v>11.88</v>
      </c>
      <c r="H852" s="202">
        <v>0</v>
      </c>
      <c r="I852" s="205">
        <v>0</v>
      </c>
      <c r="J852" s="201">
        <v>0</v>
      </c>
      <c r="K852" s="201">
        <v>11.88</v>
      </c>
      <c r="L852" s="202">
        <v>0</v>
      </c>
    </row>
    <row r="853" s="192" customFormat="1" customHeight="1" spans="1:12">
      <c r="A853" s="179" t="s">
        <v>1619</v>
      </c>
      <c r="B853" s="179" t="s">
        <v>2029</v>
      </c>
      <c r="C853" s="179" t="s">
        <v>1899</v>
      </c>
      <c r="D853" s="199" t="s">
        <v>3529</v>
      </c>
      <c r="E853" s="200" t="s">
        <v>3530</v>
      </c>
      <c r="F853" s="201">
        <v>2</v>
      </c>
      <c r="G853" s="201">
        <v>2</v>
      </c>
      <c r="H853" s="202">
        <v>0</v>
      </c>
      <c r="I853" s="205">
        <v>0</v>
      </c>
      <c r="J853" s="201">
        <v>0</v>
      </c>
      <c r="K853" s="201">
        <v>2</v>
      </c>
      <c r="L853" s="202">
        <v>0</v>
      </c>
    </row>
    <row r="854" s="192" customFormat="1" customHeight="1" spans="1:12">
      <c r="A854" s="179" t="s">
        <v>1619</v>
      </c>
      <c r="B854" s="179" t="s">
        <v>2029</v>
      </c>
      <c r="C854" s="179" t="s">
        <v>1897</v>
      </c>
      <c r="D854" s="199" t="s">
        <v>3531</v>
      </c>
      <c r="E854" s="200" t="s">
        <v>3532</v>
      </c>
      <c r="F854" s="201">
        <v>2.18</v>
      </c>
      <c r="G854" s="201">
        <v>2.18</v>
      </c>
      <c r="H854" s="202">
        <v>0</v>
      </c>
      <c r="I854" s="205">
        <v>0</v>
      </c>
      <c r="J854" s="201">
        <v>0</v>
      </c>
      <c r="K854" s="201">
        <v>2.18</v>
      </c>
      <c r="L854" s="202">
        <v>0</v>
      </c>
    </row>
    <row r="855" s="192" customFormat="1" customHeight="1" spans="1:12">
      <c r="A855" s="179" t="s">
        <v>1851</v>
      </c>
      <c r="B855" s="179" t="s">
        <v>1899</v>
      </c>
      <c r="C855" s="179" t="s">
        <v>1897</v>
      </c>
      <c r="D855" s="199" t="s">
        <v>3533</v>
      </c>
      <c r="E855" s="200" t="s">
        <v>3533</v>
      </c>
      <c r="F855" s="201">
        <v>23.98</v>
      </c>
      <c r="G855" s="201">
        <v>23.98</v>
      </c>
      <c r="H855" s="202">
        <v>0</v>
      </c>
      <c r="I855" s="205">
        <v>0</v>
      </c>
      <c r="J855" s="201">
        <v>0</v>
      </c>
      <c r="K855" s="201">
        <v>23.98</v>
      </c>
      <c r="L855" s="202">
        <v>0</v>
      </c>
    </row>
    <row r="856" s="192" customFormat="1" customHeight="1" spans="1:12">
      <c r="A856" s="179" t="s">
        <v>1583</v>
      </c>
      <c r="B856" s="179" t="s">
        <v>1899</v>
      </c>
      <c r="C856" s="179" t="s">
        <v>1899</v>
      </c>
      <c r="D856" s="199" t="s">
        <v>3689</v>
      </c>
      <c r="E856" s="200" t="s">
        <v>3534</v>
      </c>
      <c r="F856" s="201">
        <v>36.18</v>
      </c>
      <c r="G856" s="201">
        <v>36.18</v>
      </c>
      <c r="H856" s="202">
        <v>0</v>
      </c>
      <c r="I856" s="205">
        <v>0</v>
      </c>
      <c r="J856" s="201">
        <v>36.18</v>
      </c>
      <c r="K856" s="201">
        <v>0</v>
      </c>
      <c r="L856" s="202">
        <v>0</v>
      </c>
    </row>
    <row r="857" s="192" customFormat="1" customHeight="1" spans="1:12">
      <c r="A857" s="179" t="s">
        <v>1583</v>
      </c>
      <c r="B857" s="179" t="s">
        <v>1899</v>
      </c>
      <c r="C857" s="179" t="s">
        <v>1899</v>
      </c>
      <c r="D857" s="199" t="s">
        <v>3689</v>
      </c>
      <c r="E857" s="200" t="s">
        <v>3535</v>
      </c>
      <c r="F857" s="201">
        <v>2.18</v>
      </c>
      <c r="G857" s="201">
        <v>2.18</v>
      </c>
      <c r="H857" s="202">
        <v>0</v>
      </c>
      <c r="I857" s="205">
        <v>2.18</v>
      </c>
      <c r="J857" s="201">
        <v>0</v>
      </c>
      <c r="K857" s="201">
        <v>0</v>
      </c>
      <c r="L857" s="202">
        <v>0</v>
      </c>
    </row>
    <row r="858" s="192" customFormat="1" customHeight="1" spans="1:12">
      <c r="A858" s="179" t="s">
        <v>1619</v>
      </c>
      <c r="B858" s="179" t="s">
        <v>1911</v>
      </c>
      <c r="C858" s="179" t="s">
        <v>1899</v>
      </c>
      <c r="D858" s="199" t="s">
        <v>3571</v>
      </c>
      <c r="E858" s="200" t="s">
        <v>3538</v>
      </c>
      <c r="F858" s="201">
        <v>6.8</v>
      </c>
      <c r="G858" s="201">
        <v>6.8</v>
      </c>
      <c r="H858" s="202">
        <v>0</v>
      </c>
      <c r="I858" s="205">
        <v>0</v>
      </c>
      <c r="J858" s="201">
        <v>6.8</v>
      </c>
      <c r="K858" s="201">
        <v>0</v>
      </c>
      <c r="L858" s="202">
        <v>0</v>
      </c>
    </row>
    <row r="859" s="192" customFormat="1" customHeight="1" spans="1:12">
      <c r="A859" s="179"/>
      <c r="B859" s="179"/>
      <c r="C859" s="179"/>
      <c r="D859" s="199" t="s">
        <v>2404</v>
      </c>
      <c r="E859" s="200" t="s">
        <v>2405</v>
      </c>
      <c r="F859" s="201">
        <v>732.31</v>
      </c>
      <c r="G859" s="201">
        <v>732.31</v>
      </c>
      <c r="H859" s="202">
        <v>0</v>
      </c>
      <c r="I859" s="205">
        <v>4.6</v>
      </c>
      <c r="J859" s="201">
        <v>148.14</v>
      </c>
      <c r="K859" s="201">
        <v>199.56</v>
      </c>
      <c r="L859" s="202">
        <v>380.01</v>
      </c>
    </row>
    <row r="860" s="192" customFormat="1" customHeight="1" spans="1:12">
      <c r="A860" s="179"/>
      <c r="B860" s="179"/>
      <c r="C860" s="179"/>
      <c r="D860" s="199" t="s">
        <v>3517</v>
      </c>
      <c r="E860" s="200" t="s">
        <v>3518</v>
      </c>
      <c r="F860" s="201">
        <v>732.31</v>
      </c>
      <c r="G860" s="201">
        <v>732.31</v>
      </c>
      <c r="H860" s="202">
        <v>0</v>
      </c>
      <c r="I860" s="205">
        <v>4.6</v>
      </c>
      <c r="J860" s="201">
        <v>148.14</v>
      </c>
      <c r="K860" s="201">
        <v>199.56</v>
      </c>
      <c r="L860" s="202">
        <v>380.01</v>
      </c>
    </row>
    <row r="861" s="192" customFormat="1" customHeight="1" spans="1:12">
      <c r="A861" s="179" t="s">
        <v>1583</v>
      </c>
      <c r="B861" s="179" t="s">
        <v>1899</v>
      </c>
      <c r="C861" s="179" t="s">
        <v>1899</v>
      </c>
      <c r="D861" s="199" t="s">
        <v>3689</v>
      </c>
      <c r="E861" s="200" t="s">
        <v>3520</v>
      </c>
      <c r="F861" s="201">
        <v>380.01</v>
      </c>
      <c r="G861" s="201">
        <v>380.01</v>
      </c>
      <c r="H861" s="202">
        <v>0</v>
      </c>
      <c r="I861" s="205">
        <v>0</v>
      </c>
      <c r="J861" s="201">
        <v>0</v>
      </c>
      <c r="K861" s="201">
        <v>0</v>
      </c>
      <c r="L861" s="202">
        <v>380.01</v>
      </c>
    </row>
    <row r="862" s="192" customFormat="1" customHeight="1" spans="1:12">
      <c r="A862" s="179" t="s">
        <v>1583</v>
      </c>
      <c r="B862" s="179" t="s">
        <v>1899</v>
      </c>
      <c r="C862" s="179" t="s">
        <v>1899</v>
      </c>
      <c r="D862" s="199" t="s">
        <v>3689</v>
      </c>
      <c r="E862" s="200" t="s">
        <v>3522</v>
      </c>
      <c r="F862" s="201">
        <v>56</v>
      </c>
      <c r="G862" s="201">
        <v>56</v>
      </c>
      <c r="H862" s="202">
        <v>0</v>
      </c>
      <c r="I862" s="205">
        <v>0</v>
      </c>
      <c r="J862" s="201">
        <v>56</v>
      </c>
      <c r="K862" s="201">
        <v>0</v>
      </c>
      <c r="L862" s="202">
        <v>0</v>
      </c>
    </row>
    <row r="863" s="192" customFormat="1" customHeight="1" spans="1:12">
      <c r="A863" s="179" t="s">
        <v>1619</v>
      </c>
      <c r="B863" s="179" t="s">
        <v>1911</v>
      </c>
      <c r="C863" s="179" t="s">
        <v>1911</v>
      </c>
      <c r="D863" s="199" t="s">
        <v>3523</v>
      </c>
      <c r="E863" s="200" t="s">
        <v>3524</v>
      </c>
      <c r="F863" s="201">
        <v>87.2</v>
      </c>
      <c r="G863" s="201">
        <v>87.2</v>
      </c>
      <c r="H863" s="202">
        <v>0</v>
      </c>
      <c r="I863" s="205">
        <v>0</v>
      </c>
      <c r="J863" s="201">
        <v>0</v>
      </c>
      <c r="K863" s="201">
        <v>87.2</v>
      </c>
      <c r="L863" s="202">
        <v>0</v>
      </c>
    </row>
    <row r="864" s="192" customFormat="1" customHeight="1" spans="1:12">
      <c r="A864" s="179" t="s">
        <v>1619</v>
      </c>
      <c r="B864" s="179" t="s">
        <v>1911</v>
      </c>
      <c r="C864" s="179" t="s">
        <v>1913</v>
      </c>
      <c r="D864" s="199" t="s">
        <v>3525</v>
      </c>
      <c r="E864" s="200" t="s">
        <v>3526</v>
      </c>
      <c r="F864" s="201">
        <v>34.88</v>
      </c>
      <c r="G864" s="201">
        <v>34.88</v>
      </c>
      <c r="H864" s="202">
        <v>0</v>
      </c>
      <c r="I864" s="205">
        <v>0</v>
      </c>
      <c r="J864" s="201">
        <v>0</v>
      </c>
      <c r="K864" s="201">
        <v>34.88</v>
      </c>
      <c r="L864" s="202">
        <v>0</v>
      </c>
    </row>
    <row r="865" s="192" customFormat="1" customHeight="1" spans="1:12">
      <c r="A865" s="179" t="s">
        <v>1697</v>
      </c>
      <c r="B865" s="179" t="s">
        <v>1992</v>
      </c>
      <c r="C865" s="179" t="s">
        <v>1899</v>
      </c>
      <c r="D865" s="199" t="s">
        <v>3582</v>
      </c>
      <c r="E865" s="200" t="s">
        <v>3528</v>
      </c>
      <c r="F865" s="201">
        <v>23.48</v>
      </c>
      <c r="G865" s="201">
        <v>23.48</v>
      </c>
      <c r="H865" s="202">
        <v>0</v>
      </c>
      <c r="I865" s="205">
        <v>0</v>
      </c>
      <c r="J865" s="201">
        <v>0</v>
      </c>
      <c r="K865" s="201">
        <v>23.48</v>
      </c>
      <c r="L865" s="202">
        <v>0</v>
      </c>
    </row>
    <row r="866" s="192" customFormat="1" customHeight="1" spans="1:12">
      <c r="A866" s="179" t="s">
        <v>1619</v>
      </c>
      <c r="B866" s="179" t="s">
        <v>2029</v>
      </c>
      <c r="C866" s="179" t="s">
        <v>1899</v>
      </c>
      <c r="D866" s="199" t="s">
        <v>3529</v>
      </c>
      <c r="E866" s="200" t="s">
        <v>3530</v>
      </c>
      <c r="F866" s="201">
        <v>3.8</v>
      </c>
      <c r="G866" s="201">
        <v>3.8</v>
      </c>
      <c r="H866" s="202">
        <v>0</v>
      </c>
      <c r="I866" s="205">
        <v>0</v>
      </c>
      <c r="J866" s="201">
        <v>0</v>
      </c>
      <c r="K866" s="201">
        <v>3.8</v>
      </c>
      <c r="L866" s="202">
        <v>0</v>
      </c>
    </row>
    <row r="867" s="192" customFormat="1" customHeight="1" spans="1:12">
      <c r="A867" s="179" t="s">
        <v>1619</v>
      </c>
      <c r="B867" s="179" t="s">
        <v>2029</v>
      </c>
      <c r="C867" s="179" t="s">
        <v>1897</v>
      </c>
      <c r="D867" s="199" t="s">
        <v>3531</v>
      </c>
      <c r="E867" s="200" t="s">
        <v>3532</v>
      </c>
      <c r="F867" s="201">
        <v>4.6</v>
      </c>
      <c r="G867" s="201">
        <v>4.6</v>
      </c>
      <c r="H867" s="202">
        <v>0</v>
      </c>
      <c r="I867" s="205">
        <v>0</v>
      </c>
      <c r="J867" s="201">
        <v>0</v>
      </c>
      <c r="K867" s="201">
        <v>4.6</v>
      </c>
      <c r="L867" s="202">
        <v>0</v>
      </c>
    </row>
    <row r="868" s="192" customFormat="1" customHeight="1" spans="1:12">
      <c r="A868" s="179" t="s">
        <v>1851</v>
      </c>
      <c r="B868" s="179" t="s">
        <v>1899</v>
      </c>
      <c r="C868" s="179" t="s">
        <v>1897</v>
      </c>
      <c r="D868" s="199" t="s">
        <v>3533</v>
      </c>
      <c r="E868" s="200" t="s">
        <v>3533</v>
      </c>
      <c r="F868" s="201">
        <v>45.6</v>
      </c>
      <c r="G868" s="201">
        <v>45.6</v>
      </c>
      <c r="H868" s="202">
        <v>0</v>
      </c>
      <c r="I868" s="205">
        <v>0</v>
      </c>
      <c r="J868" s="201">
        <v>0</v>
      </c>
      <c r="K868" s="201">
        <v>45.6</v>
      </c>
      <c r="L868" s="202">
        <v>0</v>
      </c>
    </row>
    <row r="869" s="192" customFormat="1" customHeight="1" spans="1:12">
      <c r="A869" s="179" t="s">
        <v>1583</v>
      </c>
      <c r="B869" s="179" t="s">
        <v>1899</v>
      </c>
      <c r="C869" s="179" t="s">
        <v>1899</v>
      </c>
      <c r="D869" s="199" t="s">
        <v>3689</v>
      </c>
      <c r="E869" s="200" t="s">
        <v>3534</v>
      </c>
      <c r="F869" s="201">
        <v>43.88</v>
      </c>
      <c r="G869" s="201">
        <v>43.88</v>
      </c>
      <c r="H869" s="202">
        <v>0</v>
      </c>
      <c r="I869" s="205">
        <v>0</v>
      </c>
      <c r="J869" s="201">
        <v>43.88</v>
      </c>
      <c r="K869" s="201">
        <v>0</v>
      </c>
      <c r="L869" s="202">
        <v>0</v>
      </c>
    </row>
    <row r="870" s="192" customFormat="1" customHeight="1" spans="1:12">
      <c r="A870" s="179" t="s">
        <v>1583</v>
      </c>
      <c r="B870" s="179" t="s">
        <v>1899</v>
      </c>
      <c r="C870" s="179" t="s">
        <v>1899</v>
      </c>
      <c r="D870" s="199" t="s">
        <v>3689</v>
      </c>
      <c r="E870" s="200" t="s">
        <v>3535</v>
      </c>
      <c r="F870" s="201">
        <v>4.6</v>
      </c>
      <c r="G870" s="201">
        <v>4.6</v>
      </c>
      <c r="H870" s="202">
        <v>0</v>
      </c>
      <c r="I870" s="205">
        <v>4.6</v>
      </c>
      <c r="J870" s="201">
        <v>0</v>
      </c>
      <c r="K870" s="201">
        <v>0</v>
      </c>
      <c r="L870" s="202">
        <v>0</v>
      </c>
    </row>
    <row r="871" s="192" customFormat="1" customHeight="1" spans="1:12">
      <c r="A871" s="179" t="s">
        <v>1619</v>
      </c>
      <c r="B871" s="179" t="s">
        <v>1911</v>
      </c>
      <c r="C871" s="179" t="s">
        <v>1899</v>
      </c>
      <c r="D871" s="199" t="s">
        <v>3571</v>
      </c>
      <c r="E871" s="200" t="s">
        <v>3538</v>
      </c>
      <c r="F871" s="201">
        <v>48.26</v>
      </c>
      <c r="G871" s="201">
        <v>48.26</v>
      </c>
      <c r="H871" s="202">
        <v>0</v>
      </c>
      <c r="I871" s="205">
        <v>0</v>
      </c>
      <c r="J871" s="201">
        <v>48.26</v>
      </c>
      <c r="K871" s="201">
        <v>0</v>
      </c>
      <c r="L871" s="202">
        <v>0</v>
      </c>
    </row>
    <row r="872" s="192" customFormat="1" customHeight="1" spans="1:12">
      <c r="A872" s="179"/>
      <c r="B872" s="179"/>
      <c r="C872" s="179"/>
      <c r="D872" s="199" t="s">
        <v>2406</v>
      </c>
      <c r="E872" s="200" t="s">
        <v>2407</v>
      </c>
      <c r="F872" s="201">
        <v>1615.76</v>
      </c>
      <c r="G872" s="201">
        <v>1615.76</v>
      </c>
      <c r="H872" s="202">
        <v>0</v>
      </c>
      <c r="I872" s="205">
        <v>10.18</v>
      </c>
      <c r="J872" s="201">
        <v>324.26</v>
      </c>
      <c r="K872" s="201">
        <v>440.11</v>
      </c>
      <c r="L872" s="202">
        <v>841.21</v>
      </c>
    </row>
    <row r="873" s="192" customFormat="1" customHeight="1" spans="1:12">
      <c r="A873" s="179"/>
      <c r="B873" s="179"/>
      <c r="C873" s="179"/>
      <c r="D873" s="199" t="s">
        <v>3517</v>
      </c>
      <c r="E873" s="200" t="s">
        <v>3518</v>
      </c>
      <c r="F873" s="201">
        <v>1615.76</v>
      </c>
      <c r="G873" s="201">
        <v>1615.76</v>
      </c>
      <c r="H873" s="202">
        <v>0</v>
      </c>
      <c r="I873" s="205">
        <v>10.18</v>
      </c>
      <c r="J873" s="201">
        <v>324.26</v>
      </c>
      <c r="K873" s="201">
        <v>440.11</v>
      </c>
      <c r="L873" s="202">
        <v>841.21</v>
      </c>
    </row>
    <row r="874" s="192" customFormat="1" customHeight="1" spans="1:12">
      <c r="A874" s="179" t="s">
        <v>1583</v>
      </c>
      <c r="B874" s="179" t="s">
        <v>1899</v>
      </c>
      <c r="C874" s="179" t="s">
        <v>1899</v>
      </c>
      <c r="D874" s="199" t="s">
        <v>3689</v>
      </c>
      <c r="E874" s="200" t="s">
        <v>3520</v>
      </c>
      <c r="F874" s="201">
        <v>841.21</v>
      </c>
      <c r="G874" s="201">
        <v>841.21</v>
      </c>
      <c r="H874" s="202">
        <v>0</v>
      </c>
      <c r="I874" s="205">
        <v>0</v>
      </c>
      <c r="J874" s="201">
        <v>0</v>
      </c>
      <c r="K874" s="201">
        <v>0</v>
      </c>
      <c r="L874" s="202">
        <v>841.21</v>
      </c>
    </row>
    <row r="875" s="192" customFormat="1" customHeight="1" spans="1:12">
      <c r="A875" s="179" t="s">
        <v>1583</v>
      </c>
      <c r="B875" s="179" t="s">
        <v>1899</v>
      </c>
      <c r="C875" s="179" t="s">
        <v>1899</v>
      </c>
      <c r="D875" s="199" t="s">
        <v>3689</v>
      </c>
      <c r="E875" s="200" t="s">
        <v>3522</v>
      </c>
      <c r="F875" s="201">
        <v>118</v>
      </c>
      <c r="G875" s="201">
        <v>118</v>
      </c>
      <c r="H875" s="202">
        <v>0</v>
      </c>
      <c r="I875" s="205">
        <v>0</v>
      </c>
      <c r="J875" s="201">
        <v>118</v>
      </c>
      <c r="K875" s="201">
        <v>0</v>
      </c>
      <c r="L875" s="202">
        <v>0</v>
      </c>
    </row>
    <row r="876" s="192" customFormat="1" customHeight="1" spans="1:12">
      <c r="A876" s="179" t="s">
        <v>1619</v>
      </c>
      <c r="B876" s="179" t="s">
        <v>1911</v>
      </c>
      <c r="C876" s="179" t="s">
        <v>1911</v>
      </c>
      <c r="D876" s="199" t="s">
        <v>3523</v>
      </c>
      <c r="E876" s="200" t="s">
        <v>3524</v>
      </c>
      <c r="F876" s="201">
        <v>191.84</v>
      </c>
      <c r="G876" s="201">
        <v>191.84</v>
      </c>
      <c r="H876" s="202">
        <v>0</v>
      </c>
      <c r="I876" s="205">
        <v>0</v>
      </c>
      <c r="J876" s="201">
        <v>0</v>
      </c>
      <c r="K876" s="201">
        <v>191.84</v>
      </c>
      <c r="L876" s="202">
        <v>0</v>
      </c>
    </row>
    <row r="877" s="192" customFormat="1" customHeight="1" spans="1:12">
      <c r="A877" s="179" t="s">
        <v>1619</v>
      </c>
      <c r="B877" s="179" t="s">
        <v>1911</v>
      </c>
      <c r="C877" s="179" t="s">
        <v>1913</v>
      </c>
      <c r="D877" s="199" t="s">
        <v>3525</v>
      </c>
      <c r="E877" s="200" t="s">
        <v>3526</v>
      </c>
      <c r="F877" s="201">
        <v>76.74</v>
      </c>
      <c r="G877" s="201">
        <v>76.74</v>
      </c>
      <c r="H877" s="202">
        <v>0</v>
      </c>
      <c r="I877" s="205">
        <v>0</v>
      </c>
      <c r="J877" s="201">
        <v>0</v>
      </c>
      <c r="K877" s="201">
        <v>76.74</v>
      </c>
      <c r="L877" s="202">
        <v>0</v>
      </c>
    </row>
    <row r="878" s="192" customFormat="1" customHeight="1" spans="1:12">
      <c r="A878" s="179" t="s">
        <v>1697</v>
      </c>
      <c r="B878" s="179" t="s">
        <v>1992</v>
      </c>
      <c r="C878" s="179" t="s">
        <v>1899</v>
      </c>
      <c r="D878" s="199" t="s">
        <v>3582</v>
      </c>
      <c r="E878" s="200" t="s">
        <v>3528</v>
      </c>
      <c r="F878" s="201">
        <v>51.99</v>
      </c>
      <c r="G878" s="201">
        <v>51.99</v>
      </c>
      <c r="H878" s="202">
        <v>0</v>
      </c>
      <c r="I878" s="205">
        <v>0</v>
      </c>
      <c r="J878" s="201">
        <v>0</v>
      </c>
      <c r="K878" s="201">
        <v>51.99</v>
      </c>
      <c r="L878" s="202">
        <v>0</v>
      </c>
    </row>
    <row r="879" s="192" customFormat="1" customHeight="1" spans="1:12">
      <c r="A879" s="179" t="s">
        <v>1619</v>
      </c>
      <c r="B879" s="179" t="s">
        <v>2029</v>
      </c>
      <c r="C879" s="179" t="s">
        <v>1899</v>
      </c>
      <c r="D879" s="199" t="s">
        <v>3529</v>
      </c>
      <c r="E879" s="200" t="s">
        <v>3530</v>
      </c>
      <c r="F879" s="201">
        <v>8.41</v>
      </c>
      <c r="G879" s="201">
        <v>8.41</v>
      </c>
      <c r="H879" s="202">
        <v>0</v>
      </c>
      <c r="I879" s="205">
        <v>0</v>
      </c>
      <c r="J879" s="201">
        <v>0</v>
      </c>
      <c r="K879" s="201">
        <v>8.41</v>
      </c>
      <c r="L879" s="202">
        <v>0</v>
      </c>
    </row>
    <row r="880" s="192" customFormat="1" customHeight="1" spans="1:12">
      <c r="A880" s="179" t="s">
        <v>1619</v>
      </c>
      <c r="B880" s="179" t="s">
        <v>2029</v>
      </c>
      <c r="C880" s="179" t="s">
        <v>1897</v>
      </c>
      <c r="D880" s="199" t="s">
        <v>3531</v>
      </c>
      <c r="E880" s="200" t="s">
        <v>3532</v>
      </c>
      <c r="F880" s="201">
        <v>10.18</v>
      </c>
      <c r="G880" s="201">
        <v>10.18</v>
      </c>
      <c r="H880" s="202">
        <v>0</v>
      </c>
      <c r="I880" s="205">
        <v>0</v>
      </c>
      <c r="J880" s="201">
        <v>0</v>
      </c>
      <c r="K880" s="201">
        <v>10.18</v>
      </c>
      <c r="L880" s="202">
        <v>0</v>
      </c>
    </row>
    <row r="881" s="192" customFormat="1" customHeight="1" spans="1:12">
      <c r="A881" s="179" t="s">
        <v>1851</v>
      </c>
      <c r="B881" s="179" t="s">
        <v>1899</v>
      </c>
      <c r="C881" s="179" t="s">
        <v>1897</v>
      </c>
      <c r="D881" s="199" t="s">
        <v>3533</v>
      </c>
      <c r="E881" s="200" t="s">
        <v>3533</v>
      </c>
      <c r="F881" s="201">
        <v>100.95</v>
      </c>
      <c r="G881" s="201">
        <v>100.95</v>
      </c>
      <c r="H881" s="202">
        <v>0</v>
      </c>
      <c r="I881" s="205">
        <v>0</v>
      </c>
      <c r="J881" s="201">
        <v>0</v>
      </c>
      <c r="K881" s="201">
        <v>100.95</v>
      </c>
      <c r="L881" s="202">
        <v>0</v>
      </c>
    </row>
    <row r="882" s="192" customFormat="1" customHeight="1" spans="1:12">
      <c r="A882" s="179" t="s">
        <v>1583</v>
      </c>
      <c r="B882" s="179" t="s">
        <v>1899</v>
      </c>
      <c r="C882" s="179" t="s">
        <v>1899</v>
      </c>
      <c r="D882" s="199" t="s">
        <v>3689</v>
      </c>
      <c r="E882" s="200" t="s">
        <v>3534</v>
      </c>
      <c r="F882" s="201">
        <v>139.92</v>
      </c>
      <c r="G882" s="201">
        <v>139.92</v>
      </c>
      <c r="H882" s="202">
        <v>0</v>
      </c>
      <c r="I882" s="205">
        <v>0</v>
      </c>
      <c r="J882" s="201">
        <v>139.92</v>
      </c>
      <c r="K882" s="201">
        <v>0</v>
      </c>
      <c r="L882" s="202">
        <v>0</v>
      </c>
    </row>
    <row r="883" s="192" customFormat="1" customHeight="1" spans="1:12">
      <c r="A883" s="179" t="s">
        <v>1583</v>
      </c>
      <c r="B883" s="179" t="s">
        <v>1899</v>
      </c>
      <c r="C883" s="179" t="s">
        <v>1899</v>
      </c>
      <c r="D883" s="199" t="s">
        <v>3689</v>
      </c>
      <c r="E883" s="200" t="s">
        <v>3535</v>
      </c>
      <c r="F883" s="201">
        <v>10.18</v>
      </c>
      <c r="G883" s="201">
        <v>10.18</v>
      </c>
      <c r="H883" s="202">
        <v>0</v>
      </c>
      <c r="I883" s="205">
        <v>10.18</v>
      </c>
      <c r="J883" s="201">
        <v>0</v>
      </c>
      <c r="K883" s="201">
        <v>0</v>
      </c>
      <c r="L883" s="202">
        <v>0</v>
      </c>
    </row>
    <row r="884" s="192" customFormat="1" customHeight="1" spans="1:12">
      <c r="A884" s="179" t="s">
        <v>1619</v>
      </c>
      <c r="B884" s="179" t="s">
        <v>1911</v>
      </c>
      <c r="C884" s="179" t="s">
        <v>1899</v>
      </c>
      <c r="D884" s="199" t="s">
        <v>3571</v>
      </c>
      <c r="E884" s="200" t="s">
        <v>3538</v>
      </c>
      <c r="F884" s="201">
        <v>66.34</v>
      </c>
      <c r="G884" s="201">
        <v>66.34</v>
      </c>
      <c r="H884" s="202">
        <v>0</v>
      </c>
      <c r="I884" s="205">
        <v>0</v>
      </c>
      <c r="J884" s="201">
        <v>66.34</v>
      </c>
      <c r="K884" s="201">
        <v>0</v>
      </c>
      <c r="L884" s="202">
        <v>0</v>
      </c>
    </row>
    <row r="885" s="192" customFormat="1" customHeight="1" spans="1:12">
      <c r="A885" s="179"/>
      <c r="B885" s="179"/>
      <c r="C885" s="179"/>
      <c r="D885" s="199" t="s">
        <v>2408</v>
      </c>
      <c r="E885" s="200" t="s">
        <v>2409</v>
      </c>
      <c r="F885" s="201">
        <v>550.52</v>
      </c>
      <c r="G885" s="201">
        <v>550.52</v>
      </c>
      <c r="H885" s="202">
        <v>0</v>
      </c>
      <c r="I885" s="205">
        <v>3.29</v>
      </c>
      <c r="J885" s="201">
        <v>105.73</v>
      </c>
      <c r="K885" s="201">
        <v>152.62</v>
      </c>
      <c r="L885" s="202">
        <v>288.88</v>
      </c>
    </row>
    <row r="886" s="192" customFormat="1" customHeight="1" spans="1:12">
      <c r="A886" s="179"/>
      <c r="B886" s="179"/>
      <c r="C886" s="179"/>
      <c r="D886" s="199" t="s">
        <v>3517</v>
      </c>
      <c r="E886" s="200" t="s">
        <v>3518</v>
      </c>
      <c r="F886" s="201">
        <v>550.52</v>
      </c>
      <c r="G886" s="201">
        <v>550.52</v>
      </c>
      <c r="H886" s="202">
        <v>0</v>
      </c>
      <c r="I886" s="205">
        <v>3.29</v>
      </c>
      <c r="J886" s="201">
        <v>105.73</v>
      </c>
      <c r="K886" s="201">
        <v>152.62</v>
      </c>
      <c r="L886" s="202">
        <v>288.88</v>
      </c>
    </row>
    <row r="887" s="192" customFormat="1" customHeight="1" spans="1:12">
      <c r="A887" s="179" t="s">
        <v>1583</v>
      </c>
      <c r="B887" s="179" t="s">
        <v>1899</v>
      </c>
      <c r="C887" s="179" t="s">
        <v>1899</v>
      </c>
      <c r="D887" s="199" t="s">
        <v>3689</v>
      </c>
      <c r="E887" s="200" t="s">
        <v>3520</v>
      </c>
      <c r="F887" s="201">
        <v>288.88</v>
      </c>
      <c r="G887" s="201">
        <v>288.88</v>
      </c>
      <c r="H887" s="202">
        <v>0</v>
      </c>
      <c r="I887" s="205">
        <v>0</v>
      </c>
      <c r="J887" s="201">
        <v>0</v>
      </c>
      <c r="K887" s="201">
        <v>0</v>
      </c>
      <c r="L887" s="202">
        <v>288.88</v>
      </c>
    </row>
    <row r="888" s="192" customFormat="1" customHeight="1" spans="1:12">
      <c r="A888" s="179" t="s">
        <v>1583</v>
      </c>
      <c r="B888" s="179" t="s">
        <v>1899</v>
      </c>
      <c r="C888" s="179" t="s">
        <v>1899</v>
      </c>
      <c r="D888" s="199" t="s">
        <v>3689</v>
      </c>
      <c r="E888" s="200" t="s">
        <v>3522</v>
      </c>
      <c r="F888" s="201">
        <v>48</v>
      </c>
      <c r="G888" s="201">
        <v>48</v>
      </c>
      <c r="H888" s="202">
        <v>0</v>
      </c>
      <c r="I888" s="205">
        <v>0</v>
      </c>
      <c r="J888" s="201">
        <v>48</v>
      </c>
      <c r="K888" s="201">
        <v>0</v>
      </c>
      <c r="L888" s="202">
        <v>0</v>
      </c>
    </row>
    <row r="889" s="192" customFormat="1" customHeight="1" spans="1:12">
      <c r="A889" s="179" t="s">
        <v>1619</v>
      </c>
      <c r="B889" s="179" t="s">
        <v>1911</v>
      </c>
      <c r="C889" s="179" t="s">
        <v>1911</v>
      </c>
      <c r="D889" s="199" t="s">
        <v>3523</v>
      </c>
      <c r="E889" s="200" t="s">
        <v>3524</v>
      </c>
      <c r="F889" s="201">
        <v>67.37</v>
      </c>
      <c r="G889" s="201">
        <v>67.37</v>
      </c>
      <c r="H889" s="202">
        <v>0</v>
      </c>
      <c r="I889" s="205">
        <v>0</v>
      </c>
      <c r="J889" s="201">
        <v>0</v>
      </c>
      <c r="K889" s="201">
        <v>67.37</v>
      </c>
      <c r="L889" s="202">
        <v>0</v>
      </c>
    </row>
    <row r="890" s="192" customFormat="1" customHeight="1" spans="1:12">
      <c r="A890" s="179" t="s">
        <v>1619</v>
      </c>
      <c r="B890" s="179" t="s">
        <v>1911</v>
      </c>
      <c r="C890" s="179" t="s">
        <v>1913</v>
      </c>
      <c r="D890" s="199" t="s">
        <v>3525</v>
      </c>
      <c r="E890" s="200" t="s">
        <v>3526</v>
      </c>
      <c r="F890" s="201">
        <v>26.95</v>
      </c>
      <c r="G890" s="201">
        <v>26.95</v>
      </c>
      <c r="H890" s="202">
        <v>0</v>
      </c>
      <c r="I890" s="205">
        <v>0</v>
      </c>
      <c r="J890" s="201">
        <v>0</v>
      </c>
      <c r="K890" s="201">
        <v>26.95</v>
      </c>
      <c r="L890" s="202">
        <v>0</v>
      </c>
    </row>
    <row r="891" s="192" customFormat="1" customHeight="1" spans="1:12">
      <c r="A891" s="179" t="s">
        <v>1697</v>
      </c>
      <c r="B891" s="179" t="s">
        <v>1992</v>
      </c>
      <c r="C891" s="179" t="s">
        <v>1899</v>
      </c>
      <c r="D891" s="199" t="s">
        <v>3582</v>
      </c>
      <c r="E891" s="200" t="s">
        <v>3528</v>
      </c>
      <c r="F891" s="201">
        <v>17.46</v>
      </c>
      <c r="G891" s="201">
        <v>17.46</v>
      </c>
      <c r="H891" s="202">
        <v>0</v>
      </c>
      <c r="I891" s="205">
        <v>0</v>
      </c>
      <c r="J891" s="201">
        <v>0</v>
      </c>
      <c r="K891" s="201">
        <v>17.46</v>
      </c>
      <c r="L891" s="202">
        <v>0</v>
      </c>
    </row>
    <row r="892" s="192" customFormat="1" customHeight="1" spans="1:12">
      <c r="A892" s="179" t="s">
        <v>1619</v>
      </c>
      <c r="B892" s="179" t="s">
        <v>2029</v>
      </c>
      <c r="C892" s="179" t="s">
        <v>1899</v>
      </c>
      <c r="D892" s="199" t="s">
        <v>3529</v>
      </c>
      <c r="E892" s="200" t="s">
        <v>3530</v>
      </c>
      <c r="F892" s="201">
        <v>2.89</v>
      </c>
      <c r="G892" s="201">
        <v>2.89</v>
      </c>
      <c r="H892" s="202">
        <v>0</v>
      </c>
      <c r="I892" s="205">
        <v>0</v>
      </c>
      <c r="J892" s="201">
        <v>0</v>
      </c>
      <c r="K892" s="201">
        <v>2.89</v>
      </c>
      <c r="L892" s="202">
        <v>0</v>
      </c>
    </row>
    <row r="893" s="192" customFormat="1" customHeight="1" spans="1:12">
      <c r="A893" s="179" t="s">
        <v>1619</v>
      </c>
      <c r="B893" s="179" t="s">
        <v>2029</v>
      </c>
      <c r="C893" s="179" t="s">
        <v>1897</v>
      </c>
      <c r="D893" s="199" t="s">
        <v>3531</v>
      </c>
      <c r="E893" s="200" t="s">
        <v>3532</v>
      </c>
      <c r="F893" s="201">
        <v>3.29</v>
      </c>
      <c r="G893" s="201">
        <v>3.29</v>
      </c>
      <c r="H893" s="202">
        <v>0</v>
      </c>
      <c r="I893" s="205">
        <v>0</v>
      </c>
      <c r="J893" s="201">
        <v>0</v>
      </c>
      <c r="K893" s="201">
        <v>3.29</v>
      </c>
      <c r="L893" s="202">
        <v>0</v>
      </c>
    </row>
    <row r="894" s="192" customFormat="1" customHeight="1" spans="1:12">
      <c r="A894" s="179" t="s">
        <v>1851</v>
      </c>
      <c r="B894" s="179" t="s">
        <v>1899</v>
      </c>
      <c r="C894" s="179" t="s">
        <v>1897</v>
      </c>
      <c r="D894" s="199" t="s">
        <v>3533</v>
      </c>
      <c r="E894" s="200" t="s">
        <v>3533</v>
      </c>
      <c r="F894" s="201">
        <v>34.66</v>
      </c>
      <c r="G894" s="201">
        <v>34.66</v>
      </c>
      <c r="H894" s="202">
        <v>0</v>
      </c>
      <c r="I894" s="205">
        <v>0</v>
      </c>
      <c r="J894" s="201">
        <v>0</v>
      </c>
      <c r="K894" s="201">
        <v>34.66</v>
      </c>
      <c r="L894" s="202">
        <v>0</v>
      </c>
    </row>
    <row r="895" s="192" customFormat="1" customHeight="1" spans="1:12">
      <c r="A895" s="179" t="s">
        <v>1583</v>
      </c>
      <c r="B895" s="179" t="s">
        <v>1899</v>
      </c>
      <c r="C895" s="179" t="s">
        <v>1899</v>
      </c>
      <c r="D895" s="199" t="s">
        <v>3689</v>
      </c>
      <c r="E895" s="200" t="s">
        <v>3534</v>
      </c>
      <c r="F895" s="201">
        <v>46.98</v>
      </c>
      <c r="G895" s="201">
        <v>46.98</v>
      </c>
      <c r="H895" s="202">
        <v>0</v>
      </c>
      <c r="I895" s="205">
        <v>0</v>
      </c>
      <c r="J895" s="201">
        <v>46.98</v>
      </c>
      <c r="K895" s="201">
        <v>0</v>
      </c>
      <c r="L895" s="202">
        <v>0</v>
      </c>
    </row>
    <row r="896" s="192" customFormat="1" customHeight="1" spans="1:12">
      <c r="A896" s="179" t="s">
        <v>1583</v>
      </c>
      <c r="B896" s="179" t="s">
        <v>1899</v>
      </c>
      <c r="C896" s="179" t="s">
        <v>1899</v>
      </c>
      <c r="D896" s="199" t="s">
        <v>3689</v>
      </c>
      <c r="E896" s="200" t="s">
        <v>3535</v>
      </c>
      <c r="F896" s="201">
        <v>3.29</v>
      </c>
      <c r="G896" s="201">
        <v>3.29</v>
      </c>
      <c r="H896" s="202">
        <v>0</v>
      </c>
      <c r="I896" s="205">
        <v>3.29</v>
      </c>
      <c r="J896" s="201">
        <v>0</v>
      </c>
      <c r="K896" s="201">
        <v>0</v>
      </c>
      <c r="L896" s="202">
        <v>0</v>
      </c>
    </row>
    <row r="897" s="192" customFormat="1" customHeight="1" spans="1:12">
      <c r="A897" s="179" t="s">
        <v>1619</v>
      </c>
      <c r="B897" s="179" t="s">
        <v>1911</v>
      </c>
      <c r="C897" s="179" t="s">
        <v>1899</v>
      </c>
      <c r="D897" s="199" t="s">
        <v>3571</v>
      </c>
      <c r="E897" s="200" t="s">
        <v>3538</v>
      </c>
      <c r="F897" s="201">
        <v>10.75</v>
      </c>
      <c r="G897" s="201">
        <v>10.75</v>
      </c>
      <c r="H897" s="202">
        <v>0</v>
      </c>
      <c r="I897" s="205">
        <v>0</v>
      </c>
      <c r="J897" s="201">
        <v>10.75</v>
      </c>
      <c r="K897" s="201">
        <v>0</v>
      </c>
      <c r="L897" s="202">
        <v>0</v>
      </c>
    </row>
    <row r="898" s="192" customFormat="1" customHeight="1" spans="1:12">
      <c r="A898" s="179"/>
      <c r="B898" s="179"/>
      <c r="C898" s="179"/>
      <c r="D898" s="199" t="s">
        <v>2410</v>
      </c>
      <c r="E898" s="200" t="s">
        <v>2411</v>
      </c>
      <c r="F898" s="201">
        <v>361.71</v>
      </c>
      <c r="G898" s="201">
        <v>361.71</v>
      </c>
      <c r="H898" s="202">
        <v>0</v>
      </c>
      <c r="I898" s="205">
        <v>2.35</v>
      </c>
      <c r="J898" s="201">
        <v>69.1</v>
      </c>
      <c r="K898" s="201">
        <v>99.64</v>
      </c>
      <c r="L898" s="202">
        <v>190.62</v>
      </c>
    </row>
    <row r="899" s="192" customFormat="1" customHeight="1" spans="1:12">
      <c r="A899" s="179"/>
      <c r="B899" s="179"/>
      <c r="C899" s="179"/>
      <c r="D899" s="199" t="s">
        <v>3517</v>
      </c>
      <c r="E899" s="200" t="s">
        <v>3518</v>
      </c>
      <c r="F899" s="201">
        <v>361.71</v>
      </c>
      <c r="G899" s="201">
        <v>361.71</v>
      </c>
      <c r="H899" s="202">
        <v>0</v>
      </c>
      <c r="I899" s="205">
        <v>2.35</v>
      </c>
      <c r="J899" s="201">
        <v>69.1</v>
      </c>
      <c r="K899" s="201">
        <v>99.64</v>
      </c>
      <c r="L899" s="202">
        <v>190.62</v>
      </c>
    </row>
    <row r="900" s="192" customFormat="1" customHeight="1" spans="1:12">
      <c r="A900" s="179" t="s">
        <v>1583</v>
      </c>
      <c r="B900" s="179" t="s">
        <v>1899</v>
      </c>
      <c r="C900" s="179" t="s">
        <v>1899</v>
      </c>
      <c r="D900" s="199" t="s">
        <v>3689</v>
      </c>
      <c r="E900" s="200" t="s">
        <v>3520</v>
      </c>
      <c r="F900" s="201">
        <v>190.62</v>
      </c>
      <c r="G900" s="201">
        <v>190.62</v>
      </c>
      <c r="H900" s="202">
        <v>0</v>
      </c>
      <c r="I900" s="205">
        <v>0</v>
      </c>
      <c r="J900" s="201">
        <v>0</v>
      </c>
      <c r="K900" s="201">
        <v>0</v>
      </c>
      <c r="L900" s="202">
        <v>190.62</v>
      </c>
    </row>
    <row r="901" s="192" customFormat="1" customHeight="1" spans="1:12">
      <c r="A901" s="179" t="s">
        <v>1583</v>
      </c>
      <c r="B901" s="179" t="s">
        <v>1899</v>
      </c>
      <c r="C901" s="179" t="s">
        <v>1899</v>
      </c>
      <c r="D901" s="199" t="s">
        <v>3689</v>
      </c>
      <c r="E901" s="200" t="s">
        <v>3522</v>
      </c>
      <c r="F901" s="201">
        <v>26</v>
      </c>
      <c r="G901" s="201">
        <v>26</v>
      </c>
      <c r="H901" s="202">
        <v>0</v>
      </c>
      <c r="I901" s="205">
        <v>0</v>
      </c>
      <c r="J901" s="201">
        <v>26</v>
      </c>
      <c r="K901" s="201">
        <v>0</v>
      </c>
      <c r="L901" s="202">
        <v>0</v>
      </c>
    </row>
    <row r="902" s="192" customFormat="1" customHeight="1" spans="1:12">
      <c r="A902" s="179" t="s">
        <v>1619</v>
      </c>
      <c r="B902" s="179" t="s">
        <v>1911</v>
      </c>
      <c r="C902" s="179" t="s">
        <v>1911</v>
      </c>
      <c r="D902" s="199" t="s">
        <v>3523</v>
      </c>
      <c r="E902" s="200" t="s">
        <v>3524</v>
      </c>
      <c r="F902" s="201">
        <v>43.32</v>
      </c>
      <c r="G902" s="201">
        <v>43.32</v>
      </c>
      <c r="H902" s="202">
        <v>0</v>
      </c>
      <c r="I902" s="205">
        <v>0</v>
      </c>
      <c r="J902" s="201">
        <v>0</v>
      </c>
      <c r="K902" s="201">
        <v>43.32</v>
      </c>
      <c r="L902" s="202">
        <v>0</v>
      </c>
    </row>
    <row r="903" s="192" customFormat="1" customHeight="1" spans="1:12">
      <c r="A903" s="179" t="s">
        <v>1619</v>
      </c>
      <c r="B903" s="179" t="s">
        <v>1911</v>
      </c>
      <c r="C903" s="179" t="s">
        <v>1913</v>
      </c>
      <c r="D903" s="199" t="s">
        <v>3525</v>
      </c>
      <c r="E903" s="200" t="s">
        <v>3526</v>
      </c>
      <c r="F903" s="201">
        <v>17.33</v>
      </c>
      <c r="G903" s="201">
        <v>17.33</v>
      </c>
      <c r="H903" s="202">
        <v>0</v>
      </c>
      <c r="I903" s="205">
        <v>0</v>
      </c>
      <c r="J903" s="201">
        <v>0</v>
      </c>
      <c r="K903" s="201">
        <v>17.33</v>
      </c>
      <c r="L903" s="202">
        <v>0</v>
      </c>
    </row>
    <row r="904" s="192" customFormat="1" customHeight="1" spans="1:12">
      <c r="A904" s="179" t="s">
        <v>1697</v>
      </c>
      <c r="B904" s="179" t="s">
        <v>1992</v>
      </c>
      <c r="C904" s="179" t="s">
        <v>1899</v>
      </c>
      <c r="D904" s="199" t="s">
        <v>3582</v>
      </c>
      <c r="E904" s="200" t="s">
        <v>3528</v>
      </c>
      <c r="F904" s="201">
        <v>11.86</v>
      </c>
      <c r="G904" s="201">
        <v>11.86</v>
      </c>
      <c r="H904" s="202">
        <v>0</v>
      </c>
      <c r="I904" s="205">
        <v>0</v>
      </c>
      <c r="J904" s="201">
        <v>0</v>
      </c>
      <c r="K904" s="201">
        <v>11.86</v>
      </c>
      <c r="L904" s="202">
        <v>0</v>
      </c>
    </row>
    <row r="905" s="192" customFormat="1" customHeight="1" spans="1:12">
      <c r="A905" s="179" t="s">
        <v>1619</v>
      </c>
      <c r="B905" s="179" t="s">
        <v>2029</v>
      </c>
      <c r="C905" s="179" t="s">
        <v>1899</v>
      </c>
      <c r="D905" s="199" t="s">
        <v>3529</v>
      </c>
      <c r="E905" s="200" t="s">
        <v>3530</v>
      </c>
      <c r="F905" s="201">
        <v>1.91</v>
      </c>
      <c r="G905" s="201">
        <v>1.91</v>
      </c>
      <c r="H905" s="202">
        <v>0</v>
      </c>
      <c r="I905" s="205">
        <v>0</v>
      </c>
      <c r="J905" s="201">
        <v>0</v>
      </c>
      <c r="K905" s="201">
        <v>1.91</v>
      </c>
      <c r="L905" s="202">
        <v>0</v>
      </c>
    </row>
    <row r="906" s="192" customFormat="1" customHeight="1" spans="1:12">
      <c r="A906" s="179" t="s">
        <v>1619</v>
      </c>
      <c r="B906" s="179" t="s">
        <v>2029</v>
      </c>
      <c r="C906" s="179" t="s">
        <v>1897</v>
      </c>
      <c r="D906" s="199" t="s">
        <v>3531</v>
      </c>
      <c r="E906" s="200" t="s">
        <v>3532</v>
      </c>
      <c r="F906" s="201">
        <v>2.35</v>
      </c>
      <c r="G906" s="201">
        <v>2.35</v>
      </c>
      <c r="H906" s="202">
        <v>0</v>
      </c>
      <c r="I906" s="205">
        <v>0</v>
      </c>
      <c r="J906" s="201">
        <v>0</v>
      </c>
      <c r="K906" s="201">
        <v>2.35</v>
      </c>
      <c r="L906" s="202">
        <v>0</v>
      </c>
    </row>
    <row r="907" s="192" customFormat="1" customHeight="1" spans="1:12">
      <c r="A907" s="179" t="s">
        <v>1851</v>
      </c>
      <c r="B907" s="179" t="s">
        <v>1899</v>
      </c>
      <c r="C907" s="179" t="s">
        <v>1897</v>
      </c>
      <c r="D907" s="199" t="s">
        <v>3533</v>
      </c>
      <c r="E907" s="200" t="s">
        <v>3533</v>
      </c>
      <c r="F907" s="201">
        <v>22.87</v>
      </c>
      <c r="G907" s="201">
        <v>22.87</v>
      </c>
      <c r="H907" s="202">
        <v>0</v>
      </c>
      <c r="I907" s="205">
        <v>0</v>
      </c>
      <c r="J907" s="201">
        <v>0</v>
      </c>
      <c r="K907" s="201">
        <v>22.87</v>
      </c>
      <c r="L907" s="202">
        <v>0</v>
      </c>
    </row>
    <row r="908" s="192" customFormat="1" customHeight="1" spans="1:12">
      <c r="A908" s="179" t="s">
        <v>1583</v>
      </c>
      <c r="B908" s="179" t="s">
        <v>1899</v>
      </c>
      <c r="C908" s="179" t="s">
        <v>1899</v>
      </c>
      <c r="D908" s="199" t="s">
        <v>3689</v>
      </c>
      <c r="E908" s="200" t="s">
        <v>3534</v>
      </c>
      <c r="F908" s="201">
        <v>21.6</v>
      </c>
      <c r="G908" s="201">
        <v>21.6</v>
      </c>
      <c r="H908" s="202">
        <v>0</v>
      </c>
      <c r="I908" s="205">
        <v>0</v>
      </c>
      <c r="J908" s="201">
        <v>21.6</v>
      </c>
      <c r="K908" s="201">
        <v>0</v>
      </c>
      <c r="L908" s="202">
        <v>0</v>
      </c>
    </row>
    <row r="909" s="192" customFormat="1" customHeight="1" spans="1:12">
      <c r="A909" s="179" t="s">
        <v>1583</v>
      </c>
      <c r="B909" s="179" t="s">
        <v>1899</v>
      </c>
      <c r="C909" s="179" t="s">
        <v>1899</v>
      </c>
      <c r="D909" s="199" t="s">
        <v>3689</v>
      </c>
      <c r="E909" s="200" t="s">
        <v>3535</v>
      </c>
      <c r="F909" s="201">
        <v>2.35</v>
      </c>
      <c r="G909" s="201">
        <v>2.35</v>
      </c>
      <c r="H909" s="202">
        <v>0</v>
      </c>
      <c r="I909" s="205">
        <v>2.35</v>
      </c>
      <c r="J909" s="201">
        <v>0</v>
      </c>
      <c r="K909" s="201">
        <v>0</v>
      </c>
      <c r="L909" s="202">
        <v>0</v>
      </c>
    </row>
    <row r="910" s="192" customFormat="1" customHeight="1" spans="1:12">
      <c r="A910" s="179" t="s">
        <v>1619</v>
      </c>
      <c r="B910" s="179" t="s">
        <v>1911</v>
      </c>
      <c r="C910" s="179" t="s">
        <v>1899</v>
      </c>
      <c r="D910" s="199" t="s">
        <v>3571</v>
      </c>
      <c r="E910" s="200" t="s">
        <v>3538</v>
      </c>
      <c r="F910" s="201">
        <v>21.5</v>
      </c>
      <c r="G910" s="201">
        <v>21.5</v>
      </c>
      <c r="H910" s="202">
        <v>0</v>
      </c>
      <c r="I910" s="205">
        <v>0</v>
      </c>
      <c r="J910" s="201">
        <v>21.5</v>
      </c>
      <c r="K910" s="201">
        <v>0</v>
      </c>
      <c r="L910" s="202">
        <v>0</v>
      </c>
    </row>
    <row r="911" s="192" customFormat="1" customHeight="1" spans="1:12">
      <c r="A911" s="179"/>
      <c r="B911" s="179"/>
      <c r="C911" s="179"/>
      <c r="D911" s="199" t="s">
        <v>2412</v>
      </c>
      <c r="E911" s="200" t="s">
        <v>2413</v>
      </c>
      <c r="F911" s="201">
        <v>332.16</v>
      </c>
      <c r="G911" s="201">
        <v>332.16</v>
      </c>
      <c r="H911" s="202">
        <v>0</v>
      </c>
      <c r="I911" s="205">
        <v>2.05</v>
      </c>
      <c r="J911" s="201">
        <v>70.19</v>
      </c>
      <c r="K911" s="201">
        <v>89.45</v>
      </c>
      <c r="L911" s="202">
        <v>170.47</v>
      </c>
    </row>
    <row r="912" s="192" customFormat="1" customHeight="1" spans="1:12">
      <c r="A912" s="179"/>
      <c r="B912" s="179"/>
      <c r="C912" s="179"/>
      <c r="D912" s="199" t="s">
        <v>3517</v>
      </c>
      <c r="E912" s="200" t="s">
        <v>3518</v>
      </c>
      <c r="F912" s="201">
        <v>332.16</v>
      </c>
      <c r="G912" s="201">
        <v>332.16</v>
      </c>
      <c r="H912" s="202">
        <v>0</v>
      </c>
      <c r="I912" s="205">
        <v>2.05</v>
      </c>
      <c r="J912" s="201">
        <v>70.19</v>
      </c>
      <c r="K912" s="201">
        <v>89.45</v>
      </c>
      <c r="L912" s="202">
        <v>170.47</v>
      </c>
    </row>
    <row r="913" s="192" customFormat="1" customHeight="1" spans="1:12">
      <c r="A913" s="179" t="s">
        <v>1583</v>
      </c>
      <c r="B913" s="179" t="s">
        <v>1899</v>
      </c>
      <c r="C913" s="179" t="s">
        <v>1899</v>
      </c>
      <c r="D913" s="199" t="s">
        <v>3689</v>
      </c>
      <c r="E913" s="200" t="s">
        <v>3520</v>
      </c>
      <c r="F913" s="201">
        <v>170.47</v>
      </c>
      <c r="G913" s="201">
        <v>170.47</v>
      </c>
      <c r="H913" s="202">
        <v>0</v>
      </c>
      <c r="I913" s="205">
        <v>0</v>
      </c>
      <c r="J913" s="201">
        <v>0</v>
      </c>
      <c r="K913" s="201">
        <v>0</v>
      </c>
      <c r="L913" s="202">
        <v>170.47</v>
      </c>
    </row>
    <row r="914" s="192" customFormat="1" customHeight="1" spans="1:12">
      <c r="A914" s="179" t="s">
        <v>1583</v>
      </c>
      <c r="B914" s="179" t="s">
        <v>1899</v>
      </c>
      <c r="C914" s="179" t="s">
        <v>1899</v>
      </c>
      <c r="D914" s="199" t="s">
        <v>3689</v>
      </c>
      <c r="E914" s="200" t="s">
        <v>3522</v>
      </c>
      <c r="F914" s="201">
        <v>25</v>
      </c>
      <c r="G914" s="201">
        <v>25</v>
      </c>
      <c r="H914" s="202">
        <v>0</v>
      </c>
      <c r="I914" s="205">
        <v>0</v>
      </c>
      <c r="J914" s="201">
        <v>25</v>
      </c>
      <c r="K914" s="201">
        <v>0</v>
      </c>
      <c r="L914" s="202">
        <v>0</v>
      </c>
    </row>
    <row r="915" s="192" customFormat="1" customHeight="1" spans="1:12">
      <c r="A915" s="179" t="s">
        <v>1619</v>
      </c>
      <c r="B915" s="179" t="s">
        <v>1911</v>
      </c>
      <c r="C915" s="179" t="s">
        <v>1911</v>
      </c>
      <c r="D915" s="199" t="s">
        <v>3523</v>
      </c>
      <c r="E915" s="200" t="s">
        <v>3524</v>
      </c>
      <c r="F915" s="201">
        <v>39.09</v>
      </c>
      <c r="G915" s="201">
        <v>39.09</v>
      </c>
      <c r="H915" s="202">
        <v>0</v>
      </c>
      <c r="I915" s="205">
        <v>0</v>
      </c>
      <c r="J915" s="201">
        <v>0</v>
      </c>
      <c r="K915" s="201">
        <v>39.09</v>
      </c>
      <c r="L915" s="202">
        <v>0</v>
      </c>
    </row>
    <row r="916" s="192" customFormat="1" customHeight="1" spans="1:12">
      <c r="A916" s="179" t="s">
        <v>1619</v>
      </c>
      <c r="B916" s="179" t="s">
        <v>1911</v>
      </c>
      <c r="C916" s="179" t="s">
        <v>1913</v>
      </c>
      <c r="D916" s="199" t="s">
        <v>3525</v>
      </c>
      <c r="E916" s="200" t="s">
        <v>3526</v>
      </c>
      <c r="F916" s="201">
        <v>15.64</v>
      </c>
      <c r="G916" s="201">
        <v>15.64</v>
      </c>
      <c r="H916" s="202">
        <v>0</v>
      </c>
      <c r="I916" s="205">
        <v>0</v>
      </c>
      <c r="J916" s="201">
        <v>0</v>
      </c>
      <c r="K916" s="201">
        <v>15.64</v>
      </c>
      <c r="L916" s="202">
        <v>0</v>
      </c>
    </row>
    <row r="917" s="192" customFormat="1" customHeight="1" spans="1:12">
      <c r="A917" s="179" t="s">
        <v>1697</v>
      </c>
      <c r="B917" s="179" t="s">
        <v>1992</v>
      </c>
      <c r="C917" s="179" t="s">
        <v>1899</v>
      </c>
      <c r="D917" s="199" t="s">
        <v>3582</v>
      </c>
      <c r="E917" s="200" t="s">
        <v>3528</v>
      </c>
      <c r="F917" s="201">
        <v>10.51</v>
      </c>
      <c r="G917" s="201">
        <v>10.51</v>
      </c>
      <c r="H917" s="202">
        <v>0</v>
      </c>
      <c r="I917" s="205">
        <v>0</v>
      </c>
      <c r="J917" s="201">
        <v>0</v>
      </c>
      <c r="K917" s="201">
        <v>10.51</v>
      </c>
      <c r="L917" s="202">
        <v>0</v>
      </c>
    </row>
    <row r="918" s="192" customFormat="1" customHeight="1" spans="1:12">
      <c r="A918" s="179" t="s">
        <v>1619</v>
      </c>
      <c r="B918" s="179" t="s">
        <v>2029</v>
      </c>
      <c r="C918" s="179" t="s">
        <v>1899</v>
      </c>
      <c r="D918" s="199" t="s">
        <v>3529</v>
      </c>
      <c r="E918" s="200" t="s">
        <v>3530</v>
      </c>
      <c r="F918" s="201">
        <v>1.7</v>
      </c>
      <c r="G918" s="201">
        <v>1.7</v>
      </c>
      <c r="H918" s="202">
        <v>0</v>
      </c>
      <c r="I918" s="205">
        <v>0</v>
      </c>
      <c r="J918" s="201">
        <v>0</v>
      </c>
      <c r="K918" s="201">
        <v>1.7</v>
      </c>
      <c r="L918" s="202">
        <v>0</v>
      </c>
    </row>
    <row r="919" s="192" customFormat="1" customHeight="1" spans="1:12">
      <c r="A919" s="179" t="s">
        <v>1619</v>
      </c>
      <c r="B919" s="179" t="s">
        <v>2029</v>
      </c>
      <c r="C919" s="179" t="s">
        <v>1897</v>
      </c>
      <c r="D919" s="199" t="s">
        <v>3531</v>
      </c>
      <c r="E919" s="200" t="s">
        <v>3532</v>
      </c>
      <c r="F919" s="201">
        <v>2.05</v>
      </c>
      <c r="G919" s="201">
        <v>2.05</v>
      </c>
      <c r="H919" s="202">
        <v>0</v>
      </c>
      <c r="I919" s="205">
        <v>0</v>
      </c>
      <c r="J919" s="201">
        <v>0</v>
      </c>
      <c r="K919" s="201">
        <v>2.05</v>
      </c>
      <c r="L919" s="202">
        <v>0</v>
      </c>
    </row>
    <row r="920" s="192" customFormat="1" customHeight="1" spans="1:12">
      <c r="A920" s="179" t="s">
        <v>1851</v>
      </c>
      <c r="B920" s="179" t="s">
        <v>1899</v>
      </c>
      <c r="C920" s="179" t="s">
        <v>1897</v>
      </c>
      <c r="D920" s="199" t="s">
        <v>3533</v>
      </c>
      <c r="E920" s="200" t="s">
        <v>3533</v>
      </c>
      <c r="F920" s="201">
        <v>20.46</v>
      </c>
      <c r="G920" s="201">
        <v>20.46</v>
      </c>
      <c r="H920" s="202">
        <v>0</v>
      </c>
      <c r="I920" s="205">
        <v>0</v>
      </c>
      <c r="J920" s="201">
        <v>0</v>
      </c>
      <c r="K920" s="201">
        <v>20.46</v>
      </c>
      <c r="L920" s="202">
        <v>0</v>
      </c>
    </row>
    <row r="921" s="192" customFormat="1" customHeight="1" spans="1:12">
      <c r="A921" s="179" t="s">
        <v>1583</v>
      </c>
      <c r="B921" s="179" t="s">
        <v>1899</v>
      </c>
      <c r="C921" s="179" t="s">
        <v>1899</v>
      </c>
      <c r="D921" s="199" t="s">
        <v>3689</v>
      </c>
      <c r="E921" s="200" t="s">
        <v>3534</v>
      </c>
      <c r="F921" s="201">
        <v>14.16</v>
      </c>
      <c r="G921" s="201">
        <v>14.16</v>
      </c>
      <c r="H921" s="202">
        <v>0</v>
      </c>
      <c r="I921" s="205">
        <v>0</v>
      </c>
      <c r="J921" s="201">
        <v>14.16</v>
      </c>
      <c r="K921" s="201">
        <v>0</v>
      </c>
      <c r="L921" s="202">
        <v>0</v>
      </c>
    </row>
    <row r="922" s="192" customFormat="1" customHeight="1" spans="1:12">
      <c r="A922" s="179" t="s">
        <v>1583</v>
      </c>
      <c r="B922" s="179" t="s">
        <v>1899</v>
      </c>
      <c r="C922" s="179" t="s">
        <v>1899</v>
      </c>
      <c r="D922" s="199" t="s">
        <v>3689</v>
      </c>
      <c r="E922" s="200" t="s">
        <v>3535</v>
      </c>
      <c r="F922" s="201">
        <v>2.05</v>
      </c>
      <c r="G922" s="201">
        <v>2.05</v>
      </c>
      <c r="H922" s="202">
        <v>0</v>
      </c>
      <c r="I922" s="205">
        <v>2.05</v>
      </c>
      <c r="J922" s="201">
        <v>0</v>
      </c>
      <c r="K922" s="201">
        <v>0</v>
      </c>
      <c r="L922" s="202">
        <v>0</v>
      </c>
    </row>
    <row r="923" s="192" customFormat="1" customHeight="1" spans="1:12">
      <c r="A923" s="179" t="s">
        <v>1619</v>
      </c>
      <c r="B923" s="179" t="s">
        <v>1911</v>
      </c>
      <c r="C923" s="179" t="s">
        <v>1899</v>
      </c>
      <c r="D923" s="199" t="s">
        <v>3571</v>
      </c>
      <c r="E923" s="200" t="s">
        <v>3538</v>
      </c>
      <c r="F923" s="201">
        <v>31.03</v>
      </c>
      <c r="G923" s="201">
        <v>31.03</v>
      </c>
      <c r="H923" s="202">
        <v>0</v>
      </c>
      <c r="I923" s="205">
        <v>0</v>
      </c>
      <c r="J923" s="201">
        <v>31.03</v>
      </c>
      <c r="K923" s="201">
        <v>0</v>
      </c>
      <c r="L923" s="202">
        <v>0</v>
      </c>
    </row>
    <row r="924" s="192" customFormat="1" customHeight="1" spans="1:12">
      <c r="A924" s="179"/>
      <c r="B924" s="179"/>
      <c r="C924" s="179"/>
      <c r="D924" s="199" t="s">
        <v>2414</v>
      </c>
      <c r="E924" s="200" t="s">
        <v>2415</v>
      </c>
      <c r="F924" s="201">
        <v>452.36</v>
      </c>
      <c r="G924" s="201">
        <v>452.36</v>
      </c>
      <c r="H924" s="202">
        <v>0</v>
      </c>
      <c r="I924" s="205">
        <v>2.8</v>
      </c>
      <c r="J924" s="201">
        <v>93.77</v>
      </c>
      <c r="K924" s="201">
        <v>122.39</v>
      </c>
      <c r="L924" s="202">
        <v>233.4</v>
      </c>
    </row>
    <row r="925" s="192" customFormat="1" customHeight="1" spans="1:12">
      <c r="A925" s="179"/>
      <c r="B925" s="179"/>
      <c r="C925" s="179"/>
      <c r="D925" s="199" t="s">
        <v>3517</v>
      </c>
      <c r="E925" s="200" t="s">
        <v>3518</v>
      </c>
      <c r="F925" s="201">
        <v>452.36</v>
      </c>
      <c r="G925" s="201">
        <v>452.36</v>
      </c>
      <c r="H925" s="202">
        <v>0</v>
      </c>
      <c r="I925" s="205">
        <v>2.8</v>
      </c>
      <c r="J925" s="201">
        <v>93.77</v>
      </c>
      <c r="K925" s="201">
        <v>122.39</v>
      </c>
      <c r="L925" s="202">
        <v>233.4</v>
      </c>
    </row>
    <row r="926" s="192" customFormat="1" customHeight="1" spans="1:12">
      <c r="A926" s="179" t="s">
        <v>1583</v>
      </c>
      <c r="B926" s="179" t="s">
        <v>1899</v>
      </c>
      <c r="C926" s="179" t="s">
        <v>1899</v>
      </c>
      <c r="D926" s="199" t="s">
        <v>3689</v>
      </c>
      <c r="E926" s="200" t="s">
        <v>3520</v>
      </c>
      <c r="F926" s="201">
        <v>233.4</v>
      </c>
      <c r="G926" s="201">
        <v>233.4</v>
      </c>
      <c r="H926" s="202">
        <v>0</v>
      </c>
      <c r="I926" s="205">
        <v>0</v>
      </c>
      <c r="J926" s="201">
        <v>0</v>
      </c>
      <c r="K926" s="201">
        <v>0</v>
      </c>
      <c r="L926" s="202">
        <v>233.4</v>
      </c>
    </row>
    <row r="927" s="192" customFormat="1" customHeight="1" spans="1:12">
      <c r="A927" s="179" t="s">
        <v>1583</v>
      </c>
      <c r="B927" s="179" t="s">
        <v>1899</v>
      </c>
      <c r="C927" s="179" t="s">
        <v>1899</v>
      </c>
      <c r="D927" s="199" t="s">
        <v>3689</v>
      </c>
      <c r="E927" s="200" t="s">
        <v>3522</v>
      </c>
      <c r="F927" s="201">
        <v>34</v>
      </c>
      <c r="G927" s="201">
        <v>34</v>
      </c>
      <c r="H927" s="202">
        <v>0</v>
      </c>
      <c r="I927" s="205">
        <v>0</v>
      </c>
      <c r="J927" s="201">
        <v>34</v>
      </c>
      <c r="K927" s="201">
        <v>0</v>
      </c>
      <c r="L927" s="202">
        <v>0</v>
      </c>
    </row>
    <row r="928" s="192" customFormat="1" customHeight="1" spans="1:12">
      <c r="A928" s="179" t="s">
        <v>1619</v>
      </c>
      <c r="B928" s="179" t="s">
        <v>1911</v>
      </c>
      <c r="C928" s="179" t="s">
        <v>1911</v>
      </c>
      <c r="D928" s="199" t="s">
        <v>3523</v>
      </c>
      <c r="E928" s="200" t="s">
        <v>3524</v>
      </c>
      <c r="F928" s="201">
        <v>53.48</v>
      </c>
      <c r="G928" s="201">
        <v>53.48</v>
      </c>
      <c r="H928" s="202">
        <v>0</v>
      </c>
      <c r="I928" s="205">
        <v>0</v>
      </c>
      <c r="J928" s="201">
        <v>0</v>
      </c>
      <c r="K928" s="201">
        <v>53.48</v>
      </c>
      <c r="L928" s="202">
        <v>0</v>
      </c>
    </row>
    <row r="929" s="192" customFormat="1" customHeight="1" spans="1:12">
      <c r="A929" s="179" t="s">
        <v>1619</v>
      </c>
      <c r="B929" s="179" t="s">
        <v>1911</v>
      </c>
      <c r="C929" s="179" t="s">
        <v>1913</v>
      </c>
      <c r="D929" s="199" t="s">
        <v>3525</v>
      </c>
      <c r="E929" s="200" t="s">
        <v>3526</v>
      </c>
      <c r="F929" s="201">
        <v>21.39</v>
      </c>
      <c r="G929" s="201">
        <v>21.39</v>
      </c>
      <c r="H929" s="202">
        <v>0</v>
      </c>
      <c r="I929" s="205">
        <v>0</v>
      </c>
      <c r="J929" s="201">
        <v>0</v>
      </c>
      <c r="K929" s="201">
        <v>21.39</v>
      </c>
      <c r="L929" s="202">
        <v>0</v>
      </c>
    </row>
    <row r="930" s="192" customFormat="1" customHeight="1" spans="1:12">
      <c r="A930" s="179" t="s">
        <v>1697</v>
      </c>
      <c r="B930" s="179" t="s">
        <v>1992</v>
      </c>
      <c r="C930" s="179" t="s">
        <v>1899</v>
      </c>
      <c r="D930" s="199" t="s">
        <v>3582</v>
      </c>
      <c r="E930" s="200" t="s">
        <v>3528</v>
      </c>
      <c r="F930" s="201">
        <v>14.38</v>
      </c>
      <c r="G930" s="201">
        <v>14.38</v>
      </c>
      <c r="H930" s="202">
        <v>0</v>
      </c>
      <c r="I930" s="205">
        <v>0</v>
      </c>
      <c r="J930" s="201">
        <v>0</v>
      </c>
      <c r="K930" s="201">
        <v>14.38</v>
      </c>
      <c r="L930" s="202">
        <v>0</v>
      </c>
    </row>
    <row r="931" s="192" customFormat="1" customHeight="1" spans="1:12">
      <c r="A931" s="179" t="s">
        <v>1619</v>
      </c>
      <c r="B931" s="179" t="s">
        <v>2029</v>
      </c>
      <c r="C931" s="179" t="s">
        <v>1899</v>
      </c>
      <c r="D931" s="199" t="s">
        <v>3529</v>
      </c>
      <c r="E931" s="200" t="s">
        <v>3530</v>
      </c>
      <c r="F931" s="201">
        <v>2.33</v>
      </c>
      <c r="G931" s="201">
        <v>2.33</v>
      </c>
      <c r="H931" s="202">
        <v>0</v>
      </c>
      <c r="I931" s="205">
        <v>0</v>
      </c>
      <c r="J931" s="201">
        <v>0</v>
      </c>
      <c r="K931" s="201">
        <v>2.33</v>
      </c>
      <c r="L931" s="202">
        <v>0</v>
      </c>
    </row>
    <row r="932" s="192" customFormat="1" customHeight="1" spans="1:12">
      <c r="A932" s="179" t="s">
        <v>1619</v>
      </c>
      <c r="B932" s="179" t="s">
        <v>2029</v>
      </c>
      <c r="C932" s="179" t="s">
        <v>1897</v>
      </c>
      <c r="D932" s="199" t="s">
        <v>3531</v>
      </c>
      <c r="E932" s="200" t="s">
        <v>3532</v>
      </c>
      <c r="F932" s="201">
        <v>2.8</v>
      </c>
      <c r="G932" s="201">
        <v>2.8</v>
      </c>
      <c r="H932" s="202">
        <v>0</v>
      </c>
      <c r="I932" s="205">
        <v>0</v>
      </c>
      <c r="J932" s="201">
        <v>0</v>
      </c>
      <c r="K932" s="201">
        <v>2.8</v>
      </c>
      <c r="L932" s="202">
        <v>0</v>
      </c>
    </row>
    <row r="933" s="192" customFormat="1" customHeight="1" spans="1:12">
      <c r="A933" s="179" t="s">
        <v>1851</v>
      </c>
      <c r="B933" s="179" t="s">
        <v>1899</v>
      </c>
      <c r="C933" s="179" t="s">
        <v>1897</v>
      </c>
      <c r="D933" s="199" t="s">
        <v>3533</v>
      </c>
      <c r="E933" s="200" t="s">
        <v>3533</v>
      </c>
      <c r="F933" s="201">
        <v>28.01</v>
      </c>
      <c r="G933" s="201">
        <v>28.01</v>
      </c>
      <c r="H933" s="202">
        <v>0</v>
      </c>
      <c r="I933" s="205">
        <v>0</v>
      </c>
      <c r="J933" s="201">
        <v>0</v>
      </c>
      <c r="K933" s="201">
        <v>28.01</v>
      </c>
      <c r="L933" s="202">
        <v>0</v>
      </c>
    </row>
    <row r="934" s="192" customFormat="1" customHeight="1" spans="1:12">
      <c r="A934" s="179" t="s">
        <v>1583</v>
      </c>
      <c r="B934" s="179" t="s">
        <v>1899</v>
      </c>
      <c r="C934" s="179" t="s">
        <v>1899</v>
      </c>
      <c r="D934" s="199" t="s">
        <v>3689</v>
      </c>
      <c r="E934" s="200" t="s">
        <v>3534</v>
      </c>
      <c r="F934" s="201">
        <v>44.34</v>
      </c>
      <c r="G934" s="201">
        <v>44.34</v>
      </c>
      <c r="H934" s="202">
        <v>0</v>
      </c>
      <c r="I934" s="205">
        <v>0</v>
      </c>
      <c r="J934" s="201">
        <v>44.34</v>
      </c>
      <c r="K934" s="201">
        <v>0</v>
      </c>
      <c r="L934" s="202">
        <v>0</v>
      </c>
    </row>
    <row r="935" s="192" customFormat="1" customHeight="1" spans="1:12">
      <c r="A935" s="179" t="s">
        <v>1583</v>
      </c>
      <c r="B935" s="179" t="s">
        <v>1899</v>
      </c>
      <c r="C935" s="179" t="s">
        <v>1899</v>
      </c>
      <c r="D935" s="199" t="s">
        <v>3689</v>
      </c>
      <c r="E935" s="200" t="s">
        <v>3535</v>
      </c>
      <c r="F935" s="201">
        <v>2.8</v>
      </c>
      <c r="G935" s="201">
        <v>2.8</v>
      </c>
      <c r="H935" s="202">
        <v>0</v>
      </c>
      <c r="I935" s="205">
        <v>2.8</v>
      </c>
      <c r="J935" s="201">
        <v>0</v>
      </c>
      <c r="K935" s="201">
        <v>0</v>
      </c>
      <c r="L935" s="202">
        <v>0</v>
      </c>
    </row>
    <row r="936" s="192" customFormat="1" customHeight="1" spans="1:12">
      <c r="A936" s="179" t="s">
        <v>1619</v>
      </c>
      <c r="B936" s="179" t="s">
        <v>1911</v>
      </c>
      <c r="C936" s="179" t="s">
        <v>1899</v>
      </c>
      <c r="D936" s="199" t="s">
        <v>3571</v>
      </c>
      <c r="E936" s="200" t="s">
        <v>3538</v>
      </c>
      <c r="F936" s="201">
        <v>15.43</v>
      </c>
      <c r="G936" s="201">
        <v>15.43</v>
      </c>
      <c r="H936" s="202">
        <v>0</v>
      </c>
      <c r="I936" s="205">
        <v>0</v>
      </c>
      <c r="J936" s="201">
        <v>15.43</v>
      </c>
      <c r="K936" s="201">
        <v>0</v>
      </c>
      <c r="L936" s="202">
        <v>0</v>
      </c>
    </row>
    <row r="937" s="192" customFormat="1" customHeight="1" spans="1:12">
      <c r="A937" s="179"/>
      <c r="B937" s="179"/>
      <c r="C937" s="179"/>
      <c r="D937" s="199" t="s">
        <v>2416</v>
      </c>
      <c r="E937" s="200" t="s">
        <v>2417</v>
      </c>
      <c r="F937" s="201">
        <v>262.99</v>
      </c>
      <c r="G937" s="201">
        <v>262.99</v>
      </c>
      <c r="H937" s="202">
        <v>0</v>
      </c>
      <c r="I937" s="205">
        <v>1.51</v>
      </c>
      <c r="J937" s="201">
        <v>51.18</v>
      </c>
      <c r="K937" s="201">
        <v>73</v>
      </c>
      <c r="L937" s="202">
        <v>137.3</v>
      </c>
    </row>
    <row r="938" s="192" customFormat="1" customHeight="1" spans="1:12">
      <c r="A938" s="179"/>
      <c r="B938" s="179"/>
      <c r="C938" s="179"/>
      <c r="D938" s="199" t="s">
        <v>3517</v>
      </c>
      <c r="E938" s="200" t="s">
        <v>3518</v>
      </c>
      <c r="F938" s="201">
        <v>262.99</v>
      </c>
      <c r="G938" s="201">
        <v>262.99</v>
      </c>
      <c r="H938" s="202">
        <v>0</v>
      </c>
      <c r="I938" s="205">
        <v>1.51</v>
      </c>
      <c r="J938" s="201">
        <v>51.18</v>
      </c>
      <c r="K938" s="201">
        <v>73</v>
      </c>
      <c r="L938" s="202">
        <v>137.3</v>
      </c>
    </row>
    <row r="939" s="192" customFormat="1" customHeight="1" spans="1:12">
      <c r="A939" s="179" t="s">
        <v>1583</v>
      </c>
      <c r="B939" s="179" t="s">
        <v>1899</v>
      </c>
      <c r="C939" s="179" t="s">
        <v>1899</v>
      </c>
      <c r="D939" s="199" t="s">
        <v>3689</v>
      </c>
      <c r="E939" s="200" t="s">
        <v>3520</v>
      </c>
      <c r="F939" s="201">
        <v>137.3</v>
      </c>
      <c r="G939" s="201">
        <v>137.3</v>
      </c>
      <c r="H939" s="202">
        <v>0</v>
      </c>
      <c r="I939" s="205">
        <v>0</v>
      </c>
      <c r="J939" s="201">
        <v>0</v>
      </c>
      <c r="K939" s="201">
        <v>0</v>
      </c>
      <c r="L939" s="202">
        <v>137.3</v>
      </c>
    </row>
    <row r="940" s="192" customFormat="1" customHeight="1" spans="1:12">
      <c r="A940" s="179" t="s">
        <v>1583</v>
      </c>
      <c r="B940" s="179" t="s">
        <v>1899</v>
      </c>
      <c r="C940" s="179" t="s">
        <v>1899</v>
      </c>
      <c r="D940" s="199" t="s">
        <v>3689</v>
      </c>
      <c r="E940" s="200" t="s">
        <v>3522</v>
      </c>
      <c r="F940" s="201">
        <v>25</v>
      </c>
      <c r="G940" s="201">
        <v>25</v>
      </c>
      <c r="H940" s="202">
        <v>0</v>
      </c>
      <c r="I940" s="205">
        <v>0</v>
      </c>
      <c r="J940" s="201">
        <v>25</v>
      </c>
      <c r="K940" s="201">
        <v>0</v>
      </c>
      <c r="L940" s="202">
        <v>0</v>
      </c>
    </row>
    <row r="941" s="192" customFormat="1" customHeight="1" spans="1:12">
      <c r="A941" s="179" t="s">
        <v>1619</v>
      </c>
      <c r="B941" s="179" t="s">
        <v>1911</v>
      </c>
      <c r="C941" s="179" t="s">
        <v>1911</v>
      </c>
      <c r="D941" s="199" t="s">
        <v>3523</v>
      </c>
      <c r="E941" s="200" t="s">
        <v>3524</v>
      </c>
      <c r="F941" s="201">
        <v>32.46</v>
      </c>
      <c r="G941" s="201">
        <v>32.46</v>
      </c>
      <c r="H941" s="202">
        <v>0</v>
      </c>
      <c r="I941" s="205">
        <v>0</v>
      </c>
      <c r="J941" s="201">
        <v>0</v>
      </c>
      <c r="K941" s="201">
        <v>32.46</v>
      </c>
      <c r="L941" s="202">
        <v>0</v>
      </c>
    </row>
    <row r="942" s="192" customFormat="1" customHeight="1" spans="1:12">
      <c r="A942" s="179" t="s">
        <v>1619</v>
      </c>
      <c r="B942" s="179" t="s">
        <v>1911</v>
      </c>
      <c r="C942" s="179" t="s">
        <v>1913</v>
      </c>
      <c r="D942" s="199" t="s">
        <v>3525</v>
      </c>
      <c r="E942" s="200" t="s">
        <v>3526</v>
      </c>
      <c r="F942" s="201">
        <v>12.98</v>
      </c>
      <c r="G942" s="201">
        <v>12.98</v>
      </c>
      <c r="H942" s="202">
        <v>0</v>
      </c>
      <c r="I942" s="205">
        <v>0</v>
      </c>
      <c r="J942" s="201">
        <v>0</v>
      </c>
      <c r="K942" s="201">
        <v>12.98</v>
      </c>
      <c r="L942" s="202">
        <v>0</v>
      </c>
    </row>
    <row r="943" s="192" customFormat="1" customHeight="1" spans="1:12">
      <c r="A943" s="179" t="s">
        <v>1697</v>
      </c>
      <c r="B943" s="179" t="s">
        <v>1992</v>
      </c>
      <c r="C943" s="179" t="s">
        <v>1899</v>
      </c>
      <c r="D943" s="199" t="s">
        <v>3582</v>
      </c>
      <c r="E943" s="200" t="s">
        <v>3528</v>
      </c>
      <c r="F943" s="201">
        <v>8.2</v>
      </c>
      <c r="G943" s="201">
        <v>8.2</v>
      </c>
      <c r="H943" s="202">
        <v>0</v>
      </c>
      <c r="I943" s="205">
        <v>0</v>
      </c>
      <c r="J943" s="201">
        <v>0</v>
      </c>
      <c r="K943" s="201">
        <v>8.2</v>
      </c>
      <c r="L943" s="202">
        <v>0</v>
      </c>
    </row>
    <row r="944" s="192" customFormat="1" customHeight="1" spans="1:12">
      <c r="A944" s="179" t="s">
        <v>1619</v>
      </c>
      <c r="B944" s="179" t="s">
        <v>2029</v>
      </c>
      <c r="C944" s="179" t="s">
        <v>1899</v>
      </c>
      <c r="D944" s="199" t="s">
        <v>3529</v>
      </c>
      <c r="E944" s="200" t="s">
        <v>3530</v>
      </c>
      <c r="F944" s="201">
        <v>1.37</v>
      </c>
      <c r="G944" s="201">
        <v>1.37</v>
      </c>
      <c r="H944" s="202">
        <v>0</v>
      </c>
      <c r="I944" s="205">
        <v>0</v>
      </c>
      <c r="J944" s="201">
        <v>0</v>
      </c>
      <c r="K944" s="201">
        <v>1.37</v>
      </c>
      <c r="L944" s="202">
        <v>0</v>
      </c>
    </row>
    <row r="945" s="192" customFormat="1" customHeight="1" spans="1:12">
      <c r="A945" s="179" t="s">
        <v>1619</v>
      </c>
      <c r="B945" s="179" t="s">
        <v>2029</v>
      </c>
      <c r="C945" s="179" t="s">
        <v>1897</v>
      </c>
      <c r="D945" s="199" t="s">
        <v>3531</v>
      </c>
      <c r="E945" s="200" t="s">
        <v>3532</v>
      </c>
      <c r="F945" s="201">
        <v>1.51</v>
      </c>
      <c r="G945" s="201">
        <v>1.51</v>
      </c>
      <c r="H945" s="202">
        <v>0</v>
      </c>
      <c r="I945" s="205">
        <v>0</v>
      </c>
      <c r="J945" s="201">
        <v>0</v>
      </c>
      <c r="K945" s="201">
        <v>1.51</v>
      </c>
      <c r="L945" s="202">
        <v>0</v>
      </c>
    </row>
    <row r="946" s="192" customFormat="1" customHeight="1" spans="1:12">
      <c r="A946" s="179" t="s">
        <v>1851</v>
      </c>
      <c r="B946" s="179" t="s">
        <v>1899</v>
      </c>
      <c r="C946" s="179" t="s">
        <v>1897</v>
      </c>
      <c r="D946" s="199" t="s">
        <v>3533</v>
      </c>
      <c r="E946" s="200" t="s">
        <v>3533</v>
      </c>
      <c r="F946" s="201">
        <v>16.48</v>
      </c>
      <c r="G946" s="201">
        <v>16.48</v>
      </c>
      <c r="H946" s="202">
        <v>0</v>
      </c>
      <c r="I946" s="205">
        <v>0</v>
      </c>
      <c r="J946" s="201">
        <v>0</v>
      </c>
      <c r="K946" s="201">
        <v>16.48</v>
      </c>
      <c r="L946" s="202">
        <v>0</v>
      </c>
    </row>
    <row r="947" s="192" customFormat="1" customHeight="1" spans="1:12">
      <c r="A947" s="179" t="s">
        <v>1583</v>
      </c>
      <c r="B947" s="179" t="s">
        <v>1899</v>
      </c>
      <c r="C947" s="179" t="s">
        <v>1899</v>
      </c>
      <c r="D947" s="199" t="s">
        <v>3689</v>
      </c>
      <c r="E947" s="200" t="s">
        <v>3534</v>
      </c>
      <c r="F947" s="201">
        <v>12.48</v>
      </c>
      <c r="G947" s="201">
        <v>12.48</v>
      </c>
      <c r="H947" s="202">
        <v>0</v>
      </c>
      <c r="I947" s="205">
        <v>0</v>
      </c>
      <c r="J947" s="201">
        <v>12.48</v>
      </c>
      <c r="K947" s="201">
        <v>0</v>
      </c>
      <c r="L947" s="202">
        <v>0</v>
      </c>
    </row>
    <row r="948" s="192" customFormat="1" customHeight="1" spans="1:12">
      <c r="A948" s="179" t="s">
        <v>1583</v>
      </c>
      <c r="B948" s="179" t="s">
        <v>1899</v>
      </c>
      <c r="C948" s="179" t="s">
        <v>1899</v>
      </c>
      <c r="D948" s="199" t="s">
        <v>3689</v>
      </c>
      <c r="E948" s="200" t="s">
        <v>3535</v>
      </c>
      <c r="F948" s="201">
        <v>1.51</v>
      </c>
      <c r="G948" s="201">
        <v>1.51</v>
      </c>
      <c r="H948" s="202">
        <v>0</v>
      </c>
      <c r="I948" s="205">
        <v>1.51</v>
      </c>
      <c r="J948" s="201">
        <v>0</v>
      </c>
      <c r="K948" s="201">
        <v>0</v>
      </c>
      <c r="L948" s="202">
        <v>0</v>
      </c>
    </row>
    <row r="949" s="192" customFormat="1" customHeight="1" spans="1:12">
      <c r="A949" s="179" t="s">
        <v>1619</v>
      </c>
      <c r="B949" s="179" t="s">
        <v>1911</v>
      </c>
      <c r="C949" s="179" t="s">
        <v>1899</v>
      </c>
      <c r="D949" s="199" t="s">
        <v>3571</v>
      </c>
      <c r="E949" s="200" t="s">
        <v>3538</v>
      </c>
      <c r="F949" s="201">
        <v>13.7</v>
      </c>
      <c r="G949" s="201">
        <v>13.7</v>
      </c>
      <c r="H949" s="202">
        <v>0</v>
      </c>
      <c r="I949" s="205">
        <v>0</v>
      </c>
      <c r="J949" s="201">
        <v>13.7</v>
      </c>
      <c r="K949" s="201">
        <v>0</v>
      </c>
      <c r="L949" s="202">
        <v>0</v>
      </c>
    </row>
    <row r="950" s="192" customFormat="1" customHeight="1" spans="1:12">
      <c r="A950" s="179"/>
      <c r="B950" s="179"/>
      <c r="C950" s="179"/>
      <c r="D950" s="199" t="s">
        <v>2418</v>
      </c>
      <c r="E950" s="200" t="s">
        <v>2419</v>
      </c>
      <c r="F950" s="201">
        <v>753.8</v>
      </c>
      <c r="G950" s="201">
        <v>753.8</v>
      </c>
      <c r="H950" s="202">
        <v>0</v>
      </c>
      <c r="I950" s="205">
        <v>4.45</v>
      </c>
      <c r="J950" s="201">
        <v>168.8</v>
      </c>
      <c r="K950" s="201">
        <v>200.14</v>
      </c>
      <c r="L950" s="202">
        <v>380.41</v>
      </c>
    </row>
    <row r="951" s="192" customFormat="1" customHeight="1" spans="1:12">
      <c r="A951" s="179"/>
      <c r="B951" s="179"/>
      <c r="C951" s="179"/>
      <c r="D951" s="199" t="s">
        <v>3517</v>
      </c>
      <c r="E951" s="200" t="s">
        <v>3518</v>
      </c>
      <c r="F951" s="201">
        <v>753.8</v>
      </c>
      <c r="G951" s="201">
        <v>753.8</v>
      </c>
      <c r="H951" s="202">
        <v>0</v>
      </c>
      <c r="I951" s="205">
        <v>4.45</v>
      </c>
      <c r="J951" s="201">
        <v>168.8</v>
      </c>
      <c r="K951" s="201">
        <v>200.14</v>
      </c>
      <c r="L951" s="202">
        <v>380.41</v>
      </c>
    </row>
    <row r="952" s="192" customFormat="1" customHeight="1" spans="1:12">
      <c r="A952" s="179" t="s">
        <v>1583</v>
      </c>
      <c r="B952" s="179" t="s">
        <v>1899</v>
      </c>
      <c r="C952" s="179" t="s">
        <v>1899</v>
      </c>
      <c r="D952" s="199" t="s">
        <v>3689</v>
      </c>
      <c r="E952" s="200" t="s">
        <v>3520</v>
      </c>
      <c r="F952" s="201">
        <v>380.41</v>
      </c>
      <c r="G952" s="201">
        <v>380.41</v>
      </c>
      <c r="H952" s="202">
        <v>0</v>
      </c>
      <c r="I952" s="205">
        <v>0</v>
      </c>
      <c r="J952" s="201">
        <v>0</v>
      </c>
      <c r="K952" s="201">
        <v>0</v>
      </c>
      <c r="L952" s="202">
        <v>380.41</v>
      </c>
    </row>
    <row r="953" s="192" customFormat="1" customHeight="1" spans="1:12">
      <c r="A953" s="179" t="s">
        <v>1583</v>
      </c>
      <c r="B953" s="179" t="s">
        <v>1899</v>
      </c>
      <c r="C953" s="179" t="s">
        <v>1899</v>
      </c>
      <c r="D953" s="199" t="s">
        <v>3689</v>
      </c>
      <c r="E953" s="200" t="s">
        <v>3522</v>
      </c>
      <c r="F953" s="201">
        <v>59</v>
      </c>
      <c r="G953" s="201">
        <v>59</v>
      </c>
      <c r="H953" s="202">
        <v>0</v>
      </c>
      <c r="I953" s="205">
        <v>0</v>
      </c>
      <c r="J953" s="201">
        <v>59</v>
      </c>
      <c r="K953" s="201">
        <v>0</v>
      </c>
      <c r="L953" s="202">
        <v>0</v>
      </c>
    </row>
    <row r="954" s="192" customFormat="1" customHeight="1" spans="1:12">
      <c r="A954" s="179" t="s">
        <v>1619</v>
      </c>
      <c r="B954" s="179" t="s">
        <v>1911</v>
      </c>
      <c r="C954" s="179" t="s">
        <v>1911</v>
      </c>
      <c r="D954" s="199" t="s">
        <v>3523</v>
      </c>
      <c r="E954" s="200" t="s">
        <v>3524</v>
      </c>
      <c r="F954" s="201">
        <v>87.88</v>
      </c>
      <c r="G954" s="201">
        <v>87.88</v>
      </c>
      <c r="H954" s="202">
        <v>0</v>
      </c>
      <c r="I954" s="205">
        <v>0</v>
      </c>
      <c r="J954" s="201">
        <v>0</v>
      </c>
      <c r="K954" s="201">
        <v>87.88</v>
      </c>
      <c r="L954" s="202">
        <v>0</v>
      </c>
    </row>
    <row r="955" s="192" customFormat="1" customHeight="1" spans="1:12">
      <c r="A955" s="179" t="s">
        <v>1619</v>
      </c>
      <c r="B955" s="179" t="s">
        <v>1911</v>
      </c>
      <c r="C955" s="179" t="s">
        <v>1913</v>
      </c>
      <c r="D955" s="199" t="s">
        <v>3525</v>
      </c>
      <c r="E955" s="200" t="s">
        <v>3526</v>
      </c>
      <c r="F955" s="201">
        <v>35.15</v>
      </c>
      <c r="G955" s="201">
        <v>35.15</v>
      </c>
      <c r="H955" s="202">
        <v>0</v>
      </c>
      <c r="I955" s="205">
        <v>0</v>
      </c>
      <c r="J955" s="201">
        <v>0</v>
      </c>
      <c r="K955" s="201">
        <v>35.15</v>
      </c>
      <c r="L955" s="202">
        <v>0</v>
      </c>
    </row>
    <row r="956" s="192" customFormat="1" customHeight="1" spans="1:12">
      <c r="A956" s="179" t="s">
        <v>1697</v>
      </c>
      <c r="B956" s="179" t="s">
        <v>1992</v>
      </c>
      <c r="C956" s="179" t="s">
        <v>1899</v>
      </c>
      <c r="D956" s="199" t="s">
        <v>3582</v>
      </c>
      <c r="E956" s="200" t="s">
        <v>3528</v>
      </c>
      <c r="F956" s="201">
        <v>23.21</v>
      </c>
      <c r="G956" s="201">
        <v>23.21</v>
      </c>
      <c r="H956" s="202">
        <v>0</v>
      </c>
      <c r="I956" s="205">
        <v>0</v>
      </c>
      <c r="J956" s="201">
        <v>0</v>
      </c>
      <c r="K956" s="201">
        <v>23.21</v>
      </c>
      <c r="L956" s="202">
        <v>0</v>
      </c>
    </row>
    <row r="957" s="192" customFormat="1" customHeight="1" spans="1:12">
      <c r="A957" s="179" t="s">
        <v>1619</v>
      </c>
      <c r="B957" s="179" t="s">
        <v>2029</v>
      </c>
      <c r="C957" s="179" t="s">
        <v>1899</v>
      </c>
      <c r="D957" s="199" t="s">
        <v>3529</v>
      </c>
      <c r="E957" s="200" t="s">
        <v>3530</v>
      </c>
      <c r="F957" s="201">
        <v>3.8</v>
      </c>
      <c r="G957" s="201">
        <v>3.8</v>
      </c>
      <c r="H957" s="202">
        <v>0</v>
      </c>
      <c r="I957" s="205">
        <v>0</v>
      </c>
      <c r="J957" s="201">
        <v>0</v>
      </c>
      <c r="K957" s="201">
        <v>3.8</v>
      </c>
      <c r="L957" s="202">
        <v>0</v>
      </c>
    </row>
    <row r="958" s="192" customFormat="1" customHeight="1" spans="1:12">
      <c r="A958" s="179" t="s">
        <v>1619</v>
      </c>
      <c r="B958" s="179" t="s">
        <v>2029</v>
      </c>
      <c r="C958" s="179" t="s">
        <v>1897</v>
      </c>
      <c r="D958" s="199" t="s">
        <v>3531</v>
      </c>
      <c r="E958" s="200" t="s">
        <v>3532</v>
      </c>
      <c r="F958" s="201">
        <v>4.45</v>
      </c>
      <c r="G958" s="201">
        <v>4.45</v>
      </c>
      <c r="H958" s="202">
        <v>0</v>
      </c>
      <c r="I958" s="205">
        <v>0</v>
      </c>
      <c r="J958" s="201">
        <v>0</v>
      </c>
      <c r="K958" s="201">
        <v>4.45</v>
      </c>
      <c r="L958" s="202">
        <v>0</v>
      </c>
    </row>
    <row r="959" s="192" customFormat="1" customHeight="1" spans="1:12">
      <c r="A959" s="179" t="s">
        <v>1851</v>
      </c>
      <c r="B959" s="179" t="s">
        <v>1899</v>
      </c>
      <c r="C959" s="179" t="s">
        <v>1897</v>
      </c>
      <c r="D959" s="199" t="s">
        <v>3533</v>
      </c>
      <c r="E959" s="200" t="s">
        <v>3533</v>
      </c>
      <c r="F959" s="201">
        <v>45.65</v>
      </c>
      <c r="G959" s="201">
        <v>45.65</v>
      </c>
      <c r="H959" s="202">
        <v>0</v>
      </c>
      <c r="I959" s="205">
        <v>0</v>
      </c>
      <c r="J959" s="201">
        <v>0</v>
      </c>
      <c r="K959" s="201">
        <v>45.65</v>
      </c>
      <c r="L959" s="202">
        <v>0</v>
      </c>
    </row>
    <row r="960" s="192" customFormat="1" customHeight="1" spans="1:12">
      <c r="A960" s="179" t="s">
        <v>1583</v>
      </c>
      <c r="B960" s="179" t="s">
        <v>1899</v>
      </c>
      <c r="C960" s="179" t="s">
        <v>1899</v>
      </c>
      <c r="D960" s="199" t="s">
        <v>3689</v>
      </c>
      <c r="E960" s="200" t="s">
        <v>3534</v>
      </c>
      <c r="F960" s="201">
        <v>87.18</v>
      </c>
      <c r="G960" s="201">
        <v>87.18</v>
      </c>
      <c r="H960" s="202">
        <v>0</v>
      </c>
      <c r="I960" s="205">
        <v>0</v>
      </c>
      <c r="J960" s="201">
        <v>87.18</v>
      </c>
      <c r="K960" s="201">
        <v>0</v>
      </c>
      <c r="L960" s="202">
        <v>0</v>
      </c>
    </row>
    <row r="961" s="192" customFormat="1" customHeight="1" spans="1:12">
      <c r="A961" s="179" t="s">
        <v>1583</v>
      </c>
      <c r="B961" s="179" t="s">
        <v>1899</v>
      </c>
      <c r="C961" s="179" t="s">
        <v>1899</v>
      </c>
      <c r="D961" s="199" t="s">
        <v>3689</v>
      </c>
      <c r="E961" s="200" t="s">
        <v>3535</v>
      </c>
      <c r="F961" s="201">
        <v>4.45</v>
      </c>
      <c r="G961" s="201">
        <v>4.45</v>
      </c>
      <c r="H961" s="202">
        <v>0</v>
      </c>
      <c r="I961" s="205">
        <v>4.45</v>
      </c>
      <c r="J961" s="201">
        <v>0</v>
      </c>
      <c r="K961" s="201">
        <v>0</v>
      </c>
      <c r="L961" s="202">
        <v>0</v>
      </c>
    </row>
    <row r="962" s="192" customFormat="1" customHeight="1" spans="1:12">
      <c r="A962" s="179" t="s">
        <v>1619</v>
      </c>
      <c r="B962" s="179" t="s">
        <v>1911</v>
      </c>
      <c r="C962" s="179" t="s">
        <v>1899</v>
      </c>
      <c r="D962" s="199" t="s">
        <v>3571</v>
      </c>
      <c r="E962" s="200" t="s">
        <v>3538</v>
      </c>
      <c r="F962" s="201">
        <v>22.62</v>
      </c>
      <c r="G962" s="201">
        <v>22.62</v>
      </c>
      <c r="H962" s="202">
        <v>0</v>
      </c>
      <c r="I962" s="205">
        <v>0</v>
      </c>
      <c r="J962" s="201">
        <v>22.62</v>
      </c>
      <c r="K962" s="201">
        <v>0</v>
      </c>
      <c r="L962" s="202">
        <v>0</v>
      </c>
    </row>
    <row r="963" s="192" customFormat="1" customHeight="1" spans="1:12">
      <c r="A963" s="179"/>
      <c r="B963" s="179"/>
      <c r="C963" s="179"/>
      <c r="D963" s="199" t="s">
        <v>2420</v>
      </c>
      <c r="E963" s="200" t="s">
        <v>2421</v>
      </c>
      <c r="F963" s="201">
        <v>139.99</v>
      </c>
      <c r="G963" s="201">
        <v>139.99</v>
      </c>
      <c r="H963" s="202">
        <v>0</v>
      </c>
      <c r="I963" s="205">
        <v>0.85</v>
      </c>
      <c r="J963" s="201">
        <v>21.01</v>
      </c>
      <c r="K963" s="201">
        <v>41</v>
      </c>
      <c r="L963" s="202">
        <v>77.13</v>
      </c>
    </row>
    <row r="964" s="192" customFormat="1" customHeight="1" spans="1:12">
      <c r="A964" s="179"/>
      <c r="B964" s="179"/>
      <c r="C964" s="179"/>
      <c r="D964" s="199" t="s">
        <v>3517</v>
      </c>
      <c r="E964" s="200" t="s">
        <v>3518</v>
      </c>
      <c r="F964" s="201">
        <v>139.99</v>
      </c>
      <c r="G964" s="201">
        <v>139.99</v>
      </c>
      <c r="H964" s="202">
        <v>0</v>
      </c>
      <c r="I964" s="205">
        <v>0.85</v>
      </c>
      <c r="J964" s="201">
        <v>21.01</v>
      </c>
      <c r="K964" s="201">
        <v>41</v>
      </c>
      <c r="L964" s="202">
        <v>77.13</v>
      </c>
    </row>
    <row r="965" s="192" customFormat="1" customHeight="1" spans="1:12">
      <c r="A965" s="179" t="s">
        <v>1583</v>
      </c>
      <c r="B965" s="179" t="s">
        <v>1899</v>
      </c>
      <c r="C965" s="179" t="s">
        <v>1899</v>
      </c>
      <c r="D965" s="199" t="s">
        <v>3689</v>
      </c>
      <c r="E965" s="200" t="s">
        <v>3520</v>
      </c>
      <c r="F965" s="201">
        <v>77.13</v>
      </c>
      <c r="G965" s="201">
        <v>77.13</v>
      </c>
      <c r="H965" s="202">
        <v>0</v>
      </c>
      <c r="I965" s="205">
        <v>0</v>
      </c>
      <c r="J965" s="201">
        <v>0</v>
      </c>
      <c r="K965" s="201">
        <v>0</v>
      </c>
      <c r="L965" s="202">
        <v>77.13</v>
      </c>
    </row>
    <row r="966" s="192" customFormat="1" customHeight="1" spans="1:12">
      <c r="A966" s="179" t="s">
        <v>1583</v>
      </c>
      <c r="B966" s="179" t="s">
        <v>1899</v>
      </c>
      <c r="C966" s="179" t="s">
        <v>1899</v>
      </c>
      <c r="D966" s="199" t="s">
        <v>3689</v>
      </c>
      <c r="E966" s="200" t="s">
        <v>3522</v>
      </c>
      <c r="F966" s="201">
        <v>14</v>
      </c>
      <c r="G966" s="201">
        <v>14</v>
      </c>
      <c r="H966" s="202">
        <v>0</v>
      </c>
      <c r="I966" s="205">
        <v>0</v>
      </c>
      <c r="J966" s="201">
        <v>14</v>
      </c>
      <c r="K966" s="201">
        <v>0</v>
      </c>
      <c r="L966" s="202">
        <v>0</v>
      </c>
    </row>
    <row r="967" s="192" customFormat="1" customHeight="1" spans="1:12">
      <c r="A967" s="179" t="s">
        <v>1619</v>
      </c>
      <c r="B967" s="179" t="s">
        <v>1911</v>
      </c>
      <c r="C967" s="179" t="s">
        <v>1911</v>
      </c>
      <c r="D967" s="199" t="s">
        <v>3523</v>
      </c>
      <c r="E967" s="200" t="s">
        <v>3524</v>
      </c>
      <c r="F967" s="201">
        <v>18.23</v>
      </c>
      <c r="G967" s="201">
        <v>18.23</v>
      </c>
      <c r="H967" s="202">
        <v>0</v>
      </c>
      <c r="I967" s="205">
        <v>0</v>
      </c>
      <c r="J967" s="201">
        <v>0</v>
      </c>
      <c r="K967" s="201">
        <v>18.23</v>
      </c>
      <c r="L967" s="202">
        <v>0</v>
      </c>
    </row>
    <row r="968" s="192" customFormat="1" customHeight="1" spans="1:12">
      <c r="A968" s="179" t="s">
        <v>1619</v>
      </c>
      <c r="B968" s="179" t="s">
        <v>1911</v>
      </c>
      <c r="C968" s="179" t="s">
        <v>1913</v>
      </c>
      <c r="D968" s="199" t="s">
        <v>3525</v>
      </c>
      <c r="E968" s="200" t="s">
        <v>3526</v>
      </c>
      <c r="F968" s="201">
        <v>7.29</v>
      </c>
      <c r="G968" s="201">
        <v>7.29</v>
      </c>
      <c r="H968" s="202">
        <v>0</v>
      </c>
      <c r="I968" s="205">
        <v>0</v>
      </c>
      <c r="J968" s="201">
        <v>0</v>
      </c>
      <c r="K968" s="201">
        <v>7.29</v>
      </c>
      <c r="L968" s="202">
        <v>0</v>
      </c>
    </row>
    <row r="969" s="192" customFormat="1" customHeight="1" spans="1:12">
      <c r="A969" s="179" t="s">
        <v>1697</v>
      </c>
      <c r="B969" s="179" t="s">
        <v>1992</v>
      </c>
      <c r="C969" s="179" t="s">
        <v>1899</v>
      </c>
      <c r="D969" s="199" t="s">
        <v>3582</v>
      </c>
      <c r="E969" s="200" t="s">
        <v>3528</v>
      </c>
      <c r="F969" s="201">
        <v>4.6</v>
      </c>
      <c r="G969" s="201">
        <v>4.6</v>
      </c>
      <c r="H969" s="202">
        <v>0</v>
      </c>
      <c r="I969" s="205">
        <v>0</v>
      </c>
      <c r="J969" s="201">
        <v>0</v>
      </c>
      <c r="K969" s="201">
        <v>4.6</v>
      </c>
      <c r="L969" s="202">
        <v>0</v>
      </c>
    </row>
    <row r="970" s="192" customFormat="1" customHeight="1" spans="1:12">
      <c r="A970" s="179" t="s">
        <v>1619</v>
      </c>
      <c r="B970" s="179" t="s">
        <v>2029</v>
      </c>
      <c r="C970" s="179" t="s">
        <v>1899</v>
      </c>
      <c r="D970" s="199" t="s">
        <v>3529</v>
      </c>
      <c r="E970" s="200" t="s">
        <v>3530</v>
      </c>
      <c r="F970" s="201">
        <v>0.77</v>
      </c>
      <c r="G970" s="201">
        <v>0.77</v>
      </c>
      <c r="H970" s="202">
        <v>0</v>
      </c>
      <c r="I970" s="205">
        <v>0</v>
      </c>
      <c r="J970" s="201">
        <v>0</v>
      </c>
      <c r="K970" s="201">
        <v>0.77</v>
      </c>
      <c r="L970" s="202">
        <v>0</v>
      </c>
    </row>
    <row r="971" s="192" customFormat="1" customHeight="1" spans="1:12">
      <c r="A971" s="179" t="s">
        <v>1619</v>
      </c>
      <c r="B971" s="179" t="s">
        <v>2029</v>
      </c>
      <c r="C971" s="179" t="s">
        <v>1897</v>
      </c>
      <c r="D971" s="199" t="s">
        <v>3531</v>
      </c>
      <c r="E971" s="200" t="s">
        <v>3532</v>
      </c>
      <c r="F971" s="201">
        <v>0.85</v>
      </c>
      <c r="G971" s="201">
        <v>0.85</v>
      </c>
      <c r="H971" s="202">
        <v>0</v>
      </c>
      <c r="I971" s="205">
        <v>0</v>
      </c>
      <c r="J971" s="201">
        <v>0</v>
      </c>
      <c r="K971" s="201">
        <v>0.85</v>
      </c>
      <c r="L971" s="202">
        <v>0</v>
      </c>
    </row>
    <row r="972" s="192" customFormat="1" customHeight="1" spans="1:12">
      <c r="A972" s="179" t="s">
        <v>1851</v>
      </c>
      <c r="B972" s="179" t="s">
        <v>1899</v>
      </c>
      <c r="C972" s="179" t="s">
        <v>1897</v>
      </c>
      <c r="D972" s="199" t="s">
        <v>3533</v>
      </c>
      <c r="E972" s="200" t="s">
        <v>3533</v>
      </c>
      <c r="F972" s="201">
        <v>9.26</v>
      </c>
      <c r="G972" s="201">
        <v>9.26</v>
      </c>
      <c r="H972" s="202">
        <v>0</v>
      </c>
      <c r="I972" s="205">
        <v>0</v>
      </c>
      <c r="J972" s="201">
        <v>0</v>
      </c>
      <c r="K972" s="201">
        <v>9.26</v>
      </c>
      <c r="L972" s="202">
        <v>0</v>
      </c>
    </row>
    <row r="973" s="192" customFormat="1" customHeight="1" spans="1:12">
      <c r="A973" s="179" t="s">
        <v>1583</v>
      </c>
      <c r="B973" s="179" t="s">
        <v>1899</v>
      </c>
      <c r="C973" s="179" t="s">
        <v>1899</v>
      </c>
      <c r="D973" s="199" t="s">
        <v>3689</v>
      </c>
      <c r="E973" s="200" t="s">
        <v>3534</v>
      </c>
      <c r="F973" s="201">
        <v>6</v>
      </c>
      <c r="G973" s="201">
        <v>6</v>
      </c>
      <c r="H973" s="202">
        <v>0</v>
      </c>
      <c r="I973" s="205">
        <v>0</v>
      </c>
      <c r="J973" s="201">
        <v>6</v>
      </c>
      <c r="K973" s="201">
        <v>0</v>
      </c>
      <c r="L973" s="202">
        <v>0</v>
      </c>
    </row>
    <row r="974" s="192" customFormat="1" customHeight="1" spans="1:12">
      <c r="A974" s="179" t="s">
        <v>1583</v>
      </c>
      <c r="B974" s="179" t="s">
        <v>1899</v>
      </c>
      <c r="C974" s="179" t="s">
        <v>1899</v>
      </c>
      <c r="D974" s="199" t="s">
        <v>3689</v>
      </c>
      <c r="E974" s="200" t="s">
        <v>3535</v>
      </c>
      <c r="F974" s="201">
        <v>0.85</v>
      </c>
      <c r="G974" s="201">
        <v>0.85</v>
      </c>
      <c r="H974" s="202">
        <v>0</v>
      </c>
      <c r="I974" s="205">
        <v>0.85</v>
      </c>
      <c r="J974" s="201">
        <v>0</v>
      </c>
      <c r="K974" s="201">
        <v>0</v>
      </c>
      <c r="L974" s="202">
        <v>0</v>
      </c>
    </row>
    <row r="975" s="192" customFormat="1" customHeight="1" spans="1:12">
      <c r="A975" s="179" t="s">
        <v>1619</v>
      </c>
      <c r="B975" s="179" t="s">
        <v>1911</v>
      </c>
      <c r="C975" s="179" t="s">
        <v>1899</v>
      </c>
      <c r="D975" s="199" t="s">
        <v>3571</v>
      </c>
      <c r="E975" s="200" t="s">
        <v>3538</v>
      </c>
      <c r="F975" s="201">
        <v>1.01</v>
      </c>
      <c r="G975" s="201">
        <v>1.01</v>
      </c>
      <c r="H975" s="202">
        <v>0</v>
      </c>
      <c r="I975" s="205">
        <v>0</v>
      </c>
      <c r="J975" s="201">
        <v>1.01</v>
      </c>
      <c r="K975" s="201">
        <v>0</v>
      </c>
      <c r="L975" s="202">
        <v>0</v>
      </c>
    </row>
    <row r="976" s="192" customFormat="1" customHeight="1" spans="1:12">
      <c r="A976" s="179"/>
      <c r="B976" s="179"/>
      <c r="C976" s="179"/>
      <c r="D976" s="199" t="s">
        <v>2422</v>
      </c>
      <c r="E976" s="200" t="s">
        <v>2423</v>
      </c>
      <c r="F976" s="201">
        <v>329.81</v>
      </c>
      <c r="G976" s="201">
        <v>329.81</v>
      </c>
      <c r="H976" s="202">
        <v>0</v>
      </c>
      <c r="I976" s="205">
        <v>2.01</v>
      </c>
      <c r="J976" s="201">
        <v>65.59</v>
      </c>
      <c r="K976" s="201">
        <v>90.47</v>
      </c>
      <c r="L976" s="202">
        <v>171.74</v>
      </c>
    </row>
    <row r="977" s="192" customFormat="1" customHeight="1" spans="1:12">
      <c r="A977" s="179"/>
      <c r="B977" s="179"/>
      <c r="C977" s="179"/>
      <c r="D977" s="199" t="s">
        <v>3517</v>
      </c>
      <c r="E977" s="200" t="s">
        <v>3518</v>
      </c>
      <c r="F977" s="201">
        <v>329.81</v>
      </c>
      <c r="G977" s="201">
        <v>329.81</v>
      </c>
      <c r="H977" s="202">
        <v>0</v>
      </c>
      <c r="I977" s="205">
        <v>2.01</v>
      </c>
      <c r="J977" s="201">
        <v>65.59</v>
      </c>
      <c r="K977" s="201">
        <v>90.47</v>
      </c>
      <c r="L977" s="202">
        <v>171.74</v>
      </c>
    </row>
    <row r="978" s="192" customFormat="1" customHeight="1" spans="1:12">
      <c r="A978" s="179" t="s">
        <v>1583</v>
      </c>
      <c r="B978" s="179" t="s">
        <v>1899</v>
      </c>
      <c r="C978" s="179" t="s">
        <v>1899</v>
      </c>
      <c r="D978" s="199" t="s">
        <v>3689</v>
      </c>
      <c r="E978" s="200" t="s">
        <v>3520</v>
      </c>
      <c r="F978" s="201">
        <v>171.74</v>
      </c>
      <c r="G978" s="201">
        <v>171.74</v>
      </c>
      <c r="H978" s="202">
        <v>0</v>
      </c>
      <c r="I978" s="205">
        <v>0</v>
      </c>
      <c r="J978" s="201">
        <v>0</v>
      </c>
      <c r="K978" s="201">
        <v>0</v>
      </c>
      <c r="L978" s="202">
        <v>171.74</v>
      </c>
    </row>
    <row r="979" s="192" customFormat="1" customHeight="1" spans="1:12">
      <c r="A979" s="179" t="s">
        <v>1583</v>
      </c>
      <c r="B979" s="179" t="s">
        <v>1899</v>
      </c>
      <c r="C979" s="179" t="s">
        <v>1899</v>
      </c>
      <c r="D979" s="199" t="s">
        <v>3689</v>
      </c>
      <c r="E979" s="200" t="s">
        <v>3522</v>
      </c>
      <c r="F979" s="201">
        <v>27</v>
      </c>
      <c r="G979" s="201">
        <v>27</v>
      </c>
      <c r="H979" s="202">
        <v>0</v>
      </c>
      <c r="I979" s="205">
        <v>0</v>
      </c>
      <c r="J979" s="201">
        <v>27</v>
      </c>
      <c r="K979" s="201">
        <v>0</v>
      </c>
      <c r="L979" s="202">
        <v>0</v>
      </c>
    </row>
    <row r="980" s="192" customFormat="1" customHeight="1" spans="1:12">
      <c r="A980" s="179" t="s">
        <v>1619</v>
      </c>
      <c r="B980" s="179" t="s">
        <v>1911</v>
      </c>
      <c r="C980" s="179" t="s">
        <v>1911</v>
      </c>
      <c r="D980" s="199" t="s">
        <v>3523</v>
      </c>
      <c r="E980" s="200" t="s">
        <v>3524</v>
      </c>
      <c r="F980" s="201">
        <v>39.75</v>
      </c>
      <c r="G980" s="201">
        <v>39.75</v>
      </c>
      <c r="H980" s="202">
        <v>0</v>
      </c>
      <c r="I980" s="205">
        <v>0</v>
      </c>
      <c r="J980" s="201">
        <v>0</v>
      </c>
      <c r="K980" s="201">
        <v>39.75</v>
      </c>
      <c r="L980" s="202">
        <v>0</v>
      </c>
    </row>
    <row r="981" s="192" customFormat="1" customHeight="1" spans="1:12">
      <c r="A981" s="179" t="s">
        <v>1619</v>
      </c>
      <c r="B981" s="179" t="s">
        <v>1911</v>
      </c>
      <c r="C981" s="179" t="s">
        <v>1913</v>
      </c>
      <c r="D981" s="199" t="s">
        <v>3525</v>
      </c>
      <c r="E981" s="200" t="s">
        <v>3526</v>
      </c>
      <c r="F981" s="201">
        <v>15.9</v>
      </c>
      <c r="G981" s="201">
        <v>15.9</v>
      </c>
      <c r="H981" s="202">
        <v>0</v>
      </c>
      <c r="I981" s="205">
        <v>0</v>
      </c>
      <c r="J981" s="201">
        <v>0</v>
      </c>
      <c r="K981" s="201">
        <v>15.9</v>
      </c>
      <c r="L981" s="202">
        <v>0</v>
      </c>
    </row>
    <row r="982" s="192" customFormat="1" customHeight="1" spans="1:12">
      <c r="A982" s="179" t="s">
        <v>1697</v>
      </c>
      <c r="B982" s="179" t="s">
        <v>1992</v>
      </c>
      <c r="C982" s="179" t="s">
        <v>1899</v>
      </c>
      <c r="D982" s="199" t="s">
        <v>3582</v>
      </c>
      <c r="E982" s="200" t="s">
        <v>3528</v>
      </c>
      <c r="F982" s="201">
        <v>10.48</v>
      </c>
      <c r="G982" s="201">
        <v>10.48</v>
      </c>
      <c r="H982" s="202">
        <v>0</v>
      </c>
      <c r="I982" s="205">
        <v>0</v>
      </c>
      <c r="J982" s="201">
        <v>0</v>
      </c>
      <c r="K982" s="201">
        <v>10.48</v>
      </c>
      <c r="L982" s="202">
        <v>0</v>
      </c>
    </row>
    <row r="983" s="192" customFormat="1" customHeight="1" spans="1:12">
      <c r="A983" s="179" t="s">
        <v>1619</v>
      </c>
      <c r="B983" s="179" t="s">
        <v>2029</v>
      </c>
      <c r="C983" s="179" t="s">
        <v>1899</v>
      </c>
      <c r="D983" s="199" t="s">
        <v>3529</v>
      </c>
      <c r="E983" s="200" t="s">
        <v>3530</v>
      </c>
      <c r="F983" s="201">
        <v>1.72</v>
      </c>
      <c r="G983" s="201">
        <v>1.72</v>
      </c>
      <c r="H983" s="202">
        <v>0</v>
      </c>
      <c r="I983" s="205">
        <v>0</v>
      </c>
      <c r="J983" s="201">
        <v>0</v>
      </c>
      <c r="K983" s="201">
        <v>1.72</v>
      </c>
      <c r="L983" s="202">
        <v>0</v>
      </c>
    </row>
    <row r="984" s="192" customFormat="1" customHeight="1" spans="1:12">
      <c r="A984" s="179" t="s">
        <v>1619</v>
      </c>
      <c r="B984" s="179" t="s">
        <v>2029</v>
      </c>
      <c r="C984" s="179" t="s">
        <v>1897</v>
      </c>
      <c r="D984" s="199" t="s">
        <v>3531</v>
      </c>
      <c r="E984" s="200" t="s">
        <v>3532</v>
      </c>
      <c r="F984" s="201">
        <v>2.01</v>
      </c>
      <c r="G984" s="201">
        <v>2.01</v>
      </c>
      <c r="H984" s="202">
        <v>0</v>
      </c>
      <c r="I984" s="205">
        <v>0</v>
      </c>
      <c r="J984" s="201">
        <v>0</v>
      </c>
      <c r="K984" s="201">
        <v>2.01</v>
      </c>
      <c r="L984" s="202">
        <v>0</v>
      </c>
    </row>
    <row r="985" s="192" customFormat="1" customHeight="1" spans="1:12">
      <c r="A985" s="179" t="s">
        <v>1851</v>
      </c>
      <c r="B985" s="179" t="s">
        <v>1899</v>
      </c>
      <c r="C985" s="179" t="s">
        <v>1897</v>
      </c>
      <c r="D985" s="199" t="s">
        <v>3533</v>
      </c>
      <c r="E985" s="200" t="s">
        <v>3533</v>
      </c>
      <c r="F985" s="201">
        <v>20.61</v>
      </c>
      <c r="G985" s="201">
        <v>20.61</v>
      </c>
      <c r="H985" s="202">
        <v>0</v>
      </c>
      <c r="I985" s="205">
        <v>0</v>
      </c>
      <c r="J985" s="201">
        <v>0</v>
      </c>
      <c r="K985" s="201">
        <v>20.61</v>
      </c>
      <c r="L985" s="202">
        <v>0</v>
      </c>
    </row>
    <row r="986" s="192" customFormat="1" customHeight="1" spans="1:12">
      <c r="A986" s="179" t="s">
        <v>1583</v>
      </c>
      <c r="B986" s="179" t="s">
        <v>1899</v>
      </c>
      <c r="C986" s="179" t="s">
        <v>1899</v>
      </c>
      <c r="D986" s="199" t="s">
        <v>3689</v>
      </c>
      <c r="E986" s="200" t="s">
        <v>3534</v>
      </c>
      <c r="F986" s="201">
        <v>10.8</v>
      </c>
      <c r="G986" s="201">
        <v>10.8</v>
      </c>
      <c r="H986" s="202">
        <v>0</v>
      </c>
      <c r="I986" s="205">
        <v>0</v>
      </c>
      <c r="J986" s="201">
        <v>10.8</v>
      </c>
      <c r="K986" s="201">
        <v>0</v>
      </c>
      <c r="L986" s="202">
        <v>0</v>
      </c>
    </row>
    <row r="987" s="192" customFormat="1" customHeight="1" spans="1:12">
      <c r="A987" s="179" t="s">
        <v>1583</v>
      </c>
      <c r="B987" s="179" t="s">
        <v>1899</v>
      </c>
      <c r="C987" s="179" t="s">
        <v>1899</v>
      </c>
      <c r="D987" s="199" t="s">
        <v>3689</v>
      </c>
      <c r="E987" s="200" t="s">
        <v>3535</v>
      </c>
      <c r="F987" s="201">
        <v>2.01</v>
      </c>
      <c r="G987" s="201">
        <v>2.01</v>
      </c>
      <c r="H987" s="202">
        <v>0</v>
      </c>
      <c r="I987" s="205">
        <v>2.01</v>
      </c>
      <c r="J987" s="201">
        <v>0</v>
      </c>
      <c r="K987" s="201">
        <v>0</v>
      </c>
      <c r="L987" s="202">
        <v>0</v>
      </c>
    </row>
    <row r="988" s="192" customFormat="1" customHeight="1" spans="1:12">
      <c r="A988" s="179" t="s">
        <v>1619</v>
      </c>
      <c r="B988" s="179" t="s">
        <v>1911</v>
      </c>
      <c r="C988" s="179" t="s">
        <v>1899</v>
      </c>
      <c r="D988" s="199" t="s">
        <v>3571</v>
      </c>
      <c r="E988" s="200" t="s">
        <v>3538</v>
      </c>
      <c r="F988" s="201">
        <v>27.79</v>
      </c>
      <c r="G988" s="201">
        <v>27.79</v>
      </c>
      <c r="H988" s="202">
        <v>0</v>
      </c>
      <c r="I988" s="205">
        <v>0</v>
      </c>
      <c r="J988" s="201">
        <v>27.79</v>
      </c>
      <c r="K988" s="201">
        <v>0</v>
      </c>
      <c r="L988" s="202">
        <v>0</v>
      </c>
    </row>
    <row r="989" s="192" customFormat="1" customHeight="1" spans="1:12">
      <c r="A989" s="179"/>
      <c r="B989" s="179"/>
      <c r="C989" s="179"/>
      <c r="D989" s="199" t="s">
        <v>2424</v>
      </c>
      <c r="E989" s="200" t="s">
        <v>2425</v>
      </c>
      <c r="F989" s="201">
        <v>432.42</v>
      </c>
      <c r="G989" s="201">
        <v>432.42</v>
      </c>
      <c r="H989" s="202">
        <v>0</v>
      </c>
      <c r="I989" s="205">
        <v>2.58</v>
      </c>
      <c r="J989" s="201">
        <v>76.81</v>
      </c>
      <c r="K989" s="201">
        <v>122.25</v>
      </c>
      <c r="L989" s="202">
        <v>230.78</v>
      </c>
    </row>
    <row r="990" s="192" customFormat="1" customHeight="1" spans="1:12">
      <c r="A990" s="179"/>
      <c r="B990" s="179"/>
      <c r="C990" s="179"/>
      <c r="D990" s="199" t="s">
        <v>3517</v>
      </c>
      <c r="E990" s="200" t="s">
        <v>3518</v>
      </c>
      <c r="F990" s="201">
        <v>432.42</v>
      </c>
      <c r="G990" s="201">
        <v>432.42</v>
      </c>
      <c r="H990" s="202">
        <v>0</v>
      </c>
      <c r="I990" s="205">
        <v>2.58</v>
      </c>
      <c r="J990" s="201">
        <v>76.81</v>
      </c>
      <c r="K990" s="201">
        <v>122.25</v>
      </c>
      <c r="L990" s="202">
        <v>230.78</v>
      </c>
    </row>
    <row r="991" s="192" customFormat="1" customHeight="1" spans="1:12">
      <c r="A991" s="179" t="s">
        <v>1583</v>
      </c>
      <c r="B991" s="179" t="s">
        <v>1899</v>
      </c>
      <c r="C991" s="179" t="s">
        <v>1899</v>
      </c>
      <c r="D991" s="199" t="s">
        <v>3689</v>
      </c>
      <c r="E991" s="200" t="s">
        <v>3520</v>
      </c>
      <c r="F991" s="201">
        <v>230.78</v>
      </c>
      <c r="G991" s="201">
        <v>230.78</v>
      </c>
      <c r="H991" s="202">
        <v>0</v>
      </c>
      <c r="I991" s="205">
        <v>0</v>
      </c>
      <c r="J991" s="201">
        <v>0</v>
      </c>
      <c r="K991" s="201">
        <v>0</v>
      </c>
      <c r="L991" s="202">
        <v>230.78</v>
      </c>
    </row>
    <row r="992" s="192" customFormat="1" customHeight="1" spans="1:12">
      <c r="A992" s="179" t="s">
        <v>1583</v>
      </c>
      <c r="B992" s="179" t="s">
        <v>1899</v>
      </c>
      <c r="C992" s="179" t="s">
        <v>1899</v>
      </c>
      <c r="D992" s="199" t="s">
        <v>3689</v>
      </c>
      <c r="E992" s="200" t="s">
        <v>3522</v>
      </c>
      <c r="F992" s="201">
        <v>40</v>
      </c>
      <c r="G992" s="201">
        <v>40</v>
      </c>
      <c r="H992" s="202">
        <v>0</v>
      </c>
      <c r="I992" s="205">
        <v>0</v>
      </c>
      <c r="J992" s="201">
        <v>40</v>
      </c>
      <c r="K992" s="201">
        <v>0</v>
      </c>
      <c r="L992" s="202">
        <v>0</v>
      </c>
    </row>
    <row r="993" s="192" customFormat="1" customHeight="1" spans="1:12">
      <c r="A993" s="179" t="s">
        <v>1619</v>
      </c>
      <c r="B993" s="179" t="s">
        <v>1911</v>
      </c>
      <c r="C993" s="179" t="s">
        <v>1911</v>
      </c>
      <c r="D993" s="199" t="s">
        <v>3523</v>
      </c>
      <c r="E993" s="200" t="s">
        <v>3524</v>
      </c>
      <c r="F993" s="201">
        <v>54.16</v>
      </c>
      <c r="G993" s="201">
        <v>54.16</v>
      </c>
      <c r="H993" s="202">
        <v>0</v>
      </c>
      <c r="I993" s="205">
        <v>0</v>
      </c>
      <c r="J993" s="201">
        <v>0</v>
      </c>
      <c r="K993" s="201">
        <v>54.16</v>
      </c>
      <c r="L993" s="202">
        <v>0</v>
      </c>
    </row>
    <row r="994" s="192" customFormat="1" customHeight="1" spans="1:12">
      <c r="A994" s="179" t="s">
        <v>1619</v>
      </c>
      <c r="B994" s="179" t="s">
        <v>1911</v>
      </c>
      <c r="C994" s="179" t="s">
        <v>1913</v>
      </c>
      <c r="D994" s="199" t="s">
        <v>3525</v>
      </c>
      <c r="E994" s="200" t="s">
        <v>3526</v>
      </c>
      <c r="F994" s="201">
        <v>21.66</v>
      </c>
      <c r="G994" s="201">
        <v>21.66</v>
      </c>
      <c r="H994" s="202">
        <v>0</v>
      </c>
      <c r="I994" s="205">
        <v>0</v>
      </c>
      <c r="J994" s="201">
        <v>0</v>
      </c>
      <c r="K994" s="201">
        <v>21.66</v>
      </c>
      <c r="L994" s="202">
        <v>0</v>
      </c>
    </row>
    <row r="995" s="192" customFormat="1" customHeight="1" spans="1:12">
      <c r="A995" s="179" t="s">
        <v>1697</v>
      </c>
      <c r="B995" s="179" t="s">
        <v>1992</v>
      </c>
      <c r="C995" s="179" t="s">
        <v>1899</v>
      </c>
      <c r="D995" s="199" t="s">
        <v>3582</v>
      </c>
      <c r="E995" s="200" t="s">
        <v>3528</v>
      </c>
      <c r="F995" s="201">
        <v>13.85</v>
      </c>
      <c r="G995" s="201">
        <v>13.85</v>
      </c>
      <c r="H995" s="202">
        <v>0</v>
      </c>
      <c r="I995" s="205">
        <v>0</v>
      </c>
      <c r="J995" s="201">
        <v>0</v>
      </c>
      <c r="K995" s="201">
        <v>13.85</v>
      </c>
      <c r="L995" s="202">
        <v>0</v>
      </c>
    </row>
    <row r="996" s="192" customFormat="1" customHeight="1" spans="1:12">
      <c r="A996" s="179" t="s">
        <v>1619</v>
      </c>
      <c r="B996" s="179" t="s">
        <v>2029</v>
      </c>
      <c r="C996" s="179" t="s">
        <v>1899</v>
      </c>
      <c r="D996" s="199" t="s">
        <v>3529</v>
      </c>
      <c r="E996" s="200" t="s">
        <v>3530</v>
      </c>
      <c r="F996" s="201">
        <v>2.31</v>
      </c>
      <c r="G996" s="201">
        <v>2.31</v>
      </c>
      <c r="H996" s="202">
        <v>0</v>
      </c>
      <c r="I996" s="205">
        <v>0</v>
      </c>
      <c r="J996" s="201">
        <v>0</v>
      </c>
      <c r="K996" s="201">
        <v>2.31</v>
      </c>
      <c r="L996" s="202">
        <v>0</v>
      </c>
    </row>
    <row r="997" s="192" customFormat="1" customHeight="1" spans="1:12">
      <c r="A997" s="179" t="s">
        <v>1619</v>
      </c>
      <c r="B997" s="179" t="s">
        <v>2029</v>
      </c>
      <c r="C997" s="179" t="s">
        <v>1897</v>
      </c>
      <c r="D997" s="199" t="s">
        <v>3531</v>
      </c>
      <c r="E997" s="200" t="s">
        <v>3532</v>
      </c>
      <c r="F997" s="201">
        <v>2.58</v>
      </c>
      <c r="G997" s="201">
        <v>2.58</v>
      </c>
      <c r="H997" s="202">
        <v>0</v>
      </c>
      <c r="I997" s="205">
        <v>0</v>
      </c>
      <c r="J997" s="201">
        <v>0</v>
      </c>
      <c r="K997" s="201">
        <v>2.58</v>
      </c>
      <c r="L997" s="202">
        <v>0</v>
      </c>
    </row>
    <row r="998" s="192" customFormat="1" customHeight="1" spans="1:12">
      <c r="A998" s="179" t="s">
        <v>1851</v>
      </c>
      <c r="B998" s="179" t="s">
        <v>1899</v>
      </c>
      <c r="C998" s="179" t="s">
        <v>1897</v>
      </c>
      <c r="D998" s="199" t="s">
        <v>3533</v>
      </c>
      <c r="E998" s="200" t="s">
        <v>3533</v>
      </c>
      <c r="F998" s="201">
        <v>27.69</v>
      </c>
      <c r="G998" s="201">
        <v>27.69</v>
      </c>
      <c r="H998" s="202">
        <v>0</v>
      </c>
      <c r="I998" s="205">
        <v>0</v>
      </c>
      <c r="J998" s="201">
        <v>0</v>
      </c>
      <c r="K998" s="201">
        <v>27.69</v>
      </c>
      <c r="L998" s="202">
        <v>0</v>
      </c>
    </row>
    <row r="999" s="192" customFormat="1" customHeight="1" spans="1:12">
      <c r="A999" s="179" t="s">
        <v>1583</v>
      </c>
      <c r="B999" s="179" t="s">
        <v>1899</v>
      </c>
      <c r="C999" s="179" t="s">
        <v>1899</v>
      </c>
      <c r="D999" s="199" t="s">
        <v>3689</v>
      </c>
      <c r="E999" s="200" t="s">
        <v>3534</v>
      </c>
      <c r="F999" s="201">
        <v>32.94</v>
      </c>
      <c r="G999" s="201">
        <v>32.94</v>
      </c>
      <c r="H999" s="202">
        <v>0</v>
      </c>
      <c r="I999" s="205">
        <v>0</v>
      </c>
      <c r="J999" s="201">
        <v>32.94</v>
      </c>
      <c r="K999" s="201">
        <v>0</v>
      </c>
      <c r="L999" s="202">
        <v>0</v>
      </c>
    </row>
    <row r="1000" s="192" customFormat="1" customHeight="1" spans="1:12">
      <c r="A1000" s="179" t="s">
        <v>1583</v>
      </c>
      <c r="B1000" s="179" t="s">
        <v>1899</v>
      </c>
      <c r="C1000" s="179" t="s">
        <v>1899</v>
      </c>
      <c r="D1000" s="199" t="s">
        <v>3689</v>
      </c>
      <c r="E1000" s="200" t="s">
        <v>3535</v>
      </c>
      <c r="F1000" s="201">
        <v>2.58</v>
      </c>
      <c r="G1000" s="201">
        <v>2.58</v>
      </c>
      <c r="H1000" s="202">
        <v>0</v>
      </c>
      <c r="I1000" s="205">
        <v>2.58</v>
      </c>
      <c r="J1000" s="201">
        <v>0</v>
      </c>
      <c r="K1000" s="201">
        <v>0</v>
      </c>
      <c r="L1000" s="202">
        <v>0</v>
      </c>
    </row>
    <row r="1001" s="192" customFormat="1" customHeight="1" spans="1:12">
      <c r="A1001" s="179" t="s">
        <v>1619</v>
      </c>
      <c r="B1001" s="179" t="s">
        <v>1911</v>
      </c>
      <c r="C1001" s="179" t="s">
        <v>1899</v>
      </c>
      <c r="D1001" s="199" t="s">
        <v>3571</v>
      </c>
      <c r="E1001" s="200" t="s">
        <v>3538</v>
      </c>
      <c r="F1001" s="201">
        <v>3.87</v>
      </c>
      <c r="G1001" s="201">
        <v>3.87</v>
      </c>
      <c r="H1001" s="202">
        <v>0</v>
      </c>
      <c r="I1001" s="205">
        <v>0</v>
      </c>
      <c r="J1001" s="201">
        <v>3.87</v>
      </c>
      <c r="K1001" s="201">
        <v>0</v>
      </c>
      <c r="L1001" s="202">
        <v>0</v>
      </c>
    </row>
    <row r="1002" s="192" customFormat="1" customHeight="1" spans="1:12">
      <c r="A1002" s="179"/>
      <c r="B1002" s="179"/>
      <c r="C1002" s="179"/>
      <c r="D1002" s="199" t="s">
        <v>2426</v>
      </c>
      <c r="E1002" s="200" t="s">
        <v>2427</v>
      </c>
      <c r="F1002" s="201">
        <v>363.95</v>
      </c>
      <c r="G1002" s="201">
        <v>363.95</v>
      </c>
      <c r="H1002" s="202">
        <v>0</v>
      </c>
      <c r="I1002" s="205">
        <v>2.15</v>
      </c>
      <c r="J1002" s="201">
        <v>86.74</v>
      </c>
      <c r="K1002" s="201">
        <v>94.54</v>
      </c>
      <c r="L1002" s="202">
        <v>180.52</v>
      </c>
    </row>
    <row r="1003" s="192" customFormat="1" customHeight="1" spans="1:12">
      <c r="A1003" s="179"/>
      <c r="B1003" s="179"/>
      <c r="C1003" s="179"/>
      <c r="D1003" s="199" t="s">
        <v>3517</v>
      </c>
      <c r="E1003" s="200" t="s">
        <v>3518</v>
      </c>
      <c r="F1003" s="201">
        <v>363.95</v>
      </c>
      <c r="G1003" s="201">
        <v>363.95</v>
      </c>
      <c r="H1003" s="202">
        <v>0</v>
      </c>
      <c r="I1003" s="205">
        <v>2.15</v>
      </c>
      <c r="J1003" s="201">
        <v>86.74</v>
      </c>
      <c r="K1003" s="201">
        <v>94.54</v>
      </c>
      <c r="L1003" s="202">
        <v>180.52</v>
      </c>
    </row>
    <row r="1004" s="192" customFormat="1" customHeight="1" spans="1:12">
      <c r="A1004" s="179" t="s">
        <v>1583</v>
      </c>
      <c r="B1004" s="179" t="s">
        <v>1899</v>
      </c>
      <c r="C1004" s="179" t="s">
        <v>1899</v>
      </c>
      <c r="D1004" s="199" t="s">
        <v>3689</v>
      </c>
      <c r="E1004" s="200" t="s">
        <v>3520</v>
      </c>
      <c r="F1004" s="201">
        <v>180.52</v>
      </c>
      <c r="G1004" s="201">
        <v>180.52</v>
      </c>
      <c r="H1004" s="202">
        <v>0</v>
      </c>
      <c r="I1004" s="205">
        <v>0</v>
      </c>
      <c r="J1004" s="201">
        <v>0</v>
      </c>
      <c r="K1004" s="201">
        <v>0</v>
      </c>
      <c r="L1004" s="202">
        <v>180.52</v>
      </c>
    </row>
    <row r="1005" s="192" customFormat="1" customHeight="1" spans="1:12">
      <c r="A1005" s="179" t="s">
        <v>1583</v>
      </c>
      <c r="B1005" s="179" t="s">
        <v>1899</v>
      </c>
      <c r="C1005" s="179" t="s">
        <v>1899</v>
      </c>
      <c r="D1005" s="199" t="s">
        <v>3689</v>
      </c>
      <c r="E1005" s="200" t="s">
        <v>3522</v>
      </c>
      <c r="F1005" s="201">
        <v>26</v>
      </c>
      <c r="G1005" s="201">
        <v>26</v>
      </c>
      <c r="H1005" s="202">
        <v>0</v>
      </c>
      <c r="I1005" s="205">
        <v>0</v>
      </c>
      <c r="J1005" s="201">
        <v>26</v>
      </c>
      <c r="K1005" s="201">
        <v>0</v>
      </c>
      <c r="L1005" s="202">
        <v>0</v>
      </c>
    </row>
    <row r="1006" s="192" customFormat="1" customHeight="1" spans="1:12">
      <c r="A1006" s="179" t="s">
        <v>1619</v>
      </c>
      <c r="B1006" s="179" t="s">
        <v>1911</v>
      </c>
      <c r="C1006" s="179" t="s">
        <v>1911</v>
      </c>
      <c r="D1006" s="199" t="s">
        <v>3523</v>
      </c>
      <c r="E1006" s="200" t="s">
        <v>3524</v>
      </c>
      <c r="F1006" s="201">
        <v>41.31</v>
      </c>
      <c r="G1006" s="201">
        <v>41.31</v>
      </c>
      <c r="H1006" s="202">
        <v>0</v>
      </c>
      <c r="I1006" s="205">
        <v>0</v>
      </c>
      <c r="J1006" s="201">
        <v>0</v>
      </c>
      <c r="K1006" s="201">
        <v>41.31</v>
      </c>
      <c r="L1006" s="202">
        <v>0</v>
      </c>
    </row>
    <row r="1007" s="192" customFormat="1" customHeight="1" spans="1:12">
      <c r="A1007" s="179" t="s">
        <v>1619</v>
      </c>
      <c r="B1007" s="179" t="s">
        <v>1911</v>
      </c>
      <c r="C1007" s="179" t="s">
        <v>1913</v>
      </c>
      <c r="D1007" s="199" t="s">
        <v>3525</v>
      </c>
      <c r="E1007" s="200" t="s">
        <v>3526</v>
      </c>
      <c r="F1007" s="201">
        <v>16.52</v>
      </c>
      <c r="G1007" s="201">
        <v>16.52</v>
      </c>
      <c r="H1007" s="202">
        <v>0</v>
      </c>
      <c r="I1007" s="205">
        <v>0</v>
      </c>
      <c r="J1007" s="201">
        <v>0</v>
      </c>
      <c r="K1007" s="201">
        <v>16.52</v>
      </c>
      <c r="L1007" s="202">
        <v>0</v>
      </c>
    </row>
    <row r="1008" s="192" customFormat="1" customHeight="1" spans="1:12">
      <c r="A1008" s="179" t="s">
        <v>1697</v>
      </c>
      <c r="B1008" s="179" t="s">
        <v>1992</v>
      </c>
      <c r="C1008" s="179" t="s">
        <v>1899</v>
      </c>
      <c r="D1008" s="199" t="s">
        <v>3582</v>
      </c>
      <c r="E1008" s="200" t="s">
        <v>3528</v>
      </c>
      <c r="F1008" s="201">
        <v>11.09</v>
      </c>
      <c r="G1008" s="201">
        <v>11.09</v>
      </c>
      <c r="H1008" s="202">
        <v>0</v>
      </c>
      <c r="I1008" s="205">
        <v>0</v>
      </c>
      <c r="J1008" s="201">
        <v>0</v>
      </c>
      <c r="K1008" s="201">
        <v>11.09</v>
      </c>
      <c r="L1008" s="202">
        <v>0</v>
      </c>
    </row>
    <row r="1009" s="192" customFormat="1" customHeight="1" spans="1:12">
      <c r="A1009" s="179" t="s">
        <v>1619</v>
      </c>
      <c r="B1009" s="179" t="s">
        <v>2029</v>
      </c>
      <c r="C1009" s="179" t="s">
        <v>1899</v>
      </c>
      <c r="D1009" s="199" t="s">
        <v>3529</v>
      </c>
      <c r="E1009" s="200" t="s">
        <v>3530</v>
      </c>
      <c r="F1009" s="201">
        <v>1.81</v>
      </c>
      <c r="G1009" s="201">
        <v>1.81</v>
      </c>
      <c r="H1009" s="202">
        <v>0</v>
      </c>
      <c r="I1009" s="205">
        <v>0</v>
      </c>
      <c r="J1009" s="201">
        <v>0</v>
      </c>
      <c r="K1009" s="201">
        <v>1.81</v>
      </c>
      <c r="L1009" s="202">
        <v>0</v>
      </c>
    </row>
    <row r="1010" s="192" customFormat="1" customHeight="1" spans="1:12">
      <c r="A1010" s="179" t="s">
        <v>1619</v>
      </c>
      <c r="B1010" s="179" t="s">
        <v>2029</v>
      </c>
      <c r="C1010" s="179" t="s">
        <v>1897</v>
      </c>
      <c r="D1010" s="199" t="s">
        <v>3531</v>
      </c>
      <c r="E1010" s="200" t="s">
        <v>3532</v>
      </c>
      <c r="F1010" s="201">
        <v>2.15</v>
      </c>
      <c r="G1010" s="201">
        <v>2.15</v>
      </c>
      <c r="H1010" s="202">
        <v>0</v>
      </c>
      <c r="I1010" s="205">
        <v>0</v>
      </c>
      <c r="J1010" s="201">
        <v>0</v>
      </c>
      <c r="K1010" s="201">
        <v>2.15</v>
      </c>
      <c r="L1010" s="202">
        <v>0</v>
      </c>
    </row>
    <row r="1011" s="192" customFormat="1" customHeight="1" spans="1:12">
      <c r="A1011" s="179" t="s">
        <v>1851</v>
      </c>
      <c r="B1011" s="179" t="s">
        <v>1899</v>
      </c>
      <c r="C1011" s="179" t="s">
        <v>1897</v>
      </c>
      <c r="D1011" s="199" t="s">
        <v>3533</v>
      </c>
      <c r="E1011" s="200" t="s">
        <v>3533</v>
      </c>
      <c r="F1011" s="201">
        <v>21.66</v>
      </c>
      <c r="G1011" s="201">
        <v>21.66</v>
      </c>
      <c r="H1011" s="202">
        <v>0</v>
      </c>
      <c r="I1011" s="205">
        <v>0</v>
      </c>
      <c r="J1011" s="201">
        <v>0</v>
      </c>
      <c r="K1011" s="201">
        <v>21.66</v>
      </c>
      <c r="L1011" s="202">
        <v>0</v>
      </c>
    </row>
    <row r="1012" s="192" customFormat="1" customHeight="1" spans="1:12">
      <c r="A1012" s="179" t="s">
        <v>1583</v>
      </c>
      <c r="B1012" s="179" t="s">
        <v>1899</v>
      </c>
      <c r="C1012" s="179" t="s">
        <v>1899</v>
      </c>
      <c r="D1012" s="199" t="s">
        <v>3689</v>
      </c>
      <c r="E1012" s="200" t="s">
        <v>3534</v>
      </c>
      <c r="F1012" s="201">
        <v>20.1</v>
      </c>
      <c r="G1012" s="201">
        <v>20.1</v>
      </c>
      <c r="H1012" s="202">
        <v>0</v>
      </c>
      <c r="I1012" s="205">
        <v>0</v>
      </c>
      <c r="J1012" s="201">
        <v>20.1</v>
      </c>
      <c r="K1012" s="201">
        <v>0</v>
      </c>
      <c r="L1012" s="202">
        <v>0</v>
      </c>
    </row>
    <row r="1013" s="192" customFormat="1" customHeight="1" spans="1:12">
      <c r="A1013" s="179" t="s">
        <v>1583</v>
      </c>
      <c r="B1013" s="179" t="s">
        <v>1899</v>
      </c>
      <c r="C1013" s="179" t="s">
        <v>1899</v>
      </c>
      <c r="D1013" s="199" t="s">
        <v>3689</v>
      </c>
      <c r="E1013" s="200" t="s">
        <v>3535</v>
      </c>
      <c r="F1013" s="201">
        <v>2.15</v>
      </c>
      <c r="G1013" s="201">
        <v>2.15</v>
      </c>
      <c r="H1013" s="202">
        <v>0</v>
      </c>
      <c r="I1013" s="205">
        <v>2.15</v>
      </c>
      <c r="J1013" s="201">
        <v>0</v>
      </c>
      <c r="K1013" s="201">
        <v>0</v>
      </c>
      <c r="L1013" s="202">
        <v>0</v>
      </c>
    </row>
    <row r="1014" s="192" customFormat="1" customHeight="1" spans="1:12">
      <c r="A1014" s="179" t="s">
        <v>1619</v>
      </c>
      <c r="B1014" s="179" t="s">
        <v>1911</v>
      </c>
      <c r="C1014" s="179" t="s">
        <v>1899</v>
      </c>
      <c r="D1014" s="199" t="s">
        <v>3571</v>
      </c>
      <c r="E1014" s="200" t="s">
        <v>3538</v>
      </c>
      <c r="F1014" s="201">
        <v>40.64</v>
      </c>
      <c r="G1014" s="201">
        <v>40.64</v>
      </c>
      <c r="H1014" s="202">
        <v>0</v>
      </c>
      <c r="I1014" s="205">
        <v>0</v>
      </c>
      <c r="J1014" s="201">
        <v>40.64</v>
      </c>
      <c r="K1014" s="201">
        <v>0</v>
      </c>
      <c r="L1014" s="202">
        <v>0</v>
      </c>
    </row>
    <row r="1015" s="192" customFormat="1" customHeight="1" spans="1:12">
      <c r="A1015" s="179"/>
      <c r="B1015" s="179"/>
      <c r="C1015" s="179"/>
      <c r="D1015" s="199" t="s">
        <v>2428</v>
      </c>
      <c r="E1015" s="200" t="s">
        <v>2429</v>
      </c>
      <c r="F1015" s="201">
        <v>753.14</v>
      </c>
      <c r="G1015" s="201">
        <v>753.14</v>
      </c>
      <c r="H1015" s="202">
        <v>0</v>
      </c>
      <c r="I1015" s="205">
        <v>4.61</v>
      </c>
      <c r="J1015" s="201">
        <v>163.38</v>
      </c>
      <c r="K1015" s="201">
        <v>201.12</v>
      </c>
      <c r="L1015" s="202">
        <v>384.03</v>
      </c>
    </row>
    <row r="1016" s="192" customFormat="1" customHeight="1" spans="1:12">
      <c r="A1016" s="179"/>
      <c r="B1016" s="179"/>
      <c r="C1016" s="179"/>
      <c r="D1016" s="199" t="s">
        <v>3517</v>
      </c>
      <c r="E1016" s="200" t="s">
        <v>3518</v>
      </c>
      <c r="F1016" s="201">
        <v>753.14</v>
      </c>
      <c r="G1016" s="201">
        <v>753.14</v>
      </c>
      <c r="H1016" s="202">
        <v>0</v>
      </c>
      <c r="I1016" s="205">
        <v>4.61</v>
      </c>
      <c r="J1016" s="201">
        <v>163.38</v>
      </c>
      <c r="K1016" s="201">
        <v>201.12</v>
      </c>
      <c r="L1016" s="202">
        <v>384.03</v>
      </c>
    </row>
    <row r="1017" s="192" customFormat="1" customHeight="1" spans="1:12">
      <c r="A1017" s="179" t="s">
        <v>1583</v>
      </c>
      <c r="B1017" s="179" t="s">
        <v>1899</v>
      </c>
      <c r="C1017" s="179" t="s">
        <v>1899</v>
      </c>
      <c r="D1017" s="199" t="s">
        <v>3689</v>
      </c>
      <c r="E1017" s="200" t="s">
        <v>3520</v>
      </c>
      <c r="F1017" s="201">
        <v>384.03</v>
      </c>
      <c r="G1017" s="201">
        <v>384.03</v>
      </c>
      <c r="H1017" s="202">
        <v>0</v>
      </c>
      <c r="I1017" s="205">
        <v>0</v>
      </c>
      <c r="J1017" s="201">
        <v>0</v>
      </c>
      <c r="K1017" s="201">
        <v>0</v>
      </c>
      <c r="L1017" s="202">
        <v>384.03</v>
      </c>
    </row>
    <row r="1018" s="192" customFormat="1" customHeight="1" spans="1:12">
      <c r="A1018" s="179" t="s">
        <v>1583</v>
      </c>
      <c r="B1018" s="179" t="s">
        <v>1899</v>
      </c>
      <c r="C1018" s="179" t="s">
        <v>1899</v>
      </c>
      <c r="D1018" s="199" t="s">
        <v>3689</v>
      </c>
      <c r="E1018" s="200" t="s">
        <v>3522</v>
      </c>
      <c r="F1018" s="201">
        <v>55</v>
      </c>
      <c r="G1018" s="201">
        <v>55</v>
      </c>
      <c r="H1018" s="202">
        <v>0</v>
      </c>
      <c r="I1018" s="205">
        <v>0</v>
      </c>
      <c r="J1018" s="201">
        <v>55</v>
      </c>
      <c r="K1018" s="201">
        <v>0</v>
      </c>
      <c r="L1018" s="202">
        <v>0</v>
      </c>
    </row>
    <row r="1019" s="192" customFormat="1" customHeight="1" spans="1:12">
      <c r="A1019" s="179" t="s">
        <v>1619</v>
      </c>
      <c r="B1019" s="179" t="s">
        <v>1911</v>
      </c>
      <c r="C1019" s="179" t="s">
        <v>1911</v>
      </c>
      <c r="D1019" s="199" t="s">
        <v>3523</v>
      </c>
      <c r="E1019" s="200" t="s">
        <v>3524</v>
      </c>
      <c r="F1019" s="201">
        <v>87.81</v>
      </c>
      <c r="G1019" s="201">
        <v>87.81</v>
      </c>
      <c r="H1019" s="202">
        <v>0</v>
      </c>
      <c r="I1019" s="205">
        <v>0</v>
      </c>
      <c r="J1019" s="201">
        <v>0</v>
      </c>
      <c r="K1019" s="201">
        <v>87.81</v>
      </c>
      <c r="L1019" s="202">
        <v>0</v>
      </c>
    </row>
    <row r="1020" s="192" customFormat="1" customHeight="1" spans="1:12">
      <c r="A1020" s="179" t="s">
        <v>1619</v>
      </c>
      <c r="B1020" s="179" t="s">
        <v>1911</v>
      </c>
      <c r="C1020" s="179" t="s">
        <v>1913</v>
      </c>
      <c r="D1020" s="199" t="s">
        <v>3525</v>
      </c>
      <c r="E1020" s="200" t="s">
        <v>3526</v>
      </c>
      <c r="F1020" s="201">
        <v>35.12</v>
      </c>
      <c r="G1020" s="201">
        <v>35.12</v>
      </c>
      <c r="H1020" s="202">
        <v>0</v>
      </c>
      <c r="I1020" s="205">
        <v>0</v>
      </c>
      <c r="J1020" s="201">
        <v>0</v>
      </c>
      <c r="K1020" s="201">
        <v>35.12</v>
      </c>
      <c r="L1020" s="202">
        <v>0</v>
      </c>
    </row>
    <row r="1021" s="192" customFormat="1" customHeight="1" spans="1:12">
      <c r="A1021" s="179" t="s">
        <v>1697</v>
      </c>
      <c r="B1021" s="179" t="s">
        <v>1992</v>
      </c>
      <c r="C1021" s="179" t="s">
        <v>1899</v>
      </c>
      <c r="D1021" s="199" t="s">
        <v>3582</v>
      </c>
      <c r="E1021" s="200" t="s">
        <v>3528</v>
      </c>
      <c r="F1021" s="201">
        <v>23.66</v>
      </c>
      <c r="G1021" s="201">
        <v>23.66</v>
      </c>
      <c r="H1021" s="202">
        <v>0</v>
      </c>
      <c r="I1021" s="205">
        <v>0</v>
      </c>
      <c r="J1021" s="201">
        <v>0</v>
      </c>
      <c r="K1021" s="201">
        <v>23.66</v>
      </c>
      <c r="L1021" s="202">
        <v>0</v>
      </c>
    </row>
    <row r="1022" s="192" customFormat="1" customHeight="1" spans="1:12">
      <c r="A1022" s="179" t="s">
        <v>1619</v>
      </c>
      <c r="B1022" s="179" t="s">
        <v>2029</v>
      </c>
      <c r="C1022" s="179" t="s">
        <v>1899</v>
      </c>
      <c r="D1022" s="199" t="s">
        <v>3529</v>
      </c>
      <c r="E1022" s="200" t="s">
        <v>3530</v>
      </c>
      <c r="F1022" s="201">
        <v>3.84</v>
      </c>
      <c r="G1022" s="201">
        <v>3.84</v>
      </c>
      <c r="H1022" s="202">
        <v>0</v>
      </c>
      <c r="I1022" s="205">
        <v>0</v>
      </c>
      <c r="J1022" s="201">
        <v>0</v>
      </c>
      <c r="K1022" s="201">
        <v>3.84</v>
      </c>
      <c r="L1022" s="202">
        <v>0</v>
      </c>
    </row>
    <row r="1023" s="192" customFormat="1" customHeight="1" spans="1:12">
      <c r="A1023" s="179" t="s">
        <v>1619</v>
      </c>
      <c r="B1023" s="179" t="s">
        <v>2029</v>
      </c>
      <c r="C1023" s="179" t="s">
        <v>1897</v>
      </c>
      <c r="D1023" s="199" t="s">
        <v>3531</v>
      </c>
      <c r="E1023" s="200" t="s">
        <v>3532</v>
      </c>
      <c r="F1023" s="201">
        <v>4.61</v>
      </c>
      <c r="G1023" s="201">
        <v>4.61</v>
      </c>
      <c r="H1023" s="202">
        <v>0</v>
      </c>
      <c r="I1023" s="205">
        <v>0</v>
      </c>
      <c r="J1023" s="201">
        <v>0</v>
      </c>
      <c r="K1023" s="201">
        <v>4.61</v>
      </c>
      <c r="L1023" s="202">
        <v>0</v>
      </c>
    </row>
    <row r="1024" s="192" customFormat="1" customHeight="1" spans="1:12">
      <c r="A1024" s="179" t="s">
        <v>1851</v>
      </c>
      <c r="B1024" s="179" t="s">
        <v>1899</v>
      </c>
      <c r="C1024" s="179" t="s">
        <v>1897</v>
      </c>
      <c r="D1024" s="199" t="s">
        <v>3533</v>
      </c>
      <c r="E1024" s="200" t="s">
        <v>3533</v>
      </c>
      <c r="F1024" s="201">
        <v>46.08</v>
      </c>
      <c r="G1024" s="201">
        <v>46.08</v>
      </c>
      <c r="H1024" s="202">
        <v>0</v>
      </c>
      <c r="I1024" s="205">
        <v>0</v>
      </c>
      <c r="J1024" s="201">
        <v>0</v>
      </c>
      <c r="K1024" s="201">
        <v>46.08</v>
      </c>
      <c r="L1024" s="202">
        <v>0</v>
      </c>
    </row>
    <row r="1025" s="192" customFormat="1" customHeight="1" spans="1:12">
      <c r="A1025" s="179" t="s">
        <v>1583</v>
      </c>
      <c r="B1025" s="179" t="s">
        <v>1899</v>
      </c>
      <c r="C1025" s="179" t="s">
        <v>1899</v>
      </c>
      <c r="D1025" s="199" t="s">
        <v>3689</v>
      </c>
      <c r="E1025" s="200" t="s">
        <v>3534</v>
      </c>
      <c r="F1025" s="201">
        <v>60.18</v>
      </c>
      <c r="G1025" s="201">
        <v>60.18</v>
      </c>
      <c r="H1025" s="202">
        <v>0</v>
      </c>
      <c r="I1025" s="205">
        <v>0</v>
      </c>
      <c r="J1025" s="201">
        <v>60.18</v>
      </c>
      <c r="K1025" s="201">
        <v>0</v>
      </c>
      <c r="L1025" s="202">
        <v>0</v>
      </c>
    </row>
    <row r="1026" s="192" customFormat="1" customHeight="1" spans="1:12">
      <c r="A1026" s="179" t="s">
        <v>1583</v>
      </c>
      <c r="B1026" s="179" t="s">
        <v>1899</v>
      </c>
      <c r="C1026" s="179" t="s">
        <v>1899</v>
      </c>
      <c r="D1026" s="199" t="s">
        <v>3689</v>
      </c>
      <c r="E1026" s="200" t="s">
        <v>3535</v>
      </c>
      <c r="F1026" s="201">
        <v>4.61</v>
      </c>
      <c r="G1026" s="201">
        <v>4.61</v>
      </c>
      <c r="H1026" s="202">
        <v>0</v>
      </c>
      <c r="I1026" s="205">
        <v>4.61</v>
      </c>
      <c r="J1026" s="201">
        <v>0</v>
      </c>
      <c r="K1026" s="201">
        <v>0</v>
      </c>
      <c r="L1026" s="202">
        <v>0</v>
      </c>
    </row>
    <row r="1027" s="192" customFormat="1" customHeight="1" spans="1:12">
      <c r="A1027" s="179" t="s">
        <v>1619</v>
      </c>
      <c r="B1027" s="179" t="s">
        <v>1911</v>
      </c>
      <c r="C1027" s="179" t="s">
        <v>1899</v>
      </c>
      <c r="D1027" s="199" t="s">
        <v>3571</v>
      </c>
      <c r="E1027" s="200" t="s">
        <v>3538</v>
      </c>
      <c r="F1027" s="201">
        <v>48.2</v>
      </c>
      <c r="G1027" s="201">
        <v>48.2</v>
      </c>
      <c r="H1027" s="202">
        <v>0</v>
      </c>
      <c r="I1027" s="205">
        <v>0</v>
      </c>
      <c r="J1027" s="201">
        <v>48.2</v>
      </c>
      <c r="K1027" s="201">
        <v>0</v>
      </c>
      <c r="L1027" s="202">
        <v>0</v>
      </c>
    </row>
    <row r="1028" s="192" customFormat="1" customHeight="1" spans="1:12">
      <c r="A1028" s="179"/>
      <c r="B1028" s="179"/>
      <c r="C1028" s="179"/>
      <c r="D1028" s="199" t="s">
        <v>2430</v>
      </c>
      <c r="E1028" s="200" t="s">
        <v>2431</v>
      </c>
      <c r="F1028" s="201">
        <v>528.42</v>
      </c>
      <c r="G1028" s="201">
        <v>528.42</v>
      </c>
      <c r="H1028" s="202">
        <v>0</v>
      </c>
      <c r="I1028" s="205">
        <v>3.25</v>
      </c>
      <c r="J1028" s="201">
        <v>124.02</v>
      </c>
      <c r="K1028" s="201">
        <v>137.72</v>
      </c>
      <c r="L1028" s="202">
        <v>263.43</v>
      </c>
    </row>
    <row r="1029" s="192" customFormat="1" customHeight="1" spans="1:12">
      <c r="A1029" s="179"/>
      <c r="B1029" s="179"/>
      <c r="C1029" s="179"/>
      <c r="D1029" s="199" t="s">
        <v>3517</v>
      </c>
      <c r="E1029" s="200" t="s">
        <v>3518</v>
      </c>
      <c r="F1029" s="201">
        <v>528.42</v>
      </c>
      <c r="G1029" s="201">
        <v>528.42</v>
      </c>
      <c r="H1029" s="202">
        <v>0</v>
      </c>
      <c r="I1029" s="205">
        <v>3.25</v>
      </c>
      <c r="J1029" s="201">
        <v>124.02</v>
      </c>
      <c r="K1029" s="201">
        <v>137.72</v>
      </c>
      <c r="L1029" s="202">
        <v>263.43</v>
      </c>
    </row>
    <row r="1030" s="192" customFormat="1" customHeight="1" spans="1:12">
      <c r="A1030" s="179" t="s">
        <v>1583</v>
      </c>
      <c r="B1030" s="179" t="s">
        <v>1899</v>
      </c>
      <c r="C1030" s="179" t="s">
        <v>1899</v>
      </c>
      <c r="D1030" s="199" t="s">
        <v>3689</v>
      </c>
      <c r="E1030" s="200" t="s">
        <v>3520</v>
      </c>
      <c r="F1030" s="201">
        <v>263.43</v>
      </c>
      <c r="G1030" s="201">
        <v>263.43</v>
      </c>
      <c r="H1030" s="202">
        <v>0</v>
      </c>
      <c r="I1030" s="205">
        <v>0</v>
      </c>
      <c r="J1030" s="201">
        <v>0</v>
      </c>
      <c r="K1030" s="201">
        <v>0</v>
      </c>
      <c r="L1030" s="202">
        <v>263.43</v>
      </c>
    </row>
    <row r="1031" s="192" customFormat="1" customHeight="1" spans="1:12">
      <c r="A1031" s="179" t="s">
        <v>1583</v>
      </c>
      <c r="B1031" s="179" t="s">
        <v>1899</v>
      </c>
      <c r="C1031" s="179" t="s">
        <v>1899</v>
      </c>
      <c r="D1031" s="199" t="s">
        <v>3689</v>
      </c>
      <c r="E1031" s="200" t="s">
        <v>3522</v>
      </c>
      <c r="F1031" s="201">
        <v>36</v>
      </c>
      <c r="G1031" s="201">
        <v>36</v>
      </c>
      <c r="H1031" s="202">
        <v>0</v>
      </c>
      <c r="I1031" s="205">
        <v>0</v>
      </c>
      <c r="J1031" s="201">
        <v>36</v>
      </c>
      <c r="K1031" s="201">
        <v>0</v>
      </c>
      <c r="L1031" s="202">
        <v>0</v>
      </c>
    </row>
    <row r="1032" s="192" customFormat="1" customHeight="1" spans="1:12">
      <c r="A1032" s="179" t="s">
        <v>1619</v>
      </c>
      <c r="B1032" s="179" t="s">
        <v>1911</v>
      </c>
      <c r="C1032" s="179" t="s">
        <v>1911</v>
      </c>
      <c r="D1032" s="199" t="s">
        <v>3523</v>
      </c>
      <c r="E1032" s="200" t="s">
        <v>3524</v>
      </c>
      <c r="F1032" s="201">
        <v>59.89</v>
      </c>
      <c r="G1032" s="201">
        <v>59.89</v>
      </c>
      <c r="H1032" s="202">
        <v>0</v>
      </c>
      <c r="I1032" s="205">
        <v>0</v>
      </c>
      <c r="J1032" s="201">
        <v>0</v>
      </c>
      <c r="K1032" s="201">
        <v>59.89</v>
      </c>
      <c r="L1032" s="202">
        <v>0</v>
      </c>
    </row>
    <row r="1033" s="192" customFormat="1" customHeight="1" spans="1:12">
      <c r="A1033" s="179" t="s">
        <v>1619</v>
      </c>
      <c r="B1033" s="179" t="s">
        <v>1911</v>
      </c>
      <c r="C1033" s="179" t="s">
        <v>1913</v>
      </c>
      <c r="D1033" s="199" t="s">
        <v>3525</v>
      </c>
      <c r="E1033" s="200" t="s">
        <v>3526</v>
      </c>
      <c r="F1033" s="201">
        <v>23.95</v>
      </c>
      <c r="G1033" s="201">
        <v>23.95</v>
      </c>
      <c r="H1033" s="202">
        <v>0</v>
      </c>
      <c r="I1033" s="205">
        <v>0</v>
      </c>
      <c r="J1033" s="201">
        <v>0</v>
      </c>
      <c r="K1033" s="201">
        <v>23.95</v>
      </c>
      <c r="L1033" s="202">
        <v>0</v>
      </c>
    </row>
    <row r="1034" s="192" customFormat="1" customHeight="1" spans="1:12">
      <c r="A1034" s="179" t="s">
        <v>1697</v>
      </c>
      <c r="B1034" s="179" t="s">
        <v>1992</v>
      </c>
      <c r="C1034" s="179" t="s">
        <v>1899</v>
      </c>
      <c r="D1034" s="199" t="s">
        <v>3582</v>
      </c>
      <c r="E1034" s="200" t="s">
        <v>3528</v>
      </c>
      <c r="F1034" s="201">
        <v>16.39</v>
      </c>
      <c r="G1034" s="201">
        <v>16.39</v>
      </c>
      <c r="H1034" s="202">
        <v>0</v>
      </c>
      <c r="I1034" s="205">
        <v>0</v>
      </c>
      <c r="J1034" s="201">
        <v>0</v>
      </c>
      <c r="K1034" s="201">
        <v>16.39</v>
      </c>
      <c r="L1034" s="202">
        <v>0</v>
      </c>
    </row>
    <row r="1035" s="192" customFormat="1" customHeight="1" spans="1:12">
      <c r="A1035" s="179" t="s">
        <v>1619</v>
      </c>
      <c r="B1035" s="179" t="s">
        <v>2029</v>
      </c>
      <c r="C1035" s="179" t="s">
        <v>1899</v>
      </c>
      <c r="D1035" s="199" t="s">
        <v>3529</v>
      </c>
      <c r="E1035" s="200" t="s">
        <v>3530</v>
      </c>
      <c r="F1035" s="201">
        <v>2.63</v>
      </c>
      <c r="G1035" s="201">
        <v>2.63</v>
      </c>
      <c r="H1035" s="202">
        <v>0</v>
      </c>
      <c r="I1035" s="205">
        <v>0</v>
      </c>
      <c r="J1035" s="201">
        <v>0</v>
      </c>
      <c r="K1035" s="201">
        <v>2.63</v>
      </c>
      <c r="L1035" s="202">
        <v>0</v>
      </c>
    </row>
    <row r="1036" s="192" customFormat="1" customHeight="1" spans="1:12">
      <c r="A1036" s="179" t="s">
        <v>1619</v>
      </c>
      <c r="B1036" s="179" t="s">
        <v>2029</v>
      </c>
      <c r="C1036" s="179" t="s">
        <v>1897</v>
      </c>
      <c r="D1036" s="199" t="s">
        <v>3531</v>
      </c>
      <c r="E1036" s="200" t="s">
        <v>3532</v>
      </c>
      <c r="F1036" s="201">
        <v>3.25</v>
      </c>
      <c r="G1036" s="201">
        <v>3.25</v>
      </c>
      <c r="H1036" s="202">
        <v>0</v>
      </c>
      <c r="I1036" s="205">
        <v>0</v>
      </c>
      <c r="J1036" s="201">
        <v>0</v>
      </c>
      <c r="K1036" s="201">
        <v>3.25</v>
      </c>
      <c r="L1036" s="202">
        <v>0</v>
      </c>
    </row>
    <row r="1037" s="192" customFormat="1" customHeight="1" spans="1:12">
      <c r="A1037" s="179" t="s">
        <v>1851</v>
      </c>
      <c r="B1037" s="179" t="s">
        <v>1899</v>
      </c>
      <c r="C1037" s="179" t="s">
        <v>1897</v>
      </c>
      <c r="D1037" s="199" t="s">
        <v>3533</v>
      </c>
      <c r="E1037" s="200" t="s">
        <v>3533</v>
      </c>
      <c r="F1037" s="201">
        <v>31.61</v>
      </c>
      <c r="G1037" s="201">
        <v>31.61</v>
      </c>
      <c r="H1037" s="202">
        <v>0</v>
      </c>
      <c r="I1037" s="205">
        <v>0</v>
      </c>
      <c r="J1037" s="201">
        <v>0</v>
      </c>
      <c r="K1037" s="201">
        <v>31.61</v>
      </c>
      <c r="L1037" s="202">
        <v>0</v>
      </c>
    </row>
    <row r="1038" s="192" customFormat="1" customHeight="1" spans="1:12">
      <c r="A1038" s="179" t="s">
        <v>1583</v>
      </c>
      <c r="B1038" s="179" t="s">
        <v>1899</v>
      </c>
      <c r="C1038" s="179" t="s">
        <v>1899</v>
      </c>
      <c r="D1038" s="199" t="s">
        <v>3689</v>
      </c>
      <c r="E1038" s="200" t="s">
        <v>3534</v>
      </c>
      <c r="F1038" s="201">
        <v>33.96</v>
      </c>
      <c r="G1038" s="201">
        <v>33.96</v>
      </c>
      <c r="H1038" s="202">
        <v>0</v>
      </c>
      <c r="I1038" s="205">
        <v>0</v>
      </c>
      <c r="J1038" s="201">
        <v>33.96</v>
      </c>
      <c r="K1038" s="201">
        <v>0</v>
      </c>
      <c r="L1038" s="202">
        <v>0</v>
      </c>
    </row>
    <row r="1039" s="192" customFormat="1" customHeight="1" spans="1:12">
      <c r="A1039" s="179" t="s">
        <v>1583</v>
      </c>
      <c r="B1039" s="179" t="s">
        <v>1899</v>
      </c>
      <c r="C1039" s="179" t="s">
        <v>1899</v>
      </c>
      <c r="D1039" s="199" t="s">
        <v>3689</v>
      </c>
      <c r="E1039" s="200" t="s">
        <v>3535</v>
      </c>
      <c r="F1039" s="201">
        <v>3.25</v>
      </c>
      <c r="G1039" s="201">
        <v>3.25</v>
      </c>
      <c r="H1039" s="202">
        <v>0</v>
      </c>
      <c r="I1039" s="205">
        <v>3.25</v>
      </c>
      <c r="J1039" s="201">
        <v>0</v>
      </c>
      <c r="K1039" s="201">
        <v>0</v>
      </c>
      <c r="L1039" s="202">
        <v>0</v>
      </c>
    </row>
    <row r="1040" s="192" customFormat="1" customHeight="1" spans="1:12">
      <c r="A1040" s="179" t="s">
        <v>1619</v>
      </c>
      <c r="B1040" s="179" t="s">
        <v>1911</v>
      </c>
      <c r="C1040" s="179" t="s">
        <v>1899</v>
      </c>
      <c r="D1040" s="199" t="s">
        <v>3571</v>
      </c>
      <c r="E1040" s="200" t="s">
        <v>3538</v>
      </c>
      <c r="F1040" s="201">
        <v>54.06</v>
      </c>
      <c r="G1040" s="201">
        <v>54.06</v>
      </c>
      <c r="H1040" s="202">
        <v>0</v>
      </c>
      <c r="I1040" s="205">
        <v>0</v>
      </c>
      <c r="J1040" s="201">
        <v>54.06</v>
      </c>
      <c r="K1040" s="201">
        <v>0</v>
      </c>
      <c r="L1040" s="202">
        <v>0</v>
      </c>
    </row>
    <row r="1041" s="192" customFormat="1" customHeight="1" spans="1:12">
      <c r="A1041" s="179"/>
      <c r="B1041" s="179"/>
      <c r="C1041" s="179"/>
      <c r="D1041" s="199" t="s">
        <v>2432</v>
      </c>
      <c r="E1041" s="200" t="s">
        <v>2433</v>
      </c>
      <c r="F1041" s="201">
        <v>426.2</v>
      </c>
      <c r="G1041" s="201">
        <v>426.2</v>
      </c>
      <c r="H1041" s="202">
        <v>0</v>
      </c>
      <c r="I1041" s="205">
        <v>2.57</v>
      </c>
      <c r="J1041" s="201">
        <v>88.22</v>
      </c>
      <c r="K1041" s="201">
        <v>115.62</v>
      </c>
      <c r="L1041" s="202">
        <v>219.79</v>
      </c>
    </row>
    <row r="1042" s="192" customFormat="1" customHeight="1" spans="1:12">
      <c r="A1042" s="179"/>
      <c r="B1042" s="179"/>
      <c r="C1042" s="179"/>
      <c r="D1042" s="199" t="s">
        <v>3517</v>
      </c>
      <c r="E1042" s="200" t="s">
        <v>3518</v>
      </c>
      <c r="F1042" s="201">
        <v>426.2</v>
      </c>
      <c r="G1042" s="201">
        <v>426.2</v>
      </c>
      <c r="H1042" s="202">
        <v>0</v>
      </c>
      <c r="I1042" s="205">
        <v>2.57</v>
      </c>
      <c r="J1042" s="201">
        <v>88.22</v>
      </c>
      <c r="K1042" s="201">
        <v>115.62</v>
      </c>
      <c r="L1042" s="202">
        <v>219.79</v>
      </c>
    </row>
    <row r="1043" s="192" customFormat="1" customHeight="1" spans="1:12">
      <c r="A1043" s="179" t="s">
        <v>1583</v>
      </c>
      <c r="B1043" s="179" t="s">
        <v>1899</v>
      </c>
      <c r="C1043" s="179" t="s">
        <v>1899</v>
      </c>
      <c r="D1043" s="199" t="s">
        <v>3689</v>
      </c>
      <c r="E1043" s="200" t="s">
        <v>3520</v>
      </c>
      <c r="F1043" s="201">
        <v>219.79</v>
      </c>
      <c r="G1043" s="201">
        <v>219.79</v>
      </c>
      <c r="H1043" s="202">
        <v>0</v>
      </c>
      <c r="I1043" s="205">
        <v>0</v>
      </c>
      <c r="J1043" s="201">
        <v>0</v>
      </c>
      <c r="K1043" s="201">
        <v>0</v>
      </c>
      <c r="L1043" s="202">
        <v>219.79</v>
      </c>
    </row>
    <row r="1044" s="192" customFormat="1" customHeight="1" spans="1:12">
      <c r="A1044" s="179" t="s">
        <v>1583</v>
      </c>
      <c r="B1044" s="179" t="s">
        <v>1899</v>
      </c>
      <c r="C1044" s="179" t="s">
        <v>1899</v>
      </c>
      <c r="D1044" s="199" t="s">
        <v>3689</v>
      </c>
      <c r="E1044" s="200" t="s">
        <v>3522</v>
      </c>
      <c r="F1044" s="201">
        <v>34</v>
      </c>
      <c r="G1044" s="201">
        <v>34</v>
      </c>
      <c r="H1044" s="202">
        <v>0</v>
      </c>
      <c r="I1044" s="205">
        <v>0</v>
      </c>
      <c r="J1044" s="201">
        <v>34</v>
      </c>
      <c r="K1044" s="201">
        <v>0</v>
      </c>
      <c r="L1044" s="202">
        <v>0</v>
      </c>
    </row>
    <row r="1045" s="192" customFormat="1" customHeight="1" spans="1:12">
      <c r="A1045" s="179" t="s">
        <v>1619</v>
      </c>
      <c r="B1045" s="179" t="s">
        <v>1911</v>
      </c>
      <c r="C1045" s="179" t="s">
        <v>1911</v>
      </c>
      <c r="D1045" s="199" t="s">
        <v>3523</v>
      </c>
      <c r="E1045" s="200" t="s">
        <v>3524</v>
      </c>
      <c r="F1045" s="201">
        <v>50.76</v>
      </c>
      <c r="G1045" s="201">
        <v>50.76</v>
      </c>
      <c r="H1045" s="202">
        <v>0</v>
      </c>
      <c r="I1045" s="205">
        <v>0</v>
      </c>
      <c r="J1045" s="201">
        <v>0</v>
      </c>
      <c r="K1045" s="201">
        <v>50.76</v>
      </c>
      <c r="L1045" s="202">
        <v>0</v>
      </c>
    </row>
    <row r="1046" s="192" customFormat="1" customHeight="1" spans="1:12">
      <c r="A1046" s="179" t="s">
        <v>1619</v>
      </c>
      <c r="B1046" s="179" t="s">
        <v>1911</v>
      </c>
      <c r="C1046" s="179" t="s">
        <v>1913</v>
      </c>
      <c r="D1046" s="199" t="s">
        <v>3525</v>
      </c>
      <c r="E1046" s="200" t="s">
        <v>3526</v>
      </c>
      <c r="F1046" s="201">
        <v>20.3</v>
      </c>
      <c r="G1046" s="201">
        <v>20.3</v>
      </c>
      <c r="H1046" s="202">
        <v>0</v>
      </c>
      <c r="I1046" s="205">
        <v>0</v>
      </c>
      <c r="J1046" s="201">
        <v>0</v>
      </c>
      <c r="K1046" s="201">
        <v>20.3</v>
      </c>
      <c r="L1046" s="202">
        <v>0</v>
      </c>
    </row>
    <row r="1047" s="192" customFormat="1" customHeight="1" spans="1:12">
      <c r="A1047" s="179" t="s">
        <v>1697</v>
      </c>
      <c r="B1047" s="179" t="s">
        <v>1992</v>
      </c>
      <c r="C1047" s="179" t="s">
        <v>1899</v>
      </c>
      <c r="D1047" s="199" t="s">
        <v>3582</v>
      </c>
      <c r="E1047" s="200" t="s">
        <v>3528</v>
      </c>
      <c r="F1047" s="201">
        <v>13.41</v>
      </c>
      <c r="G1047" s="201">
        <v>13.41</v>
      </c>
      <c r="H1047" s="202">
        <v>0</v>
      </c>
      <c r="I1047" s="205">
        <v>0</v>
      </c>
      <c r="J1047" s="201">
        <v>0</v>
      </c>
      <c r="K1047" s="201">
        <v>13.41</v>
      </c>
      <c r="L1047" s="202">
        <v>0</v>
      </c>
    </row>
    <row r="1048" s="192" customFormat="1" customHeight="1" spans="1:12">
      <c r="A1048" s="179" t="s">
        <v>1619</v>
      </c>
      <c r="B1048" s="179" t="s">
        <v>2029</v>
      </c>
      <c r="C1048" s="179" t="s">
        <v>1899</v>
      </c>
      <c r="D1048" s="199" t="s">
        <v>3529</v>
      </c>
      <c r="E1048" s="200" t="s">
        <v>3530</v>
      </c>
      <c r="F1048" s="201">
        <v>2.2</v>
      </c>
      <c r="G1048" s="201">
        <v>2.2</v>
      </c>
      <c r="H1048" s="202">
        <v>0</v>
      </c>
      <c r="I1048" s="205">
        <v>0</v>
      </c>
      <c r="J1048" s="201">
        <v>0</v>
      </c>
      <c r="K1048" s="201">
        <v>2.2</v>
      </c>
      <c r="L1048" s="202">
        <v>0</v>
      </c>
    </row>
    <row r="1049" s="192" customFormat="1" customHeight="1" spans="1:12">
      <c r="A1049" s="179" t="s">
        <v>1619</v>
      </c>
      <c r="B1049" s="179" t="s">
        <v>2029</v>
      </c>
      <c r="C1049" s="179" t="s">
        <v>1897</v>
      </c>
      <c r="D1049" s="199" t="s">
        <v>3531</v>
      </c>
      <c r="E1049" s="200" t="s">
        <v>3532</v>
      </c>
      <c r="F1049" s="201">
        <v>2.57</v>
      </c>
      <c r="G1049" s="201">
        <v>2.57</v>
      </c>
      <c r="H1049" s="202">
        <v>0</v>
      </c>
      <c r="I1049" s="205">
        <v>0</v>
      </c>
      <c r="J1049" s="201">
        <v>0</v>
      </c>
      <c r="K1049" s="201">
        <v>2.57</v>
      </c>
      <c r="L1049" s="202">
        <v>0</v>
      </c>
    </row>
    <row r="1050" s="192" customFormat="1" customHeight="1" spans="1:12">
      <c r="A1050" s="179" t="s">
        <v>1851</v>
      </c>
      <c r="B1050" s="179" t="s">
        <v>1899</v>
      </c>
      <c r="C1050" s="179" t="s">
        <v>1897</v>
      </c>
      <c r="D1050" s="199" t="s">
        <v>3533</v>
      </c>
      <c r="E1050" s="200" t="s">
        <v>3533</v>
      </c>
      <c r="F1050" s="201">
        <v>26.38</v>
      </c>
      <c r="G1050" s="201">
        <v>26.38</v>
      </c>
      <c r="H1050" s="202">
        <v>0</v>
      </c>
      <c r="I1050" s="205">
        <v>0</v>
      </c>
      <c r="J1050" s="201">
        <v>0</v>
      </c>
      <c r="K1050" s="201">
        <v>26.38</v>
      </c>
      <c r="L1050" s="202">
        <v>0</v>
      </c>
    </row>
    <row r="1051" s="192" customFormat="1" customHeight="1" spans="1:12">
      <c r="A1051" s="179" t="s">
        <v>1583</v>
      </c>
      <c r="B1051" s="179" t="s">
        <v>1899</v>
      </c>
      <c r="C1051" s="179" t="s">
        <v>1899</v>
      </c>
      <c r="D1051" s="199" t="s">
        <v>3689</v>
      </c>
      <c r="E1051" s="200" t="s">
        <v>3534</v>
      </c>
      <c r="F1051" s="201">
        <v>36.72</v>
      </c>
      <c r="G1051" s="201">
        <v>36.72</v>
      </c>
      <c r="H1051" s="202">
        <v>0</v>
      </c>
      <c r="I1051" s="205">
        <v>0</v>
      </c>
      <c r="J1051" s="201">
        <v>36.72</v>
      </c>
      <c r="K1051" s="201">
        <v>0</v>
      </c>
      <c r="L1051" s="202">
        <v>0</v>
      </c>
    </row>
    <row r="1052" s="192" customFormat="1" customHeight="1" spans="1:12">
      <c r="A1052" s="179" t="s">
        <v>1583</v>
      </c>
      <c r="B1052" s="179" t="s">
        <v>1899</v>
      </c>
      <c r="C1052" s="179" t="s">
        <v>1899</v>
      </c>
      <c r="D1052" s="199" t="s">
        <v>3689</v>
      </c>
      <c r="E1052" s="200" t="s">
        <v>3535</v>
      </c>
      <c r="F1052" s="201">
        <v>2.57</v>
      </c>
      <c r="G1052" s="201">
        <v>2.57</v>
      </c>
      <c r="H1052" s="202">
        <v>0</v>
      </c>
      <c r="I1052" s="205">
        <v>2.57</v>
      </c>
      <c r="J1052" s="201">
        <v>0</v>
      </c>
      <c r="K1052" s="201">
        <v>0</v>
      </c>
      <c r="L1052" s="202">
        <v>0</v>
      </c>
    </row>
    <row r="1053" s="192" customFormat="1" customHeight="1" spans="1:12">
      <c r="A1053" s="179" t="s">
        <v>1619</v>
      </c>
      <c r="B1053" s="179" t="s">
        <v>1911</v>
      </c>
      <c r="C1053" s="179" t="s">
        <v>1899</v>
      </c>
      <c r="D1053" s="199" t="s">
        <v>3571</v>
      </c>
      <c r="E1053" s="200" t="s">
        <v>3538</v>
      </c>
      <c r="F1053" s="201">
        <v>17.5</v>
      </c>
      <c r="G1053" s="201">
        <v>17.5</v>
      </c>
      <c r="H1053" s="202">
        <v>0</v>
      </c>
      <c r="I1053" s="205">
        <v>0</v>
      </c>
      <c r="J1053" s="201">
        <v>17.5</v>
      </c>
      <c r="K1053" s="201">
        <v>0</v>
      </c>
      <c r="L1053" s="202">
        <v>0</v>
      </c>
    </row>
    <row r="1054" s="192" customFormat="1" customHeight="1" spans="1:12">
      <c r="A1054" s="179"/>
      <c r="B1054" s="179"/>
      <c r="C1054" s="179"/>
      <c r="D1054" s="199" t="s">
        <v>2434</v>
      </c>
      <c r="E1054" s="200" t="s">
        <v>2435</v>
      </c>
      <c r="F1054" s="201">
        <v>351.45</v>
      </c>
      <c r="G1054" s="201">
        <v>351.45</v>
      </c>
      <c r="H1054" s="202">
        <v>0</v>
      </c>
      <c r="I1054" s="205">
        <v>2.03</v>
      </c>
      <c r="J1054" s="201">
        <v>91.92</v>
      </c>
      <c r="K1054" s="201">
        <v>88.47</v>
      </c>
      <c r="L1054" s="202">
        <v>169.03</v>
      </c>
    </row>
    <row r="1055" s="192" customFormat="1" customHeight="1" spans="1:12">
      <c r="A1055" s="179"/>
      <c r="B1055" s="179"/>
      <c r="C1055" s="179"/>
      <c r="D1055" s="199" t="s">
        <v>3517</v>
      </c>
      <c r="E1055" s="200" t="s">
        <v>3518</v>
      </c>
      <c r="F1055" s="201">
        <v>351.45</v>
      </c>
      <c r="G1055" s="201">
        <v>351.45</v>
      </c>
      <c r="H1055" s="202">
        <v>0</v>
      </c>
      <c r="I1055" s="205">
        <v>2.03</v>
      </c>
      <c r="J1055" s="201">
        <v>91.92</v>
      </c>
      <c r="K1055" s="201">
        <v>88.47</v>
      </c>
      <c r="L1055" s="202">
        <v>169.03</v>
      </c>
    </row>
    <row r="1056" s="192" customFormat="1" customHeight="1" spans="1:12">
      <c r="A1056" s="179" t="s">
        <v>1583</v>
      </c>
      <c r="B1056" s="179" t="s">
        <v>1899</v>
      </c>
      <c r="C1056" s="179" t="s">
        <v>1899</v>
      </c>
      <c r="D1056" s="199" t="s">
        <v>3689</v>
      </c>
      <c r="E1056" s="200" t="s">
        <v>3520</v>
      </c>
      <c r="F1056" s="201">
        <v>169.03</v>
      </c>
      <c r="G1056" s="201">
        <v>169.03</v>
      </c>
      <c r="H1056" s="202">
        <v>0</v>
      </c>
      <c r="I1056" s="205">
        <v>0</v>
      </c>
      <c r="J1056" s="201">
        <v>0</v>
      </c>
      <c r="K1056" s="201">
        <v>0</v>
      </c>
      <c r="L1056" s="202">
        <v>169.03</v>
      </c>
    </row>
    <row r="1057" s="192" customFormat="1" customHeight="1" spans="1:12">
      <c r="A1057" s="179" t="s">
        <v>1583</v>
      </c>
      <c r="B1057" s="179" t="s">
        <v>1899</v>
      </c>
      <c r="C1057" s="179" t="s">
        <v>1899</v>
      </c>
      <c r="D1057" s="199" t="s">
        <v>3689</v>
      </c>
      <c r="E1057" s="200" t="s">
        <v>3522</v>
      </c>
      <c r="F1057" s="201">
        <v>24</v>
      </c>
      <c r="G1057" s="201">
        <v>24</v>
      </c>
      <c r="H1057" s="202">
        <v>0</v>
      </c>
      <c r="I1057" s="205">
        <v>0</v>
      </c>
      <c r="J1057" s="201">
        <v>24</v>
      </c>
      <c r="K1057" s="201">
        <v>0</v>
      </c>
      <c r="L1057" s="202">
        <v>0</v>
      </c>
    </row>
    <row r="1058" s="192" customFormat="1" customHeight="1" spans="1:12">
      <c r="A1058" s="179" t="s">
        <v>1619</v>
      </c>
      <c r="B1058" s="179" t="s">
        <v>1911</v>
      </c>
      <c r="C1058" s="179" t="s">
        <v>1911</v>
      </c>
      <c r="D1058" s="199" t="s">
        <v>3523</v>
      </c>
      <c r="E1058" s="200" t="s">
        <v>3524</v>
      </c>
      <c r="F1058" s="201">
        <v>38.61</v>
      </c>
      <c r="G1058" s="201">
        <v>38.61</v>
      </c>
      <c r="H1058" s="202">
        <v>0</v>
      </c>
      <c r="I1058" s="205">
        <v>0</v>
      </c>
      <c r="J1058" s="201">
        <v>0</v>
      </c>
      <c r="K1058" s="201">
        <v>38.61</v>
      </c>
      <c r="L1058" s="202">
        <v>0</v>
      </c>
    </row>
    <row r="1059" s="192" customFormat="1" customHeight="1" spans="1:12">
      <c r="A1059" s="179" t="s">
        <v>1619</v>
      </c>
      <c r="B1059" s="179" t="s">
        <v>1911</v>
      </c>
      <c r="C1059" s="179" t="s">
        <v>1913</v>
      </c>
      <c r="D1059" s="199" t="s">
        <v>3525</v>
      </c>
      <c r="E1059" s="200" t="s">
        <v>3526</v>
      </c>
      <c r="F1059" s="201">
        <v>15.44</v>
      </c>
      <c r="G1059" s="201">
        <v>15.44</v>
      </c>
      <c r="H1059" s="202">
        <v>0</v>
      </c>
      <c r="I1059" s="205">
        <v>0</v>
      </c>
      <c r="J1059" s="201">
        <v>0</v>
      </c>
      <c r="K1059" s="201">
        <v>15.44</v>
      </c>
      <c r="L1059" s="202">
        <v>0</v>
      </c>
    </row>
    <row r="1060" s="192" customFormat="1" customHeight="1" spans="1:12">
      <c r="A1060" s="179" t="s">
        <v>1697</v>
      </c>
      <c r="B1060" s="179" t="s">
        <v>1992</v>
      </c>
      <c r="C1060" s="179" t="s">
        <v>1899</v>
      </c>
      <c r="D1060" s="199" t="s">
        <v>3582</v>
      </c>
      <c r="E1060" s="200" t="s">
        <v>3528</v>
      </c>
      <c r="F1060" s="201">
        <v>10.42</v>
      </c>
      <c r="G1060" s="201">
        <v>10.42</v>
      </c>
      <c r="H1060" s="202">
        <v>0</v>
      </c>
      <c r="I1060" s="205">
        <v>0</v>
      </c>
      <c r="J1060" s="201">
        <v>0</v>
      </c>
      <c r="K1060" s="201">
        <v>10.42</v>
      </c>
      <c r="L1060" s="202">
        <v>0</v>
      </c>
    </row>
    <row r="1061" s="192" customFormat="1" customHeight="1" spans="1:12">
      <c r="A1061" s="179" t="s">
        <v>1619</v>
      </c>
      <c r="B1061" s="179" t="s">
        <v>2029</v>
      </c>
      <c r="C1061" s="179" t="s">
        <v>1899</v>
      </c>
      <c r="D1061" s="199" t="s">
        <v>3529</v>
      </c>
      <c r="E1061" s="200" t="s">
        <v>3530</v>
      </c>
      <c r="F1061" s="201">
        <v>1.69</v>
      </c>
      <c r="G1061" s="201">
        <v>1.69</v>
      </c>
      <c r="H1061" s="202">
        <v>0</v>
      </c>
      <c r="I1061" s="205">
        <v>0</v>
      </c>
      <c r="J1061" s="201">
        <v>0</v>
      </c>
      <c r="K1061" s="201">
        <v>1.69</v>
      </c>
      <c r="L1061" s="202">
        <v>0</v>
      </c>
    </row>
    <row r="1062" s="192" customFormat="1" customHeight="1" spans="1:12">
      <c r="A1062" s="179" t="s">
        <v>1619</v>
      </c>
      <c r="B1062" s="179" t="s">
        <v>2029</v>
      </c>
      <c r="C1062" s="179" t="s">
        <v>1897</v>
      </c>
      <c r="D1062" s="199" t="s">
        <v>3531</v>
      </c>
      <c r="E1062" s="200" t="s">
        <v>3532</v>
      </c>
      <c r="F1062" s="201">
        <v>2.03</v>
      </c>
      <c r="G1062" s="201">
        <v>2.03</v>
      </c>
      <c r="H1062" s="202">
        <v>0</v>
      </c>
      <c r="I1062" s="205">
        <v>0</v>
      </c>
      <c r="J1062" s="201">
        <v>0</v>
      </c>
      <c r="K1062" s="201">
        <v>2.03</v>
      </c>
      <c r="L1062" s="202">
        <v>0</v>
      </c>
    </row>
    <row r="1063" s="192" customFormat="1" customHeight="1" spans="1:12">
      <c r="A1063" s="179" t="s">
        <v>1851</v>
      </c>
      <c r="B1063" s="179" t="s">
        <v>1899</v>
      </c>
      <c r="C1063" s="179" t="s">
        <v>1897</v>
      </c>
      <c r="D1063" s="199" t="s">
        <v>3533</v>
      </c>
      <c r="E1063" s="200" t="s">
        <v>3533</v>
      </c>
      <c r="F1063" s="201">
        <v>20.28</v>
      </c>
      <c r="G1063" s="201">
        <v>20.28</v>
      </c>
      <c r="H1063" s="202">
        <v>0</v>
      </c>
      <c r="I1063" s="205">
        <v>0</v>
      </c>
      <c r="J1063" s="201">
        <v>0</v>
      </c>
      <c r="K1063" s="201">
        <v>20.28</v>
      </c>
      <c r="L1063" s="202">
        <v>0</v>
      </c>
    </row>
    <row r="1064" s="192" customFormat="1" customHeight="1" spans="1:12">
      <c r="A1064" s="179" t="s">
        <v>1583</v>
      </c>
      <c r="B1064" s="179" t="s">
        <v>1899</v>
      </c>
      <c r="C1064" s="179" t="s">
        <v>1899</v>
      </c>
      <c r="D1064" s="199" t="s">
        <v>3689</v>
      </c>
      <c r="E1064" s="200" t="s">
        <v>3534</v>
      </c>
      <c r="F1064" s="201">
        <v>30.36</v>
      </c>
      <c r="G1064" s="201">
        <v>30.36</v>
      </c>
      <c r="H1064" s="202">
        <v>0</v>
      </c>
      <c r="I1064" s="205">
        <v>0</v>
      </c>
      <c r="J1064" s="201">
        <v>30.36</v>
      </c>
      <c r="K1064" s="201">
        <v>0</v>
      </c>
      <c r="L1064" s="202">
        <v>0</v>
      </c>
    </row>
    <row r="1065" s="192" customFormat="1" customHeight="1" spans="1:12">
      <c r="A1065" s="179" t="s">
        <v>1583</v>
      </c>
      <c r="B1065" s="179" t="s">
        <v>1899</v>
      </c>
      <c r="C1065" s="179" t="s">
        <v>1899</v>
      </c>
      <c r="D1065" s="199" t="s">
        <v>3689</v>
      </c>
      <c r="E1065" s="200" t="s">
        <v>3535</v>
      </c>
      <c r="F1065" s="201">
        <v>2.03</v>
      </c>
      <c r="G1065" s="201">
        <v>2.03</v>
      </c>
      <c r="H1065" s="202">
        <v>0</v>
      </c>
      <c r="I1065" s="205">
        <v>2.03</v>
      </c>
      <c r="J1065" s="201">
        <v>0</v>
      </c>
      <c r="K1065" s="201">
        <v>0</v>
      </c>
      <c r="L1065" s="202">
        <v>0</v>
      </c>
    </row>
    <row r="1066" s="192" customFormat="1" customHeight="1" spans="1:12">
      <c r="A1066" s="179" t="s">
        <v>1619</v>
      </c>
      <c r="B1066" s="179" t="s">
        <v>1911</v>
      </c>
      <c r="C1066" s="179" t="s">
        <v>1899</v>
      </c>
      <c r="D1066" s="199" t="s">
        <v>3571</v>
      </c>
      <c r="E1066" s="200" t="s">
        <v>3538</v>
      </c>
      <c r="F1066" s="201">
        <v>37.56</v>
      </c>
      <c r="G1066" s="201">
        <v>37.56</v>
      </c>
      <c r="H1066" s="202">
        <v>0</v>
      </c>
      <c r="I1066" s="205">
        <v>0</v>
      </c>
      <c r="J1066" s="201">
        <v>37.56</v>
      </c>
      <c r="K1066" s="201">
        <v>0</v>
      </c>
      <c r="L1066" s="202">
        <v>0</v>
      </c>
    </row>
    <row r="1067" s="192" customFormat="1" customHeight="1" spans="1:12">
      <c r="A1067" s="179"/>
      <c r="B1067" s="179"/>
      <c r="C1067" s="179"/>
      <c r="D1067" s="199" t="s">
        <v>2436</v>
      </c>
      <c r="E1067" s="200" t="s">
        <v>2437</v>
      </c>
      <c r="F1067" s="201">
        <v>237.21</v>
      </c>
      <c r="G1067" s="201">
        <v>237.21</v>
      </c>
      <c r="H1067" s="202">
        <v>0</v>
      </c>
      <c r="I1067" s="205">
        <v>1.39</v>
      </c>
      <c r="J1067" s="201">
        <v>62.58</v>
      </c>
      <c r="K1067" s="201">
        <v>59.54</v>
      </c>
      <c r="L1067" s="202">
        <v>113.7</v>
      </c>
    </row>
    <row r="1068" s="192" customFormat="1" customHeight="1" spans="1:12">
      <c r="A1068" s="179"/>
      <c r="B1068" s="179"/>
      <c r="C1068" s="179"/>
      <c r="D1068" s="199" t="s">
        <v>3517</v>
      </c>
      <c r="E1068" s="200" t="s">
        <v>3518</v>
      </c>
      <c r="F1068" s="201">
        <v>237.21</v>
      </c>
      <c r="G1068" s="201">
        <v>237.21</v>
      </c>
      <c r="H1068" s="202">
        <v>0</v>
      </c>
      <c r="I1068" s="205">
        <v>1.39</v>
      </c>
      <c r="J1068" s="201">
        <v>62.58</v>
      </c>
      <c r="K1068" s="201">
        <v>59.54</v>
      </c>
      <c r="L1068" s="202">
        <v>113.7</v>
      </c>
    </row>
    <row r="1069" s="192" customFormat="1" customHeight="1" spans="1:12">
      <c r="A1069" s="179" t="s">
        <v>1583</v>
      </c>
      <c r="B1069" s="179" t="s">
        <v>1899</v>
      </c>
      <c r="C1069" s="179" t="s">
        <v>1899</v>
      </c>
      <c r="D1069" s="199" t="s">
        <v>3689</v>
      </c>
      <c r="E1069" s="200" t="s">
        <v>3520</v>
      </c>
      <c r="F1069" s="201">
        <v>113.7</v>
      </c>
      <c r="G1069" s="201">
        <v>113.7</v>
      </c>
      <c r="H1069" s="202">
        <v>0</v>
      </c>
      <c r="I1069" s="205">
        <v>0</v>
      </c>
      <c r="J1069" s="201">
        <v>0</v>
      </c>
      <c r="K1069" s="201">
        <v>0</v>
      </c>
      <c r="L1069" s="202">
        <v>113.7</v>
      </c>
    </row>
    <row r="1070" s="192" customFormat="1" customHeight="1" spans="1:12">
      <c r="A1070" s="179" t="s">
        <v>1583</v>
      </c>
      <c r="B1070" s="179" t="s">
        <v>1899</v>
      </c>
      <c r="C1070" s="179" t="s">
        <v>1899</v>
      </c>
      <c r="D1070" s="199" t="s">
        <v>3689</v>
      </c>
      <c r="E1070" s="200" t="s">
        <v>3522</v>
      </c>
      <c r="F1070" s="201">
        <v>16</v>
      </c>
      <c r="G1070" s="201">
        <v>16</v>
      </c>
      <c r="H1070" s="202">
        <v>0</v>
      </c>
      <c r="I1070" s="205">
        <v>0</v>
      </c>
      <c r="J1070" s="201">
        <v>16</v>
      </c>
      <c r="K1070" s="201">
        <v>0</v>
      </c>
      <c r="L1070" s="202">
        <v>0</v>
      </c>
    </row>
    <row r="1071" s="192" customFormat="1" customHeight="1" spans="1:12">
      <c r="A1071" s="179" t="s">
        <v>1619</v>
      </c>
      <c r="B1071" s="179" t="s">
        <v>1911</v>
      </c>
      <c r="C1071" s="179" t="s">
        <v>1911</v>
      </c>
      <c r="D1071" s="199" t="s">
        <v>3523</v>
      </c>
      <c r="E1071" s="200" t="s">
        <v>3524</v>
      </c>
      <c r="F1071" s="201">
        <v>25.94</v>
      </c>
      <c r="G1071" s="201">
        <v>25.94</v>
      </c>
      <c r="H1071" s="202">
        <v>0</v>
      </c>
      <c r="I1071" s="205">
        <v>0</v>
      </c>
      <c r="J1071" s="201">
        <v>0</v>
      </c>
      <c r="K1071" s="201">
        <v>25.94</v>
      </c>
      <c r="L1071" s="202">
        <v>0</v>
      </c>
    </row>
    <row r="1072" s="192" customFormat="1" customHeight="1" spans="1:12">
      <c r="A1072" s="179" t="s">
        <v>1619</v>
      </c>
      <c r="B1072" s="179" t="s">
        <v>1911</v>
      </c>
      <c r="C1072" s="179" t="s">
        <v>1913</v>
      </c>
      <c r="D1072" s="199" t="s">
        <v>3525</v>
      </c>
      <c r="E1072" s="200" t="s">
        <v>3526</v>
      </c>
      <c r="F1072" s="201">
        <v>10.38</v>
      </c>
      <c r="G1072" s="201">
        <v>10.38</v>
      </c>
      <c r="H1072" s="202">
        <v>0</v>
      </c>
      <c r="I1072" s="205">
        <v>0</v>
      </c>
      <c r="J1072" s="201">
        <v>0</v>
      </c>
      <c r="K1072" s="201">
        <v>10.38</v>
      </c>
      <c r="L1072" s="202">
        <v>0</v>
      </c>
    </row>
    <row r="1073" s="192" customFormat="1" customHeight="1" spans="1:12">
      <c r="A1073" s="179" t="s">
        <v>1697</v>
      </c>
      <c r="B1073" s="179" t="s">
        <v>1992</v>
      </c>
      <c r="C1073" s="179" t="s">
        <v>1899</v>
      </c>
      <c r="D1073" s="199" t="s">
        <v>3582</v>
      </c>
      <c r="E1073" s="200" t="s">
        <v>3528</v>
      </c>
      <c r="F1073" s="201">
        <v>7.05</v>
      </c>
      <c r="G1073" s="201">
        <v>7.05</v>
      </c>
      <c r="H1073" s="202">
        <v>0</v>
      </c>
      <c r="I1073" s="205">
        <v>0</v>
      </c>
      <c r="J1073" s="201">
        <v>0</v>
      </c>
      <c r="K1073" s="201">
        <v>7.05</v>
      </c>
      <c r="L1073" s="202">
        <v>0</v>
      </c>
    </row>
    <row r="1074" s="192" customFormat="1" customHeight="1" spans="1:12">
      <c r="A1074" s="179" t="s">
        <v>1619</v>
      </c>
      <c r="B1074" s="179" t="s">
        <v>2029</v>
      </c>
      <c r="C1074" s="179" t="s">
        <v>1899</v>
      </c>
      <c r="D1074" s="199" t="s">
        <v>3529</v>
      </c>
      <c r="E1074" s="200" t="s">
        <v>3530</v>
      </c>
      <c r="F1074" s="201">
        <v>1.14</v>
      </c>
      <c r="G1074" s="201">
        <v>1.14</v>
      </c>
      <c r="H1074" s="202">
        <v>0</v>
      </c>
      <c r="I1074" s="205">
        <v>0</v>
      </c>
      <c r="J1074" s="201">
        <v>0</v>
      </c>
      <c r="K1074" s="201">
        <v>1.14</v>
      </c>
      <c r="L1074" s="202">
        <v>0</v>
      </c>
    </row>
    <row r="1075" s="192" customFormat="1" customHeight="1" spans="1:12">
      <c r="A1075" s="179" t="s">
        <v>1619</v>
      </c>
      <c r="B1075" s="179" t="s">
        <v>2029</v>
      </c>
      <c r="C1075" s="179" t="s">
        <v>1897</v>
      </c>
      <c r="D1075" s="199" t="s">
        <v>3531</v>
      </c>
      <c r="E1075" s="200" t="s">
        <v>3532</v>
      </c>
      <c r="F1075" s="201">
        <v>1.39</v>
      </c>
      <c r="G1075" s="201">
        <v>1.39</v>
      </c>
      <c r="H1075" s="202">
        <v>0</v>
      </c>
      <c r="I1075" s="205">
        <v>0</v>
      </c>
      <c r="J1075" s="201">
        <v>0</v>
      </c>
      <c r="K1075" s="201">
        <v>1.39</v>
      </c>
      <c r="L1075" s="202">
        <v>0</v>
      </c>
    </row>
    <row r="1076" s="192" customFormat="1" customHeight="1" spans="1:12">
      <c r="A1076" s="179" t="s">
        <v>1851</v>
      </c>
      <c r="B1076" s="179" t="s">
        <v>1899</v>
      </c>
      <c r="C1076" s="179" t="s">
        <v>1897</v>
      </c>
      <c r="D1076" s="199" t="s">
        <v>3533</v>
      </c>
      <c r="E1076" s="200" t="s">
        <v>3533</v>
      </c>
      <c r="F1076" s="201">
        <v>13.64</v>
      </c>
      <c r="G1076" s="201">
        <v>13.64</v>
      </c>
      <c r="H1076" s="202">
        <v>0</v>
      </c>
      <c r="I1076" s="205">
        <v>0</v>
      </c>
      <c r="J1076" s="201">
        <v>0</v>
      </c>
      <c r="K1076" s="201">
        <v>13.64</v>
      </c>
      <c r="L1076" s="202">
        <v>0</v>
      </c>
    </row>
    <row r="1077" s="192" customFormat="1" customHeight="1" spans="1:12">
      <c r="A1077" s="179" t="s">
        <v>1583</v>
      </c>
      <c r="B1077" s="179" t="s">
        <v>1899</v>
      </c>
      <c r="C1077" s="179" t="s">
        <v>1899</v>
      </c>
      <c r="D1077" s="199" t="s">
        <v>3689</v>
      </c>
      <c r="E1077" s="200" t="s">
        <v>3534</v>
      </c>
      <c r="F1077" s="201">
        <v>6</v>
      </c>
      <c r="G1077" s="201">
        <v>6</v>
      </c>
      <c r="H1077" s="202">
        <v>0</v>
      </c>
      <c r="I1077" s="205">
        <v>0</v>
      </c>
      <c r="J1077" s="201">
        <v>6</v>
      </c>
      <c r="K1077" s="201">
        <v>0</v>
      </c>
      <c r="L1077" s="202">
        <v>0</v>
      </c>
    </row>
    <row r="1078" s="192" customFormat="1" customHeight="1" spans="1:12">
      <c r="A1078" s="179" t="s">
        <v>1583</v>
      </c>
      <c r="B1078" s="179" t="s">
        <v>1899</v>
      </c>
      <c r="C1078" s="179" t="s">
        <v>1899</v>
      </c>
      <c r="D1078" s="199" t="s">
        <v>3689</v>
      </c>
      <c r="E1078" s="200" t="s">
        <v>3535</v>
      </c>
      <c r="F1078" s="201">
        <v>1.39</v>
      </c>
      <c r="G1078" s="201">
        <v>1.39</v>
      </c>
      <c r="H1078" s="202">
        <v>0</v>
      </c>
      <c r="I1078" s="205">
        <v>1.39</v>
      </c>
      <c r="J1078" s="201">
        <v>0</v>
      </c>
      <c r="K1078" s="201">
        <v>0</v>
      </c>
      <c r="L1078" s="202">
        <v>0</v>
      </c>
    </row>
    <row r="1079" s="192" customFormat="1" customHeight="1" spans="1:12">
      <c r="A1079" s="179" t="s">
        <v>1619</v>
      </c>
      <c r="B1079" s="179" t="s">
        <v>1911</v>
      </c>
      <c r="C1079" s="179" t="s">
        <v>1899</v>
      </c>
      <c r="D1079" s="199" t="s">
        <v>3571</v>
      </c>
      <c r="E1079" s="200" t="s">
        <v>3538</v>
      </c>
      <c r="F1079" s="201">
        <v>40.58</v>
      </c>
      <c r="G1079" s="201">
        <v>40.58</v>
      </c>
      <c r="H1079" s="202">
        <v>0</v>
      </c>
      <c r="I1079" s="205">
        <v>0</v>
      </c>
      <c r="J1079" s="201">
        <v>40.58</v>
      </c>
      <c r="K1079" s="201">
        <v>0</v>
      </c>
      <c r="L1079" s="202">
        <v>0</v>
      </c>
    </row>
    <row r="1080" s="192" customFormat="1" customHeight="1" spans="1:12">
      <c r="A1080" s="179"/>
      <c r="B1080" s="179"/>
      <c r="C1080" s="179"/>
      <c r="D1080" s="199" t="s">
        <v>2438</v>
      </c>
      <c r="E1080" s="200" t="s">
        <v>2439</v>
      </c>
      <c r="F1080" s="201">
        <v>489.3</v>
      </c>
      <c r="G1080" s="201">
        <v>489.3</v>
      </c>
      <c r="H1080" s="202">
        <v>0</v>
      </c>
      <c r="I1080" s="205">
        <v>2.95</v>
      </c>
      <c r="J1080" s="201">
        <v>111.15</v>
      </c>
      <c r="K1080" s="201">
        <v>129.09</v>
      </c>
      <c r="L1080" s="202">
        <v>246.11</v>
      </c>
    </row>
    <row r="1081" s="192" customFormat="1" customHeight="1" spans="1:12">
      <c r="A1081" s="179"/>
      <c r="B1081" s="179"/>
      <c r="C1081" s="179"/>
      <c r="D1081" s="199" t="s">
        <v>3517</v>
      </c>
      <c r="E1081" s="200" t="s">
        <v>3518</v>
      </c>
      <c r="F1081" s="201">
        <v>489.3</v>
      </c>
      <c r="G1081" s="201">
        <v>489.3</v>
      </c>
      <c r="H1081" s="202">
        <v>0</v>
      </c>
      <c r="I1081" s="205">
        <v>2.95</v>
      </c>
      <c r="J1081" s="201">
        <v>111.15</v>
      </c>
      <c r="K1081" s="201">
        <v>129.09</v>
      </c>
      <c r="L1081" s="202">
        <v>246.11</v>
      </c>
    </row>
    <row r="1082" s="192" customFormat="1" customHeight="1" spans="1:12">
      <c r="A1082" s="179" t="s">
        <v>1583</v>
      </c>
      <c r="B1082" s="179" t="s">
        <v>1899</v>
      </c>
      <c r="C1082" s="179" t="s">
        <v>1899</v>
      </c>
      <c r="D1082" s="199" t="s">
        <v>3689</v>
      </c>
      <c r="E1082" s="200" t="s">
        <v>3520</v>
      </c>
      <c r="F1082" s="201">
        <v>246.11</v>
      </c>
      <c r="G1082" s="201">
        <v>246.11</v>
      </c>
      <c r="H1082" s="202">
        <v>0</v>
      </c>
      <c r="I1082" s="205">
        <v>0</v>
      </c>
      <c r="J1082" s="201">
        <v>0</v>
      </c>
      <c r="K1082" s="201">
        <v>0</v>
      </c>
      <c r="L1082" s="202">
        <v>246.11</v>
      </c>
    </row>
    <row r="1083" s="192" customFormat="1" customHeight="1" spans="1:12">
      <c r="A1083" s="179" t="s">
        <v>1583</v>
      </c>
      <c r="B1083" s="179" t="s">
        <v>1899</v>
      </c>
      <c r="C1083" s="179" t="s">
        <v>1899</v>
      </c>
      <c r="D1083" s="199" t="s">
        <v>3689</v>
      </c>
      <c r="E1083" s="200" t="s">
        <v>3522</v>
      </c>
      <c r="F1083" s="201">
        <v>36</v>
      </c>
      <c r="G1083" s="201">
        <v>36</v>
      </c>
      <c r="H1083" s="202">
        <v>0</v>
      </c>
      <c r="I1083" s="205">
        <v>0</v>
      </c>
      <c r="J1083" s="201">
        <v>36</v>
      </c>
      <c r="K1083" s="201">
        <v>0</v>
      </c>
      <c r="L1083" s="202">
        <v>0</v>
      </c>
    </row>
    <row r="1084" s="192" customFormat="1" customHeight="1" spans="1:12">
      <c r="A1084" s="179" t="s">
        <v>1619</v>
      </c>
      <c r="B1084" s="179" t="s">
        <v>1911</v>
      </c>
      <c r="C1084" s="179" t="s">
        <v>1911</v>
      </c>
      <c r="D1084" s="199" t="s">
        <v>3523</v>
      </c>
      <c r="E1084" s="200" t="s">
        <v>3524</v>
      </c>
      <c r="F1084" s="201">
        <v>56.42</v>
      </c>
      <c r="G1084" s="201">
        <v>56.42</v>
      </c>
      <c r="H1084" s="202">
        <v>0</v>
      </c>
      <c r="I1084" s="205">
        <v>0</v>
      </c>
      <c r="J1084" s="201">
        <v>0</v>
      </c>
      <c r="K1084" s="201">
        <v>56.42</v>
      </c>
      <c r="L1084" s="202">
        <v>0</v>
      </c>
    </row>
    <row r="1085" s="192" customFormat="1" customHeight="1" spans="1:12">
      <c r="A1085" s="179" t="s">
        <v>1619</v>
      </c>
      <c r="B1085" s="179" t="s">
        <v>1911</v>
      </c>
      <c r="C1085" s="179" t="s">
        <v>1913</v>
      </c>
      <c r="D1085" s="199" t="s">
        <v>3525</v>
      </c>
      <c r="E1085" s="200" t="s">
        <v>3526</v>
      </c>
      <c r="F1085" s="201">
        <v>22.57</v>
      </c>
      <c r="G1085" s="201">
        <v>22.57</v>
      </c>
      <c r="H1085" s="202">
        <v>0</v>
      </c>
      <c r="I1085" s="205">
        <v>0</v>
      </c>
      <c r="J1085" s="201">
        <v>0</v>
      </c>
      <c r="K1085" s="201">
        <v>22.57</v>
      </c>
      <c r="L1085" s="202">
        <v>0</v>
      </c>
    </row>
    <row r="1086" s="192" customFormat="1" customHeight="1" spans="1:12">
      <c r="A1086" s="179" t="s">
        <v>1697</v>
      </c>
      <c r="B1086" s="179" t="s">
        <v>1992</v>
      </c>
      <c r="C1086" s="179" t="s">
        <v>1899</v>
      </c>
      <c r="D1086" s="199" t="s">
        <v>3582</v>
      </c>
      <c r="E1086" s="200" t="s">
        <v>3528</v>
      </c>
      <c r="F1086" s="201">
        <v>15.16</v>
      </c>
      <c r="G1086" s="201">
        <v>15.16</v>
      </c>
      <c r="H1086" s="202">
        <v>0</v>
      </c>
      <c r="I1086" s="205">
        <v>0</v>
      </c>
      <c r="J1086" s="201">
        <v>0</v>
      </c>
      <c r="K1086" s="201">
        <v>15.16</v>
      </c>
      <c r="L1086" s="202">
        <v>0</v>
      </c>
    </row>
    <row r="1087" s="192" customFormat="1" customHeight="1" spans="1:12">
      <c r="A1087" s="179" t="s">
        <v>1619</v>
      </c>
      <c r="B1087" s="179" t="s">
        <v>2029</v>
      </c>
      <c r="C1087" s="179" t="s">
        <v>1899</v>
      </c>
      <c r="D1087" s="199" t="s">
        <v>3529</v>
      </c>
      <c r="E1087" s="200" t="s">
        <v>3530</v>
      </c>
      <c r="F1087" s="201">
        <v>2.46</v>
      </c>
      <c r="G1087" s="201">
        <v>2.46</v>
      </c>
      <c r="H1087" s="202">
        <v>0</v>
      </c>
      <c r="I1087" s="205">
        <v>0</v>
      </c>
      <c r="J1087" s="201">
        <v>0</v>
      </c>
      <c r="K1087" s="201">
        <v>2.46</v>
      </c>
      <c r="L1087" s="202">
        <v>0</v>
      </c>
    </row>
    <row r="1088" s="192" customFormat="1" customHeight="1" spans="1:12">
      <c r="A1088" s="179" t="s">
        <v>1619</v>
      </c>
      <c r="B1088" s="179" t="s">
        <v>2029</v>
      </c>
      <c r="C1088" s="179" t="s">
        <v>1897</v>
      </c>
      <c r="D1088" s="199" t="s">
        <v>3531</v>
      </c>
      <c r="E1088" s="200" t="s">
        <v>3532</v>
      </c>
      <c r="F1088" s="201">
        <v>2.95</v>
      </c>
      <c r="G1088" s="201">
        <v>2.95</v>
      </c>
      <c r="H1088" s="202">
        <v>0</v>
      </c>
      <c r="I1088" s="205">
        <v>0</v>
      </c>
      <c r="J1088" s="201">
        <v>0</v>
      </c>
      <c r="K1088" s="201">
        <v>2.95</v>
      </c>
      <c r="L1088" s="202">
        <v>0</v>
      </c>
    </row>
    <row r="1089" s="192" customFormat="1" customHeight="1" spans="1:12">
      <c r="A1089" s="179" t="s">
        <v>1851</v>
      </c>
      <c r="B1089" s="179" t="s">
        <v>1899</v>
      </c>
      <c r="C1089" s="179" t="s">
        <v>1897</v>
      </c>
      <c r="D1089" s="199" t="s">
        <v>3533</v>
      </c>
      <c r="E1089" s="200" t="s">
        <v>3533</v>
      </c>
      <c r="F1089" s="201">
        <v>29.53</v>
      </c>
      <c r="G1089" s="201">
        <v>29.53</v>
      </c>
      <c r="H1089" s="202">
        <v>0</v>
      </c>
      <c r="I1089" s="205">
        <v>0</v>
      </c>
      <c r="J1089" s="201">
        <v>0</v>
      </c>
      <c r="K1089" s="201">
        <v>29.53</v>
      </c>
      <c r="L1089" s="202">
        <v>0</v>
      </c>
    </row>
    <row r="1090" s="192" customFormat="1" customHeight="1" spans="1:12">
      <c r="A1090" s="179" t="s">
        <v>1583</v>
      </c>
      <c r="B1090" s="179" t="s">
        <v>1899</v>
      </c>
      <c r="C1090" s="179" t="s">
        <v>1899</v>
      </c>
      <c r="D1090" s="199" t="s">
        <v>3689</v>
      </c>
      <c r="E1090" s="200" t="s">
        <v>3534</v>
      </c>
      <c r="F1090" s="201">
        <v>43.32</v>
      </c>
      <c r="G1090" s="201">
        <v>43.32</v>
      </c>
      <c r="H1090" s="202">
        <v>0</v>
      </c>
      <c r="I1090" s="205">
        <v>0</v>
      </c>
      <c r="J1090" s="201">
        <v>43.32</v>
      </c>
      <c r="K1090" s="201">
        <v>0</v>
      </c>
      <c r="L1090" s="202">
        <v>0</v>
      </c>
    </row>
    <row r="1091" s="192" customFormat="1" customHeight="1" spans="1:12">
      <c r="A1091" s="179" t="s">
        <v>1583</v>
      </c>
      <c r="B1091" s="179" t="s">
        <v>1899</v>
      </c>
      <c r="C1091" s="179" t="s">
        <v>1899</v>
      </c>
      <c r="D1091" s="199" t="s">
        <v>3689</v>
      </c>
      <c r="E1091" s="200" t="s">
        <v>3535</v>
      </c>
      <c r="F1091" s="201">
        <v>2.95</v>
      </c>
      <c r="G1091" s="201">
        <v>2.95</v>
      </c>
      <c r="H1091" s="202">
        <v>0</v>
      </c>
      <c r="I1091" s="205">
        <v>2.95</v>
      </c>
      <c r="J1091" s="201">
        <v>0</v>
      </c>
      <c r="K1091" s="201">
        <v>0</v>
      </c>
      <c r="L1091" s="202">
        <v>0</v>
      </c>
    </row>
    <row r="1092" s="192" customFormat="1" customHeight="1" spans="1:12">
      <c r="A1092" s="179" t="s">
        <v>1619</v>
      </c>
      <c r="B1092" s="179" t="s">
        <v>1911</v>
      </c>
      <c r="C1092" s="179" t="s">
        <v>1899</v>
      </c>
      <c r="D1092" s="199" t="s">
        <v>3571</v>
      </c>
      <c r="E1092" s="200" t="s">
        <v>3538</v>
      </c>
      <c r="F1092" s="201">
        <v>31.83</v>
      </c>
      <c r="G1092" s="201">
        <v>31.83</v>
      </c>
      <c r="H1092" s="202">
        <v>0</v>
      </c>
      <c r="I1092" s="205">
        <v>0</v>
      </c>
      <c r="J1092" s="201">
        <v>31.83</v>
      </c>
      <c r="K1092" s="201">
        <v>0</v>
      </c>
      <c r="L1092" s="202">
        <v>0</v>
      </c>
    </row>
    <row r="1093" s="192" customFormat="1" customHeight="1" spans="1:12">
      <c r="A1093" s="179"/>
      <c r="B1093" s="179"/>
      <c r="C1093" s="179"/>
      <c r="D1093" s="199" t="s">
        <v>2440</v>
      </c>
      <c r="E1093" s="200" t="s">
        <v>2441</v>
      </c>
      <c r="F1093" s="201">
        <v>340.27</v>
      </c>
      <c r="G1093" s="201">
        <v>340.27</v>
      </c>
      <c r="H1093" s="202">
        <v>0</v>
      </c>
      <c r="I1093" s="205">
        <v>1.92</v>
      </c>
      <c r="J1093" s="201">
        <v>66.72</v>
      </c>
      <c r="K1093" s="201">
        <v>94.36</v>
      </c>
      <c r="L1093" s="202">
        <v>177.27</v>
      </c>
    </row>
    <row r="1094" s="192" customFormat="1" customHeight="1" spans="1:12">
      <c r="A1094" s="179"/>
      <c r="B1094" s="179"/>
      <c r="C1094" s="179"/>
      <c r="D1094" s="199" t="s">
        <v>3517</v>
      </c>
      <c r="E1094" s="200" t="s">
        <v>3518</v>
      </c>
      <c r="F1094" s="201">
        <v>340.27</v>
      </c>
      <c r="G1094" s="201">
        <v>340.27</v>
      </c>
      <c r="H1094" s="202">
        <v>0</v>
      </c>
      <c r="I1094" s="205">
        <v>1.92</v>
      </c>
      <c r="J1094" s="201">
        <v>66.72</v>
      </c>
      <c r="K1094" s="201">
        <v>94.36</v>
      </c>
      <c r="L1094" s="202">
        <v>177.27</v>
      </c>
    </row>
    <row r="1095" s="192" customFormat="1" customHeight="1" spans="1:12">
      <c r="A1095" s="179" t="s">
        <v>1583</v>
      </c>
      <c r="B1095" s="179" t="s">
        <v>1899</v>
      </c>
      <c r="C1095" s="179" t="s">
        <v>1899</v>
      </c>
      <c r="D1095" s="199" t="s">
        <v>3689</v>
      </c>
      <c r="E1095" s="200" t="s">
        <v>3520</v>
      </c>
      <c r="F1095" s="201">
        <v>177.27</v>
      </c>
      <c r="G1095" s="201">
        <v>177.27</v>
      </c>
      <c r="H1095" s="202">
        <v>0</v>
      </c>
      <c r="I1095" s="205">
        <v>0</v>
      </c>
      <c r="J1095" s="201">
        <v>0</v>
      </c>
      <c r="K1095" s="201">
        <v>0</v>
      </c>
      <c r="L1095" s="202">
        <v>177.27</v>
      </c>
    </row>
    <row r="1096" s="192" customFormat="1" customHeight="1" spans="1:12">
      <c r="A1096" s="179" t="s">
        <v>1583</v>
      </c>
      <c r="B1096" s="179" t="s">
        <v>1899</v>
      </c>
      <c r="C1096" s="179" t="s">
        <v>1899</v>
      </c>
      <c r="D1096" s="199" t="s">
        <v>3689</v>
      </c>
      <c r="E1096" s="200" t="s">
        <v>3522</v>
      </c>
      <c r="F1096" s="201">
        <v>33</v>
      </c>
      <c r="G1096" s="201">
        <v>33</v>
      </c>
      <c r="H1096" s="202">
        <v>0</v>
      </c>
      <c r="I1096" s="205">
        <v>0</v>
      </c>
      <c r="J1096" s="201">
        <v>33</v>
      </c>
      <c r="K1096" s="201">
        <v>0</v>
      </c>
      <c r="L1096" s="202">
        <v>0</v>
      </c>
    </row>
    <row r="1097" s="192" customFormat="1" customHeight="1" spans="1:12">
      <c r="A1097" s="179" t="s">
        <v>1619</v>
      </c>
      <c r="B1097" s="179" t="s">
        <v>1911</v>
      </c>
      <c r="C1097" s="179" t="s">
        <v>1911</v>
      </c>
      <c r="D1097" s="199" t="s">
        <v>3523</v>
      </c>
      <c r="E1097" s="200" t="s">
        <v>3524</v>
      </c>
      <c r="F1097" s="201">
        <v>42.05</v>
      </c>
      <c r="G1097" s="201">
        <v>42.05</v>
      </c>
      <c r="H1097" s="202">
        <v>0</v>
      </c>
      <c r="I1097" s="205">
        <v>0</v>
      </c>
      <c r="J1097" s="201">
        <v>0</v>
      </c>
      <c r="K1097" s="201">
        <v>42.05</v>
      </c>
      <c r="L1097" s="202">
        <v>0</v>
      </c>
    </row>
    <row r="1098" s="192" customFormat="1" customHeight="1" spans="1:12">
      <c r="A1098" s="179" t="s">
        <v>1619</v>
      </c>
      <c r="B1098" s="179" t="s">
        <v>1911</v>
      </c>
      <c r="C1098" s="179" t="s">
        <v>1913</v>
      </c>
      <c r="D1098" s="199" t="s">
        <v>3525</v>
      </c>
      <c r="E1098" s="200" t="s">
        <v>3526</v>
      </c>
      <c r="F1098" s="201">
        <v>16.82</v>
      </c>
      <c r="G1098" s="201">
        <v>16.82</v>
      </c>
      <c r="H1098" s="202">
        <v>0</v>
      </c>
      <c r="I1098" s="205">
        <v>0</v>
      </c>
      <c r="J1098" s="201">
        <v>0</v>
      </c>
      <c r="K1098" s="201">
        <v>16.82</v>
      </c>
      <c r="L1098" s="202">
        <v>0</v>
      </c>
    </row>
    <row r="1099" s="192" customFormat="1" customHeight="1" spans="1:12">
      <c r="A1099" s="179" t="s">
        <v>1697</v>
      </c>
      <c r="B1099" s="179" t="s">
        <v>1992</v>
      </c>
      <c r="C1099" s="179" t="s">
        <v>1899</v>
      </c>
      <c r="D1099" s="199" t="s">
        <v>3582</v>
      </c>
      <c r="E1099" s="200" t="s">
        <v>3528</v>
      </c>
      <c r="F1099" s="201">
        <v>10.53</v>
      </c>
      <c r="G1099" s="201">
        <v>10.53</v>
      </c>
      <c r="H1099" s="202">
        <v>0</v>
      </c>
      <c r="I1099" s="205">
        <v>0</v>
      </c>
      <c r="J1099" s="201">
        <v>0</v>
      </c>
      <c r="K1099" s="201">
        <v>10.53</v>
      </c>
      <c r="L1099" s="202">
        <v>0</v>
      </c>
    </row>
    <row r="1100" s="192" customFormat="1" customHeight="1" spans="1:12">
      <c r="A1100" s="179" t="s">
        <v>1619</v>
      </c>
      <c r="B1100" s="179" t="s">
        <v>2029</v>
      </c>
      <c r="C1100" s="179" t="s">
        <v>1899</v>
      </c>
      <c r="D1100" s="199" t="s">
        <v>3529</v>
      </c>
      <c r="E1100" s="200" t="s">
        <v>3530</v>
      </c>
      <c r="F1100" s="201">
        <v>1.77</v>
      </c>
      <c r="G1100" s="201">
        <v>1.77</v>
      </c>
      <c r="H1100" s="202">
        <v>0</v>
      </c>
      <c r="I1100" s="205">
        <v>0</v>
      </c>
      <c r="J1100" s="201">
        <v>0</v>
      </c>
      <c r="K1100" s="201">
        <v>1.77</v>
      </c>
      <c r="L1100" s="202">
        <v>0</v>
      </c>
    </row>
    <row r="1101" s="192" customFormat="1" customHeight="1" spans="1:12">
      <c r="A1101" s="179" t="s">
        <v>1619</v>
      </c>
      <c r="B1101" s="179" t="s">
        <v>2029</v>
      </c>
      <c r="C1101" s="179" t="s">
        <v>1897</v>
      </c>
      <c r="D1101" s="199" t="s">
        <v>3531</v>
      </c>
      <c r="E1101" s="200" t="s">
        <v>3532</v>
      </c>
      <c r="F1101" s="201">
        <v>1.92</v>
      </c>
      <c r="G1101" s="201">
        <v>1.92</v>
      </c>
      <c r="H1101" s="202">
        <v>0</v>
      </c>
      <c r="I1101" s="205">
        <v>0</v>
      </c>
      <c r="J1101" s="201">
        <v>0</v>
      </c>
      <c r="K1101" s="201">
        <v>1.92</v>
      </c>
      <c r="L1101" s="202">
        <v>0</v>
      </c>
    </row>
    <row r="1102" s="192" customFormat="1" customHeight="1" spans="1:12">
      <c r="A1102" s="179" t="s">
        <v>1851</v>
      </c>
      <c r="B1102" s="179" t="s">
        <v>1899</v>
      </c>
      <c r="C1102" s="179" t="s">
        <v>1897</v>
      </c>
      <c r="D1102" s="199" t="s">
        <v>3533</v>
      </c>
      <c r="E1102" s="200" t="s">
        <v>3533</v>
      </c>
      <c r="F1102" s="201">
        <v>21.27</v>
      </c>
      <c r="G1102" s="201">
        <v>21.27</v>
      </c>
      <c r="H1102" s="202">
        <v>0</v>
      </c>
      <c r="I1102" s="205">
        <v>0</v>
      </c>
      <c r="J1102" s="201">
        <v>0</v>
      </c>
      <c r="K1102" s="201">
        <v>21.27</v>
      </c>
      <c r="L1102" s="202">
        <v>0</v>
      </c>
    </row>
    <row r="1103" s="192" customFormat="1" customHeight="1" spans="1:12">
      <c r="A1103" s="179" t="s">
        <v>1583</v>
      </c>
      <c r="B1103" s="179" t="s">
        <v>1899</v>
      </c>
      <c r="C1103" s="179" t="s">
        <v>1899</v>
      </c>
      <c r="D1103" s="199" t="s">
        <v>3689</v>
      </c>
      <c r="E1103" s="200" t="s">
        <v>3534</v>
      </c>
      <c r="F1103" s="201">
        <v>22.02</v>
      </c>
      <c r="G1103" s="201">
        <v>22.02</v>
      </c>
      <c r="H1103" s="202">
        <v>0</v>
      </c>
      <c r="I1103" s="205">
        <v>0</v>
      </c>
      <c r="J1103" s="201">
        <v>22.02</v>
      </c>
      <c r="K1103" s="201">
        <v>0</v>
      </c>
      <c r="L1103" s="202">
        <v>0</v>
      </c>
    </row>
    <row r="1104" s="192" customFormat="1" customHeight="1" spans="1:12">
      <c r="A1104" s="179" t="s">
        <v>1583</v>
      </c>
      <c r="B1104" s="179" t="s">
        <v>1899</v>
      </c>
      <c r="C1104" s="179" t="s">
        <v>1899</v>
      </c>
      <c r="D1104" s="199" t="s">
        <v>3689</v>
      </c>
      <c r="E1104" s="200" t="s">
        <v>3535</v>
      </c>
      <c r="F1104" s="201">
        <v>1.92</v>
      </c>
      <c r="G1104" s="201">
        <v>1.92</v>
      </c>
      <c r="H1104" s="202">
        <v>0</v>
      </c>
      <c r="I1104" s="205">
        <v>1.92</v>
      </c>
      <c r="J1104" s="201">
        <v>0</v>
      </c>
      <c r="K1104" s="201">
        <v>0</v>
      </c>
      <c r="L1104" s="202">
        <v>0</v>
      </c>
    </row>
    <row r="1105" s="192" customFormat="1" customHeight="1" spans="1:12">
      <c r="A1105" s="179" t="s">
        <v>1619</v>
      </c>
      <c r="B1105" s="179" t="s">
        <v>1911</v>
      </c>
      <c r="C1105" s="179" t="s">
        <v>1899</v>
      </c>
      <c r="D1105" s="199" t="s">
        <v>3571</v>
      </c>
      <c r="E1105" s="200" t="s">
        <v>3538</v>
      </c>
      <c r="F1105" s="201">
        <v>11.7</v>
      </c>
      <c r="G1105" s="201">
        <v>11.7</v>
      </c>
      <c r="H1105" s="202">
        <v>0</v>
      </c>
      <c r="I1105" s="205">
        <v>0</v>
      </c>
      <c r="J1105" s="201">
        <v>11.7</v>
      </c>
      <c r="K1105" s="201">
        <v>0</v>
      </c>
      <c r="L1105" s="202">
        <v>0</v>
      </c>
    </row>
    <row r="1106" s="192" customFormat="1" customHeight="1" spans="1:12">
      <c r="A1106" s="179"/>
      <c r="B1106" s="179"/>
      <c r="C1106" s="179"/>
      <c r="D1106" s="199" t="s">
        <v>2442</v>
      </c>
      <c r="E1106" s="200" t="s">
        <v>2443</v>
      </c>
      <c r="F1106" s="201">
        <v>557.61</v>
      </c>
      <c r="G1106" s="201">
        <v>557.61</v>
      </c>
      <c r="H1106" s="202">
        <v>0</v>
      </c>
      <c r="I1106" s="205">
        <v>3.26</v>
      </c>
      <c r="J1106" s="201">
        <v>142.61</v>
      </c>
      <c r="K1106" s="201">
        <v>141.61</v>
      </c>
      <c r="L1106" s="202">
        <v>270.13</v>
      </c>
    </row>
    <row r="1107" s="192" customFormat="1" customHeight="1" spans="1:12">
      <c r="A1107" s="179"/>
      <c r="B1107" s="179"/>
      <c r="C1107" s="179"/>
      <c r="D1107" s="199" t="s">
        <v>3517</v>
      </c>
      <c r="E1107" s="200" t="s">
        <v>3518</v>
      </c>
      <c r="F1107" s="201">
        <v>557.61</v>
      </c>
      <c r="G1107" s="201">
        <v>557.61</v>
      </c>
      <c r="H1107" s="202">
        <v>0</v>
      </c>
      <c r="I1107" s="205">
        <v>3.26</v>
      </c>
      <c r="J1107" s="201">
        <v>142.61</v>
      </c>
      <c r="K1107" s="201">
        <v>141.61</v>
      </c>
      <c r="L1107" s="202">
        <v>270.13</v>
      </c>
    </row>
    <row r="1108" s="192" customFormat="1" customHeight="1" spans="1:12">
      <c r="A1108" s="179" t="s">
        <v>1583</v>
      </c>
      <c r="B1108" s="179" t="s">
        <v>1899</v>
      </c>
      <c r="C1108" s="179" t="s">
        <v>1899</v>
      </c>
      <c r="D1108" s="199" t="s">
        <v>3689</v>
      </c>
      <c r="E1108" s="200" t="s">
        <v>3520</v>
      </c>
      <c r="F1108" s="201">
        <v>270.13</v>
      </c>
      <c r="G1108" s="201">
        <v>270.13</v>
      </c>
      <c r="H1108" s="202">
        <v>0</v>
      </c>
      <c r="I1108" s="205">
        <v>0</v>
      </c>
      <c r="J1108" s="201">
        <v>0</v>
      </c>
      <c r="K1108" s="201">
        <v>0</v>
      </c>
      <c r="L1108" s="202">
        <v>270.13</v>
      </c>
    </row>
    <row r="1109" s="192" customFormat="1" customHeight="1" spans="1:12">
      <c r="A1109" s="179" t="s">
        <v>1583</v>
      </c>
      <c r="B1109" s="179" t="s">
        <v>1899</v>
      </c>
      <c r="C1109" s="179" t="s">
        <v>1899</v>
      </c>
      <c r="D1109" s="199" t="s">
        <v>3689</v>
      </c>
      <c r="E1109" s="200" t="s">
        <v>3522</v>
      </c>
      <c r="F1109" s="201">
        <v>39</v>
      </c>
      <c r="G1109" s="201">
        <v>39</v>
      </c>
      <c r="H1109" s="202">
        <v>0</v>
      </c>
      <c r="I1109" s="205">
        <v>0</v>
      </c>
      <c r="J1109" s="201">
        <v>39</v>
      </c>
      <c r="K1109" s="201">
        <v>0</v>
      </c>
      <c r="L1109" s="202">
        <v>0</v>
      </c>
    </row>
    <row r="1110" s="192" customFormat="1" customHeight="1" spans="1:12">
      <c r="A1110" s="179" t="s">
        <v>1619</v>
      </c>
      <c r="B1110" s="179" t="s">
        <v>1911</v>
      </c>
      <c r="C1110" s="179" t="s">
        <v>1911</v>
      </c>
      <c r="D1110" s="199" t="s">
        <v>3523</v>
      </c>
      <c r="E1110" s="200" t="s">
        <v>3524</v>
      </c>
      <c r="F1110" s="201">
        <v>61.83</v>
      </c>
      <c r="G1110" s="201">
        <v>61.83</v>
      </c>
      <c r="H1110" s="202">
        <v>0</v>
      </c>
      <c r="I1110" s="205">
        <v>0</v>
      </c>
      <c r="J1110" s="201">
        <v>0</v>
      </c>
      <c r="K1110" s="201">
        <v>61.83</v>
      </c>
      <c r="L1110" s="202">
        <v>0</v>
      </c>
    </row>
    <row r="1111" s="192" customFormat="1" customHeight="1" spans="1:12">
      <c r="A1111" s="179" t="s">
        <v>1619</v>
      </c>
      <c r="B1111" s="179" t="s">
        <v>1911</v>
      </c>
      <c r="C1111" s="179" t="s">
        <v>1913</v>
      </c>
      <c r="D1111" s="199" t="s">
        <v>3525</v>
      </c>
      <c r="E1111" s="200" t="s">
        <v>3526</v>
      </c>
      <c r="F1111" s="201">
        <v>24.73</v>
      </c>
      <c r="G1111" s="201">
        <v>24.73</v>
      </c>
      <c r="H1111" s="202">
        <v>0</v>
      </c>
      <c r="I1111" s="205">
        <v>0</v>
      </c>
      <c r="J1111" s="201">
        <v>0</v>
      </c>
      <c r="K1111" s="201">
        <v>24.73</v>
      </c>
      <c r="L1111" s="202">
        <v>0</v>
      </c>
    </row>
    <row r="1112" s="192" customFormat="1" customHeight="1" spans="1:12">
      <c r="A1112" s="179" t="s">
        <v>1697</v>
      </c>
      <c r="B1112" s="179" t="s">
        <v>1992</v>
      </c>
      <c r="C1112" s="179" t="s">
        <v>1899</v>
      </c>
      <c r="D1112" s="199" t="s">
        <v>3582</v>
      </c>
      <c r="E1112" s="200" t="s">
        <v>3528</v>
      </c>
      <c r="F1112" s="201">
        <v>16.67</v>
      </c>
      <c r="G1112" s="201">
        <v>16.67</v>
      </c>
      <c r="H1112" s="202">
        <v>0</v>
      </c>
      <c r="I1112" s="205">
        <v>0</v>
      </c>
      <c r="J1112" s="201">
        <v>0</v>
      </c>
      <c r="K1112" s="201">
        <v>16.67</v>
      </c>
      <c r="L1112" s="202">
        <v>0</v>
      </c>
    </row>
    <row r="1113" s="192" customFormat="1" customHeight="1" spans="1:12">
      <c r="A1113" s="179" t="s">
        <v>1619</v>
      </c>
      <c r="B1113" s="179" t="s">
        <v>2029</v>
      </c>
      <c r="C1113" s="179" t="s">
        <v>1899</v>
      </c>
      <c r="D1113" s="199" t="s">
        <v>3529</v>
      </c>
      <c r="E1113" s="200" t="s">
        <v>3530</v>
      </c>
      <c r="F1113" s="201">
        <v>2.7</v>
      </c>
      <c r="G1113" s="201">
        <v>2.7</v>
      </c>
      <c r="H1113" s="202">
        <v>0</v>
      </c>
      <c r="I1113" s="205">
        <v>0</v>
      </c>
      <c r="J1113" s="201">
        <v>0</v>
      </c>
      <c r="K1113" s="201">
        <v>2.7</v>
      </c>
      <c r="L1113" s="202">
        <v>0</v>
      </c>
    </row>
    <row r="1114" s="192" customFormat="1" customHeight="1" spans="1:12">
      <c r="A1114" s="179" t="s">
        <v>1619</v>
      </c>
      <c r="B1114" s="179" t="s">
        <v>2029</v>
      </c>
      <c r="C1114" s="179" t="s">
        <v>1897</v>
      </c>
      <c r="D1114" s="199" t="s">
        <v>3531</v>
      </c>
      <c r="E1114" s="200" t="s">
        <v>3532</v>
      </c>
      <c r="F1114" s="201">
        <v>3.26</v>
      </c>
      <c r="G1114" s="201">
        <v>3.26</v>
      </c>
      <c r="H1114" s="202">
        <v>0</v>
      </c>
      <c r="I1114" s="205">
        <v>0</v>
      </c>
      <c r="J1114" s="201">
        <v>0</v>
      </c>
      <c r="K1114" s="201">
        <v>3.26</v>
      </c>
      <c r="L1114" s="202">
        <v>0</v>
      </c>
    </row>
    <row r="1115" s="192" customFormat="1" customHeight="1" spans="1:12">
      <c r="A1115" s="179" t="s">
        <v>1851</v>
      </c>
      <c r="B1115" s="179" t="s">
        <v>1899</v>
      </c>
      <c r="C1115" s="179" t="s">
        <v>1897</v>
      </c>
      <c r="D1115" s="199" t="s">
        <v>3533</v>
      </c>
      <c r="E1115" s="200" t="s">
        <v>3533</v>
      </c>
      <c r="F1115" s="201">
        <v>32.42</v>
      </c>
      <c r="G1115" s="201">
        <v>32.42</v>
      </c>
      <c r="H1115" s="202">
        <v>0</v>
      </c>
      <c r="I1115" s="205">
        <v>0</v>
      </c>
      <c r="J1115" s="201">
        <v>0</v>
      </c>
      <c r="K1115" s="201">
        <v>32.42</v>
      </c>
      <c r="L1115" s="202">
        <v>0</v>
      </c>
    </row>
    <row r="1116" s="192" customFormat="1" customHeight="1" spans="1:12">
      <c r="A1116" s="179" t="s">
        <v>1583</v>
      </c>
      <c r="B1116" s="179" t="s">
        <v>1899</v>
      </c>
      <c r="C1116" s="179" t="s">
        <v>1899</v>
      </c>
      <c r="D1116" s="199" t="s">
        <v>3689</v>
      </c>
      <c r="E1116" s="200" t="s">
        <v>3534</v>
      </c>
      <c r="F1116" s="201">
        <v>25.32</v>
      </c>
      <c r="G1116" s="201">
        <v>25.32</v>
      </c>
      <c r="H1116" s="202">
        <v>0</v>
      </c>
      <c r="I1116" s="205">
        <v>0</v>
      </c>
      <c r="J1116" s="201">
        <v>25.32</v>
      </c>
      <c r="K1116" s="201">
        <v>0</v>
      </c>
      <c r="L1116" s="202">
        <v>0</v>
      </c>
    </row>
    <row r="1117" s="192" customFormat="1" customHeight="1" spans="1:12">
      <c r="A1117" s="179" t="s">
        <v>1583</v>
      </c>
      <c r="B1117" s="179" t="s">
        <v>1899</v>
      </c>
      <c r="C1117" s="179" t="s">
        <v>1899</v>
      </c>
      <c r="D1117" s="199" t="s">
        <v>3689</v>
      </c>
      <c r="E1117" s="200" t="s">
        <v>3535</v>
      </c>
      <c r="F1117" s="201">
        <v>3.26</v>
      </c>
      <c r="G1117" s="201">
        <v>3.26</v>
      </c>
      <c r="H1117" s="202">
        <v>0</v>
      </c>
      <c r="I1117" s="205">
        <v>3.26</v>
      </c>
      <c r="J1117" s="201">
        <v>0</v>
      </c>
      <c r="K1117" s="201">
        <v>0</v>
      </c>
      <c r="L1117" s="202">
        <v>0</v>
      </c>
    </row>
    <row r="1118" s="192" customFormat="1" customHeight="1" spans="1:12">
      <c r="A1118" s="179" t="s">
        <v>1619</v>
      </c>
      <c r="B1118" s="179" t="s">
        <v>1911</v>
      </c>
      <c r="C1118" s="179" t="s">
        <v>1899</v>
      </c>
      <c r="D1118" s="199" t="s">
        <v>3571</v>
      </c>
      <c r="E1118" s="200" t="s">
        <v>3631</v>
      </c>
      <c r="F1118" s="201">
        <v>1.12</v>
      </c>
      <c r="G1118" s="201">
        <v>1.12</v>
      </c>
      <c r="H1118" s="202">
        <v>0</v>
      </c>
      <c r="I1118" s="205">
        <v>0</v>
      </c>
      <c r="J1118" s="201">
        <v>1.12</v>
      </c>
      <c r="K1118" s="201">
        <v>0</v>
      </c>
      <c r="L1118" s="202">
        <v>0</v>
      </c>
    </row>
    <row r="1119" s="192" customFormat="1" customHeight="1" spans="1:12">
      <c r="A1119" s="179" t="s">
        <v>1619</v>
      </c>
      <c r="B1119" s="179" t="s">
        <v>1911</v>
      </c>
      <c r="C1119" s="179" t="s">
        <v>1899</v>
      </c>
      <c r="D1119" s="199" t="s">
        <v>3571</v>
      </c>
      <c r="E1119" s="200" t="s">
        <v>3538</v>
      </c>
      <c r="F1119" s="201">
        <v>77.17</v>
      </c>
      <c r="G1119" s="201">
        <v>77.17</v>
      </c>
      <c r="H1119" s="202">
        <v>0</v>
      </c>
      <c r="I1119" s="205">
        <v>0</v>
      </c>
      <c r="J1119" s="201">
        <v>77.17</v>
      </c>
      <c r="K1119" s="201">
        <v>0</v>
      </c>
      <c r="L1119" s="202">
        <v>0</v>
      </c>
    </row>
    <row r="1120" s="192" customFormat="1" customHeight="1" spans="1:12">
      <c r="A1120" s="179"/>
      <c r="B1120" s="179"/>
      <c r="C1120" s="179"/>
      <c r="D1120" s="199" t="s">
        <v>2444</v>
      </c>
      <c r="E1120" s="200" t="s">
        <v>2445</v>
      </c>
      <c r="F1120" s="201">
        <v>685.57</v>
      </c>
      <c r="G1120" s="201">
        <v>685.57</v>
      </c>
      <c r="H1120" s="202">
        <v>0</v>
      </c>
      <c r="I1120" s="205">
        <v>4.22</v>
      </c>
      <c r="J1120" s="201">
        <v>143.35</v>
      </c>
      <c r="K1120" s="201">
        <v>185.16</v>
      </c>
      <c r="L1120" s="202">
        <v>352.84</v>
      </c>
    </row>
    <row r="1121" s="192" customFormat="1" customHeight="1" spans="1:12">
      <c r="A1121" s="179"/>
      <c r="B1121" s="179"/>
      <c r="C1121" s="179"/>
      <c r="D1121" s="199" t="s">
        <v>3517</v>
      </c>
      <c r="E1121" s="200" t="s">
        <v>3518</v>
      </c>
      <c r="F1121" s="201">
        <v>685.57</v>
      </c>
      <c r="G1121" s="201">
        <v>685.57</v>
      </c>
      <c r="H1121" s="202">
        <v>0</v>
      </c>
      <c r="I1121" s="205">
        <v>4.22</v>
      </c>
      <c r="J1121" s="201">
        <v>143.35</v>
      </c>
      <c r="K1121" s="201">
        <v>185.16</v>
      </c>
      <c r="L1121" s="202">
        <v>352.84</v>
      </c>
    </row>
    <row r="1122" s="192" customFormat="1" customHeight="1" spans="1:12">
      <c r="A1122" s="179" t="s">
        <v>1583</v>
      </c>
      <c r="B1122" s="179" t="s">
        <v>1899</v>
      </c>
      <c r="C1122" s="179" t="s">
        <v>1899</v>
      </c>
      <c r="D1122" s="199" t="s">
        <v>3689</v>
      </c>
      <c r="E1122" s="200" t="s">
        <v>3520</v>
      </c>
      <c r="F1122" s="201">
        <v>352.84</v>
      </c>
      <c r="G1122" s="201">
        <v>352.84</v>
      </c>
      <c r="H1122" s="202">
        <v>0</v>
      </c>
      <c r="I1122" s="205">
        <v>0</v>
      </c>
      <c r="J1122" s="201">
        <v>0</v>
      </c>
      <c r="K1122" s="201">
        <v>0</v>
      </c>
      <c r="L1122" s="202">
        <v>352.84</v>
      </c>
    </row>
    <row r="1123" s="192" customFormat="1" customHeight="1" spans="1:12">
      <c r="A1123" s="179" t="s">
        <v>1583</v>
      </c>
      <c r="B1123" s="179" t="s">
        <v>1899</v>
      </c>
      <c r="C1123" s="179" t="s">
        <v>1899</v>
      </c>
      <c r="D1123" s="199" t="s">
        <v>3689</v>
      </c>
      <c r="E1123" s="200" t="s">
        <v>3522</v>
      </c>
      <c r="F1123" s="201">
        <v>52</v>
      </c>
      <c r="G1123" s="201">
        <v>52</v>
      </c>
      <c r="H1123" s="202">
        <v>0</v>
      </c>
      <c r="I1123" s="205">
        <v>0</v>
      </c>
      <c r="J1123" s="201">
        <v>52</v>
      </c>
      <c r="K1123" s="201">
        <v>0</v>
      </c>
      <c r="L1123" s="202">
        <v>0</v>
      </c>
    </row>
    <row r="1124" s="192" customFormat="1" customHeight="1" spans="1:12">
      <c r="A1124" s="179" t="s">
        <v>1619</v>
      </c>
      <c r="B1124" s="179" t="s">
        <v>1911</v>
      </c>
      <c r="C1124" s="179" t="s">
        <v>1911</v>
      </c>
      <c r="D1124" s="199" t="s">
        <v>3523</v>
      </c>
      <c r="E1124" s="200" t="s">
        <v>3524</v>
      </c>
      <c r="F1124" s="201">
        <v>80.97</v>
      </c>
      <c r="G1124" s="201">
        <v>80.97</v>
      </c>
      <c r="H1124" s="202">
        <v>0</v>
      </c>
      <c r="I1124" s="205">
        <v>0</v>
      </c>
      <c r="J1124" s="201">
        <v>0</v>
      </c>
      <c r="K1124" s="201">
        <v>80.97</v>
      </c>
      <c r="L1124" s="202">
        <v>0</v>
      </c>
    </row>
    <row r="1125" s="192" customFormat="1" customHeight="1" spans="1:12">
      <c r="A1125" s="179" t="s">
        <v>1619</v>
      </c>
      <c r="B1125" s="179" t="s">
        <v>1911</v>
      </c>
      <c r="C1125" s="179" t="s">
        <v>1913</v>
      </c>
      <c r="D1125" s="199" t="s">
        <v>3525</v>
      </c>
      <c r="E1125" s="200" t="s">
        <v>3526</v>
      </c>
      <c r="F1125" s="201">
        <v>32.39</v>
      </c>
      <c r="G1125" s="201">
        <v>32.39</v>
      </c>
      <c r="H1125" s="202">
        <v>0</v>
      </c>
      <c r="I1125" s="205">
        <v>0</v>
      </c>
      <c r="J1125" s="201">
        <v>0</v>
      </c>
      <c r="K1125" s="201">
        <v>32.39</v>
      </c>
      <c r="L1125" s="202">
        <v>0</v>
      </c>
    </row>
    <row r="1126" s="192" customFormat="1" customHeight="1" spans="1:12">
      <c r="A1126" s="179" t="s">
        <v>1697</v>
      </c>
      <c r="B1126" s="179" t="s">
        <v>1992</v>
      </c>
      <c r="C1126" s="179" t="s">
        <v>1899</v>
      </c>
      <c r="D1126" s="199" t="s">
        <v>3582</v>
      </c>
      <c r="E1126" s="200" t="s">
        <v>3528</v>
      </c>
      <c r="F1126" s="201">
        <v>21.71</v>
      </c>
      <c r="G1126" s="201">
        <v>21.71</v>
      </c>
      <c r="H1126" s="202">
        <v>0</v>
      </c>
      <c r="I1126" s="205">
        <v>0</v>
      </c>
      <c r="J1126" s="201">
        <v>0</v>
      </c>
      <c r="K1126" s="201">
        <v>21.71</v>
      </c>
      <c r="L1126" s="202">
        <v>0</v>
      </c>
    </row>
    <row r="1127" s="192" customFormat="1" customHeight="1" spans="1:12">
      <c r="A1127" s="179" t="s">
        <v>1619</v>
      </c>
      <c r="B1127" s="179" t="s">
        <v>2029</v>
      </c>
      <c r="C1127" s="179" t="s">
        <v>1899</v>
      </c>
      <c r="D1127" s="199" t="s">
        <v>3529</v>
      </c>
      <c r="E1127" s="200" t="s">
        <v>3530</v>
      </c>
      <c r="F1127" s="201">
        <v>3.53</v>
      </c>
      <c r="G1127" s="201">
        <v>3.53</v>
      </c>
      <c r="H1127" s="202">
        <v>0</v>
      </c>
      <c r="I1127" s="205">
        <v>0</v>
      </c>
      <c r="J1127" s="201">
        <v>0</v>
      </c>
      <c r="K1127" s="201">
        <v>3.53</v>
      </c>
      <c r="L1127" s="202">
        <v>0</v>
      </c>
    </row>
    <row r="1128" s="192" customFormat="1" customHeight="1" spans="1:12">
      <c r="A1128" s="179" t="s">
        <v>1619</v>
      </c>
      <c r="B1128" s="179" t="s">
        <v>2029</v>
      </c>
      <c r="C1128" s="179" t="s">
        <v>1897</v>
      </c>
      <c r="D1128" s="199" t="s">
        <v>3531</v>
      </c>
      <c r="E1128" s="200" t="s">
        <v>3532</v>
      </c>
      <c r="F1128" s="201">
        <v>4.22</v>
      </c>
      <c r="G1128" s="201">
        <v>4.22</v>
      </c>
      <c r="H1128" s="202">
        <v>0</v>
      </c>
      <c r="I1128" s="205">
        <v>0</v>
      </c>
      <c r="J1128" s="201">
        <v>0</v>
      </c>
      <c r="K1128" s="201">
        <v>4.22</v>
      </c>
      <c r="L1128" s="202">
        <v>0</v>
      </c>
    </row>
    <row r="1129" s="192" customFormat="1" customHeight="1" spans="1:12">
      <c r="A1129" s="179" t="s">
        <v>1851</v>
      </c>
      <c r="B1129" s="179" t="s">
        <v>1899</v>
      </c>
      <c r="C1129" s="179" t="s">
        <v>1897</v>
      </c>
      <c r="D1129" s="199" t="s">
        <v>3533</v>
      </c>
      <c r="E1129" s="200" t="s">
        <v>3533</v>
      </c>
      <c r="F1129" s="201">
        <v>42.34</v>
      </c>
      <c r="G1129" s="201">
        <v>42.34</v>
      </c>
      <c r="H1129" s="202">
        <v>0</v>
      </c>
      <c r="I1129" s="205">
        <v>0</v>
      </c>
      <c r="J1129" s="201">
        <v>0</v>
      </c>
      <c r="K1129" s="201">
        <v>42.34</v>
      </c>
      <c r="L1129" s="202">
        <v>0</v>
      </c>
    </row>
    <row r="1130" s="192" customFormat="1" customHeight="1" spans="1:12">
      <c r="A1130" s="179" t="s">
        <v>1583</v>
      </c>
      <c r="B1130" s="179" t="s">
        <v>1899</v>
      </c>
      <c r="C1130" s="179" t="s">
        <v>1899</v>
      </c>
      <c r="D1130" s="199" t="s">
        <v>3689</v>
      </c>
      <c r="E1130" s="200" t="s">
        <v>3534</v>
      </c>
      <c r="F1130" s="201">
        <v>72.24</v>
      </c>
      <c r="G1130" s="201">
        <v>72.24</v>
      </c>
      <c r="H1130" s="202">
        <v>0</v>
      </c>
      <c r="I1130" s="205">
        <v>0</v>
      </c>
      <c r="J1130" s="201">
        <v>72.24</v>
      </c>
      <c r="K1130" s="201">
        <v>0</v>
      </c>
      <c r="L1130" s="202">
        <v>0</v>
      </c>
    </row>
    <row r="1131" s="192" customFormat="1" customHeight="1" spans="1:12">
      <c r="A1131" s="179" t="s">
        <v>1583</v>
      </c>
      <c r="B1131" s="179" t="s">
        <v>1899</v>
      </c>
      <c r="C1131" s="179" t="s">
        <v>1899</v>
      </c>
      <c r="D1131" s="199" t="s">
        <v>3689</v>
      </c>
      <c r="E1131" s="200" t="s">
        <v>3535</v>
      </c>
      <c r="F1131" s="201">
        <v>4.22</v>
      </c>
      <c r="G1131" s="201">
        <v>4.22</v>
      </c>
      <c r="H1131" s="202">
        <v>0</v>
      </c>
      <c r="I1131" s="205">
        <v>4.22</v>
      </c>
      <c r="J1131" s="201">
        <v>0</v>
      </c>
      <c r="K1131" s="201">
        <v>0</v>
      </c>
      <c r="L1131" s="202">
        <v>0</v>
      </c>
    </row>
    <row r="1132" s="192" customFormat="1" customHeight="1" spans="1:12">
      <c r="A1132" s="179" t="s">
        <v>1619</v>
      </c>
      <c r="B1132" s="179" t="s">
        <v>1911</v>
      </c>
      <c r="C1132" s="179" t="s">
        <v>1899</v>
      </c>
      <c r="D1132" s="199" t="s">
        <v>3571</v>
      </c>
      <c r="E1132" s="200" t="s">
        <v>3538</v>
      </c>
      <c r="F1132" s="201">
        <v>19.11</v>
      </c>
      <c r="G1132" s="201">
        <v>19.11</v>
      </c>
      <c r="H1132" s="202">
        <v>0</v>
      </c>
      <c r="I1132" s="205">
        <v>0</v>
      </c>
      <c r="J1132" s="201">
        <v>19.11</v>
      </c>
      <c r="K1132" s="201">
        <v>0</v>
      </c>
      <c r="L1132" s="202">
        <v>0</v>
      </c>
    </row>
    <row r="1133" s="192" customFormat="1" customHeight="1" spans="1:12">
      <c r="A1133" s="179"/>
      <c r="B1133" s="179"/>
      <c r="C1133" s="179"/>
      <c r="D1133" s="199" t="s">
        <v>2446</v>
      </c>
      <c r="E1133" s="200" t="s">
        <v>2447</v>
      </c>
      <c r="F1133" s="201">
        <v>255.54</v>
      </c>
      <c r="G1133" s="201">
        <v>255.54</v>
      </c>
      <c r="H1133" s="202">
        <v>0</v>
      </c>
      <c r="I1133" s="205">
        <v>1.53</v>
      </c>
      <c r="J1133" s="201">
        <v>49.43</v>
      </c>
      <c r="K1133" s="201">
        <v>70.69</v>
      </c>
      <c r="L1133" s="202">
        <v>133.89</v>
      </c>
    </row>
    <row r="1134" s="192" customFormat="1" customHeight="1" spans="1:12">
      <c r="A1134" s="179"/>
      <c r="B1134" s="179"/>
      <c r="C1134" s="179"/>
      <c r="D1134" s="199" t="s">
        <v>3517</v>
      </c>
      <c r="E1134" s="200" t="s">
        <v>3518</v>
      </c>
      <c r="F1134" s="201">
        <v>255.54</v>
      </c>
      <c r="G1134" s="201">
        <v>255.54</v>
      </c>
      <c r="H1134" s="202">
        <v>0</v>
      </c>
      <c r="I1134" s="205">
        <v>1.53</v>
      </c>
      <c r="J1134" s="201">
        <v>49.43</v>
      </c>
      <c r="K1134" s="201">
        <v>70.69</v>
      </c>
      <c r="L1134" s="202">
        <v>133.89</v>
      </c>
    </row>
    <row r="1135" s="192" customFormat="1" customHeight="1" spans="1:12">
      <c r="A1135" s="179" t="s">
        <v>1583</v>
      </c>
      <c r="B1135" s="179" t="s">
        <v>1899</v>
      </c>
      <c r="C1135" s="179" t="s">
        <v>1899</v>
      </c>
      <c r="D1135" s="199" t="s">
        <v>3689</v>
      </c>
      <c r="E1135" s="200" t="s">
        <v>3520</v>
      </c>
      <c r="F1135" s="201">
        <v>133.89</v>
      </c>
      <c r="G1135" s="201">
        <v>133.89</v>
      </c>
      <c r="H1135" s="202">
        <v>0</v>
      </c>
      <c r="I1135" s="205">
        <v>0</v>
      </c>
      <c r="J1135" s="201">
        <v>0</v>
      </c>
      <c r="K1135" s="201">
        <v>0</v>
      </c>
      <c r="L1135" s="202">
        <v>133.89</v>
      </c>
    </row>
    <row r="1136" s="192" customFormat="1" customHeight="1" spans="1:12">
      <c r="A1136" s="179" t="s">
        <v>1583</v>
      </c>
      <c r="B1136" s="179" t="s">
        <v>1899</v>
      </c>
      <c r="C1136" s="179" t="s">
        <v>1899</v>
      </c>
      <c r="D1136" s="199" t="s">
        <v>3689</v>
      </c>
      <c r="E1136" s="200" t="s">
        <v>3522</v>
      </c>
      <c r="F1136" s="201">
        <v>22</v>
      </c>
      <c r="G1136" s="201">
        <v>22</v>
      </c>
      <c r="H1136" s="202">
        <v>0</v>
      </c>
      <c r="I1136" s="205">
        <v>0</v>
      </c>
      <c r="J1136" s="201">
        <v>22</v>
      </c>
      <c r="K1136" s="201">
        <v>0</v>
      </c>
      <c r="L1136" s="202">
        <v>0</v>
      </c>
    </row>
    <row r="1137" s="192" customFormat="1" customHeight="1" spans="1:12">
      <c r="A1137" s="179" t="s">
        <v>1619</v>
      </c>
      <c r="B1137" s="179" t="s">
        <v>1911</v>
      </c>
      <c r="C1137" s="179" t="s">
        <v>1911</v>
      </c>
      <c r="D1137" s="199" t="s">
        <v>3523</v>
      </c>
      <c r="E1137" s="200" t="s">
        <v>3524</v>
      </c>
      <c r="F1137" s="201">
        <v>31.18</v>
      </c>
      <c r="G1137" s="201">
        <v>31.18</v>
      </c>
      <c r="H1137" s="202">
        <v>0</v>
      </c>
      <c r="I1137" s="205">
        <v>0</v>
      </c>
      <c r="J1137" s="201">
        <v>0</v>
      </c>
      <c r="K1137" s="201">
        <v>31.18</v>
      </c>
      <c r="L1137" s="202">
        <v>0</v>
      </c>
    </row>
    <row r="1138" s="192" customFormat="1" customHeight="1" spans="1:12">
      <c r="A1138" s="179" t="s">
        <v>1619</v>
      </c>
      <c r="B1138" s="179" t="s">
        <v>1911</v>
      </c>
      <c r="C1138" s="179" t="s">
        <v>1913</v>
      </c>
      <c r="D1138" s="199" t="s">
        <v>3525</v>
      </c>
      <c r="E1138" s="200" t="s">
        <v>3526</v>
      </c>
      <c r="F1138" s="201">
        <v>12.47</v>
      </c>
      <c r="G1138" s="201">
        <v>12.47</v>
      </c>
      <c r="H1138" s="202">
        <v>0</v>
      </c>
      <c r="I1138" s="205">
        <v>0</v>
      </c>
      <c r="J1138" s="201">
        <v>0</v>
      </c>
      <c r="K1138" s="201">
        <v>12.47</v>
      </c>
      <c r="L1138" s="202">
        <v>0</v>
      </c>
    </row>
    <row r="1139" s="192" customFormat="1" customHeight="1" spans="1:12">
      <c r="A1139" s="179" t="s">
        <v>1697</v>
      </c>
      <c r="B1139" s="179" t="s">
        <v>1992</v>
      </c>
      <c r="C1139" s="179" t="s">
        <v>1899</v>
      </c>
      <c r="D1139" s="199" t="s">
        <v>3582</v>
      </c>
      <c r="E1139" s="200" t="s">
        <v>3528</v>
      </c>
      <c r="F1139" s="201">
        <v>8.1</v>
      </c>
      <c r="G1139" s="201">
        <v>8.1</v>
      </c>
      <c r="H1139" s="202">
        <v>0</v>
      </c>
      <c r="I1139" s="205">
        <v>0</v>
      </c>
      <c r="J1139" s="201">
        <v>0</v>
      </c>
      <c r="K1139" s="201">
        <v>8.1</v>
      </c>
      <c r="L1139" s="202">
        <v>0</v>
      </c>
    </row>
    <row r="1140" s="192" customFormat="1" customHeight="1" spans="1:12">
      <c r="A1140" s="179" t="s">
        <v>1619</v>
      </c>
      <c r="B1140" s="179" t="s">
        <v>2029</v>
      </c>
      <c r="C1140" s="179" t="s">
        <v>1899</v>
      </c>
      <c r="D1140" s="199" t="s">
        <v>3529</v>
      </c>
      <c r="E1140" s="200" t="s">
        <v>3530</v>
      </c>
      <c r="F1140" s="201">
        <v>1.34</v>
      </c>
      <c r="G1140" s="201">
        <v>1.34</v>
      </c>
      <c r="H1140" s="202">
        <v>0</v>
      </c>
      <c r="I1140" s="205">
        <v>0</v>
      </c>
      <c r="J1140" s="201">
        <v>0</v>
      </c>
      <c r="K1140" s="201">
        <v>1.34</v>
      </c>
      <c r="L1140" s="202">
        <v>0</v>
      </c>
    </row>
    <row r="1141" s="192" customFormat="1" customHeight="1" spans="1:12">
      <c r="A1141" s="179" t="s">
        <v>1619</v>
      </c>
      <c r="B1141" s="179" t="s">
        <v>2029</v>
      </c>
      <c r="C1141" s="179" t="s">
        <v>1897</v>
      </c>
      <c r="D1141" s="199" t="s">
        <v>3531</v>
      </c>
      <c r="E1141" s="200" t="s">
        <v>3532</v>
      </c>
      <c r="F1141" s="201">
        <v>1.53</v>
      </c>
      <c r="G1141" s="201">
        <v>1.53</v>
      </c>
      <c r="H1141" s="202">
        <v>0</v>
      </c>
      <c r="I1141" s="205">
        <v>0</v>
      </c>
      <c r="J1141" s="201">
        <v>0</v>
      </c>
      <c r="K1141" s="201">
        <v>1.53</v>
      </c>
      <c r="L1141" s="202">
        <v>0</v>
      </c>
    </row>
    <row r="1142" s="192" customFormat="1" customHeight="1" spans="1:12">
      <c r="A1142" s="179" t="s">
        <v>1851</v>
      </c>
      <c r="B1142" s="179" t="s">
        <v>1899</v>
      </c>
      <c r="C1142" s="179" t="s">
        <v>1897</v>
      </c>
      <c r="D1142" s="199" t="s">
        <v>3533</v>
      </c>
      <c r="E1142" s="200" t="s">
        <v>3533</v>
      </c>
      <c r="F1142" s="201">
        <v>16.07</v>
      </c>
      <c r="G1142" s="201">
        <v>16.07</v>
      </c>
      <c r="H1142" s="202">
        <v>0</v>
      </c>
      <c r="I1142" s="205">
        <v>0</v>
      </c>
      <c r="J1142" s="201">
        <v>0</v>
      </c>
      <c r="K1142" s="201">
        <v>16.07</v>
      </c>
      <c r="L1142" s="202">
        <v>0</v>
      </c>
    </row>
    <row r="1143" s="192" customFormat="1" customHeight="1" spans="1:12">
      <c r="A1143" s="179" t="s">
        <v>1583</v>
      </c>
      <c r="B1143" s="179" t="s">
        <v>1899</v>
      </c>
      <c r="C1143" s="179" t="s">
        <v>1899</v>
      </c>
      <c r="D1143" s="199" t="s">
        <v>3689</v>
      </c>
      <c r="E1143" s="200" t="s">
        <v>3534</v>
      </c>
      <c r="F1143" s="201">
        <v>18.6</v>
      </c>
      <c r="G1143" s="201">
        <v>18.6</v>
      </c>
      <c r="H1143" s="202">
        <v>0</v>
      </c>
      <c r="I1143" s="205">
        <v>0</v>
      </c>
      <c r="J1143" s="201">
        <v>18.6</v>
      </c>
      <c r="K1143" s="201">
        <v>0</v>
      </c>
      <c r="L1143" s="202">
        <v>0</v>
      </c>
    </row>
    <row r="1144" s="192" customFormat="1" customHeight="1" spans="1:12">
      <c r="A1144" s="179" t="s">
        <v>1583</v>
      </c>
      <c r="B1144" s="179" t="s">
        <v>1899</v>
      </c>
      <c r="C1144" s="179" t="s">
        <v>1899</v>
      </c>
      <c r="D1144" s="199" t="s">
        <v>3689</v>
      </c>
      <c r="E1144" s="200" t="s">
        <v>3535</v>
      </c>
      <c r="F1144" s="201">
        <v>1.53</v>
      </c>
      <c r="G1144" s="201">
        <v>1.53</v>
      </c>
      <c r="H1144" s="202">
        <v>0</v>
      </c>
      <c r="I1144" s="205">
        <v>1.53</v>
      </c>
      <c r="J1144" s="201">
        <v>0</v>
      </c>
      <c r="K1144" s="201">
        <v>0</v>
      </c>
      <c r="L1144" s="202">
        <v>0</v>
      </c>
    </row>
    <row r="1145" s="192" customFormat="1" customHeight="1" spans="1:12">
      <c r="A1145" s="179" t="s">
        <v>1619</v>
      </c>
      <c r="B1145" s="179" t="s">
        <v>1911</v>
      </c>
      <c r="C1145" s="179" t="s">
        <v>1899</v>
      </c>
      <c r="D1145" s="199" t="s">
        <v>3571</v>
      </c>
      <c r="E1145" s="200" t="s">
        <v>3538</v>
      </c>
      <c r="F1145" s="201">
        <v>8.83</v>
      </c>
      <c r="G1145" s="201">
        <v>8.83</v>
      </c>
      <c r="H1145" s="202">
        <v>0</v>
      </c>
      <c r="I1145" s="205">
        <v>0</v>
      </c>
      <c r="J1145" s="201">
        <v>8.83</v>
      </c>
      <c r="K1145" s="201">
        <v>0</v>
      </c>
      <c r="L1145" s="202">
        <v>0</v>
      </c>
    </row>
    <row r="1146" s="192" customFormat="1" customHeight="1" spans="1:12">
      <c r="A1146" s="179"/>
      <c r="B1146" s="179"/>
      <c r="C1146" s="179"/>
      <c r="D1146" s="199" t="s">
        <v>2448</v>
      </c>
      <c r="E1146" s="200" t="s">
        <v>2449</v>
      </c>
      <c r="F1146" s="201">
        <v>174.39</v>
      </c>
      <c r="G1146" s="201">
        <v>174.39</v>
      </c>
      <c r="H1146" s="202">
        <v>0</v>
      </c>
      <c r="I1146" s="205">
        <v>0.95</v>
      </c>
      <c r="J1146" s="201">
        <v>39.29</v>
      </c>
      <c r="K1146" s="201">
        <v>46.54</v>
      </c>
      <c r="L1146" s="202">
        <v>87.61</v>
      </c>
    </row>
    <row r="1147" s="192" customFormat="1" customHeight="1" spans="1:12">
      <c r="A1147" s="179"/>
      <c r="B1147" s="179"/>
      <c r="C1147" s="179"/>
      <c r="D1147" s="199" t="s">
        <v>3517</v>
      </c>
      <c r="E1147" s="200" t="s">
        <v>3518</v>
      </c>
      <c r="F1147" s="201">
        <v>174.39</v>
      </c>
      <c r="G1147" s="201">
        <v>174.39</v>
      </c>
      <c r="H1147" s="202">
        <v>0</v>
      </c>
      <c r="I1147" s="205">
        <v>0.95</v>
      </c>
      <c r="J1147" s="201">
        <v>39.29</v>
      </c>
      <c r="K1147" s="201">
        <v>46.54</v>
      </c>
      <c r="L1147" s="202">
        <v>87.61</v>
      </c>
    </row>
    <row r="1148" s="192" customFormat="1" customHeight="1" spans="1:12">
      <c r="A1148" s="179" t="s">
        <v>1583</v>
      </c>
      <c r="B1148" s="179" t="s">
        <v>1899</v>
      </c>
      <c r="C1148" s="179" t="s">
        <v>1899</v>
      </c>
      <c r="D1148" s="199" t="s">
        <v>3689</v>
      </c>
      <c r="E1148" s="200" t="s">
        <v>3520</v>
      </c>
      <c r="F1148" s="201">
        <v>87.61</v>
      </c>
      <c r="G1148" s="201">
        <v>87.61</v>
      </c>
      <c r="H1148" s="202">
        <v>0</v>
      </c>
      <c r="I1148" s="205">
        <v>0</v>
      </c>
      <c r="J1148" s="201">
        <v>0</v>
      </c>
      <c r="K1148" s="201">
        <v>0</v>
      </c>
      <c r="L1148" s="202">
        <v>87.61</v>
      </c>
    </row>
    <row r="1149" s="192" customFormat="1" customHeight="1" spans="1:12">
      <c r="A1149" s="179" t="s">
        <v>1583</v>
      </c>
      <c r="B1149" s="179" t="s">
        <v>1899</v>
      </c>
      <c r="C1149" s="179" t="s">
        <v>1899</v>
      </c>
      <c r="D1149" s="199" t="s">
        <v>3689</v>
      </c>
      <c r="E1149" s="200" t="s">
        <v>3522</v>
      </c>
      <c r="F1149" s="201">
        <v>16</v>
      </c>
      <c r="G1149" s="201">
        <v>16</v>
      </c>
      <c r="H1149" s="202">
        <v>0</v>
      </c>
      <c r="I1149" s="205">
        <v>0</v>
      </c>
      <c r="J1149" s="201">
        <v>16</v>
      </c>
      <c r="K1149" s="201">
        <v>0</v>
      </c>
      <c r="L1149" s="202">
        <v>0</v>
      </c>
    </row>
    <row r="1150" s="192" customFormat="1" customHeight="1" spans="1:12">
      <c r="A1150" s="179" t="s">
        <v>1619</v>
      </c>
      <c r="B1150" s="179" t="s">
        <v>1911</v>
      </c>
      <c r="C1150" s="179" t="s">
        <v>1911</v>
      </c>
      <c r="D1150" s="199" t="s">
        <v>3523</v>
      </c>
      <c r="E1150" s="200" t="s">
        <v>3524</v>
      </c>
      <c r="F1150" s="201">
        <v>20.72</v>
      </c>
      <c r="G1150" s="201">
        <v>20.72</v>
      </c>
      <c r="H1150" s="202">
        <v>0</v>
      </c>
      <c r="I1150" s="205">
        <v>0</v>
      </c>
      <c r="J1150" s="201">
        <v>0</v>
      </c>
      <c r="K1150" s="201">
        <v>20.72</v>
      </c>
      <c r="L1150" s="202">
        <v>0</v>
      </c>
    </row>
    <row r="1151" s="192" customFormat="1" customHeight="1" spans="1:12">
      <c r="A1151" s="179" t="s">
        <v>1619</v>
      </c>
      <c r="B1151" s="179" t="s">
        <v>1911</v>
      </c>
      <c r="C1151" s="179" t="s">
        <v>1913</v>
      </c>
      <c r="D1151" s="199" t="s">
        <v>3525</v>
      </c>
      <c r="E1151" s="200" t="s">
        <v>3526</v>
      </c>
      <c r="F1151" s="201">
        <v>8.29</v>
      </c>
      <c r="G1151" s="201">
        <v>8.29</v>
      </c>
      <c r="H1151" s="202">
        <v>0</v>
      </c>
      <c r="I1151" s="205">
        <v>0</v>
      </c>
      <c r="J1151" s="201">
        <v>0</v>
      </c>
      <c r="K1151" s="201">
        <v>8.29</v>
      </c>
      <c r="L1151" s="202">
        <v>0</v>
      </c>
    </row>
    <row r="1152" s="192" customFormat="1" customHeight="1" spans="1:12">
      <c r="A1152" s="179" t="s">
        <v>1697</v>
      </c>
      <c r="B1152" s="179" t="s">
        <v>1992</v>
      </c>
      <c r="C1152" s="179" t="s">
        <v>1899</v>
      </c>
      <c r="D1152" s="199" t="s">
        <v>3582</v>
      </c>
      <c r="E1152" s="200" t="s">
        <v>3528</v>
      </c>
      <c r="F1152" s="201">
        <v>5.19</v>
      </c>
      <c r="G1152" s="201">
        <v>5.19</v>
      </c>
      <c r="H1152" s="202">
        <v>0</v>
      </c>
      <c r="I1152" s="205">
        <v>0</v>
      </c>
      <c r="J1152" s="201">
        <v>0</v>
      </c>
      <c r="K1152" s="201">
        <v>5.19</v>
      </c>
      <c r="L1152" s="202">
        <v>0</v>
      </c>
    </row>
    <row r="1153" s="192" customFormat="1" customHeight="1" spans="1:12">
      <c r="A1153" s="179" t="s">
        <v>1619</v>
      </c>
      <c r="B1153" s="179" t="s">
        <v>2029</v>
      </c>
      <c r="C1153" s="179" t="s">
        <v>1899</v>
      </c>
      <c r="D1153" s="199" t="s">
        <v>3529</v>
      </c>
      <c r="E1153" s="200" t="s">
        <v>3530</v>
      </c>
      <c r="F1153" s="201">
        <v>0.88</v>
      </c>
      <c r="G1153" s="201">
        <v>0.88</v>
      </c>
      <c r="H1153" s="202">
        <v>0</v>
      </c>
      <c r="I1153" s="205">
        <v>0</v>
      </c>
      <c r="J1153" s="201">
        <v>0</v>
      </c>
      <c r="K1153" s="201">
        <v>0.88</v>
      </c>
      <c r="L1153" s="202">
        <v>0</v>
      </c>
    </row>
    <row r="1154" s="192" customFormat="1" customHeight="1" spans="1:12">
      <c r="A1154" s="179" t="s">
        <v>1619</v>
      </c>
      <c r="B1154" s="179" t="s">
        <v>2029</v>
      </c>
      <c r="C1154" s="179" t="s">
        <v>1897</v>
      </c>
      <c r="D1154" s="199" t="s">
        <v>3531</v>
      </c>
      <c r="E1154" s="200" t="s">
        <v>3532</v>
      </c>
      <c r="F1154" s="201">
        <v>0.95</v>
      </c>
      <c r="G1154" s="201">
        <v>0.95</v>
      </c>
      <c r="H1154" s="202">
        <v>0</v>
      </c>
      <c r="I1154" s="205">
        <v>0</v>
      </c>
      <c r="J1154" s="201">
        <v>0</v>
      </c>
      <c r="K1154" s="201">
        <v>0.95</v>
      </c>
      <c r="L1154" s="202">
        <v>0</v>
      </c>
    </row>
    <row r="1155" s="192" customFormat="1" customHeight="1" spans="1:12">
      <c r="A1155" s="179" t="s">
        <v>1851</v>
      </c>
      <c r="B1155" s="179" t="s">
        <v>1899</v>
      </c>
      <c r="C1155" s="179" t="s">
        <v>1897</v>
      </c>
      <c r="D1155" s="199" t="s">
        <v>3533</v>
      </c>
      <c r="E1155" s="200" t="s">
        <v>3533</v>
      </c>
      <c r="F1155" s="201">
        <v>10.51</v>
      </c>
      <c r="G1155" s="201">
        <v>10.51</v>
      </c>
      <c r="H1155" s="202">
        <v>0</v>
      </c>
      <c r="I1155" s="205">
        <v>0</v>
      </c>
      <c r="J1155" s="201">
        <v>0</v>
      </c>
      <c r="K1155" s="201">
        <v>10.51</v>
      </c>
      <c r="L1155" s="202">
        <v>0</v>
      </c>
    </row>
    <row r="1156" s="192" customFormat="1" customHeight="1" spans="1:12">
      <c r="A1156" s="179" t="s">
        <v>1583</v>
      </c>
      <c r="B1156" s="179" t="s">
        <v>1899</v>
      </c>
      <c r="C1156" s="179" t="s">
        <v>1899</v>
      </c>
      <c r="D1156" s="199" t="s">
        <v>3689</v>
      </c>
      <c r="E1156" s="200" t="s">
        <v>3534</v>
      </c>
      <c r="F1156" s="201">
        <v>6</v>
      </c>
      <c r="G1156" s="201">
        <v>6</v>
      </c>
      <c r="H1156" s="202">
        <v>0</v>
      </c>
      <c r="I1156" s="205">
        <v>0</v>
      </c>
      <c r="J1156" s="201">
        <v>6</v>
      </c>
      <c r="K1156" s="201">
        <v>0</v>
      </c>
      <c r="L1156" s="202">
        <v>0</v>
      </c>
    </row>
    <row r="1157" s="192" customFormat="1" customHeight="1" spans="1:12">
      <c r="A1157" s="179" t="s">
        <v>1583</v>
      </c>
      <c r="B1157" s="179" t="s">
        <v>1899</v>
      </c>
      <c r="C1157" s="179" t="s">
        <v>1899</v>
      </c>
      <c r="D1157" s="199" t="s">
        <v>3689</v>
      </c>
      <c r="E1157" s="200" t="s">
        <v>3535</v>
      </c>
      <c r="F1157" s="201">
        <v>0.95</v>
      </c>
      <c r="G1157" s="201">
        <v>0.95</v>
      </c>
      <c r="H1157" s="202">
        <v>0</v>
      </c>
      <c r="I1157" s="205">
        <v>0.95</v>
      </c>
      <c r="J1157" s="201">
        <v>0</v>
      </c>
      <c r="K1157" s="201">
        <v>0</v>
      </c>
      <c r="L1157" s="202">
        <v>0</v>
      </c>
    </row>
    <row r="1158" s="192" customFormat="1" customHeight="1" spans="1:12">
      <c r="A1158" s="179" t="s">
        <v>1619</v>
      </c>
      <c r="B1158" s="179" t="s">
        <v>1911</v>
      </c>
      <c r="C1158" s="179" t="s">
        <v>1899</v>
      </c>
      <c r="D1158" s="199" t="s">
        <v>3571</v>
      </c>
      <c r="E1158" s="200" t="s">
        <v>3538</v>
      </c>
      <c r="F1158" s="201">
        <v>17.29</v>
      </c>
      <c r="G1158" s="201">
        <v>17.29</v>
      </c>
      <c r="H1158" s="202">
        <v>0</v>
      </c>
      <c r="I1158" s="205">
        <v>0</v>
      </c>
      <c r="J1158" s="201">
        <v>17.29</v>
      </c>
      <c r="K1158" s="201">
        <v>0</v>
      </c>
      <c r="L1158" s="202">
        <v>0</v>
      </c>
    </row>
    <row r="1159" s="192" customFormat="1" customHeight="1" spans="1:12">
      <c r="A1159" s="179"/>
      <c r="B1159" s="179"/>
      <c r="C1159" s="179"/>
      <c r="D1159" s="199" t="s">
        <v>2450</v>
      </c>
      <c r="E1159" s="200" t="s">
        <v>2451</v>
      </c>
      <c r="F1159" s="201">
        <v>571.59</v>
      </c>
      <c r="G1159" s="201">
        <v>571.59</v>
      </c>
      <c r="H1159" s="202">
        <v>0</v>
      </c>
      <c r="I1159" s="205">
        <v>3.4</v>
      </c>
      <c r="J1159" s="201">
        <v>128.95</v>
      </c>
      <c r="K1159" s="201">
        <v>151.18</v>
      </c>
      <c r="L1159" s="202">
        <v>288.06</v>
      </c>
    </row>
    <row r="1160" s="192" customFormat="1" customHeight="1" spans="1:12">
      <c r="A1160" s="179"/>
      <c r="B1160" s="179"/>
      <c r="C1160" s="179"/>
      <c r="D1160" s="199" t="s">
        <v>3517</v>
      </c>
      <c r="E1160" s="200" t="s">
        <v>3518</v>
      </c>
      <c r="F1160" s="201">
        <v>571.59</v>
      </c>
      <c r="G1160" s="201">
        <v>571.59</v>
      </c>
      <c r="H1160" s="202">
        <v>0</v>
      </c>
      <c r="I1160" s="205">
        <v>3.4</v>
      </c>
      <c r="J1160" s="201">
        <v>128.95</v>
      </c>
      <c r="K1160" s="201">
        <v>151.18</v>
      </c>
      <c r="L1160" s="202">
        <v>288.06</v>
      </c>
    </row>
    <row r="1161" s="192" customFormat="1" customHeight="1" spans="1:12">
      <c r="A1161" s="179" t="s">
        <v>1583</v>
      </c>
      <c r="B1161" s="179" t="s">
        <v>1899</v>
      </c>
      <c r="C1161" s="179" t="s">
        <v>1899</v>
      </c>
      <c r="D1161" s="199" t="s">
        <v>3689</v>
      </c>
      <c r="E1161" s="200" t="s">
        <v>3520</v>
      </c>
      <c r="F1161" s="201">
        <v>288.06</v>
      </c>
      <c r="G1161" s="201">
        <v>288.06</v>
      </c>
      <c r="H1161" s="202">
        <v>0</v>
      </c>
      <c r="I1161" s="205">
        <v>0</v>
      </c>
      <c r="J1161" s="201">
        <v>0</v>
      </c>
      <c r="K1161" s="201">
        <v>0</v>
      </c>
      <c r="L1161" s="202">
        <v>288.06</v>
      </c>
    </row>
    <row r="1162" s="192" customFormat="1" customHeight="1" spans="1:12">
      <c r="A1162" s="179" t="s">
        <v>1583</v>
      </c>
      <c r="B1162" s="179" t="s">
        <v>1899</v>
      </c>
      <c r="C1162" s="179" t="s">
        <v>1899</v>
      </c>
      <c r="D1162" s="199" t="s">
        <v>3689</v>
      </c>
      <c r="E1162" s="200" t="s">
        <v>3522</v>
      </c>
      <c r="F1162" s="201">
        <v>43</v>
      </c>
      <c r="G1162" s="201">
        <v>43</v>
      </c>
      <c r="H1162" s="202">
        <v>0</v>
      </c>
      <c r="I1162" s="205">
        <v>0</v>
      </c>
      <c r="J1162" s="201">
        <v>43</v>
      </c>
      <c r="K1162" s="201">
        <v>0</v>
      </c>
      <c r="L1162" s="202">
        <v>0</v>
      </c>
    </row>
    <row r="1163" s="192" customFormat="1" customHeight="1" spans="1:12">
      <c r="A1163" s="179" t="s">
        <v>1619</v>
      </c>
      <c r="B1163" s="179" t="s">
        <v>1911</v>
      </c>
      <c r="C1163" s="179" t="s">
        <v>1911</v>
      </c>
      <c r="D1163" s="199" t="s">
        <v>3523</v>
      </c>
      <c r="E1163" s="200" t="s">
        <v>3524</v>
      </c>
      <c r="F1163" s="201">
        <v>66.21</v>
      </c>
      <c r="G1163" s="201">
        <v>66.21</v>
      </c>
      <c r="H1163" s="202">
        <v>0</v>
      </c>
      <c r="I1163" s="205">
        <v>0</v>
      </c>
      <c r="J1163" s="201">
        <v>0</v>
      </c>
      <c r="K1163" s="201">
        <v>66.21</v>
      </c>
      <c r="L1163" s="202">
        <v>0</v>
      </c>
    </row>
    <row r="1164" s="192" customFormat="1" customHeight="1" spans="1:12">
      <c r="A1164" s="179" t="s">
        <v>1619</v>
      </c>
      <c r="B1164" s="179" t="s">
        <v>1911</v>
      </c>
      <c r="C1164" s="179" t="s">
        <v>1913</v>
      </c>
      <c r="D1164" s="199" t="s">
        <v>3525</v>
      </c>
      <c r="E1164" s="200" t="s">
        <v>3526</v>
      </c>
      <c r="F1164" s="201">
        <v>26.48</v>
      </c>
      <c r="G1164" s="201">
        <v>26.48</v>
      </c>
      <c r="H1164" s="202">
        <v>0</v>
      </c>
      <c r="I1164" s="205">
        <v>0</v>
      </c>
      <c r="J1164" s="201">
        <v>0</v>
      </c>
      <c r="K1164" s="201">
        <v>26.48</v>
      </c>
      <c r="L1164" s="202">
        <v>0</v>
      </c>
    </row>
    <row r="1165" s="192" customFormat="1" customHeight="1" spans="1:12">
      <c r="A1165" s="179" t="s">
        <v>1697</v>
      </c>
      <c r="B1165" s="179" t="s">
        <v>1992</v>
      </c>
      <c r="C1165" s="179" t="s">
        <v>1899</v>
      </c>
      <c r="D1165" s="199" t="s">
        <v>3582</v>
      </c>
      <c r="E1165" s="200" t="s">
        <v>3528</v>
      </c>
      <c r="F1165" s="201">
        <v>17.64</v>
      </c>
      <c r="G1165" s="201">
        <v>17.64</v>
      </c>
      <c r="H1165" s="202">
        <v>0</v>
      </c>
      <c r="I1165" s="205">
        <v>0</v>
      </c>
      <c r="J1165" s="201">
        <v>0</v>
      </c>
      <c r="K1165" s="201">
        <v>17.64</v>
      </c>
      <c r="L1165" s="202">
        <v>0</v>
      </c>
    </row>
    <row r="1166" s="192" customFormat="1" customHeight="1" spans="1:12">
      <c r="A1166" s="179" t="s">
        <v>1619</v>
      </c>
      <c r="B1166" s="179" t="s">
        <v>2029</v>
      </c>
      <c r="C1166" s="179" t="s">
        <v>1899</v>
      </c>
      <c r="D1166" s="199" t="s">
        <v>3529</v>
      </c>
      <c r="E1166" s="200" t="s">
        <v>3530</v>
      </c>
      <c r="F1166" s="201">
        <v>2.88</v>
      </c>
      <c r="G1166" s="201">
        <v>2.88</v>
      </c>
      <c r="H1166" s="202">
        <v>0</v>
      </c>
      <c r="I1166" s="205">
        <v>0</v>
      </c>
      <c r="J1166" s="201">
        <v>0</v>
      </c>
      <c r="K1166" s="201">
        <v>2.88</v>
      </c>
      <c r="L1166" s="202">
        <v>0</v>
      </c>
    </row>
    <row r="1167" s="192" customFormat="1" customHeight="1" spans="1:12">
      <c r="A1167" s="179" t="s">
        <v>1619</v>
      </c>
      <c r="B1167" s="179" t="s">
        <v>2029</v>
      </c>
      <c r="C1167" s="179" t="s">
        <v>1897</v>
      </c>
      <c r="D1167" s="199" t="s">
        <v>3531</v>
      </c>
      <c r="E1167" s="200" t="s">
        <v>3532</v>
      </c>
      <c r="F1167" s="201">
        <v>3.4</v>
      </c>
      <c r="G1167" s="201">
        <v>3.4</v>
      </c>
      <c r="H1167" s="202">
        <v>0</v>
      </c>
      <c r="I1167" s="205">
        <v>0</v>
      </c>
      <c r="J1167" s="201">
        <v>0</v>
      </c>
      <c r="K1167" s="201">
        <v>3.4</v>
      </c>
      <c r="L1167" s="202">
        <v>0</v>
      </c>
    </row>
    <row r="1168" s="192" customFormat="1" customHeight="1" spans="1:12">
      <c r="A1168" s="179" t="s">
        <v>1851</v>
      </c>
      <c r="B1168" s="179" t="s">
        <v>1899</v>
      </c>
      <c r="C1168" s="179" t="s">
        <v>1897</v>
      </c>
      <c r="D1168" s="199" t="s">
        <v>3533</v>
      </c>
      <c r="E1168" s="200" t="s">
        <v>3533</v>
      </c>
      <c r="F1168" s="201">
        <v>34.57</v>
      </c>
      <c r="G1168" s="201">
        <v>34.57</v>
      </c>
      <c r="H1168" s="202">
        <v>0</v>
      </c>
      <c r="I1168" s="205">
        <v>0</v>
      </c>
      <c r="J1168" s="201">
        <v>0</v>
      </c>
      <c r="K1168" s="201">
        <v>34.57</v>
      </c>
      <c r="L1168" s="202">
        <v>0</v>
      </c>
    </row>
    <row r="1169" s="192" customFormat="1" customHeight="1" spans="1:12">
      <c r="A1169" s="179" t="s">
        <v>1583</v>
      </c>
      <c r="B1169" s="179" t="s">
        <v>1899</v>
      </c>
      <c r="C1169" s="179" t="s">
        <v>1899</v>
      </c>
      <c r="D1169" s="199" t="s">
        <v>3689</v>
      </c>
      <c r="E1169" s="200" t="s">
        <v>3534</v>
      </c>
      <c r="F1169" s="201">
        <v>62.46</v>
      </c>
      <c r="G1169" s="201">
        <v>62.46</v>
      </c>
      <c r="H1169" s="202">
        <v>0</v>
      </c>
      <c r="I1169" s="205">
        <v>0</v>
      </c>
      <c r="J1169" s="201">
        <v>62.46</v>
      </c>
      <c r="K1169" s="201">
        <v>0</v>
      </c>
      <c r="L1169" s="202">
        <v>0</v>
      </c>
    </row>
    <row r="1170" s="192" customFormat="1" customHeight="1" spans="1:12">
      <c r="A1170" s="179" t="s">
        <v>1583</v>
      </c>
      <c r="B1170" s="179" t="s">
        <v>1899</v>
      </c>
      <c r="C1170" s="179" t="s">
        <v>1899</v>
      </c>
      <c r="D1170" s="199" t="s">
        <v>3689</v>
      </c>
      <c r="E1170" s="200" t="s">
        <v>3535</v>
      </c>
      <c r="F1170" s="201">
        <v>3.4</v>
      </c>
      <c r="G1170" s="201">
        <v>3.4</v>
      </c>
      <c r="H1170" s="202">
        <v>0</v>
      </c>
      <c r="I1170" s="205">
        <v>3.4</v>
      </c>
      <c r="J1170" s="201">
        <v>0</v>
      </c>
      <c r="K1170" s="201">
        <v>0</v>
      </c>
      <c r="L1170" s="202">
        <v>0</v>
      </c>
    </row>
    <row r="1171" s="192" customFormat="1" customHeight="1" spans="1:12">
      <c r="A1171" s="179" t="s">
        <v>1619</v>
      </c>
      <c r="B1171" s="179" t="s">
        <v>1911</v>
      </c>
      <c r="C1171" s="179" t="s">
        <v>1899</v>
      </c>
      <c r="D1171" s="199" t="s">
        <v>3571</v>
      </c>
      <c r="E1171" s="200" t="s">
        <v>3538</v>
      </c>
      <c r="F1171" s="201">
        <v>23.49</v>
      </c>
      <c r="G1171" s="201">
        <v>23.49</v>
      </c>
      <c r="H1171" s="202">
        <v>0</v>
      </c>
      <c r="I1171" s="205">
        <v>0</v>
      </c>
      <c r="J1171" s="201">
        <v>23.49</v>
      </c>
      <c r="K1171" s="201">
        <v>0</v>
      </c>
      <c r="L1171" s="202">
        <v>0</v>
      </c>
    </row>
    <row r="1172" s="192" customFormat="1" customHeight="1" spans="1:12">
      <c r="A1172" s="179"/>
      <c r="B1172" s="179"/>
      <c r="C1172" s="179"/>
      <c r="D1172" s="199" t="s">
        <v>2452</v>
      </c>
      <c r="E1172" s="200" t="s">
        <v>2453</v>
      </c>
      <c r="F1172" s="201">
        <v>1290.4</v>
      </c>
      <c r="G1172" s="201">
        <v>1290.4</v>
      </c>
      <c r="H1172" s="202">
        <v>0</v>
      </c>
      <c r="I1172" s="205">
        <v>7.95</v>
      </c>
      <c r="J1172" s="201">
        <v>266.35</v>
      </c>
      <c r="K1172" s="201">
        <v>349.42</v>
      </c>
      <c r="L1172" s="202">
        <v>666.68</v>
      </c>
    </row>
    <row r="1173" s="192" customFormat="1" customHeight="1" spans="1:12">
      <c r="A1173" s="179"/>
      <c r="B1173" s="179"/>
      <c r="C1173" s="179"/>
      <c r="D1173" s="199" t="s">
        <v>3517</v>
      </c>
      <c r="E1173" s="200" t="s">
        <v>3518</v>
      </c>
      <c r="F1173" s="201">
        <v>1290.4</v>
      </c>
      <c r="G1173" s="201">
        <v>1290.4</v>
      </c>
      <c r="H1173" s="202">
        <v>0</v>
      </c>
      <c r="I1173" s="205">
        <v>7.95</v>
      </c>
      <c r="J1173" s="201">
        <v>266.35</v>
      </c>
      <c r="K1173" s="201">
        <v>349.42</v>
      </c>
      <c r="L1173" s="202">
        <v>666.68</v>
      </c>
    </row>
    <row r="1174" s="192" customFormat="1" customHeight="1" spans="1:12">
      <c r="A1174" s="179" t="s">
        <v>1583</v>
      </c>
      <c r="B1174" s="179" t="s">
        <v>1899</v>
      </c>
      <c r="C1174" s="179" t="s">
        <v>1899</v>
      </c>
      <c r="D1174" s="199" t="s">
        <v>3689</v>
      </c>
      <c r="E1174" s="200" t="s">
        <v>3520</v>
      </c>
      <c r="F1174" s="201">
        <v>666.68</v>
      </c>
      <c r="G1174" s="201">
        <v>666.68</v>
      </c>
      <c r="H1174" s="202">
        <v>0</v>
      </c>
      <c r="I1174" s="205">
        <v>0</v>
      </c>
      <c r="J1174" s="201">
        <v>0</v>
      </c>
      <c r="K1174" s="201">
        <v>0</v>
      </c>
      <c r="L1174" s="202">
        <v>666.68</v>
      </c>
    </row>
    <row r="1175" s="192" customFormat="1" customHeight="1" spans="1:12">
      <c r="A1175" s="179" t="s">
        <v>1583</v>
      </c>
      <c r="B1175" s="179" t="s">
        <v>1899</v>
      </c>
      <c r="C1175" s="179" t="s">
        <v>1899</v>
      </c>
      <c r="D1175" s="199" t="s">
        <v>3689</v>
      </c>
      <c r="E1175" s="200" t="s">
        <v>3522</v>
      </c>
      <c r="F1175" s="201">
        <v>97</v>
      </c>
      <c r="G1175" s="201">
        <v>97</v>
      </c>
      <c r="H1175" s="202">
        <v>0</v>
      </c>
      <c r="I1175" s="205">
        <v>0</v>
      </c>
      <c r="J1175" s="201">
        <v>97</v>
      </c>
      <c r="K1175" s="201">
        <v>0</v>
      </c>
      <c r="L1175" s="202">
        <v>0</v>
      </c>
    </row>
    <row r="1176" s="192" customFormat="1" customHeight="1" spans="1:12">
      <c r="A1176" s="179" t="s">
        <v>1619</v>
      </c>
      <c r="B1176" s="179" t="s">
        <v>1911</v>
      </c>
      <c r="C1176" s="179" t="s">
        <v>1911</v>
      </c>
      <c r="D1176" s="199" t="s">
        <v>3523</v>
      </c>
      <c r="E1176" s="200" t="s">
        <v>3524</v>
      </c>
      <c r="F1176" s="201">
        <v>152.74</v>
      </c>
      <c r="G1176" s="201">
        <v>152.74</v>
      </c>
      <c r="H1176" s="202">
        <v>0</v>
      </c>
      <c r="I1176" s="205">
        <v>0</v>
      </c>
      <c r="J1176" s="201">
        <v>0</v>
      </c>
      <c r="K1176" s="201">
        <v>152.74</v>
      </c>
      <c r="L1176" s="202">
        <v>0</v>
      </c>
    </row>
    <row r="1177" s="192" customFormat="1" customHeight="1" spans="1:12">
      <c r="A1177" s="179" t="s">
        <v>1619</v>
      </c>
      <c r="B1177" s="179" t="s">
        <v>1911</v>
      </c>
      <c r="C1177" s="179" t="s">
        <v>1913</v>
      </c>
      <c r="D1177" s="199" t="s">
        <v>3525</v>
      </c>
      <c r="E1177" s="200" t="s">
        <v>3526</v>
      </c>
      <c r="F1177" s="201">
        <v>61.09</v>
      </c>
      <c r="G1177" s="201">
        <v>61.09</v>
      </c>
      <c r="H1177" s="202">
        <v>0</v>
      </c>
      <c r="I1177" s="205">
        <v>0</v>
      </c>
      <c r="J1177" s="201">
        <v>0</v>
      </c>
      <c r="K1177" s="201">
        <v>61.09</v>
      </c>
      <c r="L1177" s="202">
        <v>0</v>
      </c>
    </row>
    <row r="1178" s="192" customFormat="1" customHeight="1" spans="1:12">
      <c r="A1178" s="179" t="s">
        <v>1697</v>
      </c>
      <c r="B1178" s="179" t="s">
        <v>1992</v>
      </c>
      <c r="C1178" s="179" t="s">
        <v>1899</v>
      </c>
      <c r="D1178" s="199" t="s">
        <v>3582</v>
      </c>
      <c r="E1178" s="200" t="s">
        <v>3528</v>
      </c>
      <c r="F1178" s="201">
        <v>40.97</v>
      </c>
      <c r="G1178" s="201">
        <v>40.97</v>
      </c>
      <c r="H1178" s="202">
        <v>0</v>
      </c>
      <c r="I1178" s="205">
        <v>0</v>
      </c>
      <c r="J1178" s="201">
        <v>0</v>
      </c>
      <c r="K1178" s="201">
        <v>40.97</v>
      </c>
      <c r="L1178" s="202">
        <v>0</v>
      </c>
    </row>
    <row r="1179" s="192" customFormat="1" customHeight="1" spans="1:12">
      <c r="A1179" s="179" t="s">
        <v>1619</v>
      </c>
      <c r="B1179" s="179" t="s">
        <v>2029</v>
      </c>
      <c r="C1179" s="179" t="s">
        <v>1899</v>
      </c>
      <c r="D1179" s="199" t="s">
        <v>3529</v>
      </c>
      <c r="E1179" s="200" t="s">
        <v>3530</v>
      </c>
      <c r="F1179" s="201">
        <v>6.67</v>
      </c>
      <c r="G1179" s="201">
        <v>6.67</v>
      </c>
      <c r="H1179" s="202">
        <v>0</v>
      </c>
      <c r="I1179" s="205">
        <v>0</v>
      </c>
      <c r="J1179" s="201">
        <v>0</v>
      </c>
      <c r="K1179" s="201">
        <v>6.67</v>
      </c>
      <c r="L1179" s="202">
        <v>0</v>
      </c>
    </row>
    <row r="1180" s="192" customFormat="1" customHeight="1" spans="1:12">
      <c r="A1180" s="179" t="s">
        <v>1619</v>
      </c>
      <c r="B1180" s="179" t="s">
        <v>2029</v>
      </c>
      <c r="C1180" s="179" t="s">
        <v>1897</v>
      </c>
      <c r="D1180" s="199" t="s">
        <v>3531</v>
      </c>
      <c r="E1180" s="200" t="s">
        <v>3532</v>
      </c>
      <c r="F1180" s="201">
        <v>7.95</v>
      </c>
      <c r="G1180" s="201">
        <v>7.95</v>
      </c>
      <c r="H1180" s="202">
        <v>0</v>
      </c>
      <c r="I1180" s="205">
        <v>0</v>
      </c>
      <c r="J1180" s="201">
        <v>0</v>
      </c>
      <c r="K1180" s="201">
        <v>7.95</v>
      </c>
      <c r="L1180" s="202">
        <v>0</v>
      </c>
    </row>
    <row r="1181" s="192" customFormat="1" customHeight="1" spans="1:12">
      <c r="A1181" s="179" t="s">
        <v>1851</v>
      </c>
      <c r="B1181" s="179" t="s">
        <v>1899</v>
      </c>
      <c r="C1181" s="179" t="s">
        <v>1897</v>
      </c>
      <c r="D1181" s="199" t="s">
        <v>3533</v>
      </c>
      <c r="E1181" s="200" t="s">
        <v>3533</v>
      </c>
      <c r="F1181" s="201">
        <v>80</v>
      </c>
      <c r="G1181" s="201">
        <v>80</v>
      </c>
      <c r="H1181" s="202">
        <v>0</v>
      </c>
      <c r="I1181" s="205">
        <v>0</v>
      </c>
      <c r="J1181" s="201">
        <v>0</v>
      </c>
      <c r="K1181" s="201">
        <v>80</v>
      </c>
      <c r="L1181" s="202">
        <v>0</v>
      </c>
    </row>
    <row r="1182" s="192" customFormat="1" customHeight="1" spans="1:12">
      <c r="A1182" s="179" t="s">
        <v>1583</v>
      </c>
      <c r="B1182" s="179" t="s">
        <v>1899</v>
      </c>
      <c r="C1182" s="179" t="s">
        <v>1899</v>
      </c>
      <c r="D1182" s="199" t="s">
        <v>3689</v>
      </c>
      <c r="E1182" s="200" t="s">
        <v>3534</v>
      </c>
      <c r="F1182" s="201">
        <v>122.58</v>
      </c>
      <c r="G1182" s="201">
        <v>122.58</v>
      </c>
      <c r="H1182" s="202">
        <v>0</v>
      </c>
      <c r="I1182" s="205">
        <v>0</v>
      </c>
      <c r="J1182" s="201">
        <v>122.58</v>
      </c>
      <c r="K1182" s="201">
        <v>0</v>
      </c>
      <c r="L1182" s="202">
        <v>0</v>
      </c>
    </row>
    <row r="1183" s="192" customFormat="1" customHeight="1" spans="1:12">
      <c r="A1183" s="179" t="s">
        <v>1583</v>
      </c>
      <c r="B1183" s="179" t="s">
        <v>1899</v>
      </c>
      <c r="C1183" s="179" t="s">
        <v>1899</v>
      </c>
      <c r="D1183" s="199" t="s">
        <v>3689</v>
      </c>
      <c r="E1183" s="200" t="s">
        <v>3535</v>
      </c>
      <c r="F1183" s="201">
        <v>7.95</v>
      </c>
      <c r="G1183" s="201">
        <v>7.95</v>
      </c>
      <c r="H1183" s="202">
        <v>0</v>
      </c>
      <c r="I1183" s="205">
        <v>7.95</v>
      </c>
      <c r="J1183" s="201">
        <v>0</v>
      </c>
      <c r="K1183" s="201">
        <v>0</v>
      </c>
      <c r="L1183" s="202">
        <v>0</v>
      </c>
    </row>
    <row r="1184" s="192" customFormat="1" customHeight="1" spans="1:12">
      <c r="A1184" s="179" t="s">
        <v>1619</v>
      </c>
      <c r="B1184" s="179" t="s">
        <v>1911</v>
      </c>
      <c r="C1184" s="179" t="s">
        <v>1899</v>
      </c>
      <c r="D1184" s="199" t="s">
        <v>3571</v>
      </c>
      <c r="E1184" s="200" t="s">
        <v>3538</v>
      </c>
      <c r="F1184" s="201">
        <v>46.77</v>
      </c>
      <c r="G1184" s="201">
        <v>46.77</v>
      </c>
      <c r="H1184" s="202">
        <v>0</v>
      </c>
      <c r="I1184" s="205">
        <v>0</v>
      </c>
      <c r="J1184" s="201">
        <v>46.77</v>
      </c>
      <c r="K1184" s="201">
        <v>0</v>
      </c>
      <c r="L1184" s="202">
        <v>0</v>
      </c>
    </row>
    <row r="1185" s="192" customFormat="1" customHeight="1" spans="1:12">
      <c r="A1185" s="179"/>
      <c r="B1185" s="179"/>
      <c r="C1185" s="179"/>
      <c r="D1185" s="199" t="s">
        <v>2454</v>
      </c>
      <c r="E1185" s="200" t="s">
        <v>2455</v>
      </c>
      <c r="F1185" s="201">
        <v>680.85</v>
      </c>
      <c r="G1185" s="201">
        <v>680.85</v>
      </c>
      <c r="H1185" s="202">
        <v>0</v>
      </c>
      <c r="I1185" s="205">
        <v>4.22</v>
      </c>
      <c r="J1185" s="201">
        <v>138.91</v>
      </c>
      <c r="K1185" s="201">
        <v>184.88</v>
      </c>
      <c r="L1185" s="202">
        <v>352.84</v>
      </c>
    </row>
    <row r="1186" s="192" customFormat="1" customHeight="1" spans="1:12">
      <c r="A1186" s="179"/>
      <c r="B1186" s="179"/>
      <c r="C1186" s="179"/>
      <c r="D1186" s="199" t="s">
        <v>3517</v>
      </c>
      <c r="E1186" s="200" t="s">
        <v>3518</v>
      </c>
      <c r="F1186" s="201">
        <v>680.85</v>
      </c>
      <c r="G1186" s="201">
        <v>680.85</v>
      </c>
      <c r="H1186" s="202">
        <v>0</v>
      </c>
      <c r="I1186" s="205">
        <v>4.22</v>
      </c>
      <c r="J1186" s="201">
        <v>138.91</v>
      </c>
      <c r="K1186" s="201">
        <v>184.88</v>
      </c>
      <c r="L1186" s="202">
        <v>352.84</v>
      </c>
    </row>
    <row r="1187" s="192" customFormat="1" customHeight="1" spans="1:12">
      <c r="A1187" s="179" t="s">
        <v>1583</v>
      </c>
      <c r="B1187" s="179" t="s">
        <v>1899</v>
      </c>
      <c r="C1187" s="179" t="s">
        <v>1899</v>
      </c>
      <c r="D1187" s="199" t="s">
        <v>3689</v>
      </c>
      <c r="E1187" s="200" t="s">
        <v>3520</v>
      </c>
      <c r="F1187" s="201">
        <v>352.84</v>
      </c>
      <c r="G1187" s="201">
        <v>352.84</v>
      </c>
      <c r="H1187" s="202">
        <v>0</v>
      </c>
      <c r="I1187" s="205">
        <v>0</v>
      </c>
      <c r="J1187" s="201">
        <v>0</v>
      </c>
      <c r="K1187" s="201">
        <v>0</v>
      </c>
      <c r="L1187" s="202">
        <v>352.84</v>
      </c>
    </row>
    <row r="1188" s="192" customFormat="1" customHeight="1" spans="1:12">
      <c r="A1188" s="179" t="s">
        <v>1583</v>
      </c>
      <c r="B1188" s="179" t="s">
        <v>1899</v>
      </c>
      <c r="C1188" s="179" t="s">
        <v>1899</v>
      </c>
      <c r="D1188" s="199" t="s">
        <v>3689</v>
      </c>
      <c r="E1188" s="200" t="s">
        <v>3522</v>
      </c>
      <c r="F1188" s="201">
        <v>51</v>
      </c>
      <c r="G1188" s="201">
        <v>51</v>
      </c>
      <c r="H1188" s="202">
        <v>0</v>
      </c>
      <c r="I1188" s="205">
        <v>0</v>
      </c>
      <c r="J1188" s="201">
        <v>51</v>
      </c>
      <c r="K1188" s="201">
        <v>0</v>
      </c>
      <c r="L1188" s="202">
        <v>0</v>
      </c>
    </row>
    <row r="1189" s="192" customFormat="1" customHeight="1" spans="1:12">
      <c r="A1189" s="179" t="s">
        <v>1619</v>
      </c>
      <c r="B1189" s="179" t="s">
        <v>1911</v>
      </c>
      <c r="C1189" s="179" t="s">
        <v>1911</v>
      </c>
      <c r="D1189" s="199" t="s">
        <v>3523</v>
      </c>
      <c r="E1189" s="200" t="s">
        <v>3524</v>
      </c>
      <c r="F1189" s="201">
        <v>80.77</v>
      </c>
      <c r="G1189" s="201">
        <v>80.77</v>
      </c>
      <c r="H1189" s="202">
        <v>0</v>
      </c>
      <c r="I1189" s="205">
        <v>0</v>
      </c>
      <c r="J1189" s="201">
        <v>0</v>
      </c>
      <c r="K1189" s="201">
        <v>80.77</v>
      </c>
      <c r="L1189" s="202">
        <v>0</v>
      </c>
    </row>
    <row r="1190" s="192" customFormat="1" customHeight="1" spans="1:12">
      <c r="A1190" s="179" t="s">
        <v>1619</v>
      </c>
      <c r="B1190" s="179" t="s">
        <v>1911</v>
      </c>
      <c r="C1190" s="179" t="s">
        <v>1913</v>
      </c>
      <c r="D1190" s="199" t="s">
        <v>3525</v>
      </c>
      <c r="E1190" s="200" t="s">
        <v>3526</v>
      </c>
      <c r="F1190" s="201">
        <v>32.31</v>
      </c>
      <c r="G1190" s="201">
        <v>32.31</v>
      </c>
      <c r="H1190" s="202">
        <v>0</v>
      </c>
      <c r="I1190" s="205">
        <v>0</v>
      </c>
      <c r="J1190" s="201">
        <v>0</v>
      </c>
      <c r="K1190" s="201">
        <v>32.31</v>
      </c>
      <c r="L1190" s="202">
        <v>0</v>
      </c>
    </row>
    <row r="1191" s="192" customFormat="1" customHeight="1" spans="1:12">
      <c r="A1191" s="179" t="s">
        <v>1697</v>
      </c>
      <c r="B1191" s="179" t="s">
        <v>1992</v>
      </c>
      <c r="C1191" s="179" t="s">
        <v>1899</v>
      </c>
      <c r="D1191" s="199" t="s">
        <v>3582</v>
      </c>
      <c r="E1191" s="200" t="s">
        <v>3528</v>
      </c>
      <c r="F1191" s="201">
        <v>21.71</v>
      </c>
      <c r="G1191" s="201">
        <v>21.71</v>
      </c>
      <c r="H1191" s="202">
        <v>0</v>
      </c>
      <c r="I1191" s="205">
        <v>0</v>
      </c>
      <c r="J1191" s="201">
        <v>0</v>
      </c>
      <c r="K1191" s="201">
        <v>21.71</v>
      </c>
      <c r="L1191" s="202">
        <v>0</v>
      </c>
    </row>
    <row r="1192" s="192" customFormat="1" customHeight="1" spans="1:12">
      <c r="A1192" s="179" t="s">
        <v>1619</v>
      </c>
      <c r="B1192" s="179" t="s">
        <v>2029</v>
      </c>
      <c r="C1192" s="179" t="s">
        <v>1899</v>
      </c>
      <c r="D1192" s="199" t="s">
        <v>3529</v>
      </c>
      <c r="E1192" s="200" t="s">
        <v>3530</v>
      </c>
      <c r="F1192" s="201">
        <v>3.53</v>
      </c>
      <c r="G1192" s="201">
        <v>3.53</v>
      </c>
      <c r="H1192" s="202">
        <v>0</v>
      </c>
      <c r="I1192" s="205">
        <v>0</v>
      </c>
      <c r="J1192" s="201">
        <v>0</v>
      </c>
      <c r="K1192" s="201">
        <v>3.53</v>
      </c>
      <c r="L1192" s="202">
        <v>0</v>
      </c>
    </row>
    <row r="1193" s="192" customFormat="1" customHeight="1" spans="1:12">
      <c r="A1193" s="179" t="s">
        <v>1619</v>
      </c>
      <c r="B1193" s="179" t="s">
        <v>2029</v>
      </c>
      <c r="C1193" s="179" t="s">
        <v>1897</v>
      </c>
      <c r="D1193" s="199" t="s">
        <v>3531</v>
      </c>
      <c r="E1193" s="200" t="s">
        <v>3532</v>
      </c>
      <c r="F1193" s="201">
        <v>4.22</v>
      </c>
      <c r="G1193" s="201">
        <v>4.22</v>
      </c>
      <c r="H1193" s="202">
        <v>0</v>
      </c>
      <c r="I1193" s="205">
        <v>0</v>
      </c>
      <c r="J1193" s="201">
        <v>0</v>
      </c>
      <c r="K1193" s="201">
        <v>4.22</v>
      </c>
      <c r="L1193" s="202">
        <v>0</v>
      </c>
    </row>
    <row r="1194" s="192" customFormat="1" customHeight="1" spans="1:12">
      <c r="A1194" s="179" t="s">
        <v>1851</v>
      </c>
      <c r="B1194" s="179" t="s">
        <v>1899</v>
      </c>
      <c r="C1194" s="179" t="s">
        <v>1897</v>
      </c>
      <c r="D1194" s="199" t="s">
        <v>3533</v>
      </c>
      <c r="E1194" s="200" t="s">
        <v>3533</v>
      </c>
      <c r="F1194" s="201">
        <v>42.34</v>
      </c>
      <c r="G1194" s="201">
        <v>42.34</v>
      </c>
      <c r="H1194" s="202">
        <v>0</v>
      </c>
      <c r="I1194" s="205">
        <v>0</v>
      </c>
      <c r="J1194" s="201">
        <v>0</v>
      </c>
      <c r="K1194" s="201">
        <v>42.34</v>
      </c>
      <c r="L1194" s="202">
        <v>0</v>
      </c>
    </row>
    <row r="1195" s="192" customFormat="1" customHeight="1" spans="1:12">
      <c r="A1195" s="179" t="s">
        <v>1583</v>
      </c>
      <c r="B1195" s="179" t="s">
        <v>1899</v>
      </c>
      <c r="C1195" s="179" t="s">
        <v>1899</v>
      </c>
      <c r="D1195" s="199" t="s">
        <v>3689</v>
      </c>
      <c r="E1195" s="200" t="s">
        <v>3534</v>
      </c>
      <c r="F1195" s="201">
        <v>59.16</v>
      </c>
      <c r="G1195" s="201">
        <v>59.16</v>
      </c>
      <c r="H1195" s="202">
        <v>0</v>
      </c>
      <c r="I1195" s="205">
        <v>0</v>
      </c>
      <c r="J1195" s="201">
        <v>59.16</v>
      </c>
      <c r="K1195" s="201">
        <v>0</v>
      </c>
      <c r="L1195" s="202">
        <v>0</v>
      </c>
    </row>
    <row r="1196" s="192" customFormat="1" customHeight="1" spans="1:12">
      <c r="A1196" s="179" t="s">
        <v>1583</v>
      </c>
      <c r="B1196" s="179" t="s">
        <v>1899</v>
      </c>
      <c r="C1196" s="179" t="s">
        <v>1899</v>
      </c>
      <c r="D1196" s="199" t="s">
        <v>3689</v>
      </c>
      <c r="E1196" s="200" t="s">
        <v>3535</v>
      </c>
      <c r="F1196" s="201">
        <v>4.22</v>
      </c>
      <c r="G1196" s="201">
        <v>4.22</v>
      </c>
      <c r="H1196" s="202">
        <v>0</v>
      </c>
      <c r="I1196" s="205">
        <v>4.22</v>
      </c>
      <c r="J1196" s="201">
        <v>0</v>
      </c>
      <c r="K1196" s="201">
        <v>0</v>
      </c>
      <c r="L1196" s="202">
        <v>0</v>
      </c>
    </row>
    <row r="1197" s="192" customFormat="1" customHeight="1" spans="1:12">
      <c r="A1197" s="179" t="s">
        <v>1619</v>
      </c>
      <c r="B1197" s="179" t="s">
        <v>1911</v>
      </c>
      <c r="C1197" s="179" t="s">
        <v>1899</v>
      </c>
      <c r="D1197" s="199" t="s">
        <v>3571</v>
      </c>
      <c r="E1197" s="200" t="s">
        <v>3538</v>
      </c>
      <c r="F1197" s="201">
        <v>28.75</v>
      </c>
      <c r="G1197" s="201">
        <v>28.75</v>
      </c>
      <c r="H1197" s="202">
        <v>0</v>
      </c>
      <c r="I1197" s="205">
        <v>0</v>
      </c>
      <c r="J1197" s="201">
        <v>28.75</v>
      </c>
      <c r="K1197" s="201">
        <v>0</v>
      </c>
      <c r="L1197" s="202">
        <v>0</v>
      </c>
    </row>
    <row r="1198" s="192" customFormat="1" customHeight="1" spans="1:12">
      <c r="A1198" s="179"/>
      <c r="B1198" s="179"/>
      <c r="C1198" s="179"/>
      <c r="D1198" s="199" t="s">
        <v>2456</v>
      </c>
      <c r="E1198" s="200" t="s">
        <v>2457</v>
      </c>
      <c r="F1198" s="201">
        <v>1397.95</v>
      </c>
      <c r="G1198" s="201">
        <v>1397.95</v>
      </c>
      <c r="H1198" s="202">
        <v>0</v>
      </c>
      <c r="I1198" s="205">
        <v>8.82</v>
      </c>
      <c r="J1198" s="201">
        <v>274.29</v>
      </c>
      <c r="K1198" s="201">
        <v>383.11</v>
      </c>
      <c r="L1198" s="202">
        <v>731.73</v>
      </c>
    </row>
    <row r="1199" s="192" customFormat="1" customHeight="1" spans="1:12">
      <c r="A1199" s="179"/>
      <c r="B1199" s="179"/>
      <c r="C1199" s="179"/>
      <c r="D1199" s="199" t="s">
        <v>3517</v>
      </c>
      <c r="E1199" s="200" t="s">
        <v>3518</v>
      </c>
      <c r="F1199" s="201">
        <v>1397.95</v>
      </c>
      <c r="G1199" s="201">
        <v>1397.95</v>
      </c>
      <c r="H1199" s="202">
        <v>0</v>
      </c>
      <c r="I1199" s="205">
        <v>8.82</v>
      </c>
      <c r="J1199" s="201">
        <v>274.29</v>
      </c>
      <c r="K1199" s="201">
        <v>383.11</v>
      </c>
      <c r="L1199" s="202">
        <v>731.73</v>
      </c>
    </row>
    <row r="1200" s="192" customFormat="1" customHeight="1" spans="1:12">
      <c r="A1200" s="179" t="s">
        <v>1583</v>
      </c>
      <c r="B1200" s="179" t="s">
        <v>1899</v>
      </c>
      <c r="C1200" s="179" t="s">
        <v>1899</v>
      </c>
      <c r="D1200" s="199" t="s">
        <v>3689</v>
      </c>
      <c r="E1200" s="200" t="s">
        <v>3520</v>
      </c>
      <c r="F1200" s="201">
        <v>731.73</v>
      </c>
      <c r="G1200" s="201">
        <v>731.73</v>
      </c>
      <c r="H1200" s="202">
        <v>0</v>
      </c>
      <c r="I1200" s="205">
        <v>0</v>
      </c>
      <c r="J1200" s="201">
        <v>0</v>
      </c>
      <c r="K1200" s="201">
        <v>0</v>
      </c>
      <c r="L1200" s="202">
        <v>731.73</v>
      </c>
    </row>
    <row r="1201" s="192" customFormat="1" customHeight="1" spans="1:12">
      <c r="A1201" s="179" t="s">
        <v>1583</v>
      </c>
      <c r="B1201" s="179" t="s">
        <v>1899</v>
      </c>
      <c r="C1201" s="179" t="s">
        <v>1899</v>
      </c>
      <c r="D1201" s="199" t="s">
        <v>3689</v>
      </c>
      <c r="E1201" s="200" t="s">
        <v>3522</v>
      </c>
      <c r="F1201" s="201">
        <v>104</v>
      </c>
      <c r="G1201" s="201">
        <v>104</v>
      </c>
      <c r="H1201" s="202">
        <v>0</v>
      </c>
      <c r="I1201" s="205">
        <v>0</v>
      </c>
      <c r="J1201" s="201">
        <v>104</v>
      </c>
      <c r="K1201" s="201">
        <v>0</v>
      </c>
      <c r="L1201" s="202">
        <v>0</v>
      </c>
    </row>
    <row r="1202" s="192" customFormat="1" customHeight="1" spans="1:12">
      <c r="A1202" s="179" t="s">
        <v>1619</v>
      </c>
      <c r="B1202" s="179" t="s">
        <v>1911</v>
      </c>
      <c r="C1202" s="179" t="s">
        <v>1911</v>
      </c>
      <c r="D1202" s="199" t="s">
        <v>3523</v>
      </c>
      <c r="E1202" s="200" t="s">
        <v>3524</v>
      </c>
      <c r="F1202" s="201">
        <v>167.15</v>
      </c>
      <c r="G1202" s="201">
        <v>167.15</v>
      </c>
      <c r="H1202" s="202">
        <v>0</v>
      </c>
      <c r="I1202" s="205">
        <v>0</v>
      </c>
      <c r="J1202" s="201">
        <v>0</v>
      </c>
      <c r="K1202" s="201">
        <v>167.15</v>
      </c>
      <c r="L1202" s="202">
        <v>0</v>
      </c>
    </row>
    <row r="1203" s="192" customFormat="1" customHeight="1" spans="1:12">
      <c r="A1203" s="179" t="s">
        <v>1619</v>
      </c>
      <c r="B1203" s="179" t="s">
        <v>1911</v>
      </c>
      <c r="C1203" s="179" t="s">
        <v>1913</v>
      </c>
      <c r="D1203" s="199" t="s">
        <v>3525</v>
      </c>
      <c r="E1203" s="200" t="s">
        <v>3526</v>
      </c>
      <c r="F1203" s="201">
        <v>66.86</v>
      </c>
      <c r="G1203" s="201">
        <v>66.86</v>
      </c>
      <c r="H1203" s="202">
        <v>0</v>
      </c>
      <c r="I1203" s="205">
        <v>0</v>
      </c>
      <c r="J1203" s="201">
        <v>0</v>
      </c>
      <c r="K1203" s="201">
        <v>66.86</v>
      </c>
      <c r="L1203" s="202">
        <v>0</v>
      </c>
    </row>
    <row r="1204" s="192" customFormat="1" customHeight="1" spans="1:12">
      <c r="A1204" s="179" t="s">
        <v>1697</v>
      </c>
      <c r="B1204" s="179" t="s">
        <v>1992</v>
      </c>
      <c r="C1204" s="179" t="s">
        <v>1899</v>
      </c>
      <c r="D1204" s="199" t="s">
        <v>3582</v>
      </c>
      <c r="E1204" s="200" t="s">
        <v>3528</v>
      </c>
      <c r="F1204" s="201">
        <v>45.15</v>
      </c>
      <c r="G1204" s="201">
        <v>45.15</v>
      </c>
      <c r="H1204" s="202">
        <v>0</v>
      </c>
      <c r="I1204" s="205">
        <v>0</v>
      </c>
      <c r="J1204" s="201">
        <v>0</v>
      </c>
      <c r="K1204" s="201">
        <v>45.15</v>
      </c>
      <c r="L1204" s="202">
        <v>0</v>
      </c>
    </row>
    <row r="1205" s="192" customFormat="1" customHeight="1" spans="1:12">
      <c r="A1205" s="179" t="s">
        <v>1619</v>
      </c>
      <c r="B1205" s="179" t="s">
        <v>2029</v>
      </c>
      <c r="C1205" s="179" t="s">
        <v>1899</v>
      </c>
      <c r="D1205" s="199" t="s">
        <v>3529</v>
      </c>
      <c r="E1205" s="200" t="s">
        <v>3530</v>
      </c>
      <c r="F1205" s="201">
        <v>7.32</v>
      </c>
      <c r="G1205" s="201">
        <v>7.32</v>
      </c>
      <c r="H1205" s="202">
        <v>0</v>
      </c>
      <c r="I1205" s="205">
        <v>0</v>
      </c>
      <c r="J1205" s="201">
        <v>0</v>
      </c>
      <c r="K1205" s="201">
        <v>7.32</v>
      </c>
      <c r="L1205" s="202">
        <v>0</v>
      </c>
    </row>
    <row r="1206" s="192" customFormat="1" customHeight="1" spans="1:12">
      <c r="A1206" s="179" t="s">
        <v>1619</v>
      </c>
      <c r="B1206" s="179" t="s">
        <v>2029</v>
      </c>
      <c r="C1206" s="179" t="s">
        <v>1897</v>
      </c>
      <c r="D1206" s="199" t="s">
        <v>3531</v>
      </c>
      <c r="E1206" s="200" t="s">
        <v>3532</v>
      </c>
      <c r="F1206" s="201">
        <v>8.82</v>
      </c>
      <c r="G1206" s="201">
        <v>8.82</v>
      </c>
      <c r="H1206" s="202">
        <v>0</v>
      </c>
      <c r="I1206" s="205">
        <v>0</v>
      </c>
      <c r="J1206" s="201">
        <v>0</v>
      </c>
      <c r="K1206" s="201">
        <v>8.82</v>
      </c>
      <c r="L1206" s="202">
        <v>0</v>
      </c>
    </row>
    <row r="1207" s="192" customFormat="1" customHeight="1" spans="1:12">
      <c r="A1207" s="179" t="s">
        <v>1851</v>
      </c>
      <c r="B1207" s="179" t="s">
        <v>1899</v>
      </c>
      <c r="C1207" s="179" t="s">
        <v>1897</v>
      </c>
      <c r="D1207" s="199" t="s">
        <v>3533</v>
      </c>
      <c r="E1207" s="200" t="s">
        <v>3533</v>
      </c>
      <c r="F1207" s="201">
        <v>87.81</v>
      </c>
      <c r="G1207" s="201">
        <v>87.81</v>
      </c>
      <c r="H1207" s="202">
        <v>0</v>
      </c>
      <c r="I1207" s="205">
        <v>0</v>
      </c>
      <c r="J1207" s="201">
        <v>0</v>
      </c>
      <c r="K1207" s="201">
        <v>87.81</v>
      </c>
      <c r="L1207" s="202">
        <v>0</v>
      </c>
    </row>
    <row r="1208" s="192" customFormat="1" customHeight="1" spans="1:12">
      <c r="A1208" s="179" t="s">
        <v>1583</v>
      </c>
      <c r="B1208" s="179" t="s">
        <v>1899</v>
      </c>
      <c r="C1208" s="179" t="s">
        <v>1899</v>
      </c>
      <c r="D1208" s="199" t="s">
        <v>3689</v>
      </c>
      <c r="E1208" s="200" t="s">
        <v>3534</v>
      </c>
      <c r="F1208" s="201">
        <v>129.6</v>
      </c>
      <c r="G1208" s="201">
        <v>129.6</v>
      </c>
      <c r="H1208" s="202">
        <v>0</v>
      </c>
      <c r="I1208" s="205">
        <v>0</v>
      </c>
      <c r="J1208" s="201">
        <v>129.6</v>
      </c>
      <c r="K1208" s="201">
        <v>0</v>
      </c>
      <c r="L1208" s="202">
        <v>0</v>
      </c>
    </row>
    <row r="1209" s="192" customFormat="1" customHeight="1" spans="1:12">
      <c r="A1209" s="179" t="s">
        <v>1583</v>
      </c>
      <c r="B1209" s="179" t="s">
        <v>1899</v>
      </c>
      <c r="C1209" s="179" t="s">
        <v>1899</v>
      </c>
      <c r="D1209" s="199" t="s">
        <v>3689</v>
      </c>
      <c r="E1209" s="200" t="s">
        <v>3535</v>
      </c>
      <c r="F1209" s="201">
        <v>8.82</v>
      </c>
      <c r="G1209" s="201">
        <v>8.82</v>
      </c>
      <c r="H1209" s="202">
        <v>0</v>
      </c>
      <c r="I1209" s="205">
        <v>8.82</v>
      </c>
      <c r="J1209" s="201">
        <v>0</v>
      </c>
      <c r="K1209" s="201">
        <v>0</v>
      </c>
      <c r="L1209" s="202">
        <v>0</v>
      </c>
    </row>
    <row r="1210" s="192" customFormat="1" customHeight="1" spans="1:12">
      <c r="A1210" s="179" t="s">
        <v>1619</v>
      </c>
      <c r="B1210" s="179" t="s">
        <v>1911</v>
      </c>
      <c r="C1210" s="179" t="s">
        <v>1899</v>
      </c>
      <c r="D1210" s="199" t="s">
        <v>3571</v>
      </c>
      <c r="E1210" s="200" t="s">
        <v>3538</v>
      </c>
      <c r="F1210" s="201">
        <v>40.69</v>
      </c>
      <c r="G1210" s="201">
        <v>40.69</v>
      </c>
      <c r="H1210" s="202">
        <v>0</v>
      </c>
      <c r="I1210" s="205">
        <v>0</v>
      </c>
      <c r="J1210" s="201">
        <v>40.69</v>
      </c>
      <c r="K1210" s="201">
        <v>0</v>
      </c>
      <c r="L1210" s="202">
        <v>0</v>
      </c>
    </row>
    <row r="1211" s="192" customFormat="1" customHeight="1" spans="1:12">
      <c r="A1211" s="179"/>
      <c r="B1211" s="179"/>
      <c r="C1211" s="179"/>
      <c r="D1211" s="199" t="s">
        <v>2458</v>
      </c>
      <c r="E1211" s="200" t="s">
        <v>2459</v>
      </c>
      <c r="F1211" s="201">
        <v>842.96</v>
      </c>
      <c r="G1211" s="201">
        <v>842.96</v>
      </c>
      <c r="H1211" s="202">
        <v>0</v>
      </c>
      <c r="I1211" s="205">
        <v>5.68</v>
      </c>
      <c r="J1211" s="201">
        <v>136.71</v>
      </c>
      <c r="K1211" s="201">
        <v>240.18</v>
      </c>
      <c r="L1211" s="202">
        <v>460.39</v>
      </c>
    </row>
    <row r="1212" s="192" customFormat="1" customHeight="1" spans="1:12">
      <c r="A1212" s="179"/>
      <c r="B1212" s="179"/>
      <c r="C1212" s="179"/>
      <c r="D1212" s="199" t="s">
        <v>3517</v>
      </c>
      <c r="E1212" s="200" t="s">
        <v>3518</v>
      </c>
      <c r="F1212" s="201">
        <v>842.96</v>
      </c>
      <c r="G1212" s="201">
        <v>842.96</v>
      </c>
      <c r="H1212" s="202">
        <v>0</v>
      </c>
      <c r="I1212" s="205">
        <v>5.68</v>
      </c>
      <c r="J1212" s="201">
        <v>136.71</v>
      </c>
      <c r="K1212" s="201">
        <v>240.18</v>
      </c>
      <c r="L1212" s="202">
        <v>460.39</v>
      </c>
    </row>
    <row r="1213" s="192" customFormat="1" customHeight="1" spans="1:12">
      <c r="A1213" s="179" t="s">
        <v>1583</v>
      </c>
      <c r="B1213" s="179" t="s">
        <v>1899</v>
      </c>
      <c r="C1213" s="179" t="s">
        <v>1901</v>
      </c>
      <c r="D1213" s="199" t="s">
        <v>3690</v>
      </c>
      <c r="E1213" s="200" t="s">
        <v>3520</v>
      </c>
      <c r="F1213" s="201">
        <v>460.39</v>
      </c>
      <c r="G1213" s="201">
        <v>460.39</v>
      </c>
      <c r="H1213" s="202">
        <v>0</v>
      </c>
      <c r="I1213" s="205">
        <v>0</v>
      </c>
      <c r="J1213" s="201">
        <v>0</v>
      </c>
      <c r="K1213" s="201">
        <v>0</v>
      </c>
      <c r="L1213" s="202">
        <v>460.39</v>
      </c>
    </row>
    <row r="1214" s="192" customFormat="1" customHeight="1" spans="1:12">
      <c r="A1214" s="179" t="s">
        <v>1583</v>
      </c>
      <c r="B1214" s="179" t="s">
        <v>1899</v>
      </c>
      <c r="C1214" s="179" t="s">
        <v>1901</v>
      </c>
      <c r="D1214" s="199" t="s">
        <v>3690</v>
      </c>
      <c r="E1214" s="200" t="s">
        <v>3522</v>
      </c>
      <c r="F1214" s="201">
        <v>61</v>
      </c>
      <c r="G1214" s="201">
        <v>61</v>
      </c>
      <c r="H1214" s="202">
        <v>0</v>
      </c>
      <c r="I1214" s="205">
        <v>0</v>
      </c>
      <c r="J1214" s="201">
        <v>61</v>
      </c>
      <c r="K1214" s="201">
        <v>0</v>
      </c>
      <c r="L1214" s="202">
        <v>0</v>
      </c>
    </row>
    <row r="1215" s="192" customFormat="1" customHeight="1" spans="1:12">
      <c r="A1215" s="179" t="s">
        <v>1619</v>
      </c>
      <c r="B1215" s="179" t="s">
        <v>1911</v>
      </c>
      <c r="C1215" s="179" t="s">
        <v>1911</v>
      </c>
      <c r="D1215" s="199" t="s">
        <v>3523</v>
      </c>
      <c r="E1215" s="200" t="s">
        <v>3524</v>
      </c>
      <c r="F1215" s="201">
        <v>104.28</v>
      </c>
      <c r="G1215" s="201">
        <v>104.28</v>
      </c>
      <c r="H1215" s="202">
        <v>0</v>
      </c>
      <c r="I1215" s="205">
        <v>0</v>
      </c>
      <c r="J1215" s="201">
        <v>0</v>
      </c>
      <c r="K1215" s="201">
        <v>104.28</v>
      </c>
      <c r="L1215" s="202">
        <v>0</v>
      </c>
    </row>
    <row r="1216" s="192" customFormat="1" customHeight="1" spans="1:12">
      <c r="A1216" s="179" t="s">
        <v>1619</v>
      </c>
      <c r="B1216" s="179" t="s">
        <v>1911</v>
      </c>
      <c r="C1216" s="179" t="s">
        <v>1913</v>
      </c>
      <c r="D1216" s="199" t="s">
        <v>3525</v>
      </c>
      <c r="E1216" s="200" t="s">
        <v>3526</v>
      </c>
      <c r="F1216" s="201">
        <v>41.71</v>
      </c>
      <c r="G1216" s="201">
        <v>41.71</v>
      </c>
      <c r="H1216" s="202">
        <v>0</v>
      </c>
      <c r="I1216" s="205">
        <v>0</v>
      </c>
      <c r="J1216" s="201">
        <v>0</v>
      </c>
      <c r="K1216" s="201">
        <v>41.71</v>
      </c>
      <c r="L1216" s="202">
        <v>0</v>
      </c>
    </row>
    <row r="1217" s="192" customFormat="1" customHeight="1" spans="1:12">
      <c r="A1217" s="179" t="s">
        <v>1697</v>
      </c>
      <c r="B1217" s="179" t="s">
        <v>1992</v>
      </c>
      <c r="C1217" s="179" t="s">
        <v>1899</v>
      </c>
      <c r="D1217" s="199" t="s">
        <v>3582</v>
      </c>
      <c r="E1217" s="200" t="s">
        <v>3528</v>
      </c>
      <c r="F1217" s="201">
        <v>28.66</v>
      </c>
      <c r="G1217" s="201">
        <v>28.66</v>
      </c>
      <c r="H1217" s="202">
        <v>0</v>
      </c>
      <c r="I1217" s="205">
        <v>0</v>
      </c>
      <c r="J1217" s="201">
        <v>0</v>
      </c>
      <c r="K1217" s="201">
        <v>28.66</v>
      </c>
      <c r="L1217" s="202">
        <v>0</v>
      </c>
    </row>
    <row r="1218" s="192" customFormat="1" customHeight="1" spans="1:12">
      <c r="A1218" s="179" t="s">
        <v>1619</v>
      </c>
      <c r="B1218" s="179" t="s">
        <v>2029</v>
      </c>
      <c r="C1218" s="179" t="s">
        <v>1899</v>
      </c>
      <c r="D1218" s="199" t="s">
        <v>3529</v>
      </c>
      <c r="E1218" s="200" t="s">
        <v>3530</v>
      </c>
      <c r="F1218" s="201">
        <v>4.6</v>
      </c>
      <c r="G1218" s="201">
        <v>4.6</v>
      </c>
      <c r="H1218" s="202">
        <v>0</v>
      </c>
      <c r="I1218" s="205">
        <v>0</v>
      </c>
      <c r="J1218" s="201">
        <v>0</v>
      </c>
      <c r="K1218" s="201">
        <v>4.6</v>
      </c>
      <c r="L1218" s="202">
        <v>0</v>
      </c>
    </row>
    <row r="1219" s="192" customFormat="1" customHeight="1" spans="1:12">
      <c r="A1219" s="179" t="s">
        <v>1619</v>
      </c>
      <c r="B1219" s="179" t="s">
        <v>2029</v>
      </c>
      <c r="C1219" s="179" t="s">
        <v>1897</v>
      </c>
      <c r="D1219" s="199" t="s">
        <v>3531</v>
      </c>
      <c r="E1219" s="200" t="s">
        <v>3532</v>
      </c>
      <c r="F1219" s="201">
        <v>5.68</v>
      </c>
      <c r="G1219" s="201">
        <v>5.68</v>
      </c>
      <c r="H1219" s="202">
        <v>0</v>
      </c>
      <c r="I1219" s="205">
        <v>0</v>
      </c>
      <c r="J1219" s="201">
        <v>0</v>
      </c>
      <c r="K1219" s="201">
        <v>5.68</v>
      </c>
      <c r="L1219" s="202">
        <v>0</v>
      </c>
    </row>
    <row r="1220" s="192" customFormat="1" customHeight="1" spans="1:12">
      <c r="A1220" s="179" t="s">
        <v>1851</v>
      </c>
      <c r="B1220" s="179" t="s">
        <v>1899</v>
      </c>
      <c r="C1220" s="179" t="s">
        <v>1897</v>
      </c>
      <c r="D1220" s="199" t="s">
        <v>3533</v>
      </c>
      <c r="E1220" s="200" t="s">
        <v>3533</v>
      </c>
      <c r="F1220" s="201">
        <v>55.25</v>
      </c>
      <c r="G1220" s="201">
        <v>55.25</v>
      </c>
      <c r="H1220" s="202">
        <v>0</v>
      </c>
      <c r="I1220" s="205">
        <v>0</v>
      </c>
      <c r="J1220" s="201">
        <v>0</v>
      </c>
      <c r="K1220" s="201">
        <v>55.25</v>
      </c>
      <c r="L1220" s="202">
        <v>0</v>
      </c>
    </row>
    <row r="1221" s="192" customFormat="1" customHeight="1" spans="1:12">
      <c r="A1221" s="179" t="s">
        <v>1583</v>
      </c>
      <c r="B1221" s="179" t="s">
        <v>1899</v>
      </c>
      <c r="C1221" s="179" t="s">
        <v>1901</v>
      </c>
      <c r="D1221" s="199" t="s">
        <v>3690</v>
      </c>
      <c r="E1221" s="200" t="s">
        <v>3534</v>
      </c>
      <c r="F1221" s="201">
        <v>41.12</v>
      </c>
      <c r="G1221" s="201">
        <v>41.12</v>
      </c>
      <c r="H1221" s="202">
        <v>0</v>
      </c>
      <c r="I1221" s="205">
        <v>0</v>
      </c>
      <c r="J1221" s="201">
        <v>41.12</v>
      </c>
      <c r="K1221" s="201">
        <v>0</v>
      </c>
      <c r="L1221" s="202">
        <v>0</v>
      </c>
    </row>
    <row r="1222" s="192" customFormat="1" customHeight="1" spans="1:12">
      <c r="A1222" s="179" t="s">
        <v>1583</v>
      </c>
      <c r="B1222" s="179" t="s">
        <v>1899</v>
      </c>
      <c r="C1222" s="179" t="s">
        <v>1901</v>
      </c>
      <c r="D1222" s="199" t="s">
        <v>3690</v>
      </c>
      <c r="E1222" s="200" t="s">
        <v>3535</v>
      </c>
      <c r="F1222" s="201">
        <v>5.68</v>
      </c>
      <c r="G1222" s="201">
        <v>5.68</v>
      </c>
      <c r="H1222" s="202">
        <v>0</v>
      </c>
      <c r="I1222" s="205">
        <v>5.68</v>
      </c>
      <c r="J1222" s="201">
        <v>0</v>
      </c>
      <c r="K1222" s="201">
        <v>0</v>
      </c>
      <c r="L1222" s="202">
        <v>0</v>
      </c>
    </row>
    <row r="1223" s="192" customFormat="1" customHeight="1" spans="1:12">
      <c r="A1223" s="179" t="s">
        <v>1619</v>
      </c>
      <c r="B1223" s="179" t="s">
        <v>1911</v>
      </c>
      <c r="C1223" s="179" t="s">
        <v>1899</v>
      </c>
      <c r="D1223" s="199" t="s">
        <v>3571</v>
      </c>
      <c r="E1223" s="200" t="s">
        <v>3538</v>
      </c>
      <c r="F1223" s="201">
        <v>34.59</v>
      </c>
      <c r="G1223" s="201">
        <v>34.59</v>
      </c>
      <c r="H1223" s="202">
        <v>0</v>
      </c>
      <c r="I1223" s="205">
        <v>0</v>
      </c>
      <c r="J1223" s="201">
        <v>34.59</v>
      </c>
      <c r="K1223" s="201">
        <v>0</v>
      </c>
      <c r="L1223" s="202">
        <v>0</v>
      </c>
    </row>
    <row r="1224" s="192" customFormat="1" customHeight="1" spans="1:12">
      <c r="A1224" s="179"/>
      <c r="B1224" s="179"/>
      <c r="C1224" s="179"/>
      <c r="D1224" s="199" t="s">
        <v>2460</v>
      </c>
      <c r="E1224" s="200" t="s">
        <v>2461</v>
      </c>
      <c r="F1224" s="201">
        <v>497.28</v>
      </c>
      <c r="G1224" s="201">
        <v>497.28</v>
      </c>
      <c r="H1224" s="202">
        <v>0</v>
      </c>
      <c r="I1224" s="205">
        <v>3.05</v>
      </c>
      <c r="J1224" s="201">
        <v>93.95</v>
      </c>
      <c r="K1224" s="201">
        <v>137.83</v>
      </c>
      <c r="L1224" s="202">
        <v>262.45</v>
      </c>
    </row>
    <row r="1225" s="192" customFormat="1" customHeight="1" spans="1:12">
      <c r="A1225" s="179"/>
      <c r="B1225" s="179"/>
      <c r="C1225" s="179"/>
      <c r="D1225" s="199" t="s">
        <v>3517</v>
      </c>
      <c r="E1225" s="200" t="s">
        <v>3518</v>
      </c>
      <c r="F1225" s="201">
        <v>497.28</v>
      </c>
      <c r="G1225" s="201">
        <v>497.28</v>
      </c>
      <c r="H1225" s="202">
        <v>0</v>
      </c>
      <c r="I1225" s="205">
        <v>3.05</v>
      </c>
      <c r="J1225" s="201">
        <v>93.95</v>
      </c>
      <c r="K1225" s="201">
        <v>137.83</v>
      </c>
      <c r="L1225" s="202">
        <v>262.45</v>
      </c>
    </row>
    <row r="1226" s="192" customFormat="1" customHeight="1" spans="1:12">
      <c r="A1226" s="179" t="s">
        <v>1583</v>
      </c>
      <c r="B1226" s="179" t="s">
        <v>1899</v>
      </c>
      <c r="C1226" s="179" t="s">
        <v>1901</v>
      </c>
      <c r="D1226" s="199" t="s">
        <v>3690</v>
      </c>
      <c r="E1226" s="200" t="s">
        <v>3520</v>
      </c>
      <c r="F1226" s="201">
        <v>262.45</v>
      </c>
      <c r="G1226" s="201">
        <v>262.45</v>
      </c>
      <c r="H1226" s="202">
        <v>0</v>
      </c>
      <c r="I1226" s="205">
        <v>0</v>
      </c>
      <c r="J1226" s="201">
        <v>0</v>
      </c>
      <c r="K1226" s="201">
        <v>0</v>
      </c>
      <c r="L1226" s="202">
        <v>262.45</v>
      </c>
    </row>
    <row r="1227" s="192" customFormat="1" customHeight="1" spans="1:12">
      <c r="A1227" s="179" t="s">
        <v>1583</v>
      </c>
      <c r="B1227" s="179" t="s">
        <v>1899</v>
      </c>
      <c r="C1227" s="179" t="s">
        <v>1901</v>
      </c>
      <c r="D1227" s="199" t="s">
        <v>3690</v>
      </c>
      <c r="E1227" s="200" t="s">
        <v>3522</v>
      </c>
      <c r="F1227" s="201">
        <v>40</v>
      </c>
      <c r="G1227" s="201">
        <v>40</v>
      </c>
      <c r="H1227" s="202">
        <v>0</v>
      </c>
      <c r="I1227" s="205">
        <v>0</v>
      </c>
      <c r="J1227" s="201">
        <v>40</v>
      </c>
      <c r="K1227" s="201">
        <v>0</v>
      </c>
      <c r="L1227" s="202">
        <v>0</v>
      </c>
    </row>
    <row r="1228" s="192" customFormat="1" customHeight="1" spans="1:12">
      <c r="A1228" s="179" t="s">
        <v>1619</v>
      </c>
      <c r="B1228" s="179" t="s">
        <v>1911</v>
      </c>
      <c r="C1228" s="179" t="s">
        <v>1911</v>
      </c>
      <c r="D1228" s="199" t="s">
        <v>3523</v>
      </c>
      <c r="E1228" s="200" t="s">
        <v>3524</v>
      </c>
      <c r="F1228" s="201">
        <v>60.49</v>
      </c>
      <c r="G1228" s="201">
        <v>60.49</v>
      </c>
      <c r="H1228" s="202">
        <v>0</v>
      </c>
      <c r="I1228" s="205">
        <v>0</v>
      </c>
      <c r="J1228" s="201">
        <v>0</v>
      </c>
      <c r="K1228" s="201">
        <v>60.49</v>
      </c>
      <c r="L1228" s="202">
        <v>0</v>
      </c>
    </row>
    <row r="1229" s="192" customFormat="1" customHeight="1" spans="1:12">
      <c r="A1229" s="179" t="s">
        <v>1619</v>
      </c>
      <c r="B1229" s="179" t="s">
        <v>1911</v>
      </c>
      <c r="C1229" s="179" t="s">
        <v>1913</v>
      </c>
      <c r="D1229" s="199" t="s">
        <v>3525</v>
      </c>
      <c r="E1229" s="200" t="s">
        <v>3526</v>
      </c>
      <c r="F1229" s="201">
        <v>24.2</v>
      </c>
      <c r="G1229" s="201">
        <v>24.2</v>
      </c>
      <c r="H1229" s="202">
        <v>0</v>
      </c>
      <c r="I1229" s="205">
        <v>0</v>
      </c>
      <c r="J1229" s="201">
        <v>0</v>
      </c>
      <c r="K1229" s="201">
        <v>24.2</v>
      </c>
      <c r="L1229" s="202">
        <v>0</v>
      </c>
    </row>
    <row r="1230" s="192" customFormat="1" customHeight="1" spans="1:12">
      <c r="A1230" s="179" t="s">
        <v>1697</v>
      </c>
      <c r="B1230" s="179" t="s">
        <v>1992</v>
      </c>
      <c r="C1230" s="179" t="s">
        <v>1899</v>
      </c>
      <c r="D1230" s="199" t="s">
        <v>3582</v>
      </c>
      <c r="E1230" s="200" t="s">
        <v>3528</v>
      </c>
      <c r="F1230" s="201">
        <v>15.98</v>
      </c>
      <c r="G1230" s="201">
        <v>15.98</v>
      </c>
      <c r="H1230" s="202">
        <v>0</v>
      </c>
      <c r="I1230" s="205">
        <v>0</v>
      </c>
      <c r="J1230" s="201">
        <v>0</v>
      </c>
      <c r="K1230" s="201">
        <v>15.98</v>
      </c>
      <c r="L1230" s="202">
        <v>0</v>
      </c>
    </row>
    <row r="1231" s="192" customFormat="1" customHeight="1" spans="1:12">
      <c r="A1231" s="179" t="s">
        <v>1619</v>
      </c>
      <c r="B1231" s="179" t="s">
        <v>2029</v>
      </c>
      <c r="C1231" s="179" t="s">
        <v>1899</v>
      </c>
      <c r="D1231" s="199" t="s">
        <v>3529</v>
      </c>
      <c r="E1231" s="200" t="s">
        <v>3530</v>
      </c>
      <c r="F1231" s="201">
        <v>2.62</v>
      </c>
      <c r="G1231" s="201">
        <v>2.62</v>
      </c>
      <c r="H1231" s="202">
        <v>0</v>
      </c>
      <c r="I1231" s="205">
        <v>0</v>
      </c>
      <c r="J1231" s="201">
        <v>0</v>
      </c>
      <c r="K1231" s="201">
        <v>2.62</v>
      </c>
      <c r="L1231" s="202">
        <v>0</v>
      </c>
    </row>
    <row r="1232" s="192" customFormat="1" customHeight="1" spans="1:12">
      <c r="A1232" s="179" t="s">
        <v>1619</v>
      </c>
      <c r="B1232" s="179" t="s">
        <v>2029</v>
      </c>
      <c r="C1232" s="179" t="s">
        <v>1897</v>
      </c>
      <c r="D1232" s="199" t="s">
        <v>3531</v>
      </c>
      <c r="E1232" s="200" t="s">
        <v>3532</v>
      </c>
      <c r="F1232" s="201">
        <v>3.05</v>
      </c>
      <c r="G1232" s="201">
        <v>3.05</v>
      </c>
      <c r="H1232" s="202">
        <v>0</v>
      </c>
      <c r="I1232" s="205">
        <v>0</v>
      </c>
      <c r="J1232" s="201">
        <v>0</v>
      </c>
      <c r="K1232" s="201">
        <v>3.05</v>
      </c>
      <c r="L1232" s="202">
        <v>0</v>
      </c>
    </row>
    <row r="1233" s="192" customFormat="1" customHeight="1" spans="1:12">
      <c r="A1233" s="179" t="s">
        <v>1851</v>
      </c>
      <c r="B1233" s="179" t="s">
        <v>1899</v>
      </c>
      <c r="C1233" s="179" t="s">
        <v>1897</v>
      </c>
      <c r="D1233" s="199" t="s">
        <v>3533</v>
      </c>
      <c r="E1233" s="200" t="s">
        <v>3533</v>
      </c>
      <c r="F1233" s="201">
        <v>31.49</v>
      </c>
      <c r="G1233" s="201">
        <v>31.49</v>
      </c>
      <c r="H1233" s="202">
        <v>0</v>
      </c>
      <c r="I1233" s="205">
        <v>0</v>
      </c>
      <c r="J1233" s="201">
        <v>0</v>
      </c>
      <c r="K1233" s="201">
        <v>31.49</v>
      </c>
      <c r="L1233" s="202">
        <v>0</v>
      </c>
    </row>
    <row r="1234" s="192" customFormat="1" customHeight="1" spans="1:12">
      <c r="A1234" s="179" t="s">
        <v>1583</v>
      </c>
      <c r="B1234" s="179" t="s">
        <v>1899</v>
      </c>
      <c r="C1234" s="179" t="s">
        <v>1901</v>
      </c>
      <c r="D1234" s="199" t="s">
        <v>3690</v>
      </c>
      <c r="E1234" s="200" t="s">
        <v>3534</v>
      </c>
      <c r="F1234" s="201">
        <v>35.36</v>
      </c>
      <c r="G1234" s="201">
        <v>35.36</v>
      </c>
      <c r="H1234" s="202">
        <v>0</v>
      </c>
      <c r="I1234" s="205">
        <v>0</v>
      </c>
      <c r="J1234" s="201">
        <v>35.36</v>
      </c>
      <c r="K1234" s="201">
        <v>0</v>
      </c>
      <c r="L1234" s="202">
        <v>0</v>
      </c>
    </row>
    <row r="1235" s="192" customFormat="1" customHeight="1" spans="1:12">
      <c r="A1235" s="179" t="s">
        <v>1583</v>
      </c>
      <c r="B1235" s="179" t="s">
        <v>1899</v>
      </c>
      <c r="C1235" s="179" t="s">
        <v>1901</v>
      </c>
      <c r="D1235" s="199" t="s">
        <v>3690</v>
      </c>
      <c r="E1235" s="200" t="s">
        <v>3535</v>
      </c>
      <c r="F1235" s="201">
        <v>3.05</v>
      </c>
      <c r="G1235" s="201">
        <v>3.05</v>
      </c>
      <c r="H1235" s="202">
        <v>0</v>
      </c>
      <c r="I1235" s="205">
        <v>3.05</v>
      </c>
      <c r="J1235" s="201">
        <v>0</v>
      </c>
      <c r="K1235" s="201">
        <v>0</v>
      </c>
      <c r="L1235" s="202">
        <v>0</v>
      </c>
    </row>
    <row r="1236" s="192" customFormat="1" customHeight="1" spans="1:12">
      <c r="A1236" s="179" t="s">
        <v>1619</v>
      </c>
      <c r="B1236" s="179" t="s">
        <v>1911</v>
      </c>
      <c r="C1236" s="179" t="s">
        <v>1899</v>
      </c>
      <c r="D1236" s="199" t="s">
        <v>3571</v>
      </c>
      <c r="E1236" s="200" t="s">
        <v>3538</v>
      </c>
      <c r="F1236" s="201">
        <v>18.59</v>
      </c>
      <c r="G1236" s="201">
        <v>18.59</v>
      </c>
      <c r="H1236" s="202">
        <v>0</v>
      </c>
      <c r="I1236" s="205">
        <v>0</v>
      </c>
      <c r="J1236" s="201">
        <v>18.59</v>
      </c>
      <c r="K1236" s="201">
        <v>0</v>
      </c>
      <c r="L1236" s="202">
        <v>0</v>
      </c>
    </row>
    <row r="1237" s="192" customFormat="1" customHeight="1" spans="1:12">
      <c r="A1237" s="179"/>
      <c r="B1237" s="179"/>
      <c r="C1237" s="179"/>
      <c r="D1237" s="199" t="s">
        <v>2462</v>
      </c>
      <c r="E1237" s="200" t="s">
        <v>2463</v>
      </c>
      <c r="F1237" s="201">
        <v>827.03</v>
      </c>
      <c r="G1237" s="201">
        <v>827.03</v>
      </c>
      <c r="H1237" s="202">
        <v>0</v>
      </c>
      <c r="I1237" s="205">
        <v>5.39</v>
      </c>
      <c r="J1237" s="201">
        <v>140.76</v>
      </c>
      <c r="K1237" s="201">
        <v>233.88</v>
      </c>
      <c r="L1237" s="202">
        <v>447</v>
      </c>
    </row>
    <row r="1238" s="192" customFormat="1" customHeight="1" spans="1:12">
      <c r="A1238" s="179"/>
      <c r="B1238" s="179"/>
      <c r="C1238" s="179"/>
      <c r="D1238" s="199" t="s">
        <v>3517</v>
      </c>
      <c r="E1238" s="200" t="s">
        <v>3518</v>
      </c>
      <c r="F1238" s="201">
        <v>827.03</v>
      </c>
      <c r="G1238" s="201">
        <v>827.03</v>
      </c>
      <c r="H1238" s="202">
        <v>0</v>
      </c>
      <c r="I1238" s="205">
        <v>5.39</v>
      </c>
      <c r="J1238" s="201">
        <v>140.76</v>
      </c>
      <c r="K1238" s="201">
        <v>233.88</v>
      </c>
      <c r="L1238" s="202">
        <v>447</v>
      </c>
    </row>
    <row r="1239" s="192" customFormat="1" customHeight="1" spans="1:12">
      <c r="A1239" s="179" t="s">
        <v>1583</v>
      </c>
      <c r="B1239" s="179" t="s">
        <v>1899</v>
      </c>
      <c r="C1239" s="179" t="s">
        <v>1901</v>
      </c>
      <c r="D1239" s="199" t="s">
        <v>3690</v>
      </c>
      <c r="E1239" s="200" t="s">
        <v>3520</v>
      </c>
      <c r="F1239" s="201">
        <v>447</v>
      </c>
      <c r="G1239" s="201">
        <v>447</v>
      </c>
      <c r="H1239" s="202">
        <v>0</v>
      </c>
      <c r="I1239" s="205">
        <v>0</v>
      </c>
      <c r="J1239" s="201">
        <v>0</v>
      </c>
      <c r="K1239" s="201">
        <v>0</v>
      </c>
      <c r="L1239" s="202">
        <v>447</v>
      </c>
    </row>
    <row r="1240" s="192" customFormat="1" customHeight="1" spans="1:12">
      <c r="A1240" s="179" t="s">
        <v>1583</v>
      </c>
      <c r="B1240" s="179" t="s">
        <v>1899</v>
      </c>
      <c r="C1240" s="179" t="s">
        <v>1901</v>
      </c>
      <c r="D1240" s="199" t="s">
        <v>3690</v>
      </c>
      <c r="E1240" s="200" t="s">
        <v>3522</v>
      </c>
      <c r="F1240" s="201">
        <v>63</v>
      </c>
      <c r="G1240" s="201">
        <v>63</v>
      </c>
      <c r="H1240" s="202">
        <v>0</v>
      </c>
      <c r="I1240" s="205">
        <v>0</v>
      </c>
      <c r="J1240" s="201">
        <v>63</v>
      </c>
      <c r="K1240" s="201">
        <v>0</v>
      </c>
      <c r="L1240" s="202">
        <v>0</v>
      </c>
    </row>
    <row r="1241" s="192" customFormat="1" customHeight="1" spans="1:12">
      <c r="A1241" s="179" t="s">
        <v>1619</v>
      </c>
      <c r="B1241" s="179" t="s">
        <v>1911</v>
      </c>
      <c r="C1241" s="179" t="s">
        <v>1911</v>
      </c>
      <c r="D1241" s="199" t="s">
        <v>3523</v>
      </c>
      <c r="E1241" s="200" t="s">
        <v>3524</v>
      </c>
      <c r="F1241" s="201">
        <v>102</v>
      </c>
      <c r="G1241" s="201">
        <v>102</v>
      </c>
      <c r="H1241" s="202">
        <v>0</v>
      </c>
      <c r="I1241" s="205">
        <v>0</v>
      </c>
      <c r="J1241" s="201">
        <v>0</v>
      </c>
      <c r="K1241" s="201">
        <v>102</v>
      </c>
      <c r="L1241" s="202">
        <v>0</v>
      </c>
    </row>
    <row r="1242" s="192" customFormat="1" customHeight="1" spans="1:12">
      <c r="A1242" s="179" t="s">
        <v>1619</v>
      </c>
      <c r="B1242" s="179" t="s">
        <v>1911</v>
      </c>
      <c r="C1242" s="179" t="s">
        <v>1913</v>
      </c>
      <c r="D1242" s="199" t="s">
        <v>3525</v>
      </c>
      <c r="E1242" s="200" t="s">
        <v>3526</v>
      </c>
      <c r="F1242" s="201">
        <v>40.8</v>
      </c>
      <c r="G1242" s="201">
        <v>40.8</v>
      </c>
      <c r="H1242" s="202">
        <v>0</v>
      </c>
      <c r="I1242" s="205">
        <v>0</v>
      </c>
      <c r="J1242" s="201">
        <v>0</v>
      </c>
      <c r="K1242" s="201">
        <v>40.8</v>
      </c>
      <c r="L1242" s="202">
        <v>0</v>
      </c>
    </row>
    <row r="1243" s="192" customFormat="1" customHeight="1" spans="1:12">
      <c r="A1243" s="179" t="s">
        <v>1697</v>
      </c>
      <c r="B1243" s="179" t="s">
        <v>1992</v>
      </c>
      <c r="C1243" s="179" t="s">
        <v>1899</v>
      </c>
      <c r="D1243" s="199" t="s">
        <v>3582</v>
      </c>
      <c r="E1243" s="200" t="s">
        <v>3528</v>
      </c>
      <c r="F1243" s="201">
        <v>27.58</v>
      </c>
      <c r="G1243" s="201">
        <v>27.58</v>
      </c>
      <c r="H1243" s="202">
        <v>0</v>
      </c>
      <c r="I1243" s="205">
        <v>0</v>
      </c>
      <c r="J1243" s="201">
        <v>0</v>
      </c>
      <c r="K1243" s="201">
        <v>27.58</v>
      </c>
      <c r="L1243" s="202">
        <v>0</v>
      </c>
    </row>
    <row r="1244" s="192" customFormat="1" customHeight="1" spans="1:12">
      <c r="A1244" s="179" t="s">
        <v>1619</v>
      </c>
      <c r="B1244" s="179" t="s">
        <v>2029</v>
      </c>
      <c r="C1244" s="179" t="s">
        <v>1899</v>
      </c>
      <c r="D1244" s="199" t="s">
        <v>3529</v>
      </c>
      <c r="E1244" s="200" t="s">
        <v>3530</v>
      </c>
      <c r="F1244" s="201">
        <v>4.47</v>
      </c>
      <c r="G1244" s="201">
        <v>4.47</v>
      </c>
      <c r="H1244" s="202">
        <v>0</v>
      </c>
      <c r="I1244" s="205">
        <v>0</v>
      </c>
      <c r="J1244" s="201">
        <v>0</v>
      </c>
      <c r="K1244" s="201">
        <v>4.47</v>
      </c>
      <c r="L1244" s="202">
        <v>0</v>
      </c>
    </row>
    <row r="1245" s="192" customFormat="1" customHeight="1" spans="1:12">
      <c r="A1245" s="179" t="s">
        <v>1619</v>
      </c>
      <c r="B1245" s="179" t="s">
        <v>2029</v>
      </c>
      <c r="C1245" s="179" t="s">
        <v>1897</v>
      </c>
      <c r="D1245" s="199" t="s">
        <v>3531</v>
      </c>
      <c r="E1245" s="200" t="s">
        <v>3532</v>
      </c>
      <c r="F1245" s="201">
        <v>5.39</v>
      </c>
      <c r="G1245" s="201">
        <v>5.39</v>
      </c>
      <c r="H1245" s="202">
        <v>0</v>
      </c>
      <c r="I1245" s="205">
        <v>0</v>
      </c>
      <c r="J1245" s="201">
        <v>0</v>
      </c>
      <c r="K1245" s="201">
        <v>5.39</v>
      </c>
      <c r="L1245" s="202">
        <v>0</v>
      </c>
    </row>
    <row r="1246" s="192" customFormat="1" customHeight="1" spans="1:12">
      <c r="A1246" s="179" t="s">
        <v>1851</v>
      </c>
      <c r="B1246" s="179" t="s">
        <v>1899</v>
      </c>
      <c r="C1246" s="179" t="s">
        <v>1897</v>
      </c>
      <c r="D1246" s="199" t="s">
        <v>3533</v>
      </c>
      <c r="E1246" s="200" t="s">
        <v>3533</v>
      </c>
      <c r="F1246" s="201">
        <v>53.64</v>
      </c>
      <c r="G1246" s="201">
        <v>53.64</v>
      </c>
      <c r="H1246" s="202">
        <v>0</v>
      </c>
      <c r="I1246" s="205">
        <v>0</v>
      </c>
      <c r="J1246" s="201">
        <v>0</v>
      </c>
      <c r="K1246" s="201">
        <v>53.64</v>
      </c>
      <c r="L1246" s="202">
        <v>0</v>
      </c>
    </row>
    <row r="1247" s="192" customFormat="1" customHeight="1" spans="1:12">
      <c r="A1247" s="179" t="s">
        <v>1583</v>
      </c>
      <c r="B1247" s="179" t="s">
        <v>1899</v>
      </c>
      <c r="C1247" s="179" t="s">
        <v>1901</v>
      </c>
      <c r="D1247" s="199" t="s">
        <v>3690</v>
      </c>
      <c r="E1247" s="200" t="s">
        <v>3534</v>
      </c>
      <c r="F1247" s="201">
        <v>66.88</v>
      </c>
      <c r="G1247" s="201">
        <v>66.88</v>
      </c>
      <c r="H1247" s="202">
        <v>0</v>
      </c>
      <c r="I1247" s="205">
        <v>0</v>
      </c>
      <c r="J1247" s="201">
        <v>66.88</v>
      </c>
      <c r="K1247" s="201">
        <v>0</v>
      </c>
      <c r="L1247" s="202">
        <v>0</v>
      </c>
    </row>
    <row r="1248" s="192" customFormat="1" customHeight="1" spans="1:12">
      <c r="A1248" s="179" t="s">
        <v>1583</v>
      </c>
      <c r="B1248" s="179" t="s">
        <v>1899</v>
      </c>
      <c r="C1248" s="179" t="s">
        <v>1901</v>
      </c>
      <c r="D1248" s="199" t="s">
        <v>3690</v>
      </c>
      <c r="E1248" s="200" t="s">
        <v>3535</v>
      </c>
      <c r="F1248" s="201">
        <v>5.39</v>
      </c>
      <c r="G1248" s="201">
        <v>5.39</v>
      </c>
      <c r="H1248" s="202">
        <v>0</v>
      </c>
      <c r="I1248" s="205">
        <v>5.39</v>
      </c>
      <c r="J1248" s="201">
        <v>0</v>
      </c>
      <c r="K1248" s="201">
        <v>0</v>
      </c>
      <c r="L1248" s="202">
        <v>0</v>
      </c>
    </row>
    <row r="1249" s="192" customFormat="1" customHeight="1" spans="1:12">
      <c r="A1249" s="179" t="s">
        <v>1619</v>
      </c>
      <c r="B1249" s="179" t="s">
        <v>1911</v>
      </c>
      <c r="C1249" s="179" t="s">
        <v>1899</v>
      </c>
      <c r="D1249" s="199" t="s">
        <v>3571</v>
      </c>
      <c r="E1249" s="200" t="s">
        <v>3538</v>
      </c>
      <c r="F1249" s="201">
        <v>10.88</v>
      </c>
      <c r="G1249" s="201">
        <v>10.88</v>
      </c>
      <c r="H1249" s="202">
        <v>0</v>
      </c>
      <c r="I1249" s="205">
        <v>0</v>
      </c>
      <c r="J1249" s="201">
        <v>10.88</v>
      </c>
      <c r="K1249" s="201">
        <v>0</v>
      </c>
      <c r="L1249" s="202">
        <v>0</v>
      </c>
    </row>
    <row r="1250" s="192" customFormat="1" customHeight="1" spans="1:12">
      <c r="A1250" s="179"/>
      <c r="B1250" s="179"/>
      <c r="C1250" s="179"/>
      <c r="D1250" s="199" t="s">
        <v>2464</v>
      </c>
      <c r="E1250" s="200" t="s">
        <v>2465</v>
      </c>
      <c r="F1250" s="201">
        <v>954.73</v>
      </c>
      <c r="G1250" s="201">
        <v>954.73</v>
      </c>
      <c r="H1250" s="202">
        <v>0</v>
      </c>
      <c r="I1250" s="205">
        <v>6.21</v>
      </c>
      <c r="J1250" s="201">
        <v>160.55</v>
      </c>
      <c r="K1250" s="201">
        <v>270.83</v>
      </c>
      <c r="L1250" s="202">
        <v>517.14</v>
      </c>
    </row>
    <row r="1251" s="192" customFormat="1" customHeight="1" spans="1:12">
      <c r="A1251" s="179"/>
      <c r="B1251" s="179"/>
      <c r="C1251" s="179"/>
      <c r="D1251" s="199" t="s">
        <v>3517</v>
      </c>
      <c r="E1251" s="200" t="s">
        <v>3518</v>
      </c>
      <c r="F1251" s="201">
        <v>954.73</v>
      </c>
      <c r="G1251" s="201">
        <v>954.73</v>
      </c>
      <c r="H1251" s="202">
        <v>0</v>
      </c>
      <c r="I1251" s="205">
        <v>6.21</v>
      </c>
      <c r="J1251" s="201">
        <v>160.55</v>
      </c>
      <c r="K1251" s="201">
        <v>270.83</v>
      </c>
      <c r="L1251" s="202">
        <v>517.14</v>
      </c>
    </row>
    <row r="1252" s="192" customFormat="1" customHeight="1" spans="1:12">
      <c r="A1252" s="179" t="s">
        <v>1583</v>
      </c>
      <c r="B1252" s="179" t="s">
        <v>1899</v>
      </c>
      <c r="C1252" s="179" t="s">
        <v>1901</v>
      </c>
      <c r="D1252" s="199" t="s">
        <v>3690</v>
      </c>
      <c r="E1252" s="200" t="s">
        <v>3520</v>
      </c>
      <c r="F1252" s="201">
        <v>517.14</v>
      </c>
      <c r="G1252" s="201">
        <v>517.14</v>
      </c>
      <c r="H1252" s="202">
        <v>0</v>
      </c>
      <c r="I1252" s="205">
        <v>0</v>
      </c>
      <c r="J1252" s="201">
        <v>0</v>
      </c>
      <c r="K1252" s="201">
        <v>0</v>
      </c>
      <c r="L1252" s="202">
        <v>517.14</v>
      </c>
    </row>
    <row r="1253" s="192" customFormat="1" customHeight="1" spans="1:12">
      <c r="A1253" s="179" t="s">
        <v>1583</v>
      </c>
      <c r="B1253" s="179" t="s">
        <v>1899</v>
      </c>
      <c r="C1253" s="179" t="s">
        <v>1901</v>
      </c>
      <c r="D1253" s="199" t="s">
        <v>3690</v>
      </c>
      <c r="E1253" s="200" t="s">
        <v>3522</v>
      </c>
      <c r="F1253" s="201">
        <v>74</v>
      </c>
      <c r="G1253" s="201">
        <v>74</v>
      </c>
      <c r="H1253" s="202">
        <v>0</v>
      </c>
      <c r="I1253" s="205">
        <v>0</v>
      </c>
      <c r="J1253" s="201">
        <v>74</v>
      </c>
      <c r="K1253" s="201">
        <v>0</v>
      </c>
      <c r="L1253" s="202">
        <v>0</v>
      </c>
    </row>
    <row r="1254" s="192" customFormat="1" customHeight="1" spans="1:12">
      <c r="A1254" s="179" t="s">
        <v>1619</v>
      </c>
      <c r="B1254" s="179" t="s">
        <v>1911</v>
      </c>
      <c r="C1254" s="179" t="s">
        <v>1911</v>
      </c>
      <c r="D1254" s="199" t="s">
        <v>3523</v>
      </c>
      <c r="E1254" s="200" t="s">
        <v>3524</v>
      </c>
      <c r="F1254" s="201">
        <v>118.23</v>
      </c>
      <c r="G1254" s="201">
        <v>118.23</v>
      </c>
      <c r="H1254" s="202">
        <v>0</v>
      </c>
      <c r="I1254" s="205">
        <v>0</v>
      </c>
      <c r="J1254" s="201">
        <v>0</v>
      </c>
      <c r="K1254" s="201">
        <v>118.23</v>
      </c>
      <c r="L1254" s="202">
        <v>0</v>
      </c>
    </row>
    <row r="1255" s="192" customFormat="1" customHeight="1" spans="1:12">
      <c r="A1255" s="179" t="s">
        <v>1619</v>
      </c>
      <c r="B1255" s="179" t="s">
        <v>1911</v>
      </c>
      <c r="C1255" s="179" t="s">
        <v>1913</v>
      </c>
      <c r="D1255" s="199" t="s">
        <v>3525</v>
      </c>
      <c r="E1255" s="200" t="s">
        <v>3526</v>
      </c>
      <c r="F1255" s="201">
        <v>47.29</v>
      </c>
      <c r="G1255" s="201">
        <v>47.29</v>
      </c>
      <c r="H1255" s="202">
        <v>0</v>
      </c>
      <c r="I1255" s="205">
        <v>0</v>
      </c>
      <c r="J1255" s="201">
        <v>0</v>
      </c>
      <c r="K1255" s="201">
        <v>47.29</v>
      </c>
      <c r="L1255" s="202">
        <v>0</v>
      </c>
    </row>
    <row r="1256" s="192" customFormat="1" customHeight="1" spans="1:12">
      <c r="A1256" s="179" t="s">
        <v>1697</v>
      </c>
      <c r="B1256" s="179" t="s">
        <v>1992</v>
      </c>
      <c r="C1256" s="179" t="s">
        <v>1899</v>
      </c>
      <c r="D1256" s="199" t="s">
        <v>3582</v>
      </c>
      <c r="E1256" s="200" t="s">
        <v>3528</v>
      </c>
      <c r="F1256" s="201">
        <v>31.87</v>
      </c>
      <c r="G1256" s="201">
        <v>31.87</v>
      </c>
      <c r="H1256" s="202">
        <v>0</v>
      </c>
      <c r="I1256" s="205">
        <v>0</v>
      </c>
      <c r="J1256" s="201">
        <v>0</v>
      </c>
      <c r="K1256" s="201">
        <v>31.87</v>
      </c>
      <c r="L1256" s="202">
        <v>0</v>
      </c>
    </row>
    <row r="1257" s="192" customFormat="1" customHeight="1" spans="1:12">
      <c r="A1257" s="179" t="s">
        <v>1619</v>
      </c>
      <c r="B1257" s="179" t="s">
        <v>2029</v>
      </c>
      <c r="C1257" s="179" t="s">
        <v>1899</v>
      </c>
      <c r="D1257" s="199" t="s">
        <v>3529</v>
      </c>
      <c r="E1257" s="200" t="s">
        <v>3530</v>
      </c>
      <c r="F1257" s="201">
        <v>5.17</v>
      </c>
      <c r="G1257" s="201">
        <v>5.17</v>
      </c>
      <c r="H1257" s="202">
        <v>0</v>
      </c>
      <c r="I1257" s="205">
        <v>0</v>
      </c>
      <c r="J1257" s="201">
        <v>0</v>
      </c>
      <c r="K1257" s="201">
        <v>5.17</v>
      </c>
      <c r="L1257" s="202">
        <v>0</v>
      </c>
    </row>
    <row r="1258" s="192" customFormat="1" customHeight="1" spans="1:12">
      <c r="A1258" s="179" t="s">
        <v>1619</v>
      </c>
      <c r="B1258" s="179" t="s">
        <v>2029</v>
      </c>
      <c r="C1258" s="179" t="s">
        <v>1897</v>
      </c>
      <c r="D1258" s="199" t="s">
        <v>3531</v>
      </c>
      <c r="E1258" s="200" t="s">
        <v>3532</v>
      </c>
      <c r="F1258" s="201">
        <v>6.21</v>
      </c>
      <c r="G1258" s="201">
        <v>6.21</v>
      </c>
      <c r="H1258" s="202">
        <v>0</v>
      </c>
      <c r="I1258" s="205">
        <v>0</v>
      </c>
      <c r="J1258" s="201">
        <v>0</v>
      </c>
      <c r="K1258" s="201">
        <v>6.21</v>
      </c>
      <c r="L1258" s="202">
        <v>0</v>
      </c>
    </row>
    <row r="1259" s="192" customFormat="1" customHeight="1" spans="1:12">
      <c r="A1259" s="179" t="s">
        <v>1851</v>
      </c>
      <c r="B1259" s="179" t="s">
        <v>1899</v>
      </c>
      <c r="C1259" s="179" t="s">
        <v>1897</v>
      </c>
      <c r="D1259" s="199" t="s">
        <v>3533</v>
      </c>
      <c r="E1259" s="200" t="s">
        <v>3533</v>
      </c>
      <c r="F1259" s="201">
        <v>62.06</v>
      </c>
      <c r="G1259" s="201">
        <v>62.06</v>
      </c>
      <c r="H1259" s="202">
        <v>0</v>
      </c>
      <c r="I1259" s="205">
        <v>0</v>
      </c>
      <c r="J1259" s="201">
        <v>0</v>
      </c>
      <c r="K1259" s="201">
        <v>62.06</v>
      </c>
      <c r="L1259" s="202">
        <v>0</v>
      </c>
    </row>
    <row r="1260" s="192" customFormat="1" customHeight="1" spans="1:12">
      <c r="A1260" s="179" t="s">
        <v>1583</v>
      </c>
      <c r="B1260" s="179" t="s">
        <v>1899</v>
      </c>
      <c r="C1260" s="179" t="s">
        <v>1901</v>
      </c>
      <c r="D1260" s="199" t="s">
        <v>3690</v>
      </c>
      <c r="E1260" s="200" t="s">
        <v>3534</v>
      </c>
      <c r="F1260" s="201">
        <v>68.8</v>
      </c>
      <c r="G1260" s="201">
        <v>68.8</v>
      </c>
      <c r="H1260" s="202">
        <v>0</v>
      </c>
      <c r="I1260" s="205">
        <v>0</v>
      </c>
      <c r="J1260" s="201">
        <v>68.8</v>
      </c>
      <c r="K1260" s="201">
        <v>0</v>
      </c>
      <c r="L1260" s="202">
        <v>0</v>
      </c>
    </row>
    <row r="1261" s="192" customFormat="1" customHeight="1" spans="1:12">
      <c r="A1261" s="179" t="s">
        <v>1583</v>
      </c>
      <c r="B1261" s="179" t="s">
        <v>1899</v>
      </c>
      <c r="C1261" s="179" t="s">
        <v>1901</v>
      </c>
      <c r="D1261" s="199" t="s">
        <v>3690</v>
      </c>
      <c r="E1261" s="200" t="s">
        <v>3535</v>
      </c>
      <c r="F1261" s="201">
        <v>6.21</v>
      </c>
      <c r="G1261" s="201">
        <v>6.21</v>
      </c>
      <c r="H1261" s="202">
        <v>0</v>
      </c>
      <c r="I1261" s="205">
        <v>6.21</v>
      </c>
      <c r="J1261" s="201">
        <v>0</v>
      </c>
      <c r="K1261" s="201">
        <v>0</v>
      </c>
      <c r="L1261" s="202">
        <v>0</v>
      </c>
    </row>
    <row r="1262" s="192" customFormat="1" customHeight="1" spans="1:12">
      <c r="A1262" s="179" t="s">
        <v>1619</v>
      </c>
      <c r="B1262" s="179" t="s">
        <v>1911</v>
      </c>
      <c r="C1262" s="179" t="s">
        <v>1899</v>
      </c>
      <c r="D1262" s="199" t="s">
        <v>3571</v>
      </c>
      <c r="E1262" s="200" t="s">
        <v>3538</v>
      </c>
      <c r="F1262" s="201">
        <v>17.75</v>
      </c>
      <c r="G1262" s="201">
        <v>17.75</v>
      </c>
      <c r="H1262" s="202">
        <v>0</v>
      </c>
      <c r="I1262" s="205">
        <v>0</v>
      </c>
      <c r="J1262" s="201">
        <v>17.75</v>
      </c>
      <c r="K1262" s="201">
        <v>0</v>
      </c>
      <c r="L1262" s="202">
        <v>0</v>
      </c>
    </row>
    <row r="1263" s="192" customFormat="1" customHeight="1" spans="1:12">
      <c r="A1263" s="179"/>
      <c r="B1263" s="179"/>
      <c r="C1263" s="179"/>
      <c r="D1263" s="199" t="s">
        <v>2466</v>
      </c>
      <c r="E1263" s="200" t="s">
        <v>2467</v>
      </c>
      <c r="F1263" s="201">
        <v>2006.65</v>
      </c>
      <c r="G1263" s="201">
        <v>2006.65</v>
      </c>
      <c r="H1263" s="202">
        <v>0</v>
      </c>
      <c r="I1263" s="205">
        <v>13.67</v>
      </c>
      <c r="J1263" s="201">
        <v>298.67</v>
      </c>
      <c r="K1263" s="201">
        <v>580.82</v>
      </c>
      <c r="L1263" s="202">
        <v>1113.49</v>
      </c>
    </row>
    <row r="1264" s="192" customFormat="1" customHeight="1" spans="1:12">
      <c r="A1264" s="179"/>
      <c r="B1264" s="179"/>
      <c r="C1264" s="179"/>
      <c r="D1264" s="199" t="s">
        <v>3517</v>
      </c>
      <c r="E1264" s="200" t="s">
        <v>3518</v>
      </c>
      <c r="F1264" s="201">
        <v>2006.65</v>
      </c>
      <c r="G1264" s="201">
        <v>2006.65</v>
      </c>
      <c r="H1264" s="202">
        <v>0</v>
      </c>
      <c r="I1264" s="205">
        <v>13.67</v>
      </c>
      <c r="J1264" s="201">
        <v>298.67</v>
      </c>
      <c r="K1264" s="201">
        <v>580.82</v>
      </c>
      <c r="L1264" s="202">
        <v>1113.49</v>
      </c>
    </row>
    <row r="1265" s="192" customFormat="1" customHeight="1" spans="1:12">
      <c r="A1265" s="179" t="s">
        <v>1583</v>
      </c>
      <c r="B1265" s="179" t="s">
        <v>1899</v>
      </c>
      <c r="C1265" s="179" t="s">
        <v>1901</v>
      </c>
      <c r="D1265" s="199" t="s">
        <v>3690</v>
      </c>
      <c r="E1265" s="200" t="s">
        <v>3520</v>
      </c>
      <c r="F1265" s="201">
        <v>1113.49</v>
      </c>
      <c r="G1265" s="201">
        <v>1113.49</v>
      </c>
      <c r="H1265" s="202">
        <v>0</v>
      </c>
      <c r="I1265" s="205">
        <v>0</v>
      </c>
      <c r="J1265" s="201">
        <v>0</v>
      </c>
      <c r="K1265" s="201">
        <v>0</v>
      </c>
      <c r="L1265" s="202">
        <v>1113.49</v>
      </c>
    </row>
    <row r="1266" s="192" customFormat="1" customHeight="1" spans="1:12">
      <c r="A1266" s="179" t="s">
        <v>1583</v>
      </c>
      <c r="B1266" s="179" t="s">
        <v>1899</v>
      </c>
      <c r="C1266" s="179" t="s">
        <v>1901</v>
      </c>
      <c r="D1266" s="199" t="s">
        <v>3690</v>
      </c>
      <c r="E1266" s="200" t="s">
        <v>3522</v>
      </c>
      <c r="F1266" s="201">
        <v>148</v>
      </c>
      <c r="G1266" s="201">
        <v>148</v>
      </c>
      <c r="H1266" s="202">
        <v>0</v>
      </c>
      <c r="I1266" s="205">
        <v>0</v>
      </c>
      <c r="J1266" s="201">
        <v>148</v>
      </c>
      <c r="K1266" s="201">
        <v>0</v>
      </c>
      <c r="L1266" s="202">
        <v>0</v>
      </c>
    </row>
    <row r="1267" s="192" customFormat="1" customHeight="1" spans="1:12">
      <c r="A1267" s="179" t="s">
        <v>1619</v>
      </c>
      <c r="B1267" s="179" t="s">
        <v>1911</v>
      </c>
      <c r="C1267" s="179" t="s">
        <v>1911</v>
      </c>
      <c r="D1267" s="199" t="s">
        <v>3523</v>
      </c>
      <c r="E1267" s="200" t="s">
        <v>3524</v>
      </c>
      <c r="F1267" s="201">
        <v>252.3</v>
      </c>
      <c r="G1267" s="201">
        <v>252.3</v>
      </c>
      <c r="H1267" s="202">
        <v>0</v>
      </c>
      <c r="I1267" s="205">
        <v>0</v>
      </c>
      <c r="J1267" s="201">
        <v>0</v>
      </c>
      <c r="K1267" s="201">
        <v>252.3</v>
      </c>
      <c r="L1267" s="202">
        <v>0</v>
      </c>
    </row>
    <row r="1268" s="192" customFormat="1" customHeight="1" spans="1:12">
      <c r="A1268" s="179" t="s">
        <v>1619</v>
      </c>
      <c r="B1268" s="179" t="s">
        <v>1911</v>
      </c>
      <c r="C1268" s="179" t="s">
        <v>1913</v>
      </c>
      <c r="D1268" s="199" t="s">
        <v>3525</v>
      </c>
      <c r="E1268" s="200" t="s">
        <v>3526</v>
      </c>
      <c r="F1268" s="201">
        <v>100.92</v>
      </c>
      <c r="G1268" s="201">
        <v>100.92</v>
      </c>
      <c r="H1268" s="202">
        <v>0</v>
      </c>
      <c r="I1268" s="205">
        <v>0</v>
      </c>
      <c r="J1268" s="201">
        <v>0</v>
      </c>
      <c r="K1268" s="201">
        <v>100.92</v>
      </c>
      <c r="L1268" s="202">
        <v>0</v>
      </c>
    </row>
    <row r="1269" s="192" customFormat="1" customHeight="1" spans="1:12">
      <c r="A1269" s="179" t="s">
        <v>1697</v>
      </c>
      <c r="B1269" s="179" t="s">
        <v>1992</v>
      </c>
      <c r="C1269" s="179" t="s">
        <v>1899</v>
      </c>
      <c r="D1269" s="199" t="s">
        <v>3582</v>
      </c>
      <c r="E1269" s="200" t="s">
        <v>3528</v>
      </c>
      <c r="F1269" s="201">
        <v>69.18</v>
      </c>
      <c r="G1269" s="201">
        <v>69.18</v>
      </c>
      <c r="H1269" s="202">
        <v>0</v>
      </c>
      <c r="I1269" s="205">
        <v>0</v>
      </c>
      <c r="J1269" s="201">
        <v>0</v>
      </c>
      <c r="K1269" s="201">
        <v>69.18</v>
      </c>
      <c r="L1269" s="202">
        <v>0</v>
      </c>
    </row>
    <row r="1270" s="192" customFormat="1" customHeight="1" spans="1:12">
      <c r="A1270" s="179" t="s">
        <v>1619</v>
      </c>
      <c r="B1270" s="179" t="s">
        <v>2029</v>
      </c>
      <c r="C1270" s="179" t="s">
        <v>1899</v>
      </c>
      <c r="D1270" s="199" t="s">
        <v>3529</v>
      </c>
      <c r="E1270" s="200" t="s">
        <v>3530</v>
      </c>
      <c r="F1270" s="201">
        <v>11.13</v>
      </c>
      <c r="G1270" s="201">
        <v>11.13</v>
      </c>
      <c r="H1270" s="202">
        <v>0</v>
      </c>
      <c r="I1270" s="205">
        <v>0</v>
      </c>
      <c r="J1270" s="201">
        <v>0</v>
      </c>
      <c r="K1270" s="201">
        <v>11.13</v>
      </c>
      <c r="L1270" s="202">
        <v>0</v>
      </c>
    </row>
    <row r="1271" s="192" customFormat="1" customHeight="1" spans="1:12">
      <c r="A1271" s="179" t="s">
        <v>1619</v>
      </c>
      <c r="B1271" s="179" t="s">
        <v>2029</v>
      </c>
      <c r="C1271" s="179" t="s">
        <v>1897</v>
      </c>
      <c r="D1271" s="199" t="s">
        <v>3531</v>
      </c>
      <c r="E1271" s="200" t="s">
        <v>3532</v>
      </c>
      <c r="F1271" s="201">
        <v>13.67</v>
      </c>
      <c r="G1271" s="201">
        <v>13.67</v>
      </c>
      <c r="H1271" s="202">
        <v>0</v>
      </c>
      <c r="I1271" s="205">
        <v>0</v>
      </c>
      <c r="J1271" s="201">
        <v>0</v>
      </c>
      <c r="K1271" s="201">
        <v>13.67</v>
      </c>
      <c r="L1271" s="202">
        <v>0</v>
      </c>
    </row>
    <row r="1272" s="192" customFormat="1" customHeight="1" spans="1:12">
      <c r="A1272" s="179" t="s">
        <v>1851</v>
      </c>
      <c r="B1272" s="179" t="s">
        <v>1899</v>
      </c>
      <c r="C1272" s="179" t="s">
        <v>1897</v>
      </c>
      <c r="D1272" s="199" t="s">
        <v>3533</v>
      </c>
      <c r="E1272" s="200" t="s">
        <v>3533</v>
      </c>
      <c r="F1272" s="201">
        <v>133.62</v>
      </c>
      <c r="G1272" s="201">
        <v>133.62</v>
      </c>
      <c r="H1272" s="202">
        <v>0</v>
      </c>
      <c r="I1272" s="205">
        <v>0</v>
      </c>
      <c r="J1272" s="201">
        <v>0</v>
      </c>
      <c r="K1272" s="201">
        <v>133.62</v>
      </c>
      <c r="L1272" s="202">
        <v>0</v>
      </c>
    </row>
    <row r="1273" s="192" customFormat="1" customHeight="1" spans="1:12">
      <c r="A1273" s="179" t="s">
        <v>1583</v>
      </c>
      <c r="B1273" s="179" t="s">
        <v>1899</v>
      </c>
      <c r="C1273" s="179" t="s">
        <v>1901</v>
      </c>
      <c r="D1273" s="199" t="s">
        <v>3690</v>
      </c>
      <c r="E1273" s="200" t="s">
        <v>3534</v>
      </c>
      <c r="F1273" s="201">
        <v>119.28</v>
      </c>
      <c r="G1273" s="201">
        <v>119.28</v>
      </c>
      <c r="H1273" s="202">
        <v>0</v>
      </c>
      <c r="I1273" s="205">
        <v>0</v>
      </c>
      <c r="J1273" s="201">
        <v>119.28</v>
      </c>
      <c r="K1273" s="201">
        <v>0</v>
      </c>
      <c r="L1273" s="202">
        <v>0</v>
      </c>
    </row>
    <row r="1274" s="192" customFormat="1" customHeight="1" spans="1:12">
      <c r="A1274" s="179" t="s">
        <v>1583</v>
      </c>
      <c r="B1274" s="179" t="s">
        <v>1899</v>
      </c>
      <c r="C1274" s="179" t="s">
        <v>1901</v>
      </c>
      <c r="D1274" s="199" t="s">
        <v>3690</v>
      </c>
      <c r="E1274" s="200" t="s">
        <v>3535</v>
      </c>
      <c r="F1274" s="201">
        <v>13.67</v>
      </c>
      <c r="G1274" s="201">
        <v>13.67</v>
      </c>
      <c r="H1274" s="202">
        <v>0</v>
      </c>
      <c r="I1274" s="205">
        <v>13.67</v>
      </c>
      <c r="J1274" s="201">
        <v>0</v>
      </c>
      <c r="K1274" s="201">
        <v>0</v>
      </c>
      <c r="L1274" s="202">
        <v>0</v>
      </c>
    </row>
    <row r="1275" s="192" customFormat="1" customHeight="1" spans="1:12">
      <c r="A1275" s="179" t="s">
        <v>1619</v>
      </c>
      <c r="B1275" s="179" t="s">
        <v>1911</v>
      </c>
      <c r="C1275" s="179" t="s">
        <v>1899</v>
      </c>
      <c r="D1275" s="199" t="s">
        <v>3571</v>
      </c>
      <c r="E1275" s="200" t="s">
        <v>3538</v>
      </c>
      <c r="F1275" s="201">
        <v>31.39</v>
      </c>
      <c r="G1275" s="201">
        <v>31.39</v>
      </c>
      <c r="H1275" s="202">
        <v>0</v>
      </c>
      <c r="I1275" s="205">
        <v>0</v>
      </c>
      <c r="J1275" s="201">
        <v>31.39</v>
      </c>
      <c r="K1275" s="201">
        <v>0</v>
      </c>
      <c r="L1275" s="202">
        <v>0</v>
      </c>
    </row>
    <row r="1276" s="192" customFormat="1" customHeight="1" spans="1:12">
      <c r="A1276" s="179"/>
      <c r="B1276" s="179"/>
      <c r="C1276" s="179"/>
      <c r="D1276" s="199" t="s">
        <v>2468</v>
      </c>
      <c r="E1276" s="200" t="s">
        <v>2469</v>
      </c>
      <c r="F1276" s="201">
        <v>852.72</v>
      </c>
      <c r="G1276" s="201">
        <v>852.72</v>
      </c>
      <c r="H1276" s="202">
        <v>0</v>
      </c>
      <c r="I1276" s="205">
        <v>5.49</v>
      </c>
      <c r="J1276" s="201">
        <v>149.61</v>
      </c>
      <c r="K1276" s="201">
        <v>239.66</v>
      </c>
      <c r="L1276" s="202">
        <v>457.96</v>
      </c>
    </row>
    <row r="1277" s="192" customFormat="1" customHeight="1" spans="1:12">
      <c r="A1277" s="179"/>
      <c r="B1277" s="179"/>
      <c r="C1277" s="179"/>
      <c r="D1277" s="199" t="s">
        <v>3517</v>
      </c>
      <c r="E1277" s="200" t="s">
        <v>3518</v>
      </c>
      <c r="F1277" s="201">
        <v>852.72</v>
      </c>
      <c r="G1277" s="201">
        <v>852.72</v>
      </c>
      <c r="H1277" s="202">
        <v>0</v>
      </c>
      <c r="I1277" s="205">
        <v>5.49</v>
      </c>
      <c r="J1277" s="201">
        <v>149.61</v>
      </c>
      <c r="K1277" s="201">
        <v>239.66</v>
      </c>
      <c r="L1277" s="202">
        <v>457.96</v>
      </c>
    </row>
    <row r="1278" s="192" customFormat="1" customHeight="1" spans="1:12">
      <c r="A1278" s="179" t="s">
        <v>1583</v>
      </c>
      <c r="B1278" s="179" t="s">
        <v>1899</v>
      </c>
      <c r="C1278" s="179" t="s">
        <v>1901</v>
      </c>
      <c r="D1278" s="199" t="s">
        <v>3690</v>
      </c>
      <c r="E1278" s="200" t="s">
        <v>3520</v>
      </c>
      <c r="F1278" s="201">
        <v>457.96</v>
      </c>
      <c r="G1278" s="201">
        <v>457.96</v>
      </c>
      <c r="H1278" s="202">
        <v>0</v>
      </c>
      <c r="I1278" s="205">
        <v>0</v>
      </c>
      <c r="J1278" s="201">
        <v>0</v>
      </c>
      <c r="K1278" s="201">
        <v>0</v>
      </c>
      <c r="L1278" s="202">
        <v>457.96</v>
      </c>
    </row>
    <row r="1279" s="192" customFormat="1" customHeight="1" spans="1:12">
      <c r="A1279" s="179" t="s">
        <v>1583</v>
      </c>
      <c r="B1279" s="179" t="s">
        <v>1899</v>
      </c>
      <c r="C1279" s="179" t="s">
        <v>1901</v>
      </c>
      <c r="D1279" s="199" t="s">
        <v>3690</v>
      </c>
      <c r="E1279" s="200" t="s">
        <v>3522</v>
      </c>
      <c r="F1279" s="201">
        <v>65</v>
      </c>
      <c r="G1279" s="201">
        <v>65</v>
      </c>
      <c r="H1279" s="202">
        <v>0</v>
      </c>
      <c r="I1279" s="205">
        <v>0</v>
      </c>
      <c r="J1279" s="201">
        <v>65</v>
      </c>
      <c r="K1279" s="201">
        <v>0</v>
      </c>
      <c r="L1279" s="202">
        <v>0</v>
      </c>
    </row>
    <row r="1280" s="192" customFormat="1" customHeight="1" spans="1:12">
      <c r="A1280" s="179" t="s">
        <v>1619</v>
      </c>
      <c r="B1280" s="179" t="s">
        <v>1911</v>
      </c>
      <c r="C1280" s="179" t="s">
        <v>1911</v>
      </c>
      <c r="D1280" s="199" t="s">
        <v>3523</v>
      </c>
      <c r="E1280" s="200" t="s">
        <v>3524</v>
      </c>
      <c r="F1280" s="201">
        <v>104.59</v>
      </c>
      <c r="G1280" s="201">
        <v>104.59</v>
      </c>
      <c r="H1280" s="202">
        <v>0</v>
      </c>
      <c r="I1280" s="205">
        <v>0</v>
      </c>
      <c r="J1280" s="201">
        <v>0</v>
      </c>
      <c r="K1280" s="201">
        <v>104.59</v>
      </c>
      <c r="L1280" s="202">
        <v>0</v>
      </c>
    </row>
    <row r="1281" s="192" customFormat="1" customHeight="1" spans="1:12">
      <c r="A1281" s="179" t="s">
        <v>1619</v>
      </c>
      <c r="B1281" s="179" t="s">
        <v>1911</v>
      </c>
      <c r="C1281" s="179" t="s">
        <v>1913</v>
      </c>
      <c r="D1281" s="199" t="s">
        <v>3525</v>
      </c>
      <c r="E1281" s="200" t="s">
        <v>3526</v>
      </c>
      <c r="F1281" s="201">
        <v>41.84</v>
      </c>
      <c r="G1281" s="201">
        <v>41.84</v>
      </c>
      <c r="H1281" s="202">
        <v>0</v>
      </c>
      <c r="I1281" s="205">
        <v>0</v>
      </c>
      <c r="J1281" s="201">
        <v>0</v>
      </c>
      <c r="K1281" s="201">
        <v>41.84</v>
      </c>
      <c r="L1281" s="202">
        <v>0</v>
      </c>
    </row>
    <row r="1282" s="192" customFormat="1" customHeight="1" spans="1:12">
      <c r="A1282" s="179" t="s">
        <v>1697</v>
      </c>
      <c r="B1282" s="179" t="s">
        <v>1992</v>
      </c>
      <c r="C1282" s="179" t="s">
        <v>1899</v>
      </c>
      <c r="D1282" s="199" t="s">
        <v>3582</v>
      </c>
      <c r="E1282" s="200" t="s">
        <v>3528</v>
      </c>
      <c r="F1282" s="201">
        <v>28.2</v>
      </c>
      <c r="G1282" s="201">
        <v>28.2</v>
      </c>
      <c r="H1282" s="202">
        <v>0</v>
      </c>
      <c r="I1282" s="205">
        <v>0</v>
      </c>
      <c r="J1282" s="201">
        <v>0</v>
      </c>
      <c r="K1282" s="201">
        <v>28.2</v>
      </c>
      <c r="L1282" s="202">
        <v>0</v>
      </c>
    </row>
    <row r="1283" s="192" customFormat="1" customHeight="1" spans="1:12">
      <c r="A1283" s="179" t="s">
        <v>1619</v>
      </c>
      <c r="B1283" s="179" t="s">
        <v>2029</v>
      </c>
      <c r="C1283" s="179" t="s">
        <v>1899</v>
      </c>
      <c r="D1283" s="199" t="s">
        <v>3529</v>
      </c>
      <c r="E1283" s="200" t="s">
        <v>3530</v>
      </c>
      <c r="F1283" s="201">
        <v>4.58</v>
      </c>
      <c r="G1283" s="201">
        <v>4.58</v>
      </c>
      <c r="H1283" s="202">
        <v>0</v>
      </c>
      <c r="I1283" s="205">
        <v>0</v>
      </c>
      <c r="J1283" s="201">
        <v>0</v>
      </c>
      <c r="K1283" s="201">
        <v>4.58</v>
      </c>
      <c r="L1283" s="202">
        <v>0</v>
      </c>
    </row>
    <row r="1284" s="192" customFormat="1" customHeight="1" spans="1:12">
      <c r="A1284" s="179" t="s">
        <v>1619</v>
      </c>
      <c r="B1284" s="179" t="s">
        <v>2029</v>
      </c>
      <c r="C1284" s="179" t="s">
        <v>1897</v>
      </c>
      <c r="D1284" s="199" t="s">
        <v>3531</v>
      </c>
      <c r="E1284" s="200" t="s">
        <v>3532</v>
      </c>
      <c r="F1284" s="201">
        <v>5.49</v>
      </c>
      <c r="G1284" s="201">
        <v>5.49</v>
      </c>
      <c r="H1284" s="202">
        <v>0</v>
      </c>
      <c r="I1284" s="205">
        <v>0</v>
      </c>
      <c r="J1284" s="201">
        <v>0</v>
      </c>
      <c r="K1284" s="201">
        <v>5.49</v>
      </c>
      <c r="L1284" s="202">
        <v>0</v>
      </c>
    </row>
    <row r="1285" s="192" customFormat="1" customHeight="1" spans="1:12">
      <c r="A1285" s="179" t="s">
        <v>1851</v>
      </c>
      <c r="B1285" s="179" t="s">
        <v>1899</v>
      </c>
      <c r="C1285" s="179" t="s">
        <v>1897</v>
      </c>
      <c r="D1285" s="199" t="s">
        <v>3533</v>
      </c>
      <c r="E1285" s="200" t="s">
        <v>3533</v>
      </c>
      <c r="F1285" s="201">
        <v>54.96</v>
      </c>
      <c r="G1285" s="201">
        <v>54.96</v>
      </c>
      <c r="H1285" s="202">
        <v>0</v>
      </c>
      <c r="I1285" s="205">
        <v>0</v>
      </c>
      <c r="J1285" s="201">
        <v>0</v>
      </c>
      <c r="K1285" s="201">
        <v>54.96</v>
      </c>
      <c r="L1285" s="202">
        <v>0</v>
      </c>
    </row>
    <row r="1286" s="192" customFormat="1" customHeight="1" spans="1:12">
      <c r="A1286" s="179" t="s">
        <v>1583</v>
      </c>
      <c r="B1286" s="179" t="s">
        <v>1899</v>
      </c>
      <c r="C1286" s="179" t="s">
        <v>1901</v>
      </c>
      <c r="D1286" s="199" t="s">
        <v>3690</v>
      </c>
      <c r="E1286" s="200" t="s">
        <v>3534</v>
      </c>
      <c r="F1286" s="201">
        <v>77.52</v>
      </c>
      <c r="G1286" s="201">
        <v>77.52</v>
      </c>
      <c r="H1286" s="202">
        <v>0</v>
      </c>
      <c r="I1286" s="205">
        <v>0</v>
      </c>
      <c r="J1286" s="201">
        <v>77.52</v>
      </c>
      <c r="K1286" s="201">
        <v>0</v>
      </c>
      <c r="L1286" s="202">
        <v>0</v>
      </c>
    </row>
    <row r="1287" s="192" customFormat="1" customHeight="1" spans="1:12">
      <c r="A1287" s="179" t="s">
        <v>1583</v>
      </c>
      <c r="B1287" s="179" t="s">
        <v>1899</v>
      </c>
      <c r="C1287" s="179" t="s">
        <v>1901</v>
      </c>
      <c r="D1287" s="199" t="s">
        <v>3690</v>
      </c>
      <c r="E1287" s="200" t="s">
        <v>3535</v>
      </c>
      <c r="F1287" s="201">
        <v>5.49</v>
      </c>
      <c r="G1287" s="201">
        <v>5.49</v>
      </c>
      <c r="H1287" s="202">
        <v>0</v>
      </c>
      <c r="I1287" s="205">
        <v>5.49</v>
      </c>
      <c r="J1287" s="201">
        <v>0</v>
      </c>
      <c r="K1287" s="201">
        <v>0</v>
      </c>
      <c r="L1287" s="202">
        <v>0</v>
      </c>
    </row>
    <row r="1288" s="192" customFormat="1" customHeight="1" spans="1:12">
      <c r="A1288" s="179" t="s">
        <v>1619</v>
      </c>
      <c r="B1288" s="179" t="s">
        <v>1911</v>
      </c>
      <c r="C1288" s="179" t="s">
        <v>1899</v>
      </c>
      <c r="D1288" s="199" t="s">
        <v>3571</v>
      </c>
      <c r="E1288" s="200" t="s">
        <v>3538</v>
      </c>
      <c r="F1288" s="201">
        <v>7.09</v>
      </c>
      <c r="G1288" s="201">
        <v>7.09</v>
      </c>
      <c r="H1288" s="202">
        <v>0</v>
      </c>
      <c r="I1288" s="205">
        <v>0</v>
      </c>
      <c r="J1288" s="201">
        <v>7.09</v>
      </c>
      <c r="K1288" s="201">
        <v>0</v>
      </c>
      <c r="L1288" s="202">
        <v>0</v>
      </c>
    </row>
    <row r="1289" s="192" customFormat="1" customHeight="1" spans="1:12">
      <c r="A1289" s="179"/>
      <c r="B1289" s="179"/>
      <c r="C1289" s="179"/>
      <c r="D1289" s="199" t="s">
        <v>2470</v>
      </c>
      <c r="E1289" s="200" t="s">
        <v>2471</v>
      </c>
      <c r="F1289" s="201">
        <v>70.14</v>
      </c>
      <c r="G1289" s="201">
        <v>70.14</v>
      </c>
      <c r="H1289" s="202">
        <v>0</v>
      </c>
      <c r="I1289" s="205">
        <v>0</v>
      </c>
      <c r="J1289" s="201">
        <v>70.14</v>
      </c>
      <c r="K1289" s="201">
        <v>0</v>
      </c>
      <c r="L1289" s="202">
        <v>0</v>
      </c>
    </row>
    <row r="1290" s="192" customFormat="1" customHeight="1" spans="1:12">
      <c r="A1290" s="179"/>
      <c r="B1290" s="179"/>
      <c r="C1290" s="179"/>
      <c r="D1290" s="199" t="s">
        <v>3517</v>
      </c>
      <c r="E1290" s="200" t="s">
        <v>3518</v>
      </c>
      <c r="F1290" s="201">
        <v>70.14</v>
      </c>
      <c r="G1290" s="201">
        <v>70.14</v>
      </c>
      <c r="H1290" s="202">
        <v>0</v>
      </c>
      <c r="I1290" s="205">
        <v>0</v>
      </c>
      <c r="J1290" s="201">
        <v>70.14</v>
      </c>
      <c r="K1290" s="201">
        <v>0</v>
      </c>
      <c r="L1290" s="202">
        <v>0</v>
      </c>
    </row>
    <row r="1291" s="192" customFormat="1" customHeight="1" spans="1:12">
      <c r="A1291" s="179" t="s">
        <v>1583</v>
      </c>
      <c r="B1291" s="179" t="s">
        <v>1899</v>
      </c>
      <c r="C1291" s="179" t="s">
        <v>1899</v>
      </c>
      <c r="D1291" s="199" t="s">
        <v>3689</v>
      </c>
      <c r="E1291" s="200" t="s">
        <v>3534</v>
      </c>
      <c r="F1291" s="201">
        <v>70.14</v>
      </c>
      <c r="G1291" s="201">
        <v>70.14</v>
      </c>
      <c r="H1291" s="202">
        <v>0</v>
      </c>
      <c r="I1291" s="205">
        <v>0</v>
      </c>
      <c r="J1291" s="201">
        <v>70.14</v>
      </c>
      <c r="K1291" s="201">
        <v>0</v>
      </c>
      <c r="L1291" s="202">
        <v>0</v>
      </c>
    </row>
    <row r="1292" s="192" customFormat="1" customHeight="1" spans="1:12">
      <c r="A1292" s="179"/>
      <c r="B1292" s="179"/>
      <c r="C1292" s="179"/>
      <c r="D1292" s="199" t="s">
        <v>2472</v>
      </c>
      <c r="E1292" s="200" t="s">
        <v>2473</v>
      </c>
      <c r="F1292" s="201">
        <v>32.16</v>
      </c>
      <c r="G1292" s="201">
        <v>32.16</v>
      </c>
      <c r="H1292" s="202">
        <v>0</v>
      </c>
      <c r="I1292" s="205">
        <v>0</v>
      </c>
      <c r="J1292" s="201">
        <v>32.16</v>
      </c>
      <c r="K1292" s="201">
        <v>0</v>
      </c>
      <c r="L1292" s="202">
        <v>0</v>
      </c>
    </row>
    <row r="1293" s="192" customFormat="1" customHeight="1" spans="1:12">
      <c r="A1293" s="179"/>
      <c r="B1293" s="179"/>
      <c r="C1293" s="179"/>
      <c r="D1293" s="199" t="s">
        <v>3517</v>
      </c>
      <c r="E1293" s="200" t="s">
        <v>3518</v>
      </c>
      <c r="F1293" s="201">
        <v>32.16</v>
      </c>
      <c r="G1293" s="201">
        <v>32.16</v>
      </c>
      <c r="H1293" s="202">
        <v>0</v>
      </c>
      <c r="I1293" s="205">
        <v>0</v>
      </c>
      <c r="J1293" s="201">
        <v>32.16</v>
      </c>
      <c r="K1293" s="201">
        <v>0</v>
      </c>
      <c r="L1293" s="202">
        <v>0</v>
      </c>
    </row>
    <row r="1294" s="192" customFormat="1" customHeight="1" spans="1:12">
      <c r="A1294" s="179" t="s">
        <v>1583</v>
      </c>
      <c r="B1294" s="179" t="s">
        <v>1899</v>
      </c>
      <c r="C1294" s="179" t="s">
        <v>1899</v>
      </c>
      <c r="D1294" s="199" t="s">
        <v>3689</v>
      </c>
      <c r="E1294" s="200" t="s">
        <v>3534</v>
      </c>
      <c r="F1294" s="201">
        <v>32.16</v>
      </c>
      <c r="G1294" s="201">
        <v>32.16</v>
      </c>
      <c r="H1294" s="202">
        <v>0</v>
      </c>
      <c r="I1294" s="205">
        <v>0</v>
      </c>
      <c r="J1294" s="201">
        <v>32.16</v>
      </c>
      <c r="K1294" s="201">
        <v>0</v>
      </c>
      <c r="L1294" s="202">
        <v>0</v>
      </c>
    </row>
    <row r="1295" s="192" customFormat="1" customHeight="1" spans="1:12">
      <c r="A1295" s="179"/>
      <c r="B1295" s="179"/>
      <c r="C1295" s="179"/>
      <c r="D1295" s="199" t="s">
        <v>2474</v>
      </c>
      <c r="E1295" s="200" t="s">
        <v>2475</v>
      </c>
      <c r="F1295" s="201">
        <v>24.18</v>
      </c>
      <c r="G1295" s="201">
        <v>24.18</v>
      </c>
      <c r="H1295" s="202">
        <v>0</v>
      </c>
      <c r="I1295" s="205">
        <v>0</v>
      </c>
      <c r="J1295" s="201">
        <v>24.18</v>
      </c>
      <c r="K1295" s="201">
        <v>0</v>
      </c>
      <c r="L1295" s="202">
        <v>0</v>
      </c>
    </row>
    <row r="1296" s="192" customFormat="1" customHeight="1" spans="1:12">
      <c r="A1296" s="179"/>
      <c r="B1296" s="179"/>
      <c r="C1296" s="179"/>
      <c r="D1296" s="199" t="s">
        <v>3517</v>
      </c>
      <c r="E1296" s="200" t="s">
        <v>3518</v>
      </c>
      <c r="F1296" s="201">
        <v>24.18</v>
      </c>
      <c r="G1296" s="201">
        <v>24.18</v>
      </c>
      <c r="H1296" s="202">
        <v>0</v>
      </c>
      <c r="I1296" s="205">
        <v>0</v>
      </c>
      <c r="J1296" s="201">
        <v>24.18</v>
      </c>
      <c r="K1296" s="201">
        <v>0</v>
      </c>
      <c r="L1296" s="202">
        <v>0</v>
      </c>
    </row>
    <row r="1297" s="192" customFormat="1" customHeight="1" spans="1:12">
      <c r="A1297" s="179" t="s">
        <v>1583</v>
      </c>
      <c r="B1297" s="179" t="s">
        <v>1899</v>
      </c>
      <c r="C1297" s="179" t="s">
        <v>1899</v>
      </c>
      <c r="D1297" s="199" t="s">
        <v>3689</v>
      </c>
      <c r="E1297" s="200" t="s">
        <v>3534</v>
      </c>
      <c r="F1297" s="201">
        <v>24.18</v>
      </c>
      <c r="G1297" s="201">
        <v>24.18</v>
      </c>
      <c r="H1297" s="202">
        <v>0</v>
      </c>
      <c r="I1297" s="205">
        <v>0</v>
      </c>
      <c r="J1297" s="201">
        <v>24.18</v>
      </c>
      <c r="K1297" s="201">
        <v>0</v>
      </c>
      <c r="L1297" s="202">
        <v>0</v>
      </c>
    </row>
    <row r="1298" s="192" customFormat="1" customHeight="1" spans="1:12">
      <c r="A1298" s="179"/>
      <c r="B1298" s="179"/>
      <c r="C1298" s="179"/>
      <c r="D1298" s="199" t="s">
        <v>2476</v>
      </c>
      <c r="E1298" s="200" t="s">
        <v>2477</v>
      </c>
      <c r="F1298" s="201">
        <v>1550</v>
      </c>
      <c r="G1298" s="201">
        <v>1550</v>
      </c>
      <c r="H1298" s="202">
        <v>0</v>
      </c>
      <c r="I1298" s="205">
        <v>1550</v>
      </c>
      <c r="J1298" s="201">
        <v>0</v>
      </c>
      <c r="K1298" s="201">
        <v>0</v>
      </c>
      <c r="L1298" s="202">
        <v>0</v>
      </c>
    </row>
    <row r="1299" s="192" customFormat="1" customHeight="1" spans="1:12">
      <c r="A1299" s="179"/>
      <c r="B1299" s="179"/>
      <c r="C1299" s="179"/>
      <c r="D1299" s="199" t="s">
        <v>3541</v>
      </c>
      <c r="E1299" s="200" t="s">
        <v>3542</v>
      </c>
      <c r="F1299" s="201">
        <v>1550</v>
      </c>
      <c r="G1299" s="201">
        <v>1550</v>
      </c>
      <c r="H1299" s="202">
        <v>0</v>
      </c>
      <c r="I1299" s="205">
        <v>1550</v>
      </c>
      <c r="J1299" s="201">
        <v>0</v>
      </c>
      <c r="K1299" s="201">
        <v>0</v>
      </c>
      <c r="L1299" s="202">
        <v>0</v>
      </c>
    </row>
    <row r="1300" s="192" customFormat="1" customHeight="1" spans="1:12">
      <c r="A1300" s="179" t="s">
        <v>1583</v>
      </c>
      <c r="B1300" s="179" t="s">
        <v>1899</v>
      </c>
      <c r="C1300" s="179" t="s">
        <v>1899</v>
      </c>
      <c r="D1300" s="199" t="s">
        <v>3689</v>
      </c>
      <c r="E1300" s="200" t="s">
        <v>3691</v>
      </c>
      <c r="F1300" s="201">
        <v>3</v>
      </c>
      <c r="G1300" s="201">
        <v>3</v>
      </c>
      <c r="H1300" s="202">
        <v>0</v>
      </c>
      <c r="I1300" s="205">
        <v>3</v>
      </c>
      <c r="J1300" s="201">
        <v>0</v>
      </c>
      <c r="K1300" s="201">
        <v>0</v>
      </c>
      <c r="L1300" s="202">
        <v>0</v>
      </c>
    </row>
    <row r="1301" s="192" customFormat="1" customHeight="1" spans="1:12">
      <c r="A1301" s="179" t="s">
        <v>1583</v>
      </c>
      <c r="B1301" s="179" t="s">
        <v>1899</v>
      </c>
      <c r="C1301" s="179" t="s">
        <v>1899</v>
      </c>
      <c r="D1301" s="199" t="s">
        <v>3689</v>
      </c>
      <c r="E1301" s="200" t="s">
        <v>3692</v>
      </c>
      <c r="F1301" s="201">
        <v>46</v>
      </c>
      <c r="G1301" s="201">
        <v>46</v>
      </c>
      <c r="H1301" s="202">
        <v>0</v>
      </c>
      <c r="I1301" s="205">
        <v>46</v>
      </c>
      <c r="J1301" s="201">
        <v>0</v>
      </c>
      <c r="K1301" s="201">
        <v>0</v>
      </c>
      <c r="L1301" s="202">
        <v>0</v>
      </c>
    </row>
    <row r="1302" s="192" customFormat="1" customHeight="1" spans="1:12">
      <c r="A1302" s="179" t="s">
        <v>1583</v>
      </c>
      <c r="B1302" s="179" t="s">
        <v>1899</v>
      </c>
      <c r="C1302" s="179" t="s">
        <v>1899</v>
      </c>
      <c r="D1302" s="199" t="s">
        <v>3689</v>
      </c>
      <c r="E1302" s="200" t="s">
        <v>3693</v>
      </c>
      <c r="F1302" s="201">
        <v>30</v>
      </c>
      <c r="G1302" s="201">
        <v>30</v>
      </c>
      <c r="H1302" s="202">
        <v>0</v>
      </c>
      <c r="I1302" s="205">
        <v>30</v>
      </c>
      <c r="J1302" s="201">
        <v>0</v>
      </c>
      <c r="K1302" s="201">
        <v>0</v>
      </c>
      <c r="L1302" s="202">
        <v>0</v>
      </c>
    </row>
    <row r="1303" s="192" customFormat="1" customHeight="1" spans="1:12">
      <c r="A1303" s="179" t="s">
        <v>1583</v>
      </c>
      <c r="B1303" s="179" t="s">
        <v>1899</v>
      </c>
      <c r="C1303" s="179" t="s">
        <v>1899</v>
      </c>
      <c r="D1303" s="199" t="s">
        <v>3689</v>
      </c>
      <c r="E1303" s="200" t="s">
        <v>3694</v>
      </c>
      <c r="F1303" s="201">
        <v>295</v>
      </c>
      <c r="G1303" s="201">
        <v>295</v>
      </c>
      <c r="H1303" s="202">
        <v>0</v>
      </c>
      <c r="I1303" s="205">
        <v>295</v>
      </c>
      <c r="J1303" s="201">
        <v>0</v>
      </c>
      <c r="K1303" s="201">
        <v>0</v>
      </c>
      <c r="L1303" s="202">
        <v>0</v>
      </c>
    </row>
    <row r="1304" s="192" customFormat="1" customHeight="1" spans="1:12">
      <c r="A1304" s="179" t="s">
        <v>1583</v>
      </c>
      <c r="B1304" s="179" t="s">
        <v>1899</v>
      </c>
      <c r="C1304" s="179" t="s">
        <v>1899</v>
      </c>
      <c r="D1304" s="199" t="s">
        <v>3689</v>
      </c>
      <c r="E1304" s="200" t="s">
        <v>3695</v>
      </c>
      <c r="F1304" s="201">
        <v>20</v>
      </c>
      <c r="G1304" s="201">
        <v>20</v>
      </c>
      <c r="H1304" s="202">
        <v>0</v>
      </c>
      <c r="I1304" s="205">
        <v>20</v>
      </c>
      <c r="J1304" s="201">
        <v>0</v>
      </c>
      <c r="K1304" s="201">
        <v>0</v>
      </c>
      <c r="L1304" s="202">
        <v>0</v>
      </c>
    </row>
    <row r="1305" s="192" customFormat="1" customHeight="1" spans="1:12">
      <c r="A1305" s="179" t="s">
        <v>1583</v>
      </c>
      <c r="B1305" s="179" t="s">
        <v>1899</v>
      </c>
      <c r="C1305" s="179" t="s">
        <v>1899</v>
      </c>
      <c r="D1305" s="199" t="s">
        <v>3689</v>
      </c>
      <c r="E1305" s="200" t="s">
        <v>3696</v>
      </c>
      <c r="F1305" s="201">
        <v>25</v>
      </c>
      <c r="G1305" s="201">
        <v>25</v>
      </c>
      <c r="H1305" s="202">
        <v>0</v>
      </c>
      <c r="I1305" s="205">
        <v>25</v>
      </c>
      <c r="J1305" s="201">
        <v>0</v>
      </c>
      <c r="K1305" s="201">
        <v>0</v>
      </c>
      <c r="L1305" s="202">
        <v>0</v>
      </c>
    </row>
    <row r="1306" s="192" customFormat="1" customHeight="1" spans="1:12">
      <c r="A1306" s="179" t="s">
        <v>1583</v>
      </c>
      <c r="B1306" s="179" t="s">
        <v>1899</v>
      </c>
      <c r="C1306" s="179" t="s">
        <v>1899</v>
      </c>
      <c r="D1306" s="199" t="s">
        <v>3689</v>
      </c>
      <c r="E1306" s="200" t="s">
        <v>3697</v>
      </c>
      <c r="F1306" s="201">
        <v>10</v>
      </c>
      <c r="G1306" s="201">
        <v>10</v>
      </c>
      <c r="H1306" s="202">
        <v>0</v>
      </c>
      <c r="I1306" s="205">
        <v>10</v>
      </c>
      <c r="J1306" s="201">
        <v>0</v>
      </c>
      <c r="K1306" s="201">
        <v>0</v>
      </c>
      <c r="L1306" s="202">
        <v>0</v>
      </c>
    </row>
    <row r="1307" s="192" customFormat="1" customHeight="1" spans="1:12">
      <c r="A1307" s="179" t="s">
        <v>1583</v>
      </c>
      <c r="B1307" s="179" t="s">
        <v>1899</v>
      </c>
      <c r="C1307" s="179" t="s">
        <v>1899</v>
      </c>
      <c r="D1307" s="199" t="s">
        <v>3689</v>
      </c>
      <c r="E1307" s="200" t="s">
        <v>3698</v>
      </c>
      <c r="F1307" s="201">
        <v>205</v>
      </c>
      <c r="G1307" s="201">
        <v>205</v>
      </c>
      <c r="H1307" s="202">
        <v>0</v>
      </c>
      <c r="I1307" s="205">
        <v>205</v>
      </c>
      <c r="J1307" s="201">
        <v>0</v>
      </c>
      <c r="K1307" s="201">
        <v>0</v>
      </c>
      <c r="L1307" s="202">
        <v>0</v>
      </c>
    </row>
    <row r="1308" s="192" customFormat="1" customHeight="1" spans="1:12">
      <c r="A1308" s="179" t="s">
        <v>1583</v>
      </c>
      <c r="B1308" s="179" t="s">
        <v>1899</v>
      </c>
      <c r="C1308" s="179" t="s">
        <v>1899</v>
      </c>
      <c r="D1308" s="199" t="s">
        <v>3689</v>
      </c>
      <c r="E1308" s="200" t="s">
        <v>3699</v>
      </c>
      <c r="F1308" s="201">
        <v>5</v>
      </c>
      <c r="G1308" s="201">
        <v>5</v>
      </c>
      <c r="H1308" s="202">
        <v>0</v>
      </c>
      <c r="I1308" s="205">
        <v>5</v>
      </c>
      <c r="J1308" s="201">
        <v>0</v>
      </c>
      <c r="K1308" s="201">
        <v>0</v>
      </c>
      <c r="L1308" s="202">
        <v>0</v>
      </c>
    </row>
    <row r="1309" s="192" customFormat="1" customHeight="1" spans="1:12">
      <c r="A1309" s="179" t="s">
        <v>1583</v>
      </c>
      <c r="B1309" s="179" t="s">
        <v>1899</v>
      </c>
      <c r="C1309" s="179" t="s">
        <v>1899</v>
      </c>
      <c r="D1309" s="199" t="s">
        <v>3689</v>
      </c>
      <c r="E1309" s="200" t="s">
        <v>3700</v>
      </c>
      <c r="F1309" s="201">
        <v>26</v>
      </c>
      <c r="G1309" s="201">
        <v>26</v>
      </c>
      <c r="H1309" s="202">
        <v>0</v>
      </c>
      <c r="I1309" s="205">
        <v>26</v>
      </c>
      <c r="J1309" s="201">
        <v>0</v>
      </c>
      <c r="K1309" s="201">
        <v>0</v>
      </c>
      <c r="L1309" s="202">
        <v>0</v>
      </c>
    </row>
    <row r="1310" s="192" customFormat="1" customHeight="1" spans="1:12">
      <c r="A1310" s="179" t="s">
        <v>1583</v>
      </c>
      <c r="B1310" s="179" t="s">
        <v>1899</v>
      </c>
      <c r="C1310" s="179" t="s">
        <v>1899</v>
      </c>
      <c r="D1310" s="199" t="s">
        <v>3689</v>
      </c>
      <c r="E1310" s="200" t="s">
        <v>3701</v>
      </c>
      <c r="F1310" s="201">
        <v>250</v>
      </c>
      <c r="G1310" s="201">
        <v>250</v>
      </c>
      <c r="H1310" s="202">
        <v>0</v>
      </c>
      <c r="I1310" s="205">
        <v>250</v>
      </c>
      <c r="J1310" s="201">
        <v>0</v>
      </c>
      <c r="K1310" s="201">
        <v>0</v>
      </c>
      <c r="L1310" s="202">
        <v>0</v>
      </c>
    </row>
    <row r="1311" s="192" customFormat="1" customHeight="1" spans="1:12">
      <c r="A1311" s="179" t="s">
        <v>1583</v>
      </c>
      <c r="B1311" s="179" t="s">
        <v>1899</v>
      </c>
      <c r="C1311" s="179" t="s">
        <v>1899</v>
      </c>
      <c r="D1311" s="199" t="s">
        <v>3689</v>
      </c>
      <c r="E1311" s="200" t="s">
        <v>3702</v>
      </c>
      <c r="F1311" s="201">
        <v>43</v>
      </c>
      <c r="G1311" s="201">
        <v>43</v>
      </c>
      <c r="H1311" s="202">
        <v>0</v>
      </c>
      <c r="I1311" s="205">
        <v>43</v>
      </c>
      <c r="J1311" s="201">
        <v>0</v>
      </c>
      <c r="K1311" s="201">
        <v>0</v>
      </c>
      <c r="L1311" s="202">
        <v>0</v>
      </c>
    </row>
    <row r="1312" s="192" customFormat="1" customHeight="1" spans="1:12">
      <c r="A1312" s="179" t="s">
        <v>1583</v>
      </c>
      <c r="B1312" s="179" t="s">
        <v>1899</v>
      </c>
      <c r="C1312" s="179" t="s">
        <v>1899</v>
      </c>
      <c r="D1312" s="199" t="s">
        <v>3689</v>
      </c>
      <c r="E1312" s="200" t="s">
        <v>3703</v>
      </c>
      <c r="F1312" s="201">
        <v>10</v>
      </c>
      <c r="G1312" s="201">
        <v>10</v>
      </c>
      <c r="H1312" s="202">
        <v>0</v>
      </c>
      <c r="I1312" s="205">
        <v>10</v>
      </c>
      <c r="J1312" s="201">
        <v>0</v>
      </c>
      <c r="K1312" s="201">
        <v>0</v>
      </c>
      <c r="L1312" s="202">
        <v>0</v>
      </c>
    </row>
    <row r="1313" s="192" customFormat="1" customHeight="1" spans="1:12">
      <c r="A1313" s="179" t="s">
        <v>1583</v>
      </c>
      <c r="B1313" s="179" t="s">
        <v>1899</v>
      </c>
      <c r="C1313" s="179" t="s">
        <v>1899</v>
      </c>
      <c r="D1313" s="199" t="s">
        <v>3689</v>
      </c>
      <c r="E1313" s="200" t="s">
        <v>3704</v>
      </c>
      <c r="F1313" s="201">
        <v>20</v>
      </c>
      <c r="G1313" s="201">
        <v>20</v>
      </c>
      <c r="H1313" s="202">
        <v>0</v>
      </c>
      <c r="I1313" s="205">
        <v>20</v>
      </c>
      <c r="J1313" s="201">
        <v>0</v>
      </c>
      <c r="K1313" s="201">
        <v>0</v>
      </c>
      <c r="L1313" s="202">
        <v>0</v>
      </c>
    </row>
    <row r="1314" s="192" customFormat="1" customHeight="1" spans="1:12">
      <c r="A1314" s="179" t="s">
        <v>1583</v>
      </c>
      <c r="B1314" s="179" t="s">
        <v>1899</v>
      </c>
      <c r="C1314" s="179" t="s">
        <v>1899</v>
      </c>
      <c r="D1314" s="199" t="s">
        <v>3689</v>
      </c>
      <c r="E1314" s="200" t="s">
        <v>3705</v>
      </c>
      <c r="F1314" s="201">
        <v>10</v>
      </c>
      <c r="G1314" s="201">
        <v>10</v>
      </c>
      <c r="H1314" s="202">
        <v>0</v>
      </c>
      <c r="I1314" s="205">
        <v>10</v>
      </c>
      <c r="J1314" s="201">
        <v>0</v>
      </c>
      <c r="K1314" s="201">
        <v>0</v>
      </c>
      <c r="L1314" s="202">
        <v>0</v>
      </c>
    </row>
    <row r="1315" s="192" customFormat="1" customHeight="1" spans="1:12">
      <c r="A1315" s="179" t="s">
        <v>1583</v>
      </c>
      <c r="B1315" s="179" t="s">
        <v>1899</v>
      </c>
      <c r="C1315" s="179" t="s">
        <v>1899</v>
      </c>
      <c r="D1315" s="199" t="s">
        <v>3689</v>
      </c>
      <c r="E1315" s="200" t="s">
        <v>3706</v>
      </c>
      <c r="F1315" s="201">
        <v>8</v>
      </c>
      <c r="G1315" s="201">
        <v>8</v>
      </c>
      <c r="H1315" s="202">
        <v>0</v>
      </c>
      <c r="I1315" s="205">
        <v>8</v>
      </c>
      <c r="J1315" s="201">
        <v>0</v>
      </c>
      <c r="K1315" s="201">
        <v>0</v>
      </c>
      <c r="L1315" s="202">
        <v>0</v>
      </c>
    </row>
    <row r="1316" s="192" customFormat="1" customHeight="1" spans="1:12">
      <c r="A1316" s="179" t="s">
        <v>1583</v>
      </c>
      <c r="B1316" s="179" t="s">
        <v>1899</v>
      </c>
      <c r="C1316" s="179" t="s">
        <v>1899</v>
      </c>
      <c r="D1316" s="199" t="s">
        <v>3689</v>
      </c>
      <c r="E1316" s="200" t="s">
        <v>3707</v>
      </c>
      <c r="F1316" s="201">
        <v>42</v>
      </c>
      <c r="G1316" s="201">
        <v>42</v>
      </c>
      <c r="H1316" s="202">
        <v>0</v>
      </c>
      <c r="I1316" s="205">
        <v>42</v>
      </c>
      <c r="J1316" s="201">
        <v>0</v>
      </c>
      <c r="K1316" s="201">
        <v>0</v>
      </c>
      <c r="L1316" s="202">
        <v>0</v>
      </c>
    </row>
    <row r="1317" s="192" customFormat="1" customHeight="1" spans="1:12">
      <c r="A1317" s="179" t="s">
        <v>1583</v>
      </c>
      <c r="B1317" s="179" t="s">
        <v>1899</v>
      </c>
      <c r="C1317" s="179" t="s">
        <v>1899</v>
      </c>
      <c r="D1317" s="199" t="s">
        <v>3689</v>
      </c>
      <c r="E1317" s="200" t="s">
        <v>3708</v>
      </c>
      <c r="F1317" s="201">
        <v>15</v>
      </c>
      <c r="G1317" s="201">
        <v>15</v>
      </c>
      <c r="H1317" s="202">
        <v>0</v>
      </c>
      <c r="I1317" s="205">
        <v>15</v>
      </c>
      <c r="J1317" s="201">
        <v>0</v>
      </c>
      <c r="K1317" s="201">
        <v>0</v>
      </c>
      <c r="L1317" s="202">
        <v>0</v>
      </c>
    </row>
    <row r="1318" s="192" customFormat="1" customHeight="1" spans="1:12">
      <c r="A1318" s="179" t="s">
        <v>1583</v>
      </c>
      <c r="B1318" s="179" t="s">
        <v>1899</v>
      </c>
      <c r="C1318" s="179" t="s">
        <v>1899</v>
      </c>
      <c r="D1318" s="199" t="s">
        <v>3689</v>
      </c>
      <c r="E1318" s="200" t="s">
        <v>3709</v>
      </c>
      <c r="F1318" s="201">
        <v>106</v>
      </c>
      <c r="G1318" s="201">
        <v>106</v>
      </c>
      <c r="H1318" s="202">
        <v>0</v>
      </c>
      <c r="I1318" s="205">
        <v>106</v>
      </c>
      <c r="J1318" s="201">
        <v>0</v>
      </c>
      <c r="K1318" s="201">
        <v>0</v>
      </c>
      <c r="L1318" s="202">
        <v>0</v>
      </c>
    </row>
    <row r="1319" s="192" customFormat="1" customHeight="1" spans="1:12">
      <c r="A1319" s="179" t="s">
        <v>1583</v>
      </c>
      <c r="B1319" s="179" t="s">
        <v>1899</v>
      </c>
      <c r="C1319" s="179" t="s">
        <v>1899</v>
      </c>
      <c r="D1319" s="199" t="s">
        <v>3689</v>
      </c>
      <c r="E1319" s="200" t="s">
        <v>3710</v>
      </c>
      <c r="F1319" s="201">
        <v>7</v>
      </c>
      <c r="G1319" s="201">
        <v>7</v>
      </c>
      <c r="H1319" s="202">
        <v>0</v>
      </c>
      <c r="I1319" s="205">
        <v>7</v>
      </c>
      <c r="J1319" s="201">
        <v>0</v>
      </c>
      <c r="K1319" s="201">
        <v>0</v>
      </c>
      <c r="L1319" s="202">
        <v>0</v>
      </c>
    </row>
    <row r="1320" s="192" customFormat="1" customHeight="1" spans="1:12">
      <c r="A1320" s="179" t="s">
        <v>1583</v>
      </c>
      <c r="B1320" s="179" t="s">
        <v>1899</v>
      </c>
      <c r="C1320" s="179" t="s">
        <v>1897</v>
      </c>
      <c r="D1320" s="199" t="s">
        <v>3711</v>
      </c>
      <c r="E1320" s="200" t="s">
        <v>3712</v>
      </c>
      <c r="F1320" s="201">
        <v>2</v>
      </c>
      <c r="G1320" s="201">
        <v>2</v>
      </c>
      <c r="H1320" s="202">
        <v>0</v>
      </c>
      <c r="I1320" s="205">
        <v>2</v>
      </c>
      <c r="J1320" s="201">
        <v>0</v>
      </c>
      <c r="K1320" s="201">
        <v>0</v>
      </c>
      <c r="L1320" s="202">
        <v>0</v>
      </c>
    </row>
    <row r="1321" s="192" customFormat="1" customHeight="1" spans="1:12">
      <c r="A1321" s="179" t="s">
        <v>1583</v>
      </c>
      <c r="B1321" s="179" t="s">
        <v>1899</v>
      </c>
      <c r="C1321" s="179" t="s">
        <v>1899</v>
      </c>
      <c r="D1321" s="199" t="s">
        <v>3689</v>
      </c>
      <c r="E1321" s="200" t="s">
        <v>3713</v>
      </c>
      <c r="F1321" s="201">
        <v>96</v>
      </c>
      <c r="G1321" s="201">
        <v>96</v>
      </c>
      <c r="H1321" s="202">
        <v>0</v>
      </c>
      <c r="I1321" s="205">
        <v>96</v>
      </c>
      <c r="J1321" s="201">
        <v>0</v>
      </c>
      <c r="K1321" s="201">
        <v>0</v>
      </c>
      <c r="L1321" s="202">
        <v>0</v>
      </c>
    </row>
    <row r="1322" s="192" customFormat="1" customHeight="1" spans="1:12">
      <c r="A1322" s="179" t="s">
        <v>1583</v>
      </c>
      <c r="B1322" s="179" t="s">
        <v>1899</v>
      </c>
      <c r="C1322" s="179" t="s">
        <v>1899</v>
      </c>
      <c r="D1322" s="199" t="s">
        <v>3689</v>
      </c>
      <c r="E1322" s="200" t="s">
        <v>3714</v>
      </c>
      <c r="F1322" s="201">
        <v>36</v>
      </c>
      <c r="G1322" s="201">
        <v>36</v>
      </c>
      <c r="H1322" s="202">
        <v>0</v>
      </c>
      <c r="I1322" s="205">
        <v>36</v>
      </c>
      <c r="J1322" s="201">
        <v>0</v>
      </c>
      <c r="K1322" s="201">
        <v>0</v>
      </c>
      <c r="L1322" s="202">
        <v>0</v>
      </c>
    </row>
    <row r="1323" s="192" customFormat="1" customHeight="1" spans="1:12">
      <c r="A1323" s="179" t="s">
        <v>1583</v>
      </c>
      <c r="B1323" s="179" t="s">
        <v>1899</v>
      </c>
      <c r="C1323" s="179" t="s">
        <v>1899</v>
      </c>
      <c r="D1323" s="199" t="s">
        <v>3689</v>
      </c>
      <c r="E1323" s="200" t="s">
        <v>3715</v>
      </c>
      <c r="F1323" s="201">
        <v>26</v>
      </c>
      <c r="G1323" s="201">
        <v>26</v>
      </c>
      <c r="H1323" s="202">
        <v>0</v>
      </c>
      <c r="I1323" s="205">
        <v>26</v>
      </c>
      <c r="J1323" s="201">
        <v>0</v>
      </c>
      <c r="K1323" s="201">
        <v>0</v>
      </c>
      <c r="L1323" s="202">
        <v>0</v>
      </c>
    </row>
    <row r="1324" s="192" customFormat="1" customHeight="1" spans="1:12">
      <c r="A1324" s="179" t="s">
        <v>1583</v>
      </c>
      <c r="B1324" s="179" t="s">
        <v>1899</v>
      </c>
      <c r="C1324" s="179" t="s">
        <v>1897</v>
      </c>
      <c r="D1324" s="199" t="s">
        <v>3711</v>
      </c>
      <c r="E1324" s="200" t="s">
        <v>3716</v>
      </c>
      <c r="F1324" s="201">
        <v>84</v>
      </c>
      <c r="G1324" s="201">
        <v>84</v>
      </c>
      <c r="H1324" s="202">
        <v>0</v>
      </c>
      <c r="I1324" s="205">
        <v>84</v>
      </c>
      <c r="J1324" s="201">
        <v>0</v>
      </c>
      <c r="K1324" s="201">
        <v>0</v>
      </c>
      <c r="L1324" s="202">
        <v>0</v>
      </c>
    </row>
    <row r="1325" s="192" customFormat="1" customHeight="1" spans="1:12">
      <c r="A1325" s="179" t="s">
        <v>1583</v>
      </c>
      <c r="B1325" s="179" t="s">
        <v>1899</v>
      </c>
      <c r="C1325" s="179" t="s">
        <v>1899</v>
      </c>
      <c r="D1325" s="199" t="s">
        <v>3689</v>
      </c>
      <c r="E1325" s="200" t="s">
        <v>3717</v>
      </c>
      <c r="F1325" s="201">
        <v>5</v>
      </c>
      <c r="G1325" s="201">
        <v>5</v>
      </c>
      <c r="H1325" s="202">
        <v>0</v>
      </c>
      <c r="I1325" s="205">
        <v>5</v>
      </c>
      <c r="J1325" s="201">
        <v>0</v>
      </c>
      <c r="K1325" s="201">
        <v>0</v>
      </c>
      <c r="L1325" s="202">
        <v>0</v>
      </c>
    </row>
    <row r="1326" s="192" customFormat="1" customHeight="1" spans="1:12">
      <c r="A1326" s="179" t="s">
        <v>1583</v>
      </c>
      <c r="B1326" s="179" t="s">
        <v>1899</v>
      </c>
      <c r="C1326" s="179" t="s">
        <v>1899</v>
      </c>
      <c r="D1326" s="199" t="s">
        <v>3689</v>
      </c>
      <c r="E1326" s="200" t="s">
        <v>3718</v>
      </c>
      <c r="F1326" s="201">
        <v>10</v>
      </c>
      <c r="G1326" s="201">
        <v>10</v>
      </c>
      <c r="H1326" s="202">
        <v>0</v>
      </c>
      <c r="I1326" s="205">
        <v>10</v>
      </c>
      <c r="J1326" s="201">
        <v>0</v>
      </c>
      <c r="K1326" s="201">
        <v>0</v>
      </c>
      <c r="L1326" s="202">
        <v>0</v>
      </c>
    </row>
    <row r="1327" s="192" customFormat="1" customHeight="1" spans="1:12">
      <c r="A1327" s="179" t="s">
        <v>1583</v>
      </c>
      <c r="B1327" s="179" t="s">
        <v>1899</v>
      </c>
      <c r="C1327" s="179" t="s">
        <v>1899</v>
      </c>
      <c r="D1327" s="199" t="s">
        <v>3689</v>
      </c>
      <c r="E1327" s="200" t="s">
        <v>3719</v>
      </c>
      <c r="F1327" s="201">
        <v>110</v>
      </c>
      <c r="G1327" s="201">
        <v>110</v>
      </c>
      <c r="H1327" s="202">
        <v>0</v>
      </c>
      <c r="I1327" s="205">
        <v>110</v>
      </c>
      <c r="J1327" s="201">
        <v>0</v>
      </c>
      <c r="K1327" s="201">
        <v>0</v>
      </c>
      <c r="L1327" s="202">
        <v>0</v>
      </c>
    </row>
    <row r="1328" s="192" customFormat="1" customHeight="1" spans="1:12">
      <c r="A1328" s="179" t="s">
        <v>1583</v>
      </c>
      <c r="B1328" s="179" t="s">
        <v>1899</v>
      </c>
      <c r="C1328" s="179" t="s">
        <v>1899</v>
      </c>
      <c r="D1328" s="199" t="s">
        <v>3689</v>
      </c>
      <c r="E1328" s="200" t="s">
        <v>3720</v>
      </c>
      <c r="F1328" s="201">
        <v>5</v>
      </c>
      <c r="G1328" s="201">
        <v>5</v>
      </c>
      <c r="H1328" s="202">
        <v>0</v>
      </c>
      <c r="I1328" s="205">
        <v>5</v>
      </c>
      <c r="J1328" s="201">
        <v>0</v>
      </c>
      <c r="K1328" s="201">
        <v>0</v>
      </c>
      <c r="L1328" s="202">
        <v>0</v>
      </c>
    </row>
    <row r="1329" s="192" customFormat="1" customHeight="1" spans="1:12">
      <c r="A1329" s="179"/>
      <c r="B1329" s="179"/>
      <c r="C1329" s="179"/>
      <c r="D1329" s="199" t="s">
        <v>2478</v>
      </c>
      <c r="E1329" s="200" t="s">
        <v>2479</v>
      </c>
      <c r="F1329" s="201">
        <v>657.15</v>
      </c>
      <c r="G1329" s="201">
        <v>157.15</v>
      </c>
      <c r="H1329" s="202">
        <v>500</v>
      </c>
      <c r="I1329" s="205">
        <v>107.68</v>
      </c>
      <c r="J1329" s="201">
        <v>511</v>
      </c>
      <c r="K1329" s="201">
        <v>38.47</v>
      </c>
      <c r="L1329" s="202">
        <v>0</v>
      </c>
    </row>
    <row r="1330" s="192" customFormat="1" customHeight="1" spans="1:12">
      <c r="A1330" s="179"/>
      <c r="B1330" s="179"/>
      <c r="C1330" s="179"/>
      <c r="D1330" s="199" t="s">
        <v>3517</v>
      </c>
      <c r="E1330" s="200" t="s">
        <v>3518</v>
      </c>
      <c r="F1330" s="201">
        <v>140.15</v>
      </c>
      <c r="G1330" s="201">
        <v>140.15</v>
      </c>
      <c r="H1330" s="202">
        <v>0</v>
      </c>
      <c r="I1330" s="205">
        <v>90.68</v>
      </c>
      <c r="J1330" s="201">
        <v>11</v>
      </c>
      <c r="K1330" s="201">
        <v>38.47</v>
      </c>
      <c r="L1330" s="202">
        <v>0</v>
      </c>
    </row>
    <row r="1331" s="192" customFormat="1" customHeight="1" spans="1:12">
      <c r="A1331" s="179" t="s">
        <v>1583</v>
      </c>
      <c r="B1331" s="179" t="s">
        <v>1897</v>
      </c>
      <c r="C1331" s="179" t="s">
        <v>1897</v>
      </c>
      <c r="D1331" s="199" t="s">
        <v>3519</v>
      </c>
      <c r="E1331" s="200" t="s">
        <v>3520</v>
      </c>
      <c r="F1331" s="201">
        <v>73.33</v>
      </c>
      <c r="G1331" s="201">
        <v>73.33</v>
      </c>
      <c r="H1331" s="202">
        <v>0</v>
      </c>
      <c r="I1331" s="205">
        <v>73.33</v>
      </c>
      <c r="J1331" s="201">
        <v>0</v>
      </c>
      <c r="K1331" s="201">
        <v>0</v>
      </c>
      <c r="L1331" s="202">
        <v>0</v>
      </c>
    </row>
    <row r="1332" s="192" customFormat="1" customHeight="1" spans="1:12">
      <c r="A1332" s="179" t="s">
        <v>1583</v>
      </c>
      <c r="B1332" s="179" t="s">
        <v>1897</v>
      </c>
      <c r="C1332" s="179" t="s">
        <v>1903</v>
      </c>
      <c r="D1332" s="199" t="s">
        <v>3721</v>
      </c>
      <c r="E1332" s="200" t="s">
        <v>3522</v>
      </c>
      <c r="F1332" s="201">
        <v>11</v>
      </c>
      <c r="G1332" s="201">
        <v>11</v>
      </c>
      <c r="H1332" s="202">
        <v>0</v>
      </c>
      <c r="I1332" s="205">
        <v>0</v>
      </c>
      <c r="J1332" s="201">
        <v>11</v>
      </c>
      <c r="K1332" s="201">
        <v>0</v>
      </c>
      <c r="L1332" s="202">
        <v>0</v>
      </c>
    </row>
    <row r="1333" s="192" customFormat="1" customHeight="1" spans="1:12">
      <c r="A1333" s="179" t="s">
        <v>1619</v>
      </c>
      <c r="B1333" s="179" t="s">
        <v>1911</v>
      </c>
      <c r="C1333" s="179" t="s">
        <v>1911</v>
      </c>
      <c r="D1333" s="199" t="s">
        <v>3523</v>
      </c>
      <c r="E1333" s="200" t="s">
        <v>3524</v>
      </c>
      <c r="F1333" s="201">
        <v>16.87</v>
      </c>
      <c r="G1333" s="201">
        <v>16.87</v>
      </c>
      <c r="H1333" s="202">
        <v>0</v>
      </c>
      <c r="I1333" s="205">
        <v>0</v>
      </c>
      <c r="J1333" s="201">
        <v>0</v>
      </c>
      <c r="K1333" s="201">
        <v>16.87</v>
      </c>
      <c r="L1333" s="202">
        <v>0</v>
      </c>
    </row>
    <row r="1334" s="192" customFormat="1" customHeight="1" spans="1:12">
      <c r="A1334" s="179" t="s">
        <v>1619</v>
      </c>
      <c r="B1334" s="179" t="s">
        <v>1911</v>
      </c>
      <c r="C1334" s="179" t="s">
        <v>1913</v>
      </c>
      <c r="D1334" s="199" t="s">
        <v>3525</v>
      </c>
      <c r="E1334" s="200" t="s">
        <v>3526</v>
      </c>
      <c r="F1334" s="201">
        <v>6.75</v>
      </c>
      <c r="G1334" s="201">
        <v>6.75</v>
      </c>
      <c r="H1334" s="202">
        <v>0</v>
      </c>
      <c r="I1334" s="205">
        <v>0</v>
      </c>
      <c r="J1334" s="201">
        <v>0</v>
      </c>
      <c r="K1334" s="201">
        <v>6.75</v>
      </c>
      <c r="L1334" s="202">
        <v>0</v>
      </c>
    </row>
    <row r="1335" s="192" customFormat="1" customHeight="1" spans="1:12">
      <c r="A1335" s="179" t="s">
        <v>1697</v>
      </c>
      <c r="B1335" s="179" t="s">
        <v>1992</v>
      </c>
      <c r="C1335" s="179" t="s">
        <v>1899</v>
      </c>
      <c r="D1335" s="199" t="s">
        <v>3582</v>
      </c>
      <c r="E1335" s="200" t="s">
        <v>3528</v>
      </c>
      <c r="F1335" s="201">
        <v>4.47</v>
      </c>
      <c r="G1335" s="201">
        <v>4.47</v>
      </c>
      <c r="H1335" s="202">
        <v>0</v>
      </c>
      <c r="I1335" s="205">
        <v>0</v>
      </c>
      <c r="J1335" s="201">
        <v>0</v>
      </c>
      <c r="K1335" s="201">
        <v>4.47</v>
      </c>
      <c r="L1335" s="202">
        <v>0</v>
      </c>
    </row>
    <row r="1336" s="192" customFormat="1" customHeight="1" spans="1:12">
      <c r="A1336" s="179" t="s">
        <v>1619</v>
      </c>
      <c r="B1336" s="179" t="s">
        <v>2029</v>
      </c>
      <c r="C1336" s="179" t="s">
        <v>1899</v>
      </c>
      <c r="D1336" s="199" t="s">
        <v>3529</v>
      </c>
      <c r="E1336" s="200" t="s">
        <v>3530</v>
      </c>
      <c r="F1336" s="201">
        <v>0.73</v>
      </c>
      <c r="G1336" s="201">
        <v>0.73</v>
      </c>
      <c r="H1336" s="202">
        <v>0</v>
      </c>
      <c r="I1336" s="205">
        <v>0</v>
      </c>
      <c r="J1336" s="201">
        <v>0</v>
      </c>
      <c r="K1336" s="201">
        <v>0.73</v>
      </c>
      <c r="L1336" s="202">
        <v>0</v>
      </c>
    </row>
    <row r="1337" s="192" customFormat="1" customHeight="1" spans="1:12">
      <c r="A1337" s="179" t="s">
        <v>1619</v>
      </c>
      <c r="B1337" s="179" t="s">
        <v>2029</v>
      </c>
      <c r="C1337" s="179" t="s">
        <v>1897</v>
      </c>
      <c r="D1337" s="199" t="s">
        <v>3531</v>
      </c>
      <c r="E1337" s="200" t="s">
        <v>3532</v>
      </c>
      <c r="F1337" s="201">
        <v>0.85</v>
      </c>
      <c r="G1337" s="201">
        <v>0.85</v>
      </c>
      <c r="H1337" s="202">
        <v>0</v>
      </c>
      <c r="I1337" s="205">
        <v>0</v>
      </c>
      <c r="J1337" s="201">
        <v>0</v>
      </c>
      <c r="K1337" s="201">
        <v>0.85</v>
      </c>
      <c r="L1337" s="202">
        <v>0</v>
      </c>
    </row>
    <row r="1338" s="192" customFormat="1" customHeight="1" spans="1:12">
      <c r="A1338" s="179" t="s">
        <v>1851</v>
      </c>
      <c r="B1338" s="179" t="s">
        <v>1899</v>
      </c>
      <c r="C1338" s="179" t="s">
        <v>1897</v>
      </c>
      <c r="D1338" s="199" t="s">
        <v>3533</v>
      </c>
      <c r="E1338" s="200" t="s">
        <v>3533</v>
      </c>
      <c r="F1338" s="201">
        <v>8.8</v>
      </c>
      <c r="G1338" s="201">
        <v>8.8</v>
      </c>
      <c r="H1338" s="202">
        <v>0</v>
      </c>
      <c r="I1338" s="205">
        <v>0</v>
      </c>
      <c r="J1338" s="201">
        <v>0</v>
      </c>
      <c r="K1338" s="201">
        <v>8.8</v>
      </c>
      <c r="L1338" s="202">
        <v>0</v>
      </c>
    </row>
    <row r="1339" s="192" customFormat="1" customHeight="1" spans="1:12">
      <c r="A1339" s="179" t="s">
        <v>1583</v>
      </c>
      <c r="B1339" s="179" t="s">
        <v>1897</v>
      </c>
      <c r="C1339" s="179" t="s">
        <v>1897</v>
      </c>
      <c r="D1339" s="199" t="s">
        <v>3519</v>
      </c>
      <c r="E1339" s="200" t="s">
        <v>3534</v>
      </c>
      <c r="F1339" s="201">
        <v>16.5</v>
      </c>
      <c r="G1339" s="201">
        <v>16.5</v>
      </c>
      <c r="H1339" s="202">
        <v>0</v>
      </c>
      <c r="I1339" s="205">
        <v>16.5</v>
      </c>
      <c r="J1339" s="201">
        <v>0</v>
      </c>
      <c r="K1339" s="201">
        <v>0</v>
      </c>
      <c r="L1339" s="202">
        <v>0</v>
      </c>
    </row>
    <row r="1340" s="192" customFormat="1" customHeight="1" spans="1:12">
      <c r="A1340" s="179" t="s">
        <v>1583</v>
      </c>
      <c r="B1340" s="179" t="s">
        <v>1897</v>
      </c>
      <c r="C1340" s="179" t="s">
        <v>1897</v>
      </c>
      <c r="D1340" s="199" t="s">
        <v>3519</v>
      </c>
      <c r="E1340" s="200" t="s">
        <v>3535</v>
      </c>
      <c r="F1340" s="201">
        <v>0.85</v>
      </c>
      <c r="G1340" s="201">
        <v>0.85</v>
      </c>
      <c r="H1340" s="202">
        <v>0</v>
      </c>
      <c r="I1340" s="205">
        <v>0.85</v>
      </c>
      <c r="J1340" s="201">
        <v>0</v>
      </c>
      <c r="K1340" s="201">
        <v>0</v>
      </c>
      <c r="L1340" s="202">
        <v>0</v>
      </c>
    </row>
    <row r="1341" s="192" customFormat="1" customHeight="1" spans="1:12">
      <c r="A1341" s="179"/>
      <c r="B1341" s="179"/>
      <c r="C1341" s="179"/>
      <c r="D1341" s="199" t="s">
        <v>3541</v>
      </c>
      <c r="E1341" s="200" t="s">
        <v>3542</v>
      </c>
      <c r="F1341" s="201">
        <v>517</v>
      </c>
      <c r="G1341" s="201">
        <v>17</v>
      </c>
      <c r="H1341" s="202">
        <v>500</v>
      </c>
      <c r="I1341" s="205">
        <v>17</v>
      </c>
      <c r="J1341" s="201">
        <v>500</v>
      </c>
      <c r="K1341" s="201">
        <v>0</v>
      </c>
      <c r="L1341" s="202">
        <v>0</v>
      </c>
    </row>
    <row r="1342" s="192" customFormat="1" customHeight="1" spans="1:12">
      <c r="A1342" s="179" t="s">
        <v>1583</v>
      </c>
      <c r="B1342" s="179" t="s">
        <v>1897</v>
      </c>
      <c r="C1342" s="179" t="s">
        <v>1897</v>
      </c>
      <c r="D1342" s="199" t="s">
        <v>3519</v>
      </c>
      <c r="E1342" s="200" t="s">
        <v>3622</v>
      </c>
      <c r="F1342" s="201">
        <v>500</v>
      </c>
      <c r="G1342" s="201">
        <v>0</v>
      </c>
      <c r="H1342" s="202">
        <v>500</v>
      </c>
      <c r="I1342" s="205">
        <v>0</v>
      </c>
      <c r="J1342" s="201">
        <v>500</v>
      </c>
      <c r="K1342" s="201">
        <v>0</v>
      </c>
      <c r="L1342" s="202">
        <v>0</v>
      </c>
    </row>
    <row r="1343" s="192" customFormat="1" customHeight="1" spans="1:12">
      <c r="A1343" s="179" t="s">
        <v>1583</v>
      </c>
      <c r="B1343" s="179" t="s">
        <v>1897</v>
      </c>
      <c r="C1343" s="179" t="s">
        <v>1897</v>
      </c>
      <c r="D1343" s="199" t="s">
        <v>3519</v>
      </c>
      <c r="E1343" s="200" t="s">
        <v>3722</v>
      </c>
      <c r="F1343" s="201">
        <v>17</v>
      </c>
      <c r="G1343" s="201">
        <v>17</v>
      </c>
      <c r="H1343" s="202">
        <v>0</v>
      </c>
      <c r="I1343" s="205">
        <v>17</v>
      </c>
      <c r="J1343" s="201">
        <v>0</v>
      </c>
      <c r="K1343" s="201">
        <v>0</v>
      </c>
      <c r="L1343" s="202">
        <v>0</v>
      </c>
    </row>
    <row r="1344" s="192" customFormat="1" customHeight="1" spans="1:12">
      <c r="A1344" s="179"/>
      <c r="B1344" s="179"/>
      <c r="C1344" s="179"/>
      <c r="D1344" s="199" t="s">
        <v>2480</v>
      </c>
      <c r="E1344" s="200" t="s">
        <v>117</v>
      </c>
      <c r="F1344" s="201">
        <v>547.95</v>
      </c>
      <c r="G1344" s="201">
        <v>526.95</v>
      </c>
      <c r="H1344" s="202">
        <v>21</v>
      </c>
      <c r="I1344" s="205">
        <v>96.97</v>
      </c>
      <c r="J1344" s="201">
        <v>76.91</v>
      </c>
      <c r="K1344" s="201">
        <v>130.38</v>
      </c>
      <c r="L1344" s="202">
        <v>243.69</v>
      </c>
    </row>
    <row r="1345" s="192" customFormat="1" customHeight="1" spans="1:12">
      <c r="A1345" s="179"/>
      <c r="B1345" s="179"/>
      <c r="C1345" s="179"/>
      <c r="D1345" s="199" t="s">
        <v>2481</v>
      </c>
      <c r="E1345" s="200" t="s">
        <v>2482</v>
      </c>
      <c r="F1345" s="201">
        <v>547.95</v>
      </c>
      <c r="G1345" s="201">
        <v>526.95</v>
      </c>
      <c r="H1345" s="202">
        <v>21</v>
      </c>
      <c r="I1345" s="205">
        <v>96.97</v>
      </c>
      <c r="J1345" s="201">
        <v>76.91</v>
      </c>
      <c r="K1345" s="201">
        <v>130.38</v>
      </c>
      <c r="L1345" s="202">
        <v>243.69</v>
      </c>
    </row>
    <row r="1346" s="192" customFormat="1" customHeight="1" spans="1:12">
      <c r="A1346" s="179"/>
      <c r="B1346" s="179"/>
      <c r="C1346" s="179"/>
      <c r="D1346" s="199" t="s">
        <v>3517</v>
      </c>
      <c r="E1346" s="200" t="s">
        <v>3518</v>
      </c>
      <c r="F1346" s="201">
        <v>521.95</v>
      </c>
      <c r="G1346" s="201">
        <v>521.95</v>
      </c>
      <c r="H1346" s="202">
        <v>0</v>
      </c>
      <c r="I1346" s="205">
        <v>91.97</v>
      </c>
      <c r="J1346" s="201">
        <v>55.91</v>
      </c>
      <c r="K1346" s="201">
        <v>130.38</v>
      </c>
      <c r="L1346" s="202">
        <v>243.69</v>
      </c>
    </row>
    <row r="1347" s="192" customFormat="1" customHeight="1" spans="1:12">
      <c r="A1347" s="179" t="s">
        <v>1829</v>
      </c>
      <c r="B1347" s="179" t="s">
        <v>1913</v>
      </c>
      <c r="C1347" s="179" t="s">
        <v>1897</v>
      </c>
      <c r="D1347" s="199" t="s">
        <v>3519</v>
      </c>
      <c r="E1347" s="200" t="s">
        <v>3520</v>
      </c>
      <c r="F1347" s="201">
        <v>243.69</v>
      </c>
      <c r="G1347" s="201">
        <v>243.69</v>
      </c>
      <c r="H1347" s="202">
        <v>0</v>
      </c>
      <c r="I1347" s="205">
        <v>0</v>
      </c>
      <c r="J1347" s="201">
        <v>0</v>
      </c>
      <c r="K1347" s="201">
        <v>0</v>
      </c>
      <c r="L1347" s="202">
        <v>243.69</v>
      </c>
    </row>
    <row r="1348" s="192" customFormat="1" customHeight="1" spans="1:12">
      <c r="A1348" s="179" t="s">
        <v>1829</v>
      </c>
      <c r="B1348" s="179" t="s">
        <v>1913</v>
      </c>
      <c r="C1348" s="179" t="s">
        <v>1897</v>
      </c>
      <c r="D1348" s="199" t="s">
        <v>3519</v>
      </c>
      <c r="E1348" s="200" t="s">
        <v>3521</v>
      </c>
      <c r="F1348" s="201">
        <v>8.2</v>
      </c>
      <c r="G1348" s="201">
        <v>8.2</v>
      </c>
      <c r="H1348" s="202">
        <v>0</v>
      </c>
      <c r="I1348" s="205">
        <v>0</v>
      </c>
      <c r="J1348" s="201">
        <v>8.2</v>
      </c>
      <c r="K1348" s="201">
        <v>0</v>
      </c>
      <c r="L1348" s="202">
        <v>0</v>
      </c>
    </row>
    <row r="1349" s="192" customFormat="1" customHeight="1" spans="1:12">
      <c r="A1349" s="179" t="s">
        <v>1829</v>
      </c>
      <c r="B1349" s="179" t="s">
        <v>1913</v>
      </c>
      <c r="C1349" s="179" t="s">
        <v>1897</v>
      </c>
      <c r="D1349" s="199" t="s">
        <v>3519</v>
      </c>
      <c r="E1349" s="200" t="s">
        <v>3522</v>
      </c>
      <c r="F1349" s="201">
        <v>45</v>
      </c>
      <c r="G1349" s="201">
        <v>45</v>
      </c>
      <c r="H1349" s="202">
        <v>0</v>
      </c>
      <c r="I1349" s="205">
        <v>0</v>
      </c>
      <c r="J1349" s="201">
        <v>45</v>
      </c>
      <c r="K1349" s="201">
        <v>0</v>
      </c>
      <c r="L1349" s="202">
        <v>0</v>
      </c>
    </row>
    <row r="1350" s="192" customFormat="1" customHeight="1" spans="1:12">
      <c r="A1350" s="179" t="s">
        <v>1619</v>
      </c>
      <c r="B1350" s="179" t="s">
        <v>1911</v>
      </c>
      <c r="C1350" s="179" t="s">
        <v>1911</v>
      </c>
      <c r="D1350" s="199" t="s">
        <v>3523</v>
      </c>
      <c r="E1350" s="200" t="s">
        <v>3524</v>
      </c>
      <c r="F1350" s="201">
        <v>59.38</v>
      </c>
      <c r="G1350" s="201">
        <v>59.38</v>
      </c>
      <c r="H1350" s="202">
        <v>0</v>
      </c>
      <c r="I1350" s="205">
        <v>0</v>
      </c>
      <c r="J1350" s="201">
        <v>0</v>
      </c>
      <c r="K1350" s="201">
        <v>59.38</v>
      </c>
      <c r="L1350" s="202">
        <v>0</v>
      </c>
    </row>
    <row r="1351" s="192" customFormat="1" customHeight="1" spans="1:12">
      <c r="A1351" s="179" t="s">
        <v>1619</v>
      </c>
      <c r="B1351" s="179" t="s">
        <v>1911</v>
      </c>
      <c r="C1351" s="179" t="s">
        <v>1913</v>
      </c>
      <c r="D1351" s="199" t="s">
        <v>3525</v>
      </c>
      <c r="E1351" s="200" t="s">
        <v>3526</v>
      </c>
      <c r="F1351" s="201">
        <v>23.75</v>
      </c>
      <c r="G1351" s="201">
        <v>23.75</v>
      </c>
      <c r="H1351" s="202">
        <v>0</v>
      </c>
      <c r="I1351" s="205">
        <v>0</v>
      </c>
      <c r="J1351" s="201">
        <v>0</v>
      </c>
      <c r="K1351" s="201">
        <v>23.75</v>
      </c>
      <c r="L1351" s="202">
        <v>0</v>
      </c>
    </row>
    <row r="1352" s="192" customFormat="1" customHeight="1" spans="1:12">
      <c r="A1352" s="179" t="s">
        <v>1697</v>
      </c>
      <c r="B1352" s="179" t="s">
        <v>1992</v>
      </c>
      <c r="C1352" s="179" t="s">
        <v>1899</v>
      </c>
      <c r="D1352" s="199" t="s">
        <v>3582</v>
      </c>
      <c r="E1352" s="200" t="s">
        <v>3528</v>
      </c>
      <c r="F1352" s="201">
        <v>14.75</v>
      </c>
      <c r="G1352" s="201">
        <v>14.75</v>
      </c>
      <c r="H1352" s="202">
        <v>0</v>
      </c>
      <c r="I1352" s="205">
        <v>0</v>
      </c>
      <c r="J1352" s="201">
        <v>0</v>
      </c>
      <c r="K1352" s="201">
        <v>14.75</v>
      </c>
      <c r="L1352" s="202">
        <v>0</v>
      </c>
    </row>
    <row r="1353" s="192" customFormat="1" customHeight="1" spans="1:12">
      <c r="A1353" s="179" t="s">
        <v>1619</v>
      </c>
      <c r="B1353" s="179" t="s">
        <v>2029</v>
      </c>
      <c r="C1353" s="179" t="s">
        <v>1899</v>
      </c>
      <c r="D1353" s="199" t="s">
        <v>3529</v>
      </c>
      <c r="E1353" s="200" t="s">
        <v>3530</v>
      </c>
      <c r="F1353" s="201">
        <v>2.44</v>
      </c>
      <c r="G1353" s="201">
        <v>2.44</v>
      </c>
      <c r="H1353" s="202">
        <v>0</v>
      </c>
      <c r="I1353" s="205">
        <v>0</v>
      </c>
      <c r="J1353" s="201">
        <v>0</v>
      </c>
      <c r="K1353" s="201">
        <v>2.44</v>
      </c>
      <c r="L1353" s="202">
        <v>0</v>
      </c>
    </row>
    <row r="1354" s="192" customFormat="1" customHeight="1" spans="1:12">
      <c r="A1354" s="179" t="s">
        <v>1619</v>
      </c>
      <c r="B1354" s="179" t="s">
        <v>2029</v>
      </c>
      <c r="C1354" s="179" t="s">
        <v>1897</v>
      </c>
      <c r="D1354" s="199" t="s">
        <v>3531</v>
      </c>
      <c r="E1354" s="200" t="s">
        <v>3532</v>
      </c>
      <c r="F1354" s="201">
        <v>0.82</v>
      </c>
      <c r="G1354" s="201">
        <v>0.82</v>
      </c>
      <c r="H1354" s="202">
        <v>0</v>
      </c>
      <c r="I1354" s="205">
        <v>0</v>
      </c>
      <c r="J1354" s="201">
        <v>0</v>
      </c>
      <c r="K1354" s="201">
        <v>0.82</v>
      </c>
      <c r="L1354" s="202">
        <v>0</v>
      </c>
    </row>
    <row r="1355" s="192" customFormat="1" customHeight="1" spans="1:12">
      <c r="A1355" s="179" t="s">
        <v>1851</v>
      </c>
      <c r="B1355" s="179" t="s">
        <v>1899</v>
      </c>
      <c r="C1355" s="179" t="s">
        <v>1897</v>
      </c>
      <c r="D1355" s="199" t="s">
        <v>3533</v>
      </c>
      <c r="E1355" s="200" t="s">
        <v>3533</v>
      </c>
      <c r="F1355" s="201">
        <v>29.24</v>
      </c>
      <c r="G1355" s="201">
        <v>29.24</v>
      </c>
      <c r="H1355" s="202">
        <v>0</v>
      </c>
      <c r="I1355" s="205">
        <v>0</v>
      </c>
      <c r="J1355" s="201">
        <v>0</v>
      </c>
      <c r="K1355" s="201">
        <v>29.24</v>
      </c>
      <c r="L1355" s="202">
        <v>0</v>
      </c>
    </row>
    <row r="1356" s="192" customFormat="1" customHeight="1" spans="1:12">
      <c r="A1356" s="179" t="s">
        <v>1829</v>
      </c>
      <c r="B1356" s="179" t="s">
        <v>1913</v>
      </c>
      <c r="C1356" s="179" t="s">
        <v>1897</v>
      </c>
      <c r="D1356" s="199" t="s">
        <v>3519</v>
      </c>
      <c r="E1356" s="200" t="s">
        <v>3534</v>
      </c>
      <c r="F1356" s="201">
        <v>67.5</v>
      </c>
      <c r="G1356" s="201">
        <v>67.5</v>
      </c>
      <c r="H1356" s="202">
        <v>0</v>
      </c>
      <c r="I1356" s="205">
        <v>67.5</v>
      </c>
      <c r="J1356" s="201">
        <v>0</v>
      </c>
      <c r="K1356" s="201">
        <v>0</v>
      </c>
      <c r="L1356" s="202">
        <v>0</v>
      </c>
    </row>
    <row r="1357" s="192" customFormat="1" customHeight="1" spans="1:12">
      <c r="A1357" s="179" t="s">
        <v>1829</v>
      </c>
      <c r="B1357" s="179" t="s">
        <v>1913</v>
      </c>
      <c r="C1357" s="179" t="s">
        <v>1897</v>
      </c>
      <c r="D1357" s="199" t="s">
        <v>3519</v>
      </c>
      <c r="E1357" s="200" t="s">
        <v>3535</v>
      </c>
      <c r="F1357" s="201">
        <v>2.79</v>
      </c>
      <c r="G1357" s="201">
        <v>2.79</v>
      </c>
      <c r="H1357" s="202">
        <v>0</v>
      </c>
      <c r="I1357" s="205">
        <v>2.79</v>
      </c>
      <c r="J1357" s="201">
        <v>0</v>
      </c>
      <c r="K1357" s="201">
        <v>0</v>
      </c>
      <c r="L1357" s="202">
        <v>0</v>
      </c>
    </row>
    <row r="1358" s="192" customFormat="1" customHeight="1" spans="1:12">
      <c r="A1358" s="179" t="s">
        <v>1829</v>
      </c>
      <c r="B1358" s="179" t="s">
        <v>1913</v>
      </c>
      <c r="C1358" s="179" t="s">
        <v>1897</v>
      </c>
      <c r="D1358" s="199" t="s">
        <v>3519</v>
      </c>
      <c r="E1358" s="200" t="s">
        <v>3536</v>
      </c>
      <c r="F1358" s="201">
        <v>21.68</v>
      </c>
      <c r="G1358" s="201">
        <v>21.68</v>
      </c>
      <c r="H1358" s="202">
        <v>0</v>
      </c>
      <c r="I1358" s="205">
        <v>21.68</v>
      </c>
      <c r="J1358" s="201">
        <v>0</v>
      </c>
      <c r="K1358" s="201">
        <v>0</v>
      </c>
      <c r="L1358" s="202">
        <v>0</v>
      </c>
    </row>
    <row r="1359" s="192" customFormat="1" customHeight="1" spans="1:12">
      <c r="A1359" s="179" t="s">
        <v>1619</v>
      </c>
      <c r="B1359" s="179" t="s">
        <v>1911</v>
      </c>
      <c r="C1359" s="179" t="s">
        <v>1897</v>
      </c>
      <c r="D1359" s="199" t="s">
        <v>3537</v>
      </c>
      <c r="E1359" s="200" t="s">
        <v>3538</v>
      </c>
      <c r="F1359" s="201">
        <v>2.71</v>
      </c>
      <c r="G1359" s="201">
        <v>2.71</v>
      </c>
      <c r="H1359" s="202">
        <v>0</v>
      </c>
      <c r="I1359" s="205">
        <v>0</v>
      </c>
      <c r="J1359" s="201">
        <v>2.71</v>
      </c>
      <c r="K1359" s="201">
        <v>0</v>
      </c>
      <c r="L1359" s="202">
        <v>0</v>
      </c>
    </row>
    <row r="1360" s="192" customFormat="1" customHeight="1" spans="1:12">
      <c r="A1360" s="179"/>
      <c r="B1360" s="179"/>
      <c r="C1360" s="179"/>
      <c r="D1360" s="199" t="s">
        <v>3541</v>
      </c>
      <c r="E1360" s="200" t="s">
        <v>3542</v>
      </c>
      <c r="F1360" s="201">
        <v>26</v>
      </c>
      <c r="G1360" s="201">
        <v>5</v>
      </c>
      <c r="H1360" s="202">
        <v>21</v>
      </c>
      <c r="I1360" s="205">
        <v>5</v>
      </c>
      <c r="J1360" s="201">
        <v>21</v>
      </c>
      <c r="K1360" s="201">
        <v>0</v>
      </c>
      <c r="L1360" s="202">
        <v>0</v>
      </c>
    </row>
    <row r="1361" s="192" customFormat="1" customHeight="1" spans="1:12">
      <c r="A1361" s="179" t="s">
        <v>1829</v>
      </c>
      <c r="B1361" s="179" t="s">
        <v>1913</v>
      </c>
      <c r="C1361" s="179" t="s">
        <v>1897</v>
      </c>
      <c r="D1361" s="199" t="s">
        <v>3519</v>
      </c>
      <c r="E1361" s="200" t="s">
        <v>3723</v>
      </c>
      <c r="F1361" s="201">
        <v>3</v>
      </c>
      <c r="G1361" s="201">
        <v>3</v>
      </c>
      <c r="H1361" s="202">
        <v>0</v>
      </c>
      <c r="I1361" s="205">
        <v>3</v>
      </c>
      <c r="J1361" s="201">
        <v>0</v>
      </c>
      <c r="K1361" s="201">
        <v>0</v>
      </c>
      <c r="L1361" s="202">
        <v>0</v>
      </c>
    </row>
    <row r="1362" s="192" customFormat="1" customHeight="1" spans="1:12">
      <c r="A1362" s="179" t="s">
        <v>1829</v>
      </c>
      <c r="B1362" s="179" t="s">
        <v>1913</v>
      </c>
      <c r="C1362" s="179" t="s">
        <v>1897</v>
      </c>
      <c r="D1362" s="199" t="s">
        <v>3519</v>
      </c>
      <c r="E1362" s="200" t="s">
        <v>3622</v>
      </c>
      <c r="F1362" s="201">
        <v>21</v>
      </c>
      <c r="G1362" s="201">
        <v>0</v>
      </c>
      <c r="H1362" s="202">
        <v>21</v>
      </c>
      <c r="I1362" s="205">
        <v>0</v>
      </c>
      <c r="J1362" s="201">
        <v>21</v>
      </c>
      <c r="K1362" s="201">
        <v>0</v>
      </c>
      <c r="L1362" s="202">
        <v>0</v>
      </c>
    </row>
    <row r="1363" s="192" customFormat="1" customHeight="1" spans="1:12">
      <c r="A1363" s="179" t="s">
        <v>1829</v>
      </c>
      <c r="B1363" s="179" t="s">
        <v>1913</v>
      </c>
      <c r="C1363" s="179" t="s">
        <v>1897</v>
      </c>
      <c r="D1363" s="199" t="s">
        <v>3519</v>
      </c>
      <c r="E1363" s="200" t="s">
        <v>3724</v>
      </c>
      <c r="F1363" s="201">
        <v>2</v>
      </c>
      <c r="G1363" s="201">
        <v>2</v>
      </c>
      <c r="H1363" s="202">
        <v>0</v>
      </c>
      <c r="I1363" s="205">
        <v>2</v>
      </c>
      <c r="J1363" s="201">
        <v>0</v>
      </c>
      <c r="K1363" s="201">
        <v>0</v>
      </c>
      <c r="L1363" s="202">
        <v>0</v>
      </c>
    </row>
    <row r="1364" s="192" customFormat="1" customHeight="1" spans="1:12">
      <c r="A1364" s="179"/>
      <c r="B1364" s="179"/>
      <c r="C1364" s="179"/>
      <c r="D1364" s="199" t="s">
        <v>2483</v>
      </c>
      <c r="E1364" s="200" t="s">
        <v>641</v>
      </c>
      <c r="F1364" s="201">
        <v>78.56</v>
      </c>
      <c r="G1364" s="201">
        <v>78.56</v>
      </c>
      <c r="H1364" s="202">
        <v>0</v>
      </c>
      <c r="I1364" s="205">
        <v>15.68</v>
      </c>
      <c r="J1364" s="201">
        <v>6.42</v>
      </c>
      <c r="K1364" s="201">
        <v>19.52</v>
      </c>
      <c r="L1364" s="202">
        <v>36.94</v>
      </c>
    </row>
    <row r="1365" s="192" customFormat="1" customHeight="1" spans="1:12">
      <c r="A1365" s="179"/>
      <c r="B1365" s="179"/>
      <c r="C1365" s="179"/>
      <c r="D1365" s="199" t="s">
        <v>2484</v>
      </c>
      <c r="E1365" s="200" t="s">
        <v>2485</v>
      </c>
      <c r="F1365" s="201">
        <v>78.56</v>
      </c>
      <c r="G1365" s="201">
        <v>78.56</v>
      </c>
      <c r="H1365" s="202">
        <v>0</v>
      </c>
      <c r="I1365" s="205">
        <v>15.68</v>
      </c>
      <c r="J1365" s="201">
        <v>6.42</v>
      </c>
      <c r="K1365" s="201">
        <v>19.52</v>
      </c>
      <c r="L1365" s="202">
        <v>36.94</v>
      </c>
    </row>
    <row r="1366" s="192" customFormat="1" customHeight="1" spans="1:12">
      <c r="A1366" s="179"/>
      <c r="B1366" s="179"/>
      <c r="C1366" s="179"/>
      <c r="D1366" s="199" t="s">
        <v>3517</v>
      </c>
      <c r="E1366" s="200" t="s">
        <v>3518</v>
      </c>
      <c r="F1366" s="201">
        <v>73.56</v>
      </c>
      <c r="G1366" s="201">
        <v>73.56</v>
      </c>
      <c r="H1366" s="202">
        <v>0</v>
      </c>
      <c r="I1366" s="205">
        <v>10.68</v>
      </c>
      <c r="J1366" s="201">
        <v>6.42</v>
      </c>
      <c r="K1366" s="201">
        <v>19.52</v>
      </c>
      <c r="L1366" s="202">
        <v>36.94</v>
      </c>
    </row>
    <row r="1367" s="192" customFormat="1" customHeight="1" spans="1:12">
      <c r="A1367" s="179" t="s">
        <v>1752</v>
      </c>
      <c r="B1367" s="179" t="s">
        <v>1897</v>
      </c>
      <c r="C1367" s="179" t="s">
        <v>1897</v>
      </c>
      <c r="D1367" s="199" t="s">
        <v>3519</v>
      </c>
      <c r="E1367" s="200" t="s">
        <v>3520</v>
      </c>
      <c r="F1367" s="201">
        <v>36.94</v>
      </c>
      <c r="G1367" s="201">
        <v>36.94</v>
      </c>
      <c r="H1367" s="202">
        <v>0</v>
      </c>
      <c r="I1367" s="205">
        <v>0</v>
      </c>
      <c r="J1367" s="201">
        <v>0</v>
      </c>
      <c r="K1367" s="201">
        <v>0</v>
      </c>
      <c r="L1367" s="202">
        <v>36.94</v>
      </c>
    </row>
    <row r="1368" s="192" customFormat="1" customHeight="1" spans="1:12">
      <c r="A1368" s="179" t="s">
        <v>1752</v>
      </c>
      <c r="B1368" s="179" t="s">
        <v>1897</v>
      </c>
      <c r="C1368" s="179" t="s">
        <v>1897</v>
      </c>
      <c r="D1368" s="199" t="s">
        <v>3519</v>
      </c>
      <c r="E1368" s="200" t="s">
        <v>3521</v>
      </c>
      <c r="F1368" s="201">
        <v>0.42</v>
      </c>
      <c r="G1368" s="201">
        <v>0.42</v>
      </c>
      <c r="H1368" s="202">
        <v>0</v>
      </c>
      <c r="I1368" s="205">
        <v>0</v>
      </c>
      <c r="J1368" s="201">
        <v>0.42</v>
      </c>
      <c r="K1368" s="201">
        <v>0</v>
      </c>
      <c r="L1368" s="202">
        <v>0</v>
      </c>
    </row>
    <row r="1369" s="192" customFormat="1" customHeight="1" spans="1:12">
      <c r="A1369" s="179" t="s">
        <v>1752</v>
      </c>
      <c r="B1369" s="179" t="s">
        <v>1897</v>
      </c>
      <c r="C1369" s="179" t="s">
        <v>1897</v>
      </c>
      <c r="D1369" s="199" t="s">
        <v>3519</v>
      </c>
      <c r="E1369" s="200" t="s">
        <v>3522</v>
      </c>
      <c r="F1369" s="201">
        <v>6</v>
      </c>
      <c r="G1369" s="201">
        <v>6</v>
      </c>
      <c r="H1369" s="202">
        <v>0</v>
      </c>
      <c r="I1369" s="205">
        <v>0</v>
      </c>
      <c r="J1369" s="201">
        <v>6</v>
      </c>
      <c r="K1369" s="201">
        <v>0</v>
      </c>
      <c r="L1369" s="202">
        <v>0</v>
      </c>
    </row>
    <row r="1370" s="192" customFormat="1" customHeight="1" spans="1:12">
      <c r="A1370" s="179" t="s">
        <v>1619</v>
      </c>
      <c r="B1370" s="179" t="s">
        <v>1911</v>
      </c>
      <c r="C1370" s="179" t="s">
        <v>1911</v>
      </c>
      <c r="D1370" s="199" t="s">
        <v>3523</v>
      </c>
      <c r="E1370" s="200" t="s">
        <v>3524</v>
      </c>
      <c r="F1370" s="201">
        <v>8.67</v>
      </c>
      <c r="G1370" s="201">
        <v>8.67</v>
      </c>
      <c r="H1370" s="202">
        <v>0</v>
      </c>
      <c r="I1370" s="205">
        <v>0</v>
      </c>
      <c r="J1370" s="201">
        <v>0</v>
      </c>
      <c r="K1370" s="201">
        <v>8.67</v>
      </c>
      <c r="L1370" s="202">
        <v>0</v>
      </c>
    </row>
    <row r="1371" s="192" customFormat="1" customHeight="1" spans="1:12">
      <c r="A1371" s="179" t="s">
        <v>1619</v>
      </c>
      <c r="B1371" s="179" t="s">
        <v>1911</v>
      </c>
      <c r="C1371" s="179" t="s">
        <v>1913</v>
      </c>
      <c r="D1371" s="199" t="s">
        <v>3525</v>
      </c>
      <c r="E1371" s="200" t="s">
        <v>3526</v>
      </c>
      <c r="F1371" s="201">
        <v>3.47</v>
      </c>
      <c r="G1371" s="201">
        <v>3.47</v>
      </c>
      <c r="H1371" s="202">
        <v>0</v>
      </c>
      <c r="I1371" s="205">
        <v>0</v>
      </c>
      <c r="J1371" s="201">
        <v>0</v>
      </c>
      <c r="K1371" s="201">
        <v>3.47</v>
      </c>
      <c r="L1371" s="202">
        <v>0</v>
      </c>
    </row>
    <row r="1372" s="192" customFormat="1" customHeight="1" spans="1:12">
      <c r="A1372" s="179" t="s">
        <v>1697</v>
      </c>
      <c r="B1372" s="179" t="s">
        <v>1992</v>
      </c>
      <c r="C1372" s="179" t="s">
        <v>1899</v>
      </c>
      <c r="D1372" s="199" t="s">
        <v>3582</v>
      </c>
      <c r="E1372" s="200" t="s">
        <v>3528</v>
      </c>
      <c r="F1372" s="201">
        <v>2.25</v>
      </c>
      <c r="G1372" s="201">
        <v>2.25</v>
      </c>
      <c r="H1372" s="202">
        <v>0</v>
      </c>
      <c r="I1372" s="205">
        <v>0</v>
      </c>
      <c r="J1372" s="201">
        <v>0</v>
      </c>
      <c r="K1372" s="201">
        <v>2.25</v>
      </c>
      <c r="L1372" s="202">
        <v>0</v>
      </c>
    </row>
    <row r="1373" s="192" customFormat="1" customHeight="1" spans="1:12">
      <c r="A1373" s="179" t="s">
        <v>1619</v>
      </c>
      <c r="B1373" s="179" t="s">
        <v>2029</v>
      </c>
      <c r="C1373" s="179" t="s">
        <v>1899</v>
      </c>
      <c r="D1373" s="199" t="s">
        <v>3529</v>
      </c>
      <c r="E1373" s="200" t="s">
        <v>3530</v>
      </c>
      <c r="F1373" s="201">
        <v>0.37</v>
      </c>
      <c r="G1373" s="201">
        <v>0.37</v>
      </c>
      <c r="H1373" s="202">
        <v>0</v>
      </c>
      <c r="I1373" s="205">
        <v>0</v>
      </c>
      <c r="J1373" s="201">
        <v>0</v>
      </c>
      <c r="K1373" s="201">
        <v>0.37</v>
      </c>
      <c r="L1373" s="202">
        <v>0</v>
      </c>
    </row>
    <row r="1374" s="192" customFormat="1" customHeight="1" spans="1:12">
      <c r="A1374" s="179" t="s">
        <v>1619</v>
      </c>
      <c r="B1374" s="179" t="s">
        <v>2029</v>
      </c>
      <c r="C1374" s="179" t="s">
        <v>1897</v>
      </c>
      <c r="D1374" s="199" t="s">
        <v>3531</v>
      </c>
      <c r="E1374" s="200" t="s">
        <v>3532</v>
      </c>
      <c r="F1374" s="201">
        <v>0.33</v>
      </c>
      <c r="G1374" s="201">
        <v>0.33</v>
      </c>
      <c r="H1374" s="202">
        <v>0</v>
      </c>
      <c r="I1374" s="205">
        <v>0</v>
      </c>
      <c r="J1374" s="201">
        <v>0</v>
      </c>
      <c r="K1374" s="201">
        <v>0.33</v>
      </c>
      <c r="L1374" s="202">
        <v>0</v>
      </c>
    </row>
    <row r="1375" s="192" customFormat="1" customHeight="1" spans="1:12">
      <c r="A1375" s="179" t="s">
        <v>1851</v>
      </c>
      <c r="B1375" s="179" t="s">
        <v>1899</v>
      </c>
      <c r="C1375" s="179" t="s">
        <v>1897</v>
      </c>
      <c r="D1375" s="199" t="s">
        <v>3533</v>
      </c>
      <c r="E1375" s="200" t="s">
        <v>3533</v>
      </c>
      <c r="F1375" s="201">
        <v>4.43</v>
      </c>
      <c r="G1375" s="201">
        <v>4.43</v>
      </c>
      <c r="H1375" s="202">
        <v>0</v>
      </c>
      <c r="I1375" s="205">
        <v>0</v>
      </c>
      <c r="J1375" s="201">
        <v>0</v>
      </c>
      <c r="K1375" s="201">
        <v>4.43</v>
      </c>
      <c r="L1375" s="202">
        <v>0</v>
      </c>
    </row>
    <row r="1376" s="192" customFormat="1" customHeight="1" spans="1:12">
      <c r="A1376" s="179" t="s">
        <v>1752</v>
      </c>
      <c r="B1376" s="179" t="s">
        <v>1897</v>
      </c>
      <c r="C1376" s="179" t="s">
        <v>1897</v>
      </c>
      <c r="D1376" s="199" t="s">
        <v>3519</v>
      </c>
      <c r="E1376" s="200" t="s">
        <v>3534</v>
      </c>
      <c r="F1376" s="201">
        <v>9</v>
      </c>
      <c r="G1376" s="201">
        <v>9</v>
      </c>
      <c r="H1376" s="202">
        <v>0</v>
      </c>
      <c r="I1376" s="205">
        <v>9</v>
      </c>
      <c r="J1376" s="201">
        <v>0</v>
      </c>
      <c r="K1376" s="201">
        <v>0</v>
      </c>
      <c r="L1376" s="202">
        <v>0</v>
      </c>
    </row>
    <row r="1377" s="192" customFormat="1" customHeight="1" spans="1:12">
      <c r="A1377" s="179" t="s">
        <v>1752</v>
      </c>
      <c r="B1377" s="179" t="s">
        <v>1897</v>
      </c>
      <c r="C1377" s="179" t="s">
        <v>1897</v>
      </c>
      <c r="D1377" s="199" t="s">
        <v>3519</v>
      </c>
      <c r="E1377" s="200" t="s">
        <v>3535</v>
      </c>
      <c r="F1377" s="201">
        <v>0.43</v>
      </c>
      <c r="G1377" s="201">
        <v>0.43</v>
      </c>
      <c r="H1377" s="202">
        <v>0</v>
      </c>
      <c r="I1377" s="205">
        <v>0.43</v>
      </c>
      <c r="J1377" s="201">
        <v>0</v>
      </c>
      <c r="K1377" s="201">
        <v>0</v>
      </c>
      <c r="L1377" s="202">
        <v>0</v>
      </c>
    </row>
    <row r="1378" s="192" customFormat="1" customHeight="1" spans="1:12">
      <c r="A1378" s="179" t="s">
        <v>1752</v>
      </c>
      <c r="B1378" s="179" t="s">
        <v>1897</v>
      </c>
      <c r="C1378" s="179" t="s">
        <v>1897</v>
      </c>
      <c r="D1378" s="199" t="s">
        <v>3519</v>
      </c>
      <c r="E1378" s="200" t="s">
        <v>3536</v>
      </c>
      <c r="F1378" s="201">
        <v>1.25</v>
      </c>
      <c r="G1378" s="201">
        <v>1.25</v>
      </c>
      <c r="H1378" s="202">
        <v>0</v>
      </c>
      <c r="I1378" s="205">
        <v>1.25</v>
      </c>
      <c r="J1378" s="201">
        <v>0</v>
      </c>
      <c r="K1378" s="201">
        <v>0</v>
      </c>
      <c r="L1378" s="202">
        <v>0</v>
      </c>
    </row>
    <row r="1379" s="192" customFormat="1" customHeight="1" spans="1:12">
      <c r="A1379" s="179"/>
      <c r="B1379" s="179"/>
      <c r="C1379" s="179"/>
      <c r="D1379" s="199" t="s">
        <v>3541</v>
      </c>
      <c r="E1379" s="200" t="s">
        <v>3542</v>
      </c>
      <c r="F1379" s="201">
        <v>5</v>
      </c>
      <c r="G1379" s="201">
        <v>5</v>
      </c>
      <c r="H1379" s="202">
        <v>0</v>
      </c>
      <c r="I1379" s="205">
        <v>5</v>
      </c>
      <c r="J1379" s="201">
        <v>0</v>
      </c>
      <c r="K1379" s="201">
        <v>0</v>
      </c>
      <c r="L1379" s="202">
        <v>0</v>
      </c>
    </row>
    <row r="1380" s="192" customFormat="1" customHeight="1" spans="1:12">
      <c r="A1380" s="179" t="s">
        <v>1752</v>
      </c>
      <c r="B1380" s="179" t="s">
        <v>1897</v>
      </c>
      <c r="C1380" s="179" t="s">
        <v>1897</v>
      </c>
      <c r="D1380" s="199" t="s">
        <v>3519</v>
      </c>
      <c r="E1380" s="200" t="s">
        <v>3725</v>
      </c>
      <c r="F1380" s="201">
        <v>5</v>
      </c>
      <c r="G1380" s="201">
        <v>5</v>
      </c>
      <c r="H1380" s="202">
        <v>0</v>
      </c>
      <c r="I1380" s="205">
        <v>5</v>
      </c>
      <c r="J1380" s="201">
        <v>0</v>
      </c>
      <c r="K1380" s="201">
        <v>0</v>
      </c>
      <c r="L1380" s="202">
        <v>0</v>
      </c>
    </row>
    <row r="1381" s="192" customFormat="1" customHeight="1" spans="1:12">
      <c r="A1381" s="179"/>
      <c r="B1381" s="179"/>
      <c r="C1381" s="179"/>
      <c r="D1381" s="199" t="s">
        <v>2486</v>
      </c>
      <c r="E1381" s="200" t="s">
        <v>2206</v>
      </c>
      <c r="F1381" s="201">
        <v>4551.39</v>
      </c>
      <c r="G1381" s="201">
        <v>4551.39</v>
      </c>
      <c r="H1381" s="202">
        <v>0</v>
      </c>
      <c r="I1381" s="205">
        <v>2314.57</v>
      </c>
      <c r="J1381" s="201">
        <v>343.69</v>
      </c>
      <c r="K1381" s="201">
        <v>657.189999999999</v>
      </c>
      <c r="L1381" s="202">
        <v>1235.94</v>
      </c>
    </row>
    <row r="1382" s="192" customFormat="1" customHeight="1" spans="1:12">
      <c r="A1382" s="179"/>
      <c r="B1382" s="179"/>
      <c r="C1382" s="179"/>
      <c r="D1382" s="199" t="s">
        <v>2487</v>
      </c>
      <c r="E1382" s="200" t="s">
        <v>2488</v>
      </c>
      <c r="F1382" s="201">
        <v>389.39</v>
      </c>
      <c r="G1382" s="201">
        <v>389.39</v>
      </c>
      <c r="H1382" s="202">
        <v>0</v>
      </c>
      <c r="I1382" s="205">
        <v>187.73</v>
      </c>
      <c r="J1382" s="201">
        <v>33.62</v>
      </c>
      <c r="K1382" s="201">
        <v>58.13</v>
      </c>
      <c r="L1382" s="202">
        <v>109.91</v>
      </c>
    </row>
    <row r="1383" s="192" customFormat="1" customHeight="1" spans="1:12">
      <c r="A1383" s="179"/>
      <c r="B1383" s="179"/>
      <c r="C1383" s="179"/>
      <c r="D1383" s="199" t="s">
        <v>3517</v>
      </c>
      <c r="E1383" s="200" t="s">
        <v>3518</v>
      </c>
      <c r="F1383" s="201">
        <v>249.39</v>
      </c>
      <c r="G1383" s="201">
        <v>249.39</v>
      </c>
      <c r="H1383" s="202">
        <v>0</v>
      </c>
      <c r="I1383" s="205">
        <v>47.73</v>
      </c>
      <c r="J1383" s="201">
        <v>33.62</v>
      </c>
      <c r="K1383" s="201">
        <v>58.13</v>
      </c>
      <c r="L1383" s="202">
        <v>109.91</v>
      </c>
    </row>
    <row r="1384" s="192" customFormat="1" customHeight="1" spans="1:12">
      <c r="A1384" s="179" t="s">
        <v>1414</v>
      </c>
      <c r="B1384" s="179" t="s">
        <v>2035</v>
      </c>
      <c r="C1384" s="179" t="s">
        <v>1897</v>
      </c>
      <c r="D1384" s="199" t="s">
        <v>3519</v>
      </c>
      <c r="E1384" s="200" t="s">
        <v>3520</v>
      </c>
      <c r="F1384" s="201">
        <v>109.91</v>
      </c>
      <c r="G1384" s="201">
        <v>109.91</v>
      </c>
      <c r="H1384" s="202">
        <v>0</v>
      </c>
      <c r="I1384" s="205">
        <v>0</v>
      </c>
      <c r="J1384" s="201">
        <v>0</v>
      </c>
      <c r="K1384" s="201">
        <v>0</v>
      </c>
      <c r="L1384" s="202">
        <v>109.91</v>
      </c>
    </row>
    <row r="1385" s="192" customFormat="1" customHeight="1" spans="1:12">
      <c r="A1385" s="179" t="s">
        <v>1414</v>
      </c>
      <c r="B1385" s="179" t="s">
        <v>2035</v>
      </c>
      <c r="C1385" s="179" t="s">
        <v>1897</v>
      </c>
      <c r="D1385" s="199" t="s">
        <v>3519</v>
      </c>
      <c r="E1385" s="200" t="s">
        <v>3521</v>
      </c>
      <c r="F1385" s="201">
        <v>5.5</v>
      </c>
      <c r="G1385" s="201">
        <v>5.5</v>
      </c>
      <c r="H1385" s="202">
        <v>0</v>
      </c>
      <c r="I1385" s="205">
        <v>0</v>
      </c>
      <c r="J1385" s="201">
        <v>5.5</v>
      </c>
      <c r="K1385" s="201">
        <v>0</v>
      </c>
      <c r="L1385" s="202">
        <v>0</v>
      </c>
    </row>
    <row r="1386" s="192" customFormat="1" customHeight="1" spans="1:12">
      <c r="A1386" s="179" t="s">
        <v>1414</v>
      </c>
      <c r="B1386" s="179" t="s">
        <v>2035</v>
      </c>
      <c r="C1386" s="179" t="s">
        <v>1897</v>
      </c>
      <c r="D1386" s="199" t="s">
        <v>3519</v>
      </c>
      <c r="E1386" s="200" t="s">
        <v>3522</v>
      </c>
      <c r="F1386" s="201">
        <v>17</v>
      </c>
      <c r="G1386" s="201">
        <v>17</v>
      </c>
      <c r="H1386" s="202">
        <v>0</v>
      </c>
      <c r="I1386" s="205">
        <v>0</v>
      </c>
      <c r="J1386" s="201">
        <v>17</v>
      </c>
      <c r="K1386" s="201">
        <v>0</v>
      </c>
      <c r="L1386" s="202">
        <v>0</v>
      </c>
    </row>
    <row r="1387" s="192" customFormat="1" customHeight="1" spans="1:12">
      <c r="A1387" s="179" t="s">
        <v>1619</v>
      </c>
      <c r="B1387" s="179" t="s">
        <v>1911</v>
      </c>
      <c r="C1387" s="179" t="s">
        <v>1911</v>
      </c>
      <c r="D1387" s="199" t="s">
        <v>3523</v>
      </c>
      <c r="E1387" s="200" t="s">
        <v>3524</v>
      </c>
      <c r="F1387" s="201">
        <v>26.48</v>
      </c>
      <c r="G1387" s="201">
        <v>26.48</v>
      </c>
      <c r="H1387" s="202">
        <v>0</v>
      </c>
      <c r="I1387" s="205">
        <v>0</v>
      </c>
      <c r="J1387" s="201">
        <v>0</v>
      </c>
      <c r="K1387" s="201">
        <v>26.48</v>
      </c>
      <c r="L1387" s="202">
        <v>0</v>
      </c>
    </row>
    <row r="1388" s="192" customFormat="1" customHeight="1" spans="1:12">
      <c r="A1388" s="179" t="s">
        <v>1619</v>
      </c>
      <c r="B1388" s="179" t="s">
        <v>1911</v>
      </c>
      <c r="C1388" s="179" t="s">
        <v>1913</v>
      </c>
      <c r="D1388" s="199" t="s">
        <v>3525</v>
      </c>
      <c r="E1388" s="200" t="s">
        <v>3526</v>
      </c>
      <c r="F1388" s="201">
        <v>10.59</v>
      </c>
      <c r="G1388" s="201">
        <v>10.59</v>
      </c>
      <c r="H1388" s="202">
        <v>0</v>
      </c>
      <c r="I1388" s="205">
        <v>0</v>
      </c>
      <c r="J1388" s="201">
        <v>0</v>
      </c>
      <c r="K1388" s="201">
        <v>10.59</v>
      </c>
      <c r="L1388" s="202">
        <v>0</v>
      </c>
    </row>
    <row r="1389" s="192" customFormat="1" customHeight="1" spans="1:12">
      <c r="A1389" s="179" t="s">
        <v>1697</v>
      </c>
      <c r="B1389" s="179" t="s">
        <v>1992</v>
      </c>
      <c r="C1389" s="179" t="s">
        <v>1897</v>
      </c>
      <c r="D1389" s="199" t="s">
        <v>3527</v>
      </c>
      <c r="E1389" s="200" t="s">
        <v>3528</v>
      </c>
      <c r="F1389" s="201">
        <v>6.77</v>
      </c>
      <c r="G1389" s="201">
        <v>6.77</v>
      </c>
      <c r="H1389" s="202">
        <v>0</v>
      </c>
      <c r="I1389" s="205">
        <v>0</v>
      </c>
      <c r="J1389" s="201">
        <v>0</v>
      </c>
      <c r="K1389" s="201">
        <v>6.77</v>
      </c>
      <c r="L1389" s="202">
        <v>0</v>
      </c>
    </row>
    <row r="1390" s="192" customFormat="1" customHeight="1" spans="1:12">
      <c r="A1390" s="179" t="s">
        <v>1619</v>
      </c>
      <c r="B1390" s="179" t="s">
        <v>2029</v>
      </c>
      <c r="C1390" s="179" t="s">
        <v>1899</v>
      </c>
      <c r="D1390" s="199" t="s">
        <v>3529</v>
      </c>
      <c r="E1390" s="200" t="s">
        <v>3530</v>
      </c>
      <c r="F1390" s="201">
        <v>1.1</v>
      </c>
      <c r="G1390" s="201">
        <v>1.1</v>
      </c>
      <c r="H1390" s="202">
        <v>0</v>
      </c>
      <c r="I1390" s="205">
        <v>0</v>
      </c>
      <c r="J1390" s="201">
        <v>0</v>
      </c>
      <c r="K1390" s="201">
        <v>1.1</v>
      </c>
      <c r="L1390" s="202">
        <v>0</v>
      </c>
    </row>
    <row r="1391" s="192" customFormat="1" customHeight="1" spans="1:12">
      <c r="A1391" s="179" t="s">
        <v>1851</v>
      </c>
      <c r="B1391" s="179" t="s">
        <v>1899</v>
      </c>
      <c r="C1391" s="179" t="s">
        <v>1897</v>
      </c>
      <c r="D1391" s="199" t="s">
        <v>3533</v>
      </c>
      <c r="E1391" s="200" t="s">
        <v>3533</v>
      </c>
      <c r="F1391" s="201">
        <v>13.19</v>
      </c>
      <c r="G1391" s="201">
        <v>13.19</v>
      </c>
      <c r="H1391" s="202">
        <v>0</v>
      </c>
      <c r="I1391" s="205">
        <v>0</v>
      </c>
      <c r="J1391" s="201">
        <v>0</v>
      </c>
      <c r="K1391" s="201">
        <v>13.19</v>
      </c>
      <c r="L1391" s="202">
        <v>0</v>
      </c>
    </row>
    <row r="1392" s="192" customFormat="1" customHeight="1" spans="1:12">
      <c r="A1392" s="179" t="s">
        <v>1414</v>
      </c>
      <c r="B1392" s="179" t="s">
        <v>2035</v>
      </c>
      <c r="C1392" s="179" t="s">
        <v>1897</v>
      </c>
      <c r="D1392" s="199" t="s">
        <v>3519</v>
      </c>
      <c r="E1392" s="200" t="s">
        <v>3534</v>
      </c>
      <c r="F1392" s="201">
        <v>34</v>
      </c>
      <c r="G1392" s="201">
        <v>34</v>
      </c>
      <c r="H1392" s="202">
        <v>0</v>
      </c>
      <c r="I1392" s="205">
        <v>34</v>
      </c>
      <c r="J1392" s="201">
        <v>0</v>
      </c>
      <c r="K1392" s="201">
        <v>0</v>
      </c>
      <c r="L1392" s="202">
        <v>0</v>
      </c>
    </row>
    <row r="1393" s="192" customFormat="1" customHeight="1" spans="1:12">
      <c r="A1393" s="179" t="s">
        <v>1414</v>
      </c>
      <c r="B1393" s="179" t="s">
        <v>2035</v>
      </c>
      <c r="C1393" s="179" t="s">
        <v>1897</v>
      </c>
      <c r="D1393" s="199" t="s">
        <v>3519</v>
      </c>
      <c r="E1393" s="200" t="s">
        <v>3535</v>
      </c>
      <c r="F1393" s="201">
        <v>1.32</v>
      </c>
      <c r="G1393" s="201">
        <v>1.32</v>
      </c>
      <c r="H1393" s="202">
        <v>0</v>
      </c>
      <c r="I1393" s="205">
        <v>1.32</v>
      </c>
      <c r="J1393" s="201">
        <v>0</v>
      </c>
      <c r="K1393" s="201">
        <v>0</v>
      </c>
      <c r="L1393" s="202">
        <v>0</v>
      </c>
    </row>
    <row r="1394" s="192" customFormat="1" customHeight="1" spans="1:12">
      <c r="A1394" s="179" t="s">
        <v>1414</v>
      </c>
      <c r="B1394" s="179" t="s">
        <v>2035</v>
      </c>
      <c r="C1394" s="179" t="s">
        <v>1897</v>
      </c>
      <c r="D1394" s="199" t="s">
        <v>3519</v>
      </c>
      <c r="E1394" s="200" t="s">
        <v>3536</v>
      </c>
      <c r="F1394" s="201">
        <v>12.41</v>
      </c>
      <c r="G1394" s="201">
        <v>12.41</v>
      </c>
      <c r="H1394" s="202">
        <v>0</v>
      </c>
      <c r="I1394" s="205">
        <v>12.41</v>
      </c>
      <c r="J1394" s="201">
        <v>0</v>
      </c>
      <c r="K1394" s="201">
        <v>0</v>
      </c>
      <c r="L1394" s="202">
        <v>0</v>
      </c>
    </row>
    <row r="1395" s="192" customFormat="1" customHeight="1" spans="1:12">
      <c r="A1395" s="179" t="s">
        <v>1619</v>
      </c>
      <c r="B1395" s="179" t="s">
        <v>1911</v>
      </c>
      <c r="C1395" s="179" t="s">
        <v>1897</v>
      </c>
      <c r="D1395" s="199" t="s">
        <v>3537</v>
      </c>
      <c r="E1395" s="200" t="s">
        <v>3538</v>
      </c>
      <c r="F1395" s="201">
        <v>11.12</v>
      </c>
      <c r="G1395" s="201">
        <v>11.12</v>
      </c>
      <c r="H1395" s="202">
        <v>0</v>
      </c>
      <c r="I1395" s="205">
        <v>0</v>
      </c>
      <c r="J1395" s="201">
        <v>11.12</v>
      </c>
      <c r="K1395" s="201">
        <v>0</v>
      </c>
      <c r="L1395" s="202">
        <v>0</v>
      </c>
    </row>
    <row r="1396" s="192" customFormat="1" customHeight="1" spans="1:12">
      <c r="A1396" s="179"/>
      <c r="B1396" s="179"/>
      <c r="C1396" s="179"/>
      <c r="D1396" s="199" t="s">
        <v>3541</v>
      </c>
      <c r="E1396" s="200" t="s">
        <v>3542</v>
      </c>
      <c r="F1396" s="201">
        <v>140</v>
      </c>
      <c r="G1396" s="201">
        <v>140</v>
      </c>
      <c r="H1396" s="202">
        <v>0</v>
      </c>
      <c r="I1396" s="205">
        <v>140</v>
      </c>
      <c r="J1396" s="201">
        <v>0</v>
      </c>
      <c r="K1396" s="201">
        <v>0</v>
      </c>
      <c r="L1396" s="202">
        <v>0</v>
      </c>
    </row>
    <row r="1397" s="192" customFormat="1" customHeight="1" spans="1:12">
      <c r="A1397" s="179" t="s">
        <v>1414</v>
      </c>
      <c r="B1397" s="179" t="s">
        <v>2035</v>
      </c>
      <c r="C1397" s="179" t="s">
        <v>1897</v>
      </c>
      <c r="D1397" s="199" t="s">
        <v>3519</v>
      </c>
      <c r="E1397" s="200" t="s">
        <v>3726</v>
      </c>
      <c r="F1397" s="201">
        <v>15</v>
      </c>
      <c r="G1397" s="201">
        <v>15</v>
      </c>
      <c r="H1397" s="202">
        <v>0</v>
      </c>
      <c r="I1397" s="205">
        <v>15</v>
      </c>
      <c r="J1397" s="201">
        <v>0</v>
      </c>
      <c r="K1397" s="201">
        <v>0</v>
      </c>
      <c r="L1397" s="202">
        <v>0</v>
      </c>
    </row>
    <row r="1398" s="192" customFormat="1" customHeight="1" spans="1:12">
      <c r="A1398" s="179" t="s">
        <v>1414</v>
      </c>
      <c r="B1398" s="179" t="s">
        <v>2035</v>
      </c>
      <c r="C1398" s="179" t="s">
        <v>1897</v>
      </c>
      <c r="D1398" s="199" t="s">
        <v>3519</v>
      </c>
      <c r="E1398" s="200" t="s">
        <v>3727</v>
      </c>
      <c r="F1398" s="201">
        <v>40</v>
      </c>
      <c r="G1398" s="201">
        <v>40</v>
      </c>
      <c r="H1398" s="202">
        <v>0</v>
      </c>
      <c r="I1398" s="205">
        <v>40</v>
      </c>
      <c r="J1398" s="201">
        <v>0</v>
      </c>
      <c r="K1398" s="201">
        <v>0</v>
      </c>
      <c r="L1398" s="202">
        <v>0</v>
      </c>
    </row>
    <row r="1399" s="192" customFormat="1" customHeight="1" spans="1:12">
      <c r="A1399" s="179" t="s">
        <v>1414</v>
      </c>
      <c r="B1399" s="179" t="s">
        <v>2035</v>
      </c>
      <c r="C1399" s="179" t="s">
        <v>1897</v>
      </c>
      <c r="D1399" s="199" t="s">
        <v>3519</v>
      </c>
      <c r="E1399" s="200" t="s">
        <v>3728</v>
      </c>
      <c r="F1399" s="201">
        <v>20</v>
      </c>
      <c r="G1399" s="201">
        <v>20</v>
      </c>
      <c r="H1399" s="202">
        <v>0</v>
      </c>
      <c r="I1399" s="205">
        <v>20</v>
      </c>
      <c r="J1399" s="201">
        <v>0</v>
      </c>
      <c r="K1399" s="201">
        <v>0</v>
      </c>
      <c r="L1399" s="202">
        <v>0</v>
      </c>
    </row>
    <row r="1400" s="192" customFormat="1" customHeight="1" spans="1:12">
      <c r="A1400" s="179" t="s">
        <v>1414</v>
      </c>
      <c r="B1400" s="179" t="s">
        <v>2035</v>
      </c>
      <c r="C1400" s="179" t="s">
        <v>1897</v>
      </c>
      <c r="D1400" s="199" t="s">
        <v>3519</v>
      </c>
      <c r="E1400" s="200" t="s">
        <v>3729</v>
      </c>
      <c r="F1400" s="201">
        <v>15</v>
      </c>
      <c r="G1400" s="201">
        <v>15</v>
      </c>
      <c r="H1400" s="202">
        <v>0</v>
      </c>
      <c r="I1400" s="205">
        <v>15</v>
      </c>
      <c r="J1400" s="201">
        <v>0</v>
      </c>
      <c r="K1400" s="201">
        <v>0</v>
      </c>
      <c r="L1400" s="202">
        <v>0</v>
      </c>
    </row>
    <row r="1401" s="192" customFormat="1" customHeight="1" spans="1:12">
      <c r="A1401" s="179" t="s">
        <v>1414</v>
      </c>
      <c r="B1401" s="179" t="s">
        <v>2035</v>
      </c>
      <c r="C1401" s="179" t="s">
        <v>1897</v>
      </c>
      <c r="D1401" s="199" t="s">
        <v>3519</v>
      </c>
      <c r="E1401" s="200" t="s">
        <v>3730</v>
      </c>
      <c r="F1401" s="201">
        <v>40</v>
      </c>
      <c r="G1401" s="201">
        <v>40</v>
      </c>
      <c r="H1401" s="202">
        <v>0</v>
      </c>
      <c r="I1401" s="205">
        <v>40</v>
      </c>
      <c r="J1401" s="201">
        <v>0</v>
      </c>
      <c r="K1401" s="201">
        <v>0</v>
      </c>
      <c r="L1401" s="202">
        <v>0</v>
      </c>
    </row>
    <row r="1402" s="192" customFormat="1" customHeight="1" spans="1:12">
      <c r="A1402" s="179" t="s">
        <v>1414</v>
      </c>
      <c r="B1402" s="179" t="s">
        <v>2035</v>
      </c>
      <c r="C1402" s="179" t="s">
        <v>1897</v>
      </c>
      <c r="D1402" s="199" t="s">
        <v>3519</v>
      </c>
      <c r="E1402" s="200" t="s">
        <v>3731</v>
      </c>
      <c r="F1402" s="201">
        <v>10</v>
      </c>
      <c r="G1402" s="201">
        <v>10</v>
      </c>
      <c r="H1402" s="202">
        <v>0</v>
      </c>
      <c r="I1402" s="205">
        <v>10</v>
      </c>
      <c r="J1402" s="201">
        <v>0</v>
      </c>
      <c r="K1402" s="201">
        <v>0</v>
      </c>
      <c r="L1402" s="202">
        <v>0</v>
      </c>
    </row>
    <row r="1403" s="192" customFormat="1" customHeight="1" spans="1:12">
      <c r="A1403" s="179"/>
      <c r="B1403" s="179"/>
      <c r="C1403" s="179"/>
      <c r="D1403" s="199" t="s">
        <v>2489</v>
      </c>
      <c r="E1403" s="200" t="s">
        <v>2490</v>
      </c>
      <c r="F1403" s="201">
        <v>555.5</v>
      </c>
      <c r="G1403" s="201">
        <v>555.5</v>
      </c>
      <c r="H1403" s="202">
        <v>0</v>
      </c>
      <c r="I1403" s="205">
        <v>361.77</v>
      </c>
      <c r="J1403" s="201">
        <v>27.26</v>
      </c>
      <c r="K1403" s="201">
        <v>57.76</v>
      </c>
      <c r="L1403" s="202">
        <v>108.71</v>
      </c>
    </row>
    <row r="1404" s="192" customFormat="1" customHeight="1" spans="1:12">
      <c r="A1404" s="179"/>
      <c r="B1404" s="179"/>
      <c r="C1404" s="179"/>
      <c r="D1404" s="199" t="s">
        <v>3517</v>
      </c>
      <c r="E1404" s="200" t="s">
        <v>3518</v>
      </c>
      <c r="F1404" s="201">
        <v>235.5</v>
      </c>
      <c r="G1404" s="201">
        <v>235.5</v>
      </c>
      <c r="H1404" s="202">
        <v>0</v>
      </c>
      <c r="I1404" s="205">
        <v>41.77</v>
      </c>
      <c r="J1404" s="201">
        <v>27.26</v>
      </c>
      <c r="K1404" s="201">
        <v>57.76</v>
      </c>
      <c r="L1404" s="202">
        <v>108.71</v>
      </c>
    </row>
    <row r="1405" s="192" customFormat="1" customHeight="1" spans="1:12">
      <c r="A1405" s="179" t="s">
        <v>1414</v>
      </c>
      <c r="B1405" s="179" t="s">
        <v>3163</v>
      </c>
      <c r="C1405" s="179" t="s">
        <v>1897</v>
      </c>
      <c r="D1405" s="199" t="s">
        <v>3519</v>
      </c>
      <c r="E1405" s="200" t="s">
        <v>3520</v>
      </c>
      <c r="F1405" s="201">
        <v>108.71</v>
      </c>
      <c r="G1405" s="201">
        <v>108.71</v>
      </c>
      <c r="H1405" s="202">
        <v>0</v>
      </c>
      <c r="I1405" s="205">
        <v>0</v>
      </c>
      <c r="J1405" s="201">
        <v>0</v>
      </c>
      <c r="K1405" s="201">
        <v>0</v>
      </c>
      <c r="L1405" s="202">
        <v>108.71</v>
      </c>
    </row>
    <row r="1406" s="192" customFormat="1" customHeight="1" spans="1:12">
      <c r="A1406" s="179" t="s">
        <v>1414</v>
      </c>
      <c r="B1406" s="179" t="s">
        <v>3163</v>
      </c>
      <c r="C1406" s="179" t="s">
        <v>1897</v>
      </c>
      <c r="D1406" s="199" t="s">
        <v>3519</v>
      </c>
      <c r="E1406" s="200" t="s">
        <v>3521</v>
      </c>
      <c r="F1406" s="201">
        <v>5.33</v>
      </c>
      <c r="G1406" s="201">
        <v>5.33</v>
      </c>
      <c r="H1406" s="202">
        <v>0</v>
      </c>
      <c r="I1406" s="205">
        <v>0</v>
      </c>
      <c r="J1406" s="201">
        <v>5.33</v>
      </c>
      <c r="K1406" s="201">
        <v>0</v>
      </c>
      <c r="L1406" s="202">
        <v>0</v>
      </c>
    </row>
    <row r="1407" s="192" customFormat="1" customHeight="1" spans="1:12">
      <c r="A1407" s="179" t="s">
        <v>1414</v>
      </c>
      <c r="B1407" s="179" t="s">
        <v>3163</v>
      </c>
      <c r="C1407" s="179" t="s">
        <v>1897</v>
      </c>
      <c r="D1407" s="199" t="s">
        <v>3519</v>
      </c>
      <c r="E1407" s="200" t="s">
        <v>3522</v>
      </c>
      <c r="F1407" s="201">
        <v>18</v>
      </c>
      <c r="G1407" s="201">
        <v>18</v>
      </c>
      <c r="H1407" s="202">
        <v>0</v>
      </c>
      <c r="I1407" s="205">
        <v>0</v>
      </c>
      <c r="J1407" s="201">
        <v>18</v>
      </c>
      <c r="K1407" s="201">
        <v>0</v>
      </c>
      <c r="L1407" s="202">
        <v>0</v>
      </c>
    </row>
    <row r="1408" s="192" customFormat="1" customHeight="1" spans="1:12">
      <c r="A1408" s="179" t="s">
        <v>1619</v>
      </c>
      <c r="B1408" s="179" t="s">
        <v>1911</v>
      </c>
      <c r="C1408" s="179" t="s">
        <v>1911</v>
      </c>
      <c r="D1408" s="199" t="s">
        <v>3523</v>
      </c>
      <c r="E1408" s="200" t="s">
        <v>3524</v>
      </c>
      <c r="F1408" s="201">
        <v>26.41</v>
      </c>
      <c r="G1408" s="201">
        <v>26.41</v>
      </c>
      <c r="H1408" s="202">
        <v>0</v>
      </c>
      <c r="I1408" s="205">
        <v>0</v>
      </c>
      <c r="J1408" s="201">
        <v>0</v>
      </c>
      <c r="K1408" s="201">
        <v>26.41</v>
      </c>
      <c r="L1408" s="202">
        <v>0</v>
      </c>
    </row>
    <row r="1409" s="192" customFormat="1" customHeight="1" spans="1:12">
      <c r="A1409" s="179" t="s">
        <v>1619</v>
      </c>
      <c r="B1409" s="179" t="s">
        <v>1911</v>
      </c>
      <c r="C1409" s="179" t="s">
        <v>1913</v>
      </c>
      <c r="D1409" s="199" t="s">
        <v>3525</v>
      </c>
      <c r="E1409" s="200" t="s">
        <v>3526</v>
      </c>
      <c r="F1409" s="201">
        <v>10.56</v>
      </c>
      <c r="G1409" s="201">
        <v>10.56</v>
      </c>
      <c r="H1409" s="202">
        <v>0</v>
      </c>
      <c r="I1409" s="205">
        <v>0</v>
      </c>
      <c r="J1409" s="201">
        <v>0</v>
      </c>
      <c r="K1409" s="201">
        <v>10.56</v>
      </c>
      <c r="L1409" s="202">
        <v>0</v>
      </c>
    </row>
    <row r="1410" s="192" customFormat="1" customHeight="1" spans="1:12">
      <c r="A1410" s="179" t="s">
        <v>1697</v>
      </c>
      <c r="B1410" s="179" t="s">
        <v>1992</v>
      </c>
      <c r="C1410" s="179" t="s">
        <v>1897</v>
      </c>
      <c r="D1410" s="199" t="s">
        <v>3527</v>
      </c>
      <c r="E1410" s="200" t="s">
        <v>3528</v>
      </c>
      <c r="F1410" s="201">
        <v>6.65</v>
      </c>
      <c r="G1410" s="201">
        <v>6.65</v>
      </c>
      <c r="H1410" s="202">
        <v>0</v>
      </c>
      <c r="I1410" s="205">
        <v>0</v>
      </c>
      <c r="J1410" s="201">
        <v>0</v>
      </c>
      <c r="K1410" s="201">
        <v>6.65</v>
      </c>
      <c r="L1410" s="202">
        <v>0</v>
      </c>
    </row>
    <row r="1411" s="192" customFormat="1" customHeight="1" spans="1:12">
      <c r="A1411" s="179" t="s">
        <v>1619</v>
      </c>
      <c r="B1411" s="179" t="s">
        <v>2029</v>
      </c>
      <c r="C1411" s="179" t="s">
        <v>1899</v>
      </c>
      <c r="D1411" s="199" t="s">
        <v>3529</v>
      </c>
      <c r="E1411" s="200" t="s">
        <v>3530</v>
      </c>
      <c r="F1411" s="201">
        <v>1.09</v>
      </c>
      <c r="G1411" s="201">
        <v>1.09</v>
      </c>
      <c r="H1411" s="202">
        <v>0</v>
      </c>
      <c r="I1411" s="205">
        <v>0</v>
      </c>
      <c r="J1411" s="201">
        <v>0</v>
      </c>
      <c r="K1411" s="201">
        <v>1.09</v>
      </c>
      <c r="L1411" s="202">
        <v>0</v>
      </c>
    </row>
    <row r="1412" s="192" customFormat="1" customHeight="1" spans="1:12">
      <c r="A1412" s="179" t="s">
        <v>1851</v>
      </c>
      <c r="B1412" s="179" t="s">
        <v>1899</v>
      </c>
      <c r="C1412" s="179" t="s">
        <v>1897</v>
      </c>
      <c r="D1412" s="199" t="s">
        <v>3533</v>
      </c>
      <c r="E1412" s="200" t="s">
        <v>3533</v>
      </c>
      <c r="F1412" s="201">
        <v>13.05</v>
      </c>
      <c r="G1412" s="201">
        <v>13.05</v>
      </c>
      <c r="H1412" s="202">
        <v>0</v>
      </c>
      <c r="I1412" s="205">
        <v>0</v>
      </c>
      <c r="J1412" s="201">
        <v>0</v>
      </c>
      <c r="K1412" s="201">
        <v>13.05</v>
      </c>
      <c r="L1412" s="202">
        <v>0</v>
      </c>
    </row>
    <row r="1413" s="192" customFormat="1" customHeight="1" spans="1:12">
      <c r="A1413" s="179" t="s">
        <v>1414</v>
      </c>
      <c r="B1413" s="179" t="s">
        <v>3163</v>
      </c>
      <c r="C1413" s="179" t="s">
        <v>1897</v>
      </c>
      <c r="D1413" s="199" t="s">
        <v>3519</v>
      </c>
      <c r="E1413" s="200" t="s">
        <v>3534</v>
      </c>
      <c r="F1413" s="201">
        <v>27</v>
      </c>
      <c r="G1413" s="201">
        <v>27</v>
      </c>
      <c r="H1413" s="202">
        <v>0</v>
      </c>
      <c r="I1413" s="205">
        <v>27</v>
      </c>
      <c r="J1413" s="201">
        <v>0</v>
      </c>
      <c r="K1413" s="201">
        <v>0</v>
      </c>
      <c r="L1413" s="202">
        <v>0</v>
      </c>
    </row>
    <row r="1414" s="192" customFormat="1" customHeight="1" spans="1:12">
      <c r="A1414" s="179" t="s">
        <v>1414</v>
      </c>
      <c r="B1414" s="179" t="s">
        <v>3163</v>
      </c>
      <c r="C1414" s="179" t="s">
        <v>1901</v>
      </c>
      <c r="D1414" s="199" t="s">
        <v>3619</v>
      </c>
      <c r="E1414" s="200" t="s">
        <v>3535</v>
      </c>
      <c r="F1414" s="201">
        <v>1.28</v>
      </c>
      <c r="G1414" s="201">
        <v>1.28</v>
      </c>
      <c r="H1414" s="202">
        <v>0</v>
      </c>
      <c r="I1414" s="205">
        <v>1.28</v>
      </c>
      <c r="J1414" s="201">
        <v>0</v>
      </c>
      <c r="K1414" s="201">
        <v>0</v>
      </c>
      <c r="L1414" s="202">
        <v>0</v>
      </c>
    </row>
    <row r="1415" s="192" customFormat="1" customHeight="1" spans="1:12">
      <c r="A1415" s="179" t="s">
        <v>1414</v>
      </c>
      <c r="B1415" s="179" t="s">
        <v>3163</v>
      </c>
      <c r="C1415" s="179" t="s">
        <v>1899</v>
      </c>
      <c r="D1415" s="199" t="s">
        <v>3732</v>
      </c>
      <c r="E1415" s="200" t="s">
        <v>3536</v>
      </c>
      <c r="F1415" s="201">
        <v>13.49</v>
      </c>
      <c r="G1415" s="201">
        <v>13.49</v>
      </c>
      <c r="H1415" s="202">
        <v>0</v>
      </c>
      <c r="I1415" s="205">
        <v>13.49</v>
      </c>
      <c r="J1415" s="201">
        <v>0</v>
      </c>
      <c r="K1415" s="201">
        <v>0</v>
      </c>
      <c r="L1415" s="202">
        <v>0</v>
      </c>
    </row>
    <row r="1416" s="192" customFormat="1" customHeight="1" spans="1:12">
      <c r="A1416" s="179" t="s">
        <v>1619</v>
      </c>
      <c r="B1416" s="179" t="s">
        <v>1911</v>
      </c>
      <c r="C1416" s="179" t="s">
        <v>1897</v>
      </c>
      <c r="D1416" s="199" t="s">
        <v>3537</v>
      </c>
      <c r="E1416" s="200" t="s">
        <v>3538</v>
      </c>
      <c r="F1416" s="201">
        <v>3.93</v>
      </c>
      <c r="G1416" s="201">
        <v>3.93</v>
      </c>
      <c r="H1416" s="202">
        <v>0</v>
      </c>
      <c r="I1416" s="205">
        <v>0</v>
      </c>
      <c r="J1416" s="201">
        <v>3.93</v>
      </c>
      <c r="K1416" s="201">
        <v>0</v>
      </c>
      <c r="L1416" s="202">
        <v>0</v>
      </c>
    </row>
    <row r="1417" s="192" customFormat="1" customHeight="1" spans="1:12">
      <c r="A1417" s="179"/>
      <c r="B1417" s="179"/>
      <c r="C1417" s="179"/>
      <c r="D1417" s="199" t="s">
        <v>3541</v>
      </c>
      <c r="E1417" s="200" t="s">
        <v>3542</v>
      </c>
      <c r="F1417" s="201">
        <v>320</v>
      </c>
      <c r="G1417" s="201">
        <v>320</v>
      </c>
      <c r="H1417" s="202">
        <v>0</v>
      </c>
      <c r="I1417" s="205">
        <v>320</v>
      </c>
      <c r="J1417" s="201">
        <v>0</v>
      </c>
      <c r="K1417" s="201">
        <v>0</v>
      </c>
      <c r="L1417" s="202">
        <v>0</v>
      </c>
    </row>
    <row r="1418" s="192" customFormat="1" customHeight="1" spans="1:12">
      <c r="A1418" s="179" t="s">
        <v>1414</v>
      </c>
      <c r="B1418" s="179" t="s">
        <v>3163</v>
      </c>
      <c r="C1418" s="179" t="s">
        <v>1897</v>
      </c>
      <c r="D1418" s="199" t="s">
        <v>3519</v>
      </c>
      <c r="E1418" s="200" t="s">
        <v>3733</v>
      </c>
      <c r="F1418" s="201">
        <v>40</v>
      </c>
      <c r="G1418" s="201">
        <v>40</v>
      </c>
      <c r="H1418" s="202">
        <v>0</v>
      </c>
      <c r="I1418" s="205">
        <v>40</v>
      </c>
      <c r="J1418" s="201">
        <v>0</v>
      </c>
      <c r="K1418" s="201">
        <v>0</v>
      </c>
      <c r="L1418" s="202">
        <v>0</v>
      </c>
    </row>
    <row r="1419" s="192" customFormat="1" customHeight="1" spans="1:12">
      <c r="A1419" s="179" t="s">
        <v>1414</v>
      </c>
      <c r="B1419" s="179" t="s">
        <v>3163</v>
      </c>
      <c r="C1419" s="179" t="s">
        <v>1897</v>
      </c>
      <c r="D1419" s="199" t="s">
        <v>3519</v>
      </c>
      <c r="E1419" s="200" t="s">
        <v>3734</v>
      </c>
      <c r="F1419" s="201">
        <v>50</v>
      </c>
      <c r="G1419" s="201">
        <v>50</v>
      </c>
      <c r="H1419" s="202">
        <v>0</v>
      </c>
      <c r="I1419" s="205">
        <v>50</v>
      </c>
      <c r="J1419" s="201">
        <v>0</v>
      </c>
      <c r="K1419" s="201">
        <v>0</v>
      </c>
      <c r="L1419" s="202">
        <v>0</v>
      </c>
    </row>
    <row r="1420" s="192" customFormat="1" customHeight="1" spans="1:12">
      <c r="A1420" s="179" t="s">
        <v>1414</v>
      </c>
      <c r="B1420" s="179" t="s">
        <v>3163</v>
      </c>
      <c r="C1420" s="179" t="s">
        <v>1897</v>
      </c>
      <c r="D1420" s="199" t="s">
        <v>3519</v>
      </c>
      <c r="E1420" s="200" t="s">
        <v>3735</v>
      </c>
      <c r="F1420" s="201">
        <v>35</v>
      </c>
      <c r="G1420" s="201">
        <v>35</v>
      </c>
      <c r="H1420" s="202">
        <v>0</v>
      </c>
      <c r="I1420" s="205">
        <v>35</v>
      </c>
      <c r="J1420" s="201">
        <v>0</v>
      </c>
      <c r="K1420" s="201">
        <v>0</v>
      </c>
      <c r="L1420" s="202">
        <v>0</v>
      </c>
    </row>
    <row r="1421" s="192" customFormat="1" customHeight="1" spans="1:12">
      <c r="A1421" s="179" t="s">
        <v>1414</v>
      </c>
      <c r="B1421" s="179" t="s">
        <v>3163</v>
      </c>
      <c r="C1421" s="179" t="s">
        <v>1897</v>
      </c>
      <c r="D1421" s="199" t="s">
        <v>3519</v>
      </c>
      <c r="E1421" s="200" t="s">
        <v>3736</v>
      </c>
      <c r="F1421" s="201">
        <v>195</v>
      </c>
      <c r="G1421" s="201">
        <v>195</v>
      </c>
      <c r="H1421" s="202">
        <v>0</v>
      </c>
      <c r="I1421" s="205">
        <v>195</v>
      </c>
      <c r="J1421" s="201">
        <v>0</v>
      </c>
      <c r="K1421" s="201">
        <v>0</v>
      </c>
      <c r="L1421" s="202">
        <v>0</v>
      </c>
    </row>
    <row r="1422" s="192" customFormat="1" customHeight="1" spans="1:12">
      <c r="A1422" s="179"/>
      <c r="B1422" s="179"/>
      <c r="C1422" s="179"/>
      <c r="D1422" s="199" t="s">
        <v>2491</v>
      </c>
      <c r="E1422" s="200" t="s">
        <v>2492</v>
      </c>
      <c r="F1422" s="201">
        <v>385.9</v>
      </c>
      <c r="G1422" s="201">
        <v>385.9</v>
      </c>
      <c r="H1422" s="202">
        <v>0</v>
      </c>
      <c r="I1422" s="205">
        <v>145.92</v>
      </c>
      <c r="J1422" s="201">
        <v>34.67</v>
      </c>
      <c r="K1422" s="201">
        <v>71.4</v>
      </c>
      <c r="L1422" s="202">
        <v>133.91</v>
      </c>
    </row>
    <row r="1423" s="192" customFormat="1" customHeight="1" spans="1:12">
      <c r="A1423" s="179"/>
      <c r="B1423" s="179"/>
      <c r="C1423" s="179"/>
      <c r="D1423" s="199" t="s">
        <v>3517</v>
      </c>
      <c r="E1423" s="200" t="s">
        <v>3518</v>
      </c>
      <c r="F1423" s="201">
        <v>287.9</v>
      </c>
      <c r="G1423" s="201">
        <v>287.9</v>
      </c>
      <c r="H1423" s="202">
        <v>0</v>
      </c>
      <c r="I1423" s="205">
        <v>47.92</v>
      </c>
      <c r="J1423" s="201">
        <v>34.67</v>
      </c>
      <c r="K1423" s="201">
        <v>71.4</v>
      </c>
      <c r="L1423" s="202">
        <v>133.91</v>
      </c>
    </row>
    <row r="1424" s="192" customFormat="1" customHeight="1" spans="1:12">
      <c r="A1424" s="179" t="s">
        <v>1414</v>
      </c>
      <c r="B1424" s="179" t="s">
        <v>3165</v>
      </c>
      <c r="C1424" s="179" t="s">
        <v>1897</v>
      </c>
      <c r="D1424" s="199" t="s">
        <v>3519</v>
      </c>
      <c r="E1424" s="200" t="s">
        <v>3520</v>
      </c>
      <c r="F1424" s="201">
        <v>133.91</v>
      </c>
      <c r="G1424" s="201">
        <v>133.91</v>
      </c>
      <c r="H1424" s="202">
        <v>0</v>
      </c>
      <c r="I1424" s="205">
        <v>0</v>
      </c>
      <c r="J1424" s="201">
        <v>0</v>
      </c>
      <c r="K1424" s="201">
        <v>0</v>
      </c>
      <c r="L1424" s="202">
        <v>133.91</v>
      </c>
    </row>
    <row r="1425" s="192" customFormat="1" customHeight="1" spans="1:12">
      <c r="A1425" s="179" t="s">
        <v>1414</v>
      </c>
      <c r="B1425" s="179" t="s">
        <v>3165</v>
      </c>
      <c r="C1425" s="179" t="s">
        <v>1897</v>
      </c>
      <c r="D1425" s="199" t="s">
        <v>3519</v>
      </c>
      <c r="E1425" s="200" t="s">
        <v>3521</v>
      </c>
      <c r="F1425" s="201">
        <v>3.82</v>
      </c>
      <c r="G1425" s="201">
        <v>3.82</v>
      </c>
      <c r="H1425" s="202">
        <v>0</v>
      </c>
      <c r="I1425" s="205">
        <v>0</v>
      </c>
      <c r="J1425" s="201">
        <v>3.82</v>
      </c>
      <c r="K1425" s="201">
        <v>0</v>
      </c>
      <c r="L1425" s="202">
        <v>0</v>
      </c>
    </row>
    <row r="1426" s="192" customFormat="1" customHeight="1" spans="1:12">
      <c r="A1426" s="179" t="s">
        <v>1414</v>
      </c>
      <c r="B1426" s="179" t="s">
        <v>3165</v>
      </c>
      <c r="C1426" s="179" t="s">
        <v>1897</v>
      </c>
      <c r="D1426" s="199" t="s">
        <v>3519</v>
      </c>
      <c r="E1426" s="200" t="s">
        <v>3522</v>
      </c>
      <c r="F1426" s="201">
        <v>24</v>
      </c>
      <c r="G1426" s="201">
        <v>24</v>
      </c>
      <c r="H1426" s="202">
        <v>0</v>
      </c>
      <c r="I1426" s="205">
        <v>0</v>
      </c>
      <c r="J1426" s="201">
        <v>24</v>
      </c>
      <c r="K1426" s="201">
        <v>0</v>
      </c>
      <c r="L1426" s="202">
        <v>0</v>
      </c>
    </row>
    <row r="1427" s="192" customFormat="1" customHeight="1" spans="1:12">
      <c r="A1427" s="179" t="s">
        <v>1619</v>
      </c>
      <c r="B1427" s="179" t="s">
        <v>1911</v>
      </c>
      <c r="C1427" s="179" t="s">
        <v>1911</v>
      </c>
      <c r="D1427" s="199" t="s">
        <v>3523</v>
      </c>
      <c r="E1427" s="200" t="s">
        <v>3524</v>
      </c>
      <c r="F1427" s="201">
        <v>32.35</v>
      </c>
      <c r="G1427" s="201">
        <v>32.35</v>
      </c>
      <c r="H1427" s="202">
        <v>0</v>
      </c>
      <c r="I1427" s="205">
        <v>0</v>
      </c>
      <c r="J1427" s="201">
        <v>0</v>
      </c>
      <c r="K1427" s="201">
        <v>32.35</v>
      </c>
      <c r="L1427" s="202">
        <v>0</v>
      </c>
    </row>
    <row r="1428" s="192" customFormat="1" customHeight="1" spans="1:12">
      <c r="A1428" s="179" t="s">
        <v>1619</v>
      </c>
      <c r="B1428" s="179" t="s">
        <v>1911</v>
      </c>
      <c r="C1428" s="179" t="s">
        <v>1913</v>
      </c>
      <c r="D1428" s="199" t="s">
        <v>3525</v>
      </c>
      <c r="E1428" s="200" t="s">
        <v>3526</v>
      </c>
      <c r="F1428" s="201">
        <v>12.94</v>
      </c>
      <c r="G1428" s="201">
        <v>12.94</v>
      </c>
      <c r="H1428" s="202">
        <v>0</v>
      </c>
      <c r="I1428" s="205">
        <v>0</v>
      </c>
      <c r="J1428" s="201">
        <v>0</v>
      </c>
      <c r="K1428" s="201">
        <v>12.94</v>
      </c>
      <c r="L1428" s="202">
        <v>0</v>
      </c>
    </row>
    <row r="1429" s="192" customFormat="1" customHeight="1" spans="1:12">
      <c r="A1429" s="179" t="s">
        <v>1697</v>
      </c>
      <c r="B1429" s="179" t="s">
        <v>1992</v>
      </c>
      <c r="C1429" s="179" t="s">
        <v>1897</v>
      </c>
      <c r="D1429" s="199" t="s">
        <v>3527</v>
      </c>
      <c r="E1429" s="200" t="s">
        <v>3528</v>
      </c>
      <c r="F1429" s="201">
        <v>8.09</v>
      </c>
      <c r="G1429" s="201">
        <v>8.09</v>
      </c>
      <c r="H1429" s="202">
        <v>0</v>
      </c>
      <c r="I1429" s="205">
        <v>0</v>
      </c>
      <c r="J1429" s="201">
        <v>0</v>
      </c>
      <c r="K1429" s="201">
        <v>8.09</v>
      </c>
      <c r="L1429" s="202">
        <v>0</v>
      </c>
    </row>
    <row r="1430" s="192" customFormat="1" customHeight="1" spans="1:12">
      <c r="A1430" s="179" t="s">
        <v>1619</v>
      </c>
      <c r="B1430" s="179" t="s">
        <v>2029</v>
      </c>
      <c r="C1430" s="179" t="s">
        <v>1899</v>
      </c>
      <c r="D1430" s="199" t="s">
        <v>3529</v>
      </c>
      <c r="E1430" s="200" t="s">
        <v>3530</v>
      </c>
      <c r="F1430" s="201">
        <v>1.34</v>
      </c>
      <c r="G1430" s="201">
        <v>1.34</v>
      </c>
      <c r="H1430" s="202">
        <v>0</v>
      </c>
      <c r="I1430" s="205">
        <v>0</v>
      </c>
      <c r="J1430" s="201">
        <v>0</v>
      </c>
      <c r="K1430" s="201">
        <v>1.34</v>
      </c>
      <c r="L1430" s="202">
        <v>0</v>
      </c>
    </row>
    <row r="1431" s="192" customFormat="1" customHeight="1" spans="1:12">
      <c r="A1431" s="179" t="s">
        <v>1619</v>
      </c>
      <c r="B1431" s="179" t="s">
        <v>2029</v>
      </c>
      <c r="C1431" s="179" t="s">
        <v>1897</v>
      </c>
      <c r="D1431" s="199" t="s">
        <v>3531</v>
      </c>
      <c r="E1431" s="200" t="s">
        <v>3532</v>
      </c>
      <c r="F1431" s="201">
        <v>0.61</v>
      </c>
      <c r="G1431" s="201">
        <v>0.61</v>
      </c>
      <c r="H1431" s="202">
        <v>0</v>
      </c>
      <c r="I1431" s="205">
        <v>0</v>
      </c>
      <c r="J1431" s="201">
        <v>0</v>
      </c>
      <c r="K1431" s="201">
        <v>0.61</v>
      </c>
      <c r="L1431" s="202">
        <v>0</v>
      </c>
    </row>
    <row r="1432" s="192" customFormat="1" customHeight="1" spans="1:12">
      <c r="A1432" s="179" t="s">
        <v>1851</v>
      </c>
      <c r="B1432" s="179" t="s">
        <v>1899</v>
      </c>
      <c r="C1432" s="179" t="s">
        <v>1897</v>
      </c>
      <c r="D1432" s="199" t="s">
        <v>3533</v>
      </c>
      <c r="E1432" s="200" t="s">
        <v>3533</v>
      </c>
      <c r="F1432" s="201">
        <v>16.07</v>
      </c>
      <c r="G1432" s="201">
        <v>16.07</v>
      </c>
      <c r="H1432" s="202">
        <v>0</v>
      </c>
      <c r="I1432" s="205">
        <v>0</v>
      </c>
      <c r="J1432" s="201">
        <v>0</v>
      </c>
      <c r="K1432" s="201">
        <v>16.07</v>
      </c>
      <c r="L1432" s="202">
        <v>0</v>
      </c>
    </row>
    <row r="1433" s="192" customFormat="1" customHeight="1" spans="1:12">
      <c r="A1433" s="179" t="s">
        <v>1414</v>
      </c>
      <c r="B1433" s="179" t="s">
        <v>3165</v>
      </c>
      <c r="C1433" s="179" t="s">
        <v>1897</v>
      </c>
      <c r="D1433" s="199" t="s">
        <v>3519</v>
      </c>
      <c r="E1433" s="200" t="s">
        <v>3534</v>
      </c>
      <c r="F1433" s="201">
        <v>36</v>
      </c>
      <c r="G1433" s="201">
        <v>36</v>
      </c>
      <c r="H1433" s="202">
        <v>0</v>
      </c>
      <c r="I1433" s="205">
        <v>36</v>
      </c>
      <c r="J1433" s="201">
        <v>0</v>
      </c>
      <c r="K1433" s="201">
        <v>0</v>
      </c>
      <c r="L1433" s="202">
        <v>0</v>
      </c>
    </row>
    <row r="1434" s="192" customFormat="1" customHeight="1" spans="1:12">
      <c r="A1434" s="179" t="s">
        <v>1414</v>
      </c>
      <c r="B1434" s="179" t="s">
        <v>3165</v>
      </c>
      <c r="C1434" s="179" t="s">
        <v>1899</v>
      </c>
      <c r="D1434" s="199" t="s">
        <v>3732</v>
      </c>
      <c r="E1434" s="200" t="s">
        <v>3535</v>
      </c>
      <c r="F1434" s="201">
        <v>1.52</v>
      </c>
      <c r="G1434" s="201">
        <v>1.52</v>
      </c>
      <c r="H1434" s="202">
        <v>0</v>
      </c>
      <c r="I1434" s="205">
        <v>1.52</v>
      </c>
      <c r="J1434" s="201">
        <v>0</v>
      </c>
      <c r="K1434" s="201">
        <v>0</v>
      </c>
      <c r="L1434" s="202">
        <v>0</v>
      </c>
    </row>
    <row r="1435" s="192" customFormat="1" customHeight="1" spans="1:12">
      <c r="A1435" s="179" t="s">
        <v>1414</v>
      </c>
      <c r="B1435" s="179" t="s">
        <v>3165</v>
      </c>
      <c r="C1435" s="179" t="s">
        <v>1899</v>
      </c>
      <c r="D1435" s="199" t="s">
        <v>3732</v>
      </c>
      <c r="E1435" s="200" t="s">
        <v>3536</v>
      </c>
      <c r="F1435" s="201">
        <v>10.4</v>
      </c>
      <c r="G1435" s="201">
        <v>10.4</v>
      </c>
      <c r="H1435" s="202">
        <v>0</v>
      </c>
      <c r="I1435" s="205">
        <v>10.4</v>
      </c>
      <c r="J1435" s="201">
        <v>0</v>
      </c>
      <c r="K1435" s="201">
        <v>0</v>
      </c>
      <c r="L1435" s="202">
        <v>0</v>
      </c>
    </row>
    <row r="1436" s="192" customFormat="1" customHeight="1" spans="1:12">
      <c r="A1436" s="179" t="s">
        <v>1619</v>
      </c>
      <c r="B1436" s="179" t="s">
        <v>1911</v>
      </c>
      <c r="C1436" s="179" t="s">
        <v>1897</v>
      </c>
      <c r="D1436" s="199" t="s">
        <v>3537</v>
      </c>
      <c r="E1436" s="200" t="s">
        <v>3538</v>
      </c>
      <c r="F1436" s="201">
        <v>6.85</v>
      </c>
      <c r="G1436" s="201">
        <v>6.85</v>
      </c>
      <c r="H1436" s="202">
        <v>0</v>
      </c>
      <c r="I1436" s="205">
        <v>0</v>
      </c>
      <c r="J1436" s="201">
        <v>6.85</v>
      </c>
      <c r="K1436" s="201">
        <v>0</v>
      </c>
      <c r="L1436" s="202">
        <v>0</v>
      </c>
    </row>
    <row r="1437" s="192" customFormat="1" customHeight="1" spans="1:12">
      <c r="A1437" s="179"/>
      <c r="B1437" s="179"/>
      <c r="C1437" s="179"/>
      <c r="D1437" s="199" t="s">
        <v>3541</v>
      </c>
      <c r="E1437" s="200" t="s">
        <v>3542</v>
      </c>
      <c r="F1437" s="201">
        <v>98</v>
      </c>
      <c r="G1437" s="201">
        <v>98</v>
      </c>
      <c r="H1437" s="202">
        <v>0</v>
      </c>
      <c r="I1437" s="205">
        <v>98</v>
      </c>
      <c r="J1437" s="201">
        <v>0</v>
      </c>
      <c r="K1437" s="201">
        <v>0</v>
      </c>
      <c r="L1437" s="202">
        <v>0</v>
      </c>
    </row>
    <row r="1438" s="192" customFormat="1" customHeight="1" spans="1:12">
      <c r="A1438" s="179" t="s">
        <v>1414</v>
      </c>
      <c r="B1438" s="179" t="s">
        <v>3165</v>
      </c>
      <c r="C1438" s="179" t="s">
        <v>1897</v>
      </c>
      <c r="D1438" s="199" t="s">
        <v>3519</v>
      </c>
      <c r="E1438" s="200" t="s">
        <v>3737</v>
      </c>
      <c r="F1438" s="201">
        <v>5</v>
      </c>
      <c r="G1438" s="201">
        <v>5</v>
      </c>
      <c r="H1438" s="202">
        <v>0</v>
      </c>
      <c r="I1438" s="205">
        <v>5</v>
      </c>
      <c r="J1438" s="201">
        <v>0</v>
      </c>
      <c r="K1438" s="201">
        <v>0</v>
      </c>
      <c r="L1438" s="202">
        <v>0</v>
      </c>
    </row>
    <row r="1439" s="192" customFormat="1" customHeight="1" spans="1:12">
      <c r="A1439" s="179" t="s">
        <v>1414</v>
      </c>
      <c r="B1439" s="179" t="s">
        <v>3165</v>
      </c>
      <c r="C1439" s="179" t="s">
        <v>1897</v>
      </c>
      <c r="D1439" s="199" t="s">
        <v>3519</v>
      </c>
      <c r="E1439" s="200" t="s">
        <v>3738</v>
      </c>
      <c r="F1439" s="201">
        <v>38</v>
      </c>
      <c r="G1439" s="201">
        <v>38</v>
      </c>
      <c r="H1439" s="202">
        <v>0</v>
      </c>
      <c r="I1439" s="205">
        <v>38</v>
      </c>
      <c r="J1439" s="201">
        <v>0</v>
      </c>
      <c r="K1439" s="201">
        <v>0</v>
      </c>
      <c r="L1439" s="202">
        <v>0</v>
      </c>
    </row>
    <row r="1440" s="192" customFormat="1" customHeight="1" spans="1:12">
      <c r="A1440" s="179" t="s">
        <v>1414</v>
      </c>
      <c r="B1440" s="179" t="s">
        <v>3165</v>
      </c>
      <c r="C1440" s="179" t="s">
        <v>1897</v>
      </c>
      <c r="D1440" s="199" t="s">
        <v>3519</v>
      </c>
      <c r="E1440" s="200" t="s">
        <v>3739</v>
      </c>
      <c r="F1440" s="201">
        <v>15</v>
      </c>
      <c r="G1440" s="201">
        <v>15</v>
      </c>
      <c r="H1440" s="202">
        <v>0</v>
      </c>
      <c r="I1440" s="205">
        <v>15</v>
      </c>
      <c r="J1440" s="201">
        <v>0</v>
      </c>
      <c r="K1440" s="201">
        <v>0</v>
      </c>
      <c r="L1440" s="202">
        <v>0</v>
      </c>
    </row>
    <row r="1441" s="192" customFormat="1" customHeight="1" spans="1:12">
      <c r="A1441" s="179" t="s">
        <v>1414</v>
      </c>
      <c r="B1441" s="179" t="s">
        <v>3165</v>
      </c>
      <c r="C1441" s="179" t="s">
        <v>1897</v>
      </c>
      <c r="D1441" s="199" t="s">
        <v>3519</v>
      </c>
      <c r="E1441" s="200" t="s">
        <v>3740</v>
      </c>
      <c r="F1441" s="201">
        <v>10</v>
      </c>
      <c r="G1441" s="201">
        <v>10</v>
      </c>
      <c r="H1441" s="202">
        <v>0</v>
      </c>
      <c r="I1441" s="205">
        <v>10</v>
      </c>
      <c r="J1441" s="201">
        <v>0</v>
      </c>
      <c r="K1441" s="201">
        <v>0</v>
      </c>
      <c r="L1441" s="202">
        <v>0</v>
      </c>
    </row>
    <row r="1442" s="192" customFormat="1" customHeight="1" spans="1:12">
      <c r="A1442" s="179" t="s">
        <v>1414</v>
      </c>
      <c r="B1442" s="179" t="s">
        <v>3165</v>
      </c>
      <c r="C1442" s="179" t="s">
        <v>1897</v>
      </c>
      <c r="D1442" s="199" t="s">
        <v>3519</v>
      </c>
      <c r="E1442" s="200" t="s">
        <v>3741</v>
      </c>
      <c r="F1442" s="201">
        <v>20</v>
      </c>
      <c r="G1442" s="201">
        <v>20</v>
      </c>
      <c r="H1442" s="202">
        <v>0</v>
      </c>
      <c r="I1442" s="205">
        <v>20</v>
      </c>
      <c r="J1442" s="201">
        <v>0</v>
      </c>
      <c r="K1442" s="201">
        <v>0</v>
      </c>
      <c r="L1442" s="202">
        <v>0</v>
      </c>
    </row>
    <row r="1443" s="192" customFormat="1" customHeight="1" spans="1:12">
      <c r="A1443" s="179" t="s">
        <v>1414</v>
      </c>
      <c r="B1443" s="179" t="s">
        <v>3165</v>
      </c>
      <c r="C1443" s="179" t="s">
        <v>1897</v>
      </c>
      <c r="D1443" s="199" t="s">
        <v>3519</v>
      </c>
      <c r="E1443" s="200" t="s">
        <v>3742</v>
      </c>
      <c r="F1443" s="201">
        <v>10</v>
      </c>
      <c r="G1443" s="201">
        <v>10</v>
      </c>
      <c r="H1443" s="202">
        <v>0</v>
      </c>
      <c r="I1443" s="205">
        <v>10</v>
      </c>
      <c r="J1443" s="201">
        <v>0</v>
      </c>
      <c r="K1443" s="201">
        <v>0</v>
      </c>
      <c r="L1443" s="202">
        <v>0</v>
      </c>
    </row>
    <row r="1444" s="192" customFormat="1" customHeight="1" spans="1:12">
      <c r="A1444" s="179"/>
      <c r="B1444" s="179"/>
      <c r="C1444" s="179"/>
      <c r="D1444" s="199" t="s">
        <v>2493</v>
      </c>
      <c r="E1444" s="200" t="s">
        <v>2494</v>
      </c>
      <c r="F1444" s="201">
        <v>80.61</v>
      </c>
      <c r="G1444" s="201">
        <v>80.61</v>
      </c>
      <c r="H1444" s="202">
        <v>0</v>
      </c>
      <c r="I1444" s="205">
        <v>54.5</v>
      </c>
      <c r="J1444" s="201">
        <v>5.54</v>
      </c>
      <c r="K1444" s="201">
        <v>7.13</v>
      </c>
      <c r="L1444" s="202">
        <v>13.44</v>
      </c>
    </row>
    <row r="1445" s="192" customFormat="1" customHeight="1" spans="1:12">
      <c r="A1445" s="179"/>
      <c r="B1445" s="179"/>
      <c r="C1445" s="179"/>
      <c r="D1445" s="199" t="s">
        <v>3517</v>
      </c>
      <c r="E1445" s="200" t="s">
        <v>3518</v>
      </c>
      <c r="F1445" s="201">
        <v>30.61</v>
      </c>
      <c r="G1445" s="201">
        <v>30.61</v>
      </c>
      <c r="H1445" s="202">
        <v>0</v>
      </c>
      <c r="I1445" s="205">
        <v>4.5</v>
      </c>
      <c r="J1445" s="201">
        <v>5.54</v>
      </c>
      <c r="K1445" s="201">
        <v>7.13</v>
      </c>
      <c r="L1445" s="202">
        <v>13.44</v>
      </c>
    </row>
    <row r="1446" s="192" customFormat="1" customHeight="1" spans="1:12">
      <c r="A1446" s="179" t="s">
        <v>1414</v>
      </c>
      <c r="B1446" s="179" t="s">
        <v>3165</v>
      </c>
      <c r="C1446" s="179" t="s">
        <v>1897</v>
      </c>
      <c r="D1446" s="199" t="s">
        <v>3519</v>
      </c>
      <c r="E1446" s="200" t="s">
        <v>3520</v>
      </c>
      <c r="F1446" s="201">
        <v>13.44</v>
      </c>
      <c r="G1446" s="201">
        <v>13.44</v>
      </c>
      <c r="H1446" s="202">
        <v>0</v>
      </c>
      <c r="I1446" s="205">
        <v>0</v>
      </c>
      <c r="J1446" s="201">
        <v>0</v>
      </c>
      <c r="K1446" s="201">
        <v>0</v>
      </c>
      <c r="L1446" s="202">
        <v>13.44</v>
      </c>
    </row>
    <row r="1447" s="192" customFormat="1" customHeight="1" spans="1:12">
      <c r="A1447" s="179" t="s">
        <v>1414</v>
      </c>
      <c r="B1447" s="179" t="s">
        <v>3165</v>
      </c>
      <c r="C1447" s="179" t="s">
        <v>1897</v>
      </c>
      <c r="D1447" s="199" t="s">
        <v>3519</v>
      </c>
      <c r="E1447" s="200" t="s">
        <v>3521</v>
      </c>
      <c r="F1447" s="201">
        <v>0.75</v>
      </c>
      <c r="G1447" s="201">
        <v>0.75</v>
      </c>
      <c r="H1447" s="202">
        <v>0</v>
      </c>
      <c r="I1447" s="205">
        <v>0</v>
      </c>
      <c r="J1447" s="201">
        <v>0.75</v>
      </c>
      <c r="K1447" s="201">
        <v>0</v>
      </c>
      <c r="L1447" s="202">
        <v>0</v>
      </c>
    </row>
    <row r="1448" s="192" customFormat="1" customHeight="1" spans="1:12">
      <c r="A1448" s="179" t="s">
        <v>1414</v>
      </c>
      <c r="B1448" s="179" t="s">
        <v>3165</v>
      </c>
      <c r="C1448" s="179" t="s">
        <v>1897</v>
      </c>
      <c r="D1448" s="199" t="s">
        <v>3519</v>
      </c>
      <c r="E1448" s="200" t="s">
        <v>3522</v>
      </c>
      <c r="F1448" s="201">
        <v>2</v>
      </c>
      <c r="G1448" s="201">
        <v>2</v>
      </c>
      <c r="H1448" s="202">
        <v>0</v>
      </c>
      <c r="I1448" s="205">
        <v>0</v>
      </c>
      <c r="J1448" s="201">
        <v>2</v>
      </c>
      <c r="K1448" s="201">
        <v>0</v>
      </c>
      <c r="L1448" s="202">
        <v>0</v>
      </c>
    </row>
    <row r="1449" s="192" customFormat="1" customHeight="1" spans="1:12">
      <c r="A1449" s="179" t="s">
        <v>1619</v>
      </c>
      <c r="B1449" s="179" t="s">
        <v>1911</v>
      </c>
      <c r="C1449" s="179" t="s">
        <v>1911</v>
      </c>
      <c r="D1449" s="199" t="s">
        <v>3523</v>
      </c>
      <c r="E1449" s="200" t="s">
        <v>3524</v>
      </c>
      <c r="F1449" s="201">
        <v>3.24</v>
      </c>
      <c r="G1449" s="201">
        <v>3.24</v>
      </c>
      <c r="H1449" s="202">
        <v>0</v>
      </c>
      <c r="I1449" s="205">
        <v>0</v>
      </c>
      <c r="J1449" s="201">
        <v>0</v>
      </c>
      <c r="K1449" s="201">
        <v>3.24</v>
      </c>
      <c r="L1449" s="202">
        <v>0</v>
      </c>
    </row>
    <row r="1450" s="192" customFormat="1" customHeight="1" spans="1:12">
      <c r="A1450" s="179" t="s">
        <v>1619</v>
      </c>
      <c r="B1450" s="179" t="s">
        <v>1911</v>
      </c>
      <c r="C1450" s="179" t="s">
        <v>1913</v>
      </c>
      <c r="D1450" s="199" t="s">
        <v>3525</v>
      </c>
      <c r="E1450" s="200" t="s">
        <v>3526</v>
      </c>
      <c r="F1450" s="201">
        <v>1.29</v>
      </c>
      <c r="G1450" s="201">
        <v>1.29</v>
      </c>
      <c r="H1450" s="202">
        <v>0</v>
      </c>
      <c r="I1450" s="205">
        <v>0</v>
      </c>
      <c r="J1450" s="201">
        <v>0</v>
      </c>
      <c r="K1450" s="201">
        <v>1.29</v>
      </c>
      <c r="L1450" s="202">
        <v>0</v>
      </c>
    </row>
    <row r="1451" s="192" customFormat="1" customHeight="1" spans="1:12">
      <c r="A1451" s="179" t="s">
        <v>1697</v>
      </c>
      <c r="B1451" s="179" t="s">
        <v>1992</v>
      </c>
      <c r="C1451" s="179" t="s">
        <v>1899</v>
      </c>
      <c r="D1451" s="199" t="s">
        <v>3582</v>
      </c>
      <c r="E1451" s="200" t="s">
        <v>3528</v>
      </c>
      <c r="F1451" s="201">
        <v>0.86</v>
      </c>
      <c r="G1451" s="201">
        <v>0.86</v>
      </c>
      <c r="H1451" s="202">
        <v>0</v>
      </c>
      <c r="I1451" s="205">
        <v>0</v>
      </c>
      <c r="J1451" s="201">
        <v>0</v>
      </c>
      <c r="K1451" s="201">
        <v>0.86</v>
      </c>
      <c r="L1451" s="202">
        <v>0</v>
      </c>
    </row>
    <row r="1452" s="192" customFormat="1" customHeight="1" spans="1:12">
      <c r="A1452" s="179" t="s">
        <v>1619</v>
      </c>
      <c r="B1452" s="179" t="s">
        <v>2029</v>
      </c>
      <c r="C1452" s="179" t="s">
        <v>1899</v>
      </c>
      <c r="D1452" s="199" t="s">
        <v>3529</v>
      </c>
      <c r="E1452" s="200" t="s">
        <v>3530</v>
      </c>
      <c r="F1452" s="201">
        <v>0.13</v>
      </c>
      <c r="G1452" s="201">
        <v>0.13</v>
      </c>
      <c r="H1452" s="202">
        <v>0</v>
      </c>
      <c r="I1452" s="205">
        <v>0</v>
      </c>
      <c r="J1452" s="201">
        <v>0</v>
      </c>
      <c r="K1452" s="201">
        <v>0.13</v>
      </c>
      <c r="L1452" s="202">
        <v>0</v>
      </c>
    </row>
    <row r="1453" s="192" customFormat="1" customHeight="1" spans="1:12">
      <c r="A1453" s="179" t="s">
        <v>1851</v>
      </c>
      <c r="B1453" s="179" t="s">
        <v>1899</v>
      </c>
      <c r="C1453" s="179" t="s">
        <v>1897</v>
      </c>
      <c r="D1453" s="199" t="s">
        <v>3533</v>
      </c>
      <c r="E1453" s="200" t="s">
        <v>3533</v>
      </c>
      <c r="F1453" s="201">
        <v>1.61</v>
      </c>
      <c r="G1453" s="201">
        <v>1.61</v>
      </c>
      <c r="H1453" s="202">
        <v>0</v>
      </c>
      <c r="I1453" s="205">
        <v>0</v>
      </c>
      <c r="J1453" s="201">
        <v>0</v>
      </c>
      <c r="K1453" s="201">
        <v>1.61</v>
      </c>
      <c r="L1453" s="202">
        <v>0</v>
      </c>
    </row>
    <row r="1454" s="192" customFormat="1" customHeight="1" spans="1:12">
      <c r="A1454" s="179" t="s">
        <v>1414</v>
      </c>
      <c r="B1454" s="179" t="s">
        <v>3165</v>
      </c>
      <c r="C1454" s="179" t="s">
        <v>1897</v>
      </c>
      <c r="D1454" s="199" t="s">
        <v>3519</v>
      </c>
      <c r="E1454" s="200" t="s">
        <v>3534</v>
      </c>
      <c r="F1454" s="201">
        <v>3</v>
      </c>
      <c r="G1454" s="201">
        <v>3</v>
      </c>
      <c r="H1454" s="202">
        <v>0</v>
      </c>
      <c r="I1454" s="205">
        <v>3</v>
      </c>
      <c r="J1454" s="201">
        <v>0</v>
      </c>
      <c r="K1454" s="201">
        <v>0</v>
      </c>
      <c r="L1454" s="202">
        <v>0</v>
      </c>
    </row>
    <row r="1455" s="192" customFormat="1" customHeight="1" spans="1:12">
      <c r="A1455" s="179" t="s">
        <v>1414</v>
      </c>
      <c r="B1455" s="179" t="s">
        <v>3165</v>
      </c>
      <c r="C1455" s="179" t="s">
        <v>1897</v>
      </c>
      <c r="D1455" s="199" t="s">
        <v>3519</v>
      </c>
      <c r="E1455" s="200" t="s">
        <v>3535</v>
      </c>
      <c r="F1455" s="201">
        <v>0.18</v>
      </c>
      <c r="G1455" s="201">
        <v>0.18</v>
      </c>
      <c r="H1455" s="202">
        <v>0</v>
      </c>
      <c r="I1455" s="205">
        <v>0.18</v>
      </c>
      <c r="J1455" s="201">
        <v>0</v>
      </c>
      <c r="K1455" s="201">
        <v>0</v>
      </c>
      <c r="L1455" s="202">
        <v>0</v>
      </c>
    </row>
    <row r="1456" s="192" customFormat="1" customHeight="1" spans="1:12">
      <c r="A1456" s="179" t="s">
        <v>1414</v>
      </c>
      <c r="B1456" s="179" t="s">
        <v>3165</v>
      </c>
      <c r="C1456" s="179" t="s">
        <v>1897</v>
      </c>
      <c r="D1456" s="199" t="s">
        <v>3519</v>
      </c>
      <c r="E1456" s="200" t="s">
        <v>3536</v>
      </c>
      <c r="F1456" s="201">
        <v>1.32</v>
      </c>
      <c r="G1456" s="201">
        <v>1.32</v>
      </c>
      <c r="H1456" s="202">
        <v>0</v>
      </c>
      <c r="I1456" s="205">
        <v>1.32</v>
      </c>
      <c r="J1456" s="201">
        <v>0</v>
      </c>
      <c r="K1456" s="201">
        <v>0</v>
      </c>
      <c r="L1456" s="202">
        <v>0</v>
      </c>
    </row>
    <row r="1457" s="192" customFormat="1" customHeight="1" spans="1:12">
      <c r="A1457" s="179" t="s">
        <v>1619</v>
      </c>
      <c r="B1457" s="179" t="s">
        <v>1911</v>
      </c>
      <c r="C1457" s="179" t="s">
        <v>1899</v>
      </c>
      <c r="D1457" s="199" t="s">
        <v>3571</v>
      </c>
      <c r="E1457" s="200" t="s">
        <v>3538</v>
      </c>
      <c r="F1457" s="201">
        <v>2.79</v>
      </c>
      <c r="G1457" s="201">
        <v>2.79</v>
      </c>
      <c r="H1457" s="202">
        <v>0</v>
      </c>
      <c r="I1457" s="205">
        <v>0</v>
      </c>
      <c r="J1457" s="201">
        <v>2.79</v>
      </c>
      <c r="K1457" s="201">
        <v>0</v>
      </c>
      <c r="L1457" s="202">
        <v>0</v>
      </c>
    </row>
    <row r="1458" s="192" customFormat="1" customHeight="1" spans="1:12">
      <c r="A1458" s="179"/>
      <c r="B1458" s="179"/>
      <c r="C1458" s="179"/>
      <c r="D1458" s="199" t="s">
        <v>3541</v>
      </c>
      <c r="E1458" s="200" t="s">
        <v>3542</v>
      </c>
      <c r="F1458" s="201">
        <v>50</v>
      </c>
      <c r="G1458" s="201">
        <v>50</v>
      </c>
      <c r="H1458" s="202">
        <v>0</v>
      </c>
      <c r="I1458" s="205">
        <v>50</v>
      </c>
      <c r="J1458" s="201">
        <v>0</v>
      </c>
      <c r="K1458" s="201">
        <v>0</v>
      </c>
      <c r="L1458" s="202">
        <v>0</v>
      </c>
    </row>
    <row r="1459" s="192" customFormat="1" customHeight="1" spans="1:12">
      <c r="A1459" s="179" t="s">
        <v>1414</v>
      </c>
      <c r="B1459" s="179" t="s">
        <v>3165</v>
      </c>
      <c r="C1459" s="179" t="s">
        <v>1903</v>
      </c>
      <c r="D1459" s="199" t="s">
        <v>3743</v>
      </c>
      <c r="E1459" s="200" t="s">
        <v>3744</v>
      </c>
      <c r="F1459" s="201">
        <v>22</v>
      </c>
      <c r="G1459" s="201">
        <v>22</v>
      </c>
      <c r="H1459" s="202">
        <v>0</v>
      </c>
      <c r="I1459" s="205">
        <v>22</v>
      </c>
      <c r="J1459" s="201">
        <v>0</v>
      </c>
      <c r="K1459" s="201">
        <v>0</v>
      </c>
      <c r="L1459" s="202">
        <v>0</v>
      </c>
    </row>
    <row r="1460" s="192" customFormat="1" customHeight="1" spans="1:12">
      <c r="A1460" s="179" t="s">
        <v>1414</v>
      </c>
      <c r="B1460" s="179" t="s">
        <v>3165</v>
      </c>
      <c r="C1460" s="179" t="s">
        <v>1903</v>
      </c>
      <c r="D1460" s="199" t="s">
        <v>3743</v>
      </c>
      <c r="E1460" s="200" t="s">
        <v>3745</v>
      </c>
      <c r="F1460" s="201">
        <v>23</v>
      </c>
      <c r="G1460" s="201">
        <v>23</v>
      </c>
      <c r="H1460" s="202">
        <v>0</v>
      </c>
      <c r="I1460" s="205">
        <v>23</v>
      </c>
      <c r="J1460" s="201">
        <v>0</v>
      </c>
      <c r="K1460" s="201">
        <v>0</v>
      </c>
      <c r="L1460" s="202">
        <v>0</v>
      </c>
    </row>
    <row r="1461" s="192" customFormat="1" customHeight="1" spans="1:12">
      <c r="A1461" s="179" t="s">
        <v>1414</v>
      </c>
      <c r="B1461" s="179" t="s">
        <v>3165</v>
      </c>
      <c r="C1461" s="179" t="s">
        <v>1903</v>
      </c>
      <c r="D1461" s="199" t="s">
        <v>3743</v>
      </c>
      <c r="E1461" s="200" t="s">
        <v>3746</v>
      </c>
      <c r="F1461" s="201">
        <v>5</v>
      </c>
      <c r="G1461" s="201">
        <v>5</v>
      </c>
      <c r="H1461" s="202">
        <v>0</v>
      </c>
      <c r="I1461" s="205">
        <v>5</v>
      </c>
      <c r="J1461" s="201">
        <v>0</v>
      </c>
      <c r="K1461" s="201">
        <v>0</v>
      </c>
      <c r="L1461" s="202">
        <v>0</v>
      </c>
    </row>
    <row r="1462" s="192" customFormat="1" customHeight="1" spans="1:12">
      <c r="A1462" s="179"/>
      <c r="B1462" s="179"/>
      <c r="C1462" s="179"/>
      <c r="D1462" s="199" t="s">
        <v>2495</v>
      </c>
      <c r="E1462" s="200" t="s">
        <v>2496</v>
      </c>
      <c r="F1462" s="201">
        <v>136.35</v>
      </c>
      <c r="G1462" s="201">
        <v>136.35</v>
      </c>
      <c r="H1462" s="202">
        <v>0</v>
      </c>
      <c r="I1462" s="205">
        <v>60.17</v>
      </c>
      <c r="J1462" s="201">
        <v>16.66</v>
      </c>
      <c r="K1462" s="201">
        <v>20.61</v>
      </c>
      <c r="L1462" s="202">
        <v>38.91</v>
      </c>
    </row>
    <row r="1463" s="192" customFormat="1" customHeight="1" spans="1:12">
      <c r="A1463" s="179"/>
      <c r="B1463" s="179"/>
      <c r="C1463" s="179"/>
      <c r="D1463" s="199" t="s">
        <v>3517</v>
      </c>
      <c r="E1463" s="200" t="s">
        <v>3518</v>
      </c>
      <c r="F1463" s="201">
        <v>88.35</v>
      </c>
      <c r="G1463" s="201">
        <v>88.35</v>
      </c>
      <c r="H1463" s="202">
        <v>0</v>
      </c>
      <c r="I1463" s="205">
        <v>12.17</v>
      </c>
      <c r="J1463" s="201">
        <v>16.66</v>
      </c>
      <c r="K1463" s="201">
        <v>20.61</v>
      </c>
      <c r="L1463" s="202">
        <v>38.91</v>
      </c>
    </row>
    <row r="1464" s="192" customFormat="1" customHeight="1" spans="1:12">
      <c r="A1464" s="179" t="s">
        <v>1414</v>
      </c>
      <c r="B1464" s="179" t="s">
        <v>3182</v>
      </c>
      <c r="C1464" s="179" t="s">
        <v>1897</v>
      </c>
      <c r="D1464" s="199" t="s">
        <v>3519</v>
      </c>
      <c r="E1464" s="200" t="s">
        <v>3520</v>
      </c>
      <c r="F1464" s="201">
        <v>38.91</v>
      </c>
      <c r="G1464" s="201">
        <v>38.91</v>
      </c>
      <c r="H1464" s="202">
        <v>0</v>
      </c>
      <c r="I1464" s="205">
        <v>0</v>
      </c>
      <c r="J1464" s="201">
        <v>0</v>
      </c>
      <c r="K1464" s="201">
        <v>0</v>
      </c>
      <c r="L1464" s="202">
        <v>38.91</v>
      </c>
    </row>
    <row r="1465" s="192" customFormat="1" customHeight="1" spans="1:12">
      <c r="A1465" s="179" t="s">
        <v>1414</v>
      </c>
      <c r="B1465" s="179" t="s">
        <v>3182</v>
      </c>
      <c r="C1465" s="179" t="s">
        <v>1897</v>
      </c>
      <c r="D1465" s="199" t="s">
        <v>3519</v>
      </c>
      <c r="E1465" s="200" t="s">
        <v>3521</v>
      </c>
      <c r="F1465" s="201">
        <v>1.99</v>
      </c>
      <c r="G1465" s="201">
        <v>1.99</v>
      </c>
      <c r="H1465" s="202">
        <v>0</v>
      </c>
      <c r="I1465" s="205">
        <v>0</v>
      </c>
      <c r="J1465" s="201">
        <v>1.99</v>
      </c>
      <c r="K1465" s="201">
        <v>0</v>
      </c>
      <c r="L1465" s="202">
        <v>0</v>
      </c>
    </row>
    <row r="1466" s="192" customFormat="1" customHeight="1" spans="1:12">
      <c r="A1466" s="179" t="s">
        <v>1414</v>
      </c>
      <c r="B1466" s="179" t="s">
        <v>3182</v>
      </c>
      <c r="C1466" s="179" t="s">
        <v>1897</v>
      </c>
      <c r="D1466" s="199" t="s">
        <v>3519</v>
      </c>
      <c r="E1466" s="200" t="s">
        <v>3522</v>
      </c>
      <c r="F1466" s="201">
        <v>6</v>
      </c>
      <c r="G1466" s="201">
        <v>6</v>
      </c>
      <c r="H1466" s="202">
        <v>0</v>
      </c>
      <c r="I1466" s="205">
        <v>0</v>
      </c>
      <c r="J1466" s="201">
        <v>6</v>
      </c>
      <c r="K1466" s="201">
        <v>0</v>
      </c>
      <c r="L1466" s="202">
        <v>0</v>
      </c>
    </row>
    <row r="1467" s="192" customFormat="1" customHeight="1" spans="1:12">
      <c r="A1467" s="179" t="s">
        <v>1619</v>
      </c>
      <c r="B1467" s="179" t="s">
        <v>1911</v>
      </c>
      <c r="C1467" s="179" t="s">
        <v>1911</v>
      </c>
      <c r="D1467" s="199" t="s">
        <v>3523</v>
      </c>
      <c r="E1467" s="200" t="s">
        <v>3524</v>
      </c>
      <c r="F1467" s="201">
        <v>9.38</v>
      </c>
      <c r="G1467" s="201">
        <v>9.38</v>
      </c>
      <c r="H1467" s="202">
        <v>0</v>
      </c>
      <c r="I1467" s="205">
        <v>0</v>
      </c>
      <c r="J1467" s="201">
        <v>0</v>
      </c>
      <c r="K1467" s="201">
        <v>9.38</v>
      </c>
      <c r="L1467" s="202">
        <v>0</v>
      </c>
    </row>
    <row r="1468" s="192" customFormat="1" customHeight="1" spans="1:12">
      <c r="A1468" s="179" t="s">
        <v>1619</v>
      </c>
      <c r="B1468" s="179" t="s">
        <v>1911</v>
      </c>
      <c r="C1468" s="179" t="s">
        <v>1913</v>
      </c>
      <c r="D1468" s="199" t="s">
        <v>3525</v>
      </c>
      <c r="E1468" s="200" t="s">
        <v>3526</v>
      </c>
      <c r="F1468" s="201">
        <v>3.75</v>
      </c>
      <c r="G1468" s="201">
        <v>3.75</v>
      </c>
      <c r="H1468" s="202">
        <v>0</v>
      </c>
      <c r="I1468" s="205">
        <v>0</v>
      </c>
      <c r="J1468" s="201">
        <v>0</v>
      </c>
      <c r="K1468" s="201">
        <v>3.75</v>
      </c>
      <c r="L1468" s="202">
        <v>0</v>
      </c>
    </row>
    <row r="1469" s="192" customFormat="1" customHeight="1" spans="1:12">
      <c r="A1469" s="179" t="s">
        <v>1697</v>
      </c>
      <c r="B1469" s="179" t="s">
        <v>1992</v>
      </c>
      <c r="C1469" s="179" t="s">
        <v>1897</v>
      </c>
      <c r="D1469" s="199" t="s">
        <v>3527</v>
      </c>
      <c r="E1469" s="200" t="s">
        <v>3528</v>
      </c>
      <c r="F1469" s="201">
        <v>2.42</v>
      </c>
      <c r="G1469" s="201">
        <v>2.42</v>
      </c>
      <c r="H1469" s="202">
        <v>0</v>
      </c>
      <c r="I1469" s="205">
        <v>0</v>
      </c>
      <c r="J1469" s="201">
        <v>0</v>
      </c>
      <c r="K1469" s="201">
        <v>2.42</v>
      </c>
      <c r="L1469" s="202">
        <v>0</v>
      </c>
    </row>
    <row r="1470" s="192" customFormat="1" customHeight="1" spans="1:12">
      <c r="A1470" s="179" t="s">
        <v>1619</v>
      </c>
      <c r="B1470" s="179" t="s">
        <v>2029</v>
      </c>
      <c r="C1470" s="179" t="s">
        <v>1899</v>
      </c>
      <c r="D1470" s="199" t="s">
        <v>3529</v>
      </c>
      <c r="E1470" s="200" t="s">
        <v>3530</v>
      </c>
      <c r="F1470" s="201">
        <v>0.39</v>
      </c>
      <c r="G1470" s="201">
        <v>0.39</v>
      </c>
      <c r="H1470" s="202">
        <v>0</v>
      </c>
      <c r="I1470" s="205">
        <v>0</v>
      </c>
      <c r="J1470" s="201">
        <v>0</v>
      </c>
      <c r="K1470" s="201">
        <v>0.39</v>
      </c>
      <c r="L1470" s="202">
        <v>0</v>
      </c>
    </row>
    <row r="1471" s="192" customFormat="1" customHeight="1" spans="1:12">
      <c r="A1471" s="179" t="s">
        <v>1851</v>
      </c>
      <c r="B1471" s="179" t="s">
        <v>1899</v>
      </c>
      <c r="C1471" s="179" t="s">
        <v>1897</v>
      </c>
      <c r="D1471" s="199" t="s">
        <v>3533</v>
      </c>
      <c r="E1471" s="200" t="s">
        <v>3533</v>
      </c>
      <c r="F1471" s="201">
        <v>4.67</v>
      </c>
      <c r="G1471" s="201">
        <v>4.67</v>
      </c>
      <c r="H1471" s="202">
        <v>0</v>
      </c>
      <c r="I1471" s="205">
        <v>0</v>
      </c>
      <c r="J1471" s="201">
        <v>0</v>
      </c>
      <c r="K1471" s="201">
        <v>4.67</v>
      </c>
      <c r="L1471" s="202">
        <v>0</v>
      </c>
    </row>
    <row r="1472" s="192" customFormat="1" customHeight="1" spans="1:12">
      <c r="A1472" s="179" t="s">
        <v>1414</v>
      </c>
      <c r="B1472" s="179" t="s">
        <v>3182</v>
      </c>
      <c r="C1472" s="179" t="s">
        <v>1897</v>
      </c>
      <c r="D1472" s="199" t="s">
        <v>3519</v>
      </c>
      <c r="E1472" s="200" t="s">
        <v>3534</v>
      </c>
      <c r="F1472" s="201">
        <v>7.5</v>
      </c>
      <c r="G1472" s="201">
        <v>7.5</v>
      </c>
      <c r="H1472" s="202">
        <v>0</v>
      </c>
      <c r="I1472" s="205">
        <v>7.5</v>
      </c>
      <c r="J1472" s="201">
        <v>0</v>
      </c>
      <c r="K1472" s="201">
        <v>0</v>
      </c>
      <c r="L1472" s="202">
        <v>0</v>
      </c>
    </row>
    <row r="1473" s="192" customFormat="1" customHeight="1" spans="1:12">
      <c r="A1473" s="179" t="s">
        <v>1414</v>
      </c>
      <c r="B1473" s="179" t="s">
        <v>3182</v>
      </c>
      <c r="C1473" s="179" t="s">
        <v>1897</v>
      </c>
      <c r="D1473" s="199" t="s">
        <v>3519</v>
      </c>
      <c r="E1473" s="200" t="s">
        <v>3535</v>
      </c>
      <c r="F1473" s="201">
        <v>0.48</v>
      </c>
      <c r="G1473" s="201">
        <v>0.48</v>
      </c>
      <c r="H1473" s="202">
        <v>0</v>
      </c>
      <c r="I1473" s="205">
        <v>0.48</v>
      </c>
      <c r="J1473" s="201">
        <v>0</v>
      </c>
      <c r="K1473" s="201">
        <v>0</v>
      </c>
      <c r="L1473" s="202">
        <v>0</v>
      </c>
    </row>
    <row r="1474" s="192" customFormat="1" customHeight="1" spans="1:12">
      <c r="A1474" s="179" t="s">
        <v>1414</v>
      </c>
      <c r="B1474" s="179" t="s">
        <v>3182</v>
      </c>
      <c r="C1474" s="179" t="s">
        <v>1897</v>
      </c>
      <c r="D1474" s="199" t="s">
        <v>3519</v>
      </c>
      <c r="E1474" s="200" t="s">
        <v>3536</v>
      </c>
      <c r="F1474" s="201">
        <v>4.19</v>
      </c>
      <c r="G1474" s="201">
        <v>4.19</v>
      </c>
      <c r="H1474" s="202">
        <v>0</v>
      </c>
      <c r="I1474" s="205">
        <v>4.19</v>
      </c>
      <c r="J1474" s="201">
        <v>0</v>
      </c>
      <c r="K1474" s="201">
        <v>0</v>
      </c>
      <c r="L1474" s="202">
        <v>0</v>
      </c>
    </row>
    <row r="1475" s="192" customFormat="1" customHeight="1" spans="1:12">
      <c r="A1475" s="179" t="s">
        <v>1619</v>
      </c>
      <c r="B1475" s="179" t="s">
        <v>1911</v>
      </c>
      <c r="C1475" s="179" t="s">
        <v>1897</v>
      </c>
      <c r="D1475" s="199" t="s">
        <v>3537</v>
      </c>
      <c r="E1475" s="200" t="s">
        <v>3538</v>
      </c>
      <c r="F1475" s="201">
        <v>8.67</v>
      </c>
      <c r="G1475" s="201">
        <v>8.67</v>
      </c>
      <c r="H1475" s="202">
        <v>0</v>
      </c>
      <c r="I1475" s="205">
        <v>0</v>
      </c>
      <c r="J1475" s="201">
        <v>8.67</v>
      </c>
      <c r="K1475" s="201">
        <v>0</v>
      </c>
      <c r="L1475" s="202">
        <v>0</v>
      </c>
    </row>
    <row r="1476" s="192" customFormat="1" customHeight="1" spans="1:12">
      <c r="A1476" s="179"/>
      <c r="B1476" s="179"/>
      <c r="C1476" s="179"/>
      <c r="D1476" s="199" t="s">
        <v>3541</v>
      </c>
      <c r="E1476" s="200" t="s">
        <v>3542</v>
      </c>
      <c r="F1476" s="201">
        <v>48</v>
      </c>
      <c r="G1476" s="201">
        <v>48</v>
      </c>
      <c r="H1476" s="202">
        <v>0</v>
      </c>
      <c r="I1476" s="205">
        <v>48</v>
      </c>
      <c r="J1476" s="201">
        <v>0</v>
      </c>
      <c r="K1476" s="201">
        <v>0</v>
      </c>
      <c r="L1476" s="202">
        <v>0</v>
      </c>
    </row>
    <row r="1477" s="192" customFormat="1" customHeight="1" spans="1:12">
      <c r="A1477" s="179" t="s">
        <v>1414</v>
      </c>
      <c r="B1477" s="179" t="s">
        <v>3182</v>
      </c>
      <c r="C1477" s="179" t="s">
        <v>1897</v>
      </c>
      <c r="D1477" s="199" t="s">
        <v>3519</v>
      </c>
      <c r="E1477" s="200" t="s">
        <v>3747</v>
      </c>
      <c r="F1477" s="201">
        <v>18</v>
      </c>
      <c r="G1477" s="201">
        <v>18</v>
      </c>
      <c r="H1477" s="202">
        <v>0</v>
      </c>
      <c r="I1477" s="205">
        <v>18</v>
      </c>
      <c r="J1477" s="201">
        <v>0</v>
      </c>
      <c r="K1477" s="201">
        <v>0</v>
      </c>
      <c r="L1477" s="202">
        <v>0</v>
      </c>
    </row>
    <row r="1478" s="192" customFormat="1" customHeight="1" spans="1:12">
      <c r="A1478" s="179" t="s">
        <v>1414</v>
      </c>
      <c r="B1478" s="179" t="s">
        <v>3182</v>
      </c>
      <c r="C1478" s="179" t="s">
        <v>1897</v>
      </c>
      <c r="D1478" s="199" t="s">
        <v>3519</v>
      </c>
      <c r="E1478" s="200" t="s">
        <v>3748</v>
      </c>
      <c r="F1478" s="201">
        <v>10</v>
      </c>
      <c r="G1478" s="201">
        <v>10</v>
      </c>
      <c r="H1478" s="202">
        <v>0</v>
      </c>
      <c r="I1478" s="205">
        <v>10</v>
      </c>
      <c r="J1478" s="201">
        <v>0</v>
      </c>
      <c r="K1478" s="201">
        <v>0</v>
      </c>
      <c r="L1478" s="202">
        <v>0</v>
      </c>
    </row>
    <row r="1479" s="192" customFormat="1" customHeight="1" spans="1:12">
      <c r="A1479" s="179" t="s">
        <v>1414</v>
      </c>
      <c r="B1479" s="179" t="s">
        <v>3182</v>
      </c>
      <c r="C1479" s="179" t="s">
        <v>1897</v>
      </c>
      <c r="D1479" s="199" t="s">
        <v>3519</v>
      </c>
      <c r="E1479" s="200" t="s">
        <v>3749</v>
      </c>
      <c r="F1479" s="201">
        <v>20</v>
      </c>
      <c r="G1479" s="201">
        <v>20</v>
      </c>
      <c r="H1479" s="202">
        <v>0</v>
      </c>
      <c r="I1479" s="205">
        <v>20</v>
      </c>
      <c r="J1479" s="201">
        <v>0</v>
      </c>
      <c r="K1479" s="201">
        <v>0</v>
      </c>
      <c r="L1479" s="202">
        <v>0</v>
      </c>
    </row>
    <row r="1480" s="192" customFormat="1" customHeight="1" spans="1:12">
      <c r="A1480" s="179"/>
      <c r="B1480" s="179"/>
      <c r="C1480" s="179"/>
      <c r="D1480" s="199" t="s">
        <v>2497</v>
      </c>
      <c r="E1480" s="200" t="s">
        <v>2498</v>
      </c>
      <c r="F1480" s="201">
        <v>72.45</v>
      </c>
      <c r="G1480" s="201">
        <v>72.45</v>
      </c>
      <c r="H1480" s="202">
        <v>0</v>
      </c>
      <c r="I1480" s="205">
        <v>35.46</v>
      </c>
      <c r="J1480" s="201">
        <v>5.06</v>
      </c>
      <c r="K1480" s="201">
        <v>11.04</v>
      </c>
      <c r="L1480" s="202">
        <v>20.89</v>
      </c>
    </row>
    <row r="1481" s="192" customFormat="1" customHeight="1" spans="1:12">
      <c r="A1481" s="179"/>
      <c r="B1481" s="179"/>
      <c r="C1481" s="179"/>
      <c r="D1481" s="199" t="s">
        <v>3517</v>
      </c>
      <c r="E1481" s="200" t="s">
        <v>3518</v>
      </c>
      <c r="F1481" s="201">
        <v>44.45</v>
      </c>
      <c r="G1481" s="201">
        <v>44.45</v>
      </c>
      <c r="H1481" s="202">
        <v>0</v>
      </c>
      <c r="I1481" s="205">
        <v>7.46</v>
      </c>
      <c r="J1481" s="201">
        <v>5.06</v>
      </c>
      <c r="K1481" s="201">
        <v>11.04</v>
      </c>
      <c r="L1481" s="202">
        <v>20.89</v>
      </c>
    </row>
    <row r="1482" s="192" customFormat="1" customHeight="1" spans="1:12">
      <c r="A1482" s="179" t="s">
        <v>1554</v>
      </c>
      <c r="B1482" s="179" t="s">
        <v>1919</v>
      </c>
      <c r="C1482" s="179" t="s">
        <v>1909</v>
      </c>
      <c r="D1482" s="199" t="s">
        <v>3750</v>
      </c>
      <c r="E1482" s="200" t="s">
        <v>3520</v>
      </c>
      <c r="F1482" s="201">
        <v>20.89</v>
      </c>
      <c r="G1482" s="201">
        <v>20.89</v>
      </c>
      <c r="H1482" s="202">
        <v>0</v>
      </c>
      <c r="I1482" s="205">
        <v>0</v>
      </c>
      <c r="J1482" s="201">
        <v>0</v>
      </c>
      <c r="K1482" s="201">
        <v>0</v>
      </c>
      <c r="L1482" s="202">
        <v>20.89</v>
      </c>
    </row>
    <row r="1483" s="192" customFormat="1" customHeight="1" spans="1:12">
      <c r="A1483" s="179" t="s">
        <v>1554</v>
      </c>
      <c r="B1483" s="179" t="s">
        <v>1919</v>
      </c>
      <c r="C1483" s="179" t="s">
        <v>1909</v>
      </c>
      <c r="D1483" s="199" t="s">
        <v>3750</v>
      </c>
      <c r="E1483" s="200" t="s">
        <v>3521</v>
      </c>
      <c r="F1483" s="201">
        <v>1.11</v>
      </c>
      <c r="G1483" s="201">
        <v>1.11</v>
      </c>
      <c r="H1483" s="202">
        <v>0</v>
      </c>
      <c r="I1483" s="205">
        <v>0</v>
      </c>
      <c r="J1483" s="201">
        <v>1.11</v>
      </c>
      <c r="K1483" s="201">
        <v>0</v>
      </c>
      <c r="L1483" s="202">
        <v>0</v>
      </c>
    </row>
    <row r="1484" s="192" customFormat="1" customHeight="1" spans="1:12">
      <c r="A1484" s="179" t="s">
        <v>1554</v>
      </c>
      <c r="B1484" s="179" t="s">
        <v>1919</v>
      </c>
      <c r="C1484" s="179" t="s">
        <v>1909</v>
      </c>
      <c r="D1484" s="199" t="s">
        <v>3750</v>
      </c>
      <c r="E1484" s="200" t="s">
        <v>3522</v>
      </c>
      <c r="F1484" s="201">
        <v>3</v>
      </c>
      <c r="G1484" s="201">
        <v>3</v>
      </c>
      <c r="H1484" s="202">
        <v>0</v>
      </c>
      <c r="I1484" s="205">
        <v>0</v>
      </c>
      <c r="J1484" s="201">
        <v>3</v>
      </c>
      <c r="K1484" s="201">
        <v>0</v>
      </c>
      <c r="L1484" s="202">
        <v>0</v>
      </c>
    </row>
    <row r="1485" s="192" customFormat="1" customHeight="1" spans="1:12">
      <c r="A1485" s="179" t="s">
        <v>1619</v>
      </c>
      <c r="B1485" s="179" t="s">
        <v>1911</v>
      </c>
      <c r="C1485" s="179" t="s">
        <v>1911</v>
      </c>
      <c r="D1485" s="199" t="s">
        <v>3523</v>
      </c>
      <c r="E1485" s="200" t="s">
        <v>3524</v>
      </c>
      <c r="F1485" s="201">
        <v>5</v>
      </c>
      <c r="G1485" s="201">
        <v>5</v>
      </c>
      <c r="H1485" s="202">
        <v>0</v>
      </c>
      <c r="I1485" s="205">
        <v>0</v>
      </c>
      <c r="J1485" s="201">
        <v>0</v>
      </c>
      <c r="K1485" s="201">
        <v>5</v>
      </c>
      <c r="L1485" s="202">
        <v>0</v>
      </c>
    </row>
    <row r="1486" s="192" customFormat="1" customHeight="1" spans="1:12">
      <c r="A1486" s="179" t="s">
        <v>1619</v>
      </c>
      <c r="B1486" s="179" t="s">
        <v>1911</v>
      </c>
      <c r="C1486" s="179" t="s">
        <v>1913</v>
      </c>
      <c r="D1486" s="199" t="s">
        <v>3525</v>
      </c>
      <c r="E1486" s="200" t="s">
        <v>3526</v>
      </c>
      <c r="F1486" s="201">
        <v>2</v>
      </c>
      <c r="G1486" s="201">
        <v>2</v>
      </c>
      <c r="H1486" s="202">
        <v>0</v>
      </c>
      <c r="I1486" s="205">
        <v>0</v>
      </c>
      <c r="J1486" s="201">
        <v>0</v>
      </c>
      <c r="K1486" s="201">
        <v>2</v>
      </c>
      <c r="L1486" s="202">
        <v>0</v>
      </c>
    </row>
    <row r="1487" s="192" customFormat="1" customHeight="1" spans="1:12">
      <c r="A1487" s="179" t="s">
        <v>1697</v>
      </c>
      <c r="B1487" s="179" t="s">
        <v>1992</v>
      </c>
      <c r="C1487" s="179" t="s">
        <v>1897</v>
      </c>
      <c r="D1487" s="199" t="s">
        <v>3527</v>
      </c>
      <c r="E1487" s="200" t="s">
        <v>3528</v>
      </c>
      <c r="F1487" s="201">
        <v>1.32</v>
      </c>
      <c r="G1487" s="201">
        <v>1.32</v>
      </c>
      <c r="H1487" s="202">
        <v>0</v>
      </c>
      <c r="I1487" s="205">
        <v>0</v>
      </c>
      <c r="J1487" s="201">
        <v>0</v>
      </c>
      <c r="K1487" s="201">
        <v>1.32</v>
      </c>
      <c r="L1487" s="202">
        <v>0</v>
      </c>
    </row>
    <row r="1488" s="192" customFormat="1" customHeight="1" spans="1:12">
      <c r="A1488" s="179" t="s">
        <v>1619</v>
      </c>
      <c r="B1488" s="179" t="s">
        <v>2029</v>
      </c>
      <c r="C1488" s="179" t="s">
        <v>1899</v>
      </c>
      <c r="D1488" s="199" t="s">
        <v>3529</v>
      </c>
      <c r="E1488" s="200" t="s">
        <v>3530</v>
      </c>
      <c r="F1488" s="201">
        <v>0.21</v>
      </c>
      <c r="G1488" s="201">
        <v>0.21</v>
      </c>
      <c r="H1488" s="202">
        <v>0</v>
      </c>
      <c r="I1488" s="205">
        <v>0</v>
      </c>
      <c r="J1488" s="201">
        <v>0</v>
      </c>
      <c r="K1488" s="201">
        <v>0.21</v>
      </c>
      <c r="L1488" s="202">
        <v>0</v>
      </c>
    </row>
    <row r="1489" s="192" customFormat="1" customHeight="1" spans="1:12">
      <c r="A1489" s="179" t="s">
        <v>1851</v>
      </c>
      <c r="B1489" s="179" t="s">
        <v>1899</v>
      </c>
      <c r="C1489" s="179" t="s">
        <v>1897</v>
      </c>
      <c r="D1489" s="199" t="s">
        <v>3533</v>
      </c>
      <c r="E1489" s="200" t="s">
        <v>3533</v>
      </c>
      <c r="F1489" s="201">
        <v>2.51</v>
      </c>
      <c r="G1489" s="201">
        <v>2.51</v>
      </c>
      <c r="H1489" s="202">
        <v>0</v>
      </c>
      <c r="I1489" s="205">
        <v>0</v>
      </c>
      <c r="J1489" s="201">
        <v>0</v>
      </c>
      <c r="K1489" s="201">
        <v>2.51</v>
      </c>
      <c r="L1489" s="202">
        <v>0</v>
      </c>
    </row>
    <row r="1490" s="192" customFormat="1" customHeight="1" spans="1:12">
      <c r="A1490" s="179" t="s">
        <v>1554</v>
      </c>
      <c r="B1490" s="179" t="s">
        <v>1919</v>
      </c>
      <c r="C1490" s="179" t="s">
        <v>1909</v>
      </c>
      <c r="D1490" s="199" t="s">
        <v>3750</v>
      </c>
      <c r="E1490" s="200" t="s">
        <v>3534</v>
      </c>
      <c r="F1490" s="201">
        <v>4.5</v>
      </c>
      <c r="G1490" s="201">
        <v>4.5</v>
      </c>
      <c r="H1490" s="202">
        <v>0</v>
      </c>
      <c r="I1490" s="205">
        <v>4.5</v>
      </c>
      <c r="J1490" s="201">
        <v>0</v>
      </c>
      <c r="K1490" s="201">
        <v>0</v>
      </c>
      <c r="L1490" s="202">
        <v>0</v>
      </c>
    </row>
    <row r="1491" s="192" customFormat="1" customHeight="1" spans="1:12">
      <c r="A1491" s="179" t="s">
        <v>1554</v>
      </c>
      <c r="B1491" s="179" t="s">
        <v>1919</v>
      </c>
      <c r="C1491" s="179" t="s">
        <v>1909</v>
      </c>
      <c r="D1491" s="199" t="s">
        <v>3750</v>
      </c>
      <c r="E1491" s="200" t="s">
        <v>3535</v>
      </c>
      <c r="F1491" s="201">
        <v>0.27</v>
      </c>
      <c r="G1491" s="201">
        <v>0.27</v>
      </c>
      <c r="H1491" s="202">
        <v>0</v>
      </c>
      <c r="I1491" s="205">
        <v>0.27</v>
      </c>
      <c r="J1491" s="201">
        <v>0</v>
      </c>
      <c r="K1491" s="201">
        <v>0</v>
      </c>
      <c r="L1491" s="202">
        <v>0</v>
      </c>
    </row>
    <row r="1492" s="192" customFormat="1" customHeight="1" spans="1:12">
      <c r="A1492" s="179" t="s">
        <v>1554</v>
      </c>
      <c r="B1492" s="179" t="s">
        <v>1919</v>
      </c>
      <c r="C1492" s="179" t="s">
        <v>1909</v>
      </c>
      <c r="D1492" s="199" t="s">
        <v>3750</v>
      </c>
      <c r="E1492" s="200" t="s">
        <v>3536</v>
      </c>
      <c r="F1492" s="201">
        <v>2.69</v>
      </c>
      <c r="G1492" s="201">
        <v>2.69</v>
      </c>
      <c r="H1492" s="202">
        <v>0</v>
      </c>
      <c r="I1492" s="205">
        <v>2.69</v>
      </c>
      <c r="J1492" s="201">
        <v>0</v>
      </c>
      <c r="K1492" s="201">
        <v>0</v>
      </c>
      <c r="L1492" s="202">
        <v>0</v>
      </c>
    </row>
    <row r="1493" s="192" customFormat="1" customHeight="1" spans="1:12">
      <c r="A1493" s="179" t="s">
        <v>1619</v>
      </c>
      <c r="B1493" s="179" t="s">
        <v>1911</v>
      </c>
      <c r="C1493" s="179" t="s">
        <v>1897</v>
      </c>
      <c r="D1493" s="199" t="s">
        <v>3537</v>
      </c>
      <c r="E1493" s="200" t="s">
        <v>3538</v>
      </c>
      <c r="F1493" s="201">
        <v>0.95</v>
      </c>
      <c r="G1493" s="201">
        <v>0.95</v>
      </c>
      <c r="H1493" s="202">
        <v>0</v>
      </c>
      <c r="I1493" s="205">
        <v>0</v>
      </c>
      <c r="J1493" s="201">
        <v>0.95</v>
      </c>
      <c r="K1493" s="201">
        <v>0</v>
      </c>
      <c r="L1493" s="202">
        <v>0</v>
      </c>
    </row>
    <row r="1494" s="192" customFormat="1" customHeight="1" spans="1:12">
      <c r="A1494" s="179"/>
      <c r="B1494" s="179"/>
      <c r="C1494" s="179"/>
      <c r="D1494" s="199" t="s">
        <v>3541</v>
      </c>
      <c r="E1494" s="200" t="s">
        <v>3542</v>
      </c>
      <c r="F1494" s="201">
        <v>28</v>
      </c>
      <c r="G1494" s="201">
        <v>28</v>
      </c>
      <c r="H1494" s="202">
        <v>0</v>
      </c>
      <c r="I1494" s="205">
        <v>28</v>
      </c>
      <c r="J1494" s="201">
        <v>0</v>
      </c>
      <c r="K1494" s="201">
        <v>0</v>
      </c>
      <c r="L1494" s="202">
        <v>0</v>
      </c>
    </row>
    <row r="1495" s="192" customFormat="1" customHeight="1" spans="1:12">
      <c r="A1495" s="179" t="s">
        <v>1554</v>
      </c>
      <c r="B1495" s="179" t="s">
        <v>1919</v>
      </c>
      <c r="C1495" s="179" t="s">
        <v>1909</v>
      </c>
      <c r="D1495" s="199" t="s">
        <v>3750</v>
      </c>
      <c r="E1495" s="200" t="s">
        <v>3751</v>
      </c>
      <c r="F1495" s="201">
        <v>11</v>
      </c>
      <c r="G1495" s="201">
        <v>11</v>
      </c>
      <c r="H1495" s="202">
        <v>0</v>
      </c>
      <c r="I1495" s="205">
        <v>11</v>
      </c>
      <c r="J1495" s="201">
        <v>0</v>
      </c>
      <c r="K1495" s="201">
        <v>0</v>
      </c>
      <c r="L1495" s="202">
        <v>0</v>
      </c>
    </row>
    <row r="1496" s="192" customFormat="1" customHeight="1" spans="1:12">
      <c r="A1496" s="179" t="s">
        <v>1554</v>
      </c>
      <c r="B1496" s="179" t="s">
        <v>1919</v>
      </c>
      <c r="C1496" s="179" t="s">
        <v>1909</v>
      </c>
      <c r="D1496" s="199" t="s">
        <v>3750</v>
      </c>
      <c r="E1496" s="200" t="s">
        <v>3752</v>
      </c>
      <c r="F1496" s="201">
        <v>3</v>
      </c>
      <c r="G1496" s="201">
        <v>3</v>
      </c>
      <c r="H1496" s="202">
        <v>0</v>
      </c>
      <c r="I1496" s="205">
        <v>3</v>
      </c>
      <c r="J1496" s="201">
        <v>0</v>
      </c>
      <c r="K1496" s="201">
        <v>0</v>
      </c>
      <c r="L1496" s="202">
        <v>0</v>
      </c>
    </row>
    <row r="1497" s="192" customFormat="1" customHeight="1" spans="1:12">
      <c r="A1497" s="179" t="s">
        <v>1554</v>
      </c>
      <c r="B1497" s="179" t="s">
        <v>1919</v>
      </c>
      <c r="C1497" s="179" t="s">
        <v>1909</v>
      </c>
      <c r="D1497" s="199" t="s">
        <v>3750</v>
      </c>
      <c r="E1497" s="200" t="s">
        <v>3753</v>
      </c>
      <c r="F1497" s="201">
        <v>14</v>
      </c>
      <c r="G1497" s="201">
        <v>14</v>
      </c>
      <c r="H1497" s="202">
        <v>0</v>
      </c>
      <c r="I1497" s="205">
        <v>14</v>
      </c>
      <c r="J1497" s="201">
        <v>0</v>
      </c>
      <c r="K1497" s="201">
        <v>0</v>
      </c>
      <c r="L1497" s="202">
        <v>0</v>
      </c>
    </row>
    <row r="1498" s="192" customFormat="1" customHeight="1" spans="1:12">
      <c r="A1498" s="179"/>
      <c r="B1498" s="179"/>
      <c r="C1498" s="179"/>
      <c r="D1498" s="199" t="s">
        <v>2499</v>
      </c>
      <c r="E1498" s="200" t="s">
        <v>2500</v>
      </c>
      <c r="F1498" s="201">
        <v>66.03</v>
      </c>
      <c r="G1498" s="201">
        <v>66.03</v>
      </c>
      <c r="H1498" s="202">
        <v>0</v>
      </c>
      <c r="I1498" s="205">
        <v>20.56</v>
      </c>
      <c r="J1498" s="201">
        <v>5.49</v>
      </c>
      <c r="K1498" s="201">
        <v>13.92</v>
      </c>
      <c r="L1498" s="202">
        <v>26.06</v>
      </c>
    </row>
    <row r="1499" s="192" customFormat="1" customHeight="1" spans="1:12">
      <c r="A1499" s="179"/>
      <c r="B1499" s="179"/>
      <c r="C1499" s="179"/>
      <c r="D1499" s="199" t="s">
        <v>3517</v>
      </c>
      <c r="E1499" s="200" t="s">
        <v>3518</v>
      </c>
      <c r="F1499" s="201">
        <v>54.03</v>
      </c>
      <c r="G1499" s="201">
        <v>54.03</v>
      </c>
      <c r="H1499" s="202">
        <v>0</v>
      </c>
      <c r="I1499" s="205">
        <v>8.56</v>
      </c>
      <c r="J1499" s="201">
        <v>5.49</v>
      </c>
      <c r="K1499" s="201">
        <v>13.92</v>
      </c>
      <c r="L1499" s="202">
        <v>26.06</v>
      </c>
    </row>
    <row r="1500" s="192" customFormat="1" customHeight="1" spans="1:12">
      <c r="A1500" s="179" t="s">
        <v>1414</v>
      </c>
      <c r="B1500" s="179" t="s">
        <v>2035</v>
      </c>
      <c r="C1500" s="179" t="s">
        <v>1897</v>
      </c>
      <c r="D1500" s="199" t="s">
        <v>3519</v>
      </c>
      <c r="E1500" s="200" t="s">
        <v>3520</v>
      </c>
      <c r="F1500" s="201">
        <v>26.06</v>
      </c>
      <c r="G1500" s="201">
        <v>26.06</v>
      </c>
      <c r="H1500" s="202">
        <v>0</v>
      </c>
      <c r="I1500" s="205">
        <v>0</v>
      </c>
      <c r="J1500" s="201">
        <v>0</v>
      </c>
      <c r="K1500" s="201">
        <v>0</v>
      </c>
      <c r="L1500" s="202">
        <v>26.06</v>
      </c>
    </row>
    <row r="1501" s="192" customFormat="1" customHeight="1" spans="1:12">
      <c r="A1501" s="179" t="s">
        <v>1414</v>
      </c>
      <c r="B1501" s="179" t="s">
        <v>2035</v>
      </c>
      <c r="C1501" s="179" t="s">
        <v>1897</v>
      </c>
      <c r="D1501" s="199" t="s">
        <v>3519</v>
      </c>
      <c r="E1501" s="200" t="s">
        <v>3521</v>
      </c>
      <c r="F1501" s="201">
        <v>0.49</v>
      </c>
      <c r="G1501" s="201">
        <v>0.49</v>
      </c>
      <c r="H1501" s="202">
        <v>0</v>
      </c>
      <c r="I1501" s="205">
        <v>0</v>
      </c>
      <c r="J1501" s="201">
        <v>0.49</v>
      </c>
      <c r="K1501" s="201">
        <v>0</v>
      </c>
      <c r="L1501" s="202">
        <v>0</v>
      </c>
    </row>
    <row r="1502" s="192" customFormat="1" customHeight="1" spans="1:12">
      <c r="A1502" s="179" t="s">
        <v>1414</v>
      </c>
      <c r="B1502" s="179" t="s">
        <v>2035</v>
      </c>
      <c r="C1502" s="179" t="s">
        <v>1897</v>
      </c>
      <c r="D1502" s="199" t="s">
        <v>3519</v>
      </c>
      <c r="E1502" s="200" t="s">
        <v>3522</v>
      </c>
      <c r="F1502" s="201">
        <v>5</v>
      </c>
      <c r="G1502" s="201">
        <v>5</v>
      </c>
      <c r="H1502" s="202">
        <v>0</v>
      </c>
      <c r="I1502" s="205">
        <v>0</v>
      </c>
      <c r="J1502" s="201">
        <v>5</v>
      </c>
      <c r="K1502" s="201">
        <v>0</v>
      </c>
      <c r="L1502" s="202">
        <v>0</v>
      </c>
    </row>
    <row r="1503" s="192" customFormat="1" customHeight="1" spans="1:12">
      <c r="A1503" s="179" t="s">
        <v>1619</v>
      </c>
      <c r="B1503" s="179" t="s">
        <v>1911</v>
      </c>
      <c r="C1503" s="179" t="s">
        <v>1911</v>
      </c>
      <c r="D1503" s="199" t="s">
        <v>3523</v>
      </c>
      <c r="E1503" s="200" t="s">
        <v>3524</v>
      </c>
      <c r="F1503" s="201">
        <v>6.31</v>
      </c>
      <c r="G1503" s="201">
        <v>6.31</v>
      </c>
      <c r="H1503" s="202">
        <v>0</v>
      </c>
      <c r="I1503" s="205">
        <v>0</v>
      </c>
      <c r="J1503" s="201">
        <v>0</v>
      </c>
      <c r="K1503" s="201">
        <v>6.31</v>
      </c>
      <c r="L1503" s="202">
        <v>0</v>
      </c>
    </row>
    <row r="1504" s="192" customFormat="1" customHeight="1" spans="1:12">
      <c r="A1504" s="179" t="s">
        <v>1619</v>
      </c>
      <c r="B1504" s="179" t="s">
        <v>1911</v>
      </c>
      <c r="C1504" s="179" t="s">
        <v>1913</v>
      </c>
      <c r="D1504" s="199" t="s">
        <v>3525</v>
      </c>
      <c r="E1504" s="200" t="s">
        <v>3526</v>
      </c>
      <c r="F1504" s="201">
        <v>2.52</v>
      </c>
      <c r="G1504" s="201">
        <v>2.52</v>
      </c>
      <c r="H1504" s="202">
        <v>0</v>
      </c>
      <c r="I1504" s="205">
        <v>0</v>
      </c>
      <c r="J1504" s="201">
        <v>0</v>
      </c>
      <c r="K1504" s="201">
        <v>2.52</v>
      </c>
      <c r="L1504" s="202">
        <v>0</v>
      </c>
    </row>
    <row r="1505" s="192" customFormat="1" customHeight="1" spans="1:12">
      <c r="A1505" s="179" t="s">
        <v>1697</v>
      </c>
      <c r="B1505" s="179" t="s">
        <v>1992</v>
      </c>
      <c r="C1505" s="179" t="s">
        <v>1899</v>
      </c>
      <c r="D1505" s="199" t="s">
        <v>3582</v>
      </c>
      <c r="E1505" s="200" t="s">
        <v>3528</v>
      </c>
      <c r="F1505" s="201">
        <v>1.54</v>
      </c>
      <c r="G1505" s="201">
        <v>1.54</v>
      </c>
      <c r="H1505" s="202">
        <v>0</v>
      </c>
      <c r="I1505" s="205">
        <v>0</v>
      </c>
      <c r="J1505" s="201">
        <v>0</v>
      </c>
      <c r="K1505" s="201">
        <v>1.54</v>
      </c>
      <c r="L1505" s="202">
        <v>0</v>
      </c>
    </row>
    <row r="1506" s="192" customFormat="1" customHeight="1" spans="1:12">
      <c r="A1506" s="179" t="s">
        <v>1619</v>
      </c>
      <c r="B1506" s="179" t="s">
        <v>2029</v>
      </c>
      <c r="C1506" s="179" t="s">
        <v>1899</v>
      </c>
      <c r="D1506" s="199" t="s">
        <v>3529</v>
      </c>
      <c r="E1506" s="200" t="s">
        <v>3530</v>
      </c>
      <c r="F1506" s="201">
        <v>0.26</v>
      </c>
      <c r="G1506" s="201">
        <v>0.26</v>
      </c>
      <c r="H1506" s="202">
        <v>0</v>
      </c>
      <c r="I1506" s="205">
        <v>0</v>
      </c>
      <c r="J1506" s="201">
        <v>0</v>
      </c>
      <c r="K1506" s="201">
        <v>0.26</v>
      </c>
      <c r="L1506" s="202">
        <v>0</v>
      </c>
    </row>
    <row r="1507" s="192" customFormat="1" customHeight="1" spans="1:12">
      <c r="A1507" s="179" t="s">
        <v>1619</v>
      </c>
      <c r="B1507" s="179" t="s">
        <v>2029</v>
      </c>
      <c r="C1507" s="179" t="s">
        <v>1897</v>
      </c>
      <c r="D1507" s="199" t="s">
        <v>3531</v>
      </c>
      <c r="E1507" s="200" t="s">
        <v>3532</v>
      </c>
      <c r="F1507" s="201">
        <v>0.16</v>
      </c>
      <c r="G1507" s="201">
        <v>0.16</v>
      </c>
      <c r="H1507" s="202">
        <v>0</v>
      </c>
      <c r="I1507" s="205">
        <v>0</v>
      </c>
      <c r="J1507" s="201">
        <v>0</v>
      </c>
      <c r="K1507" s="201">
        <v>0.16</v>
      </c>
      <c r="L1507" s="202">
        <v>0</v>
      </c>
    </row>
    <row r="1508" s="192" customFormat="1" customHeight="1" spans="1:12">
      <c r="A1508" s="179" t="s">
        <v>1851</v>
      </c>
      <c r="B1508" s="179" t="s">
        <v>1899</v>
      </c>
      <c r="C1508" s="179" t="s">
        <v>1897</v>
      </c>
      <c r="D1508" s="199" t="s">
        <v>3533</v>
      </c>
      <c r="E1508" s="200" t="s">
        <v>3533</v>
      </c>
      <c r="F1508" s="201">
        <v>3.13</v>
      </c>
      <c r="G1508" s="201">
        <v>3.13</v>
      </c>
      <c r="H1508" s="202">
        <v>0</v>
      </c>
      <c r="I1508" s="205">
        <v>0</v>
      </c>
      <c r="J1508" s="201">
        <v>0</v>
      </c>
      <c r="K1508" s="201">
        <v>3.13</v>
      </c>
      <c r="L1508" s="202">
        <v>0</v>
      </c>
    </row>
    <row r="1509" s="192" customFormat="1" customHeight="1" spans="1:12">
      <c r="A1509" s="179" t="s">
        <v>1414</v>
      </c>
      <c r="B1509" s="179" t="s">
        <v>2035</v>
      </c>
      <c r="C1509" s="179" t="s">
        <v>1897</v>
      </c>
      <c r="D1509" s="199" t="s">
        <v>3519</v>
      </c>
      <c r="E1509" s="200" t="s">
        <v>3534</v>
      </c>
      <c r="F1509" s="201">
        <v>7.5</v>
      </c>
      <c r="G1509" s="201">
        <v>7.5</v>
      </c>
      <c r="H1509" s="202">
        <v>0</v>
      </c>
      <c r="I1509" s="205">
        <v>7.5</v>
      </c>
      <c r="J1509" s="201">
        <v>0</v>
      </c>
      <c r="K1509" s="201">
        <v>0</v>
      </c>
      <c r="L1509" s="202">
        <v>0</v>
      </c>
    </row>
    <row r="1510" s="192" customFormat="1" customHeight="1" spans="1:12">
      <c r="A1510" s="179" t="s">
        <v>1414</v>
      </c>
      <c r="B1510" s="179" t="s">
        <v>2035</v>
      </c>
      <c r="C1510" s="179" t="s">
        <v>1897</v>
      </c>
      <c r="D1510" s="199" t="s">
        <v>3519</v>
      </c>
      <c r="E1510" s="200" t="s">
        <v>3535</v>
      </c>
      <c r="F1510" s="201">
        <v>0.28</v>
      </c>
      <c r="G1510" s="201">
        <v>0.28</v>
      </c>
      <c r="H1510" s="202">
        <v>0</v>
      </c>
      <c r="I1510" s="205">
        <v>0.28</v>
      </c>
      <c r="J1510" s="201">
        <v>0</v>
      </c>
      <c r="K1510" s="201">
        <v>0</v>
      </c>
      <c r="L1510" s="202">
        <v>0</v>
      </c>
    </row>
    <row r="1511" s="192" customFormat="1" customHeight="1" spans="1:12">
      <c r="A1511" s="179" t="s">
        <v>1414</v>
      </c>
      <c r="B1511" s="179" t="s">
        <v>2035</v>
      </c>
      <c r="C1511" s="179" t="s">
        <v>1897</v>
      </c>
      <c r="D1511" s="199" t="s">
        <v>3519</v>
      </c>
      <c r="E1511" s="200" t="s">
        <v>3536</v>
      </c>
      <c r="F1511" s="201">
        <v>0.78</v>
      </c>
      <c r="G1511" s="201">
        <v>0.78</v>
      </c>
      <c r="H1511" s="202">
        <v>0</v>
      </c>
      <c r="I1511" s="205">
        <v>0.78</v>
      </c>
      <c r="J1511" s="201">
        <v>0</v>
      </c>
      <c r="K1511" s="201">
        <v>0</v>
      </c>
      <c r="L1511" s="202">
        <v>0</v>
      </c>
    </row>
    <row r="1512" s="192" customFormat="1" customHeight="1" spans="1:12">
      <c r="A1512" s="179"/>
      <c r="B1512" s="179"/>
      <c r="C1512" s="179"/>
      <c r="D1512" s="199" t="s">
        <v>3541</v>
      </c>
      <c r="E1512" s="200" t="s">
        <v>3542</v>
      </c>
      <c r="F1512" s="201">
        <v>12</v>
      </c>
      <c r="G1512" s="201">
        <v>12</v>
      </c>
      <c r="H1512" s="202">
        <v>0</v>
      </c>
      <c r="I1512" s="205">
        <v>12</v>
      </c>
      <c r="J1512" s="201">
        <v>0</v>
      </c>
      <c r="K1512" s="201">
        <v>0</v>
      </c>
      <c r="L1512" s="202">
        <v>0</v>
      </c>
    </row>
    <row r="1513" s="192" customFormat="1" customHeight="1" spans="1:12">
      <c r="A1513" s="179" t="s">
        <v>1414</v>
      </c>
      <c r="B1513" s="179" t="s">
        <v>2035</v>
      </c>
      <c r="C1513" s="179" t="s">
        <v>1897</v>
      </c>
      <c r="D1513" s="199" t="s">
        <v>3519</v>
      </c>
      <c r="E1513" s="200" t="s">
        <v>3754</v>
      </c>
      <c r="F1513" s="201">
        <v>6</v>
      </c>
      <c r="G1513" s="201">
        <v>6</v>
      </c>
      <c r="H1513" s="202">
        <v>0</v>
      </c>
      <c r="I1513" s="205">
        <v>6</v>
      </c>
      <c r="J1513" s="201">
        <v>0</v>
      </c>
      <c r="K1513" s="201">
        <v>0</v>
      </c>
      <c r="L1513" s="202">
        <v>0</v>
      </c>
    </row>
    <row r="1514" s="192" customFormat="1" customHeight="1" spans="1:12">
      <c r="A1514" s="179" t="s">
        <v>1414</v>
      </c>
      <c r="B1514" s="179" t="s">
        <v>2035</v>
      </c>
      <c r="C1514" s="179" t="s">
        <v>1897</v>
      </c>
      <c r="D1514" s="199" t="s">
        <v>3519</v>
      </c>
      <c r="E1514" s="200" t="s">
        <v>3583</v>
      </c>
      <c r="F1514" s="201">
        <v>6</v>
      </c>
      <c r="G1514" s="201">
        <v>6</v>
      </c>
      <c r="H1514" s="202">
        <v>0</v>
      </c>
      <c r="I1514" s="205">
        <v>6</v>
      </c>
      <c r="J1514" s="201">
        <v>0</v>
      </c>
      <c r="K1514" s="201">
        <v>0</v>
      </c>
      <c r="L1514" s="202">
        <v>0</v>
      </c>
    </row>
    <row r="1515" s="192" customFormat="1" customHeight="1" spans="1:12">
      <c r="A1515" s="179"/>
      <c r="B1515" s="179"/>
      <c r="C1515" s="179"/>
      <c r="D1515" s="199" t="s">
        <v>2501</v>
      </c>
      <c r="E1515" s="200" t="s">
        <v>2502</v>
      </c>
      <c r="F1515" s="201">
        <v>43.01</v>
      </c>
      <c r="G1515" s="201">
        <v>43.01</v>
      </c>
      <c r="H1515" s="202">
        <v>0</v>
      </c>
      <c r="I1515" s="205">
        <v>18.6</v>
      </c>
      <c r="J1515" s="201">
        <v>4.54</v>
      </c>
      <c r="K1515" s="201">
        <v>6.89</v>
      </c>
      <c r="L1515" s="202">
        <v>12.98</v>
      </c>
    </row>
    <row r="1516" s="192" customFormat="1" customHeight="1" spans="1:12">
      <c r="A1516" s="179"/>
      <c r="B1516" s="179"/>
      <c r="C1516" s="179"/>
      <c r="D1516" s="199" t="s">
        <v>3517</v>
      </c>
      <c r="E1516" s="200" t="s">
        <v>3518</v>
      </c>
      <c r="F1516" s="201">
        <v>29.01</v>
      </c>
      <c r="G1516" s="201">
        <v>29.01</v>
      </c>
      <c r="H1516" s="202">
        <v>0</v>
      </c>
      <c r="I1516" s="205">
        <v>4.6</v>
      </c>
      <c r="J1516" s="201">
        <v>4.54</v>
      </c>
      <c r="K1516" s="201">
        <v>6.89</v>
      </c>
      <c r="L1516" s="202">
        <v>12.98</v>
      </c>
    </row>
    <row r="1517" s="192" customFormat="1" customHeight="1" spans="1:12">
      <c r="A1517" s="179" t="s">
        <v>1554</v>
      </c>
      <c r="B1517" s="179" t="s">
        <v>1919</v>
      </c>
      <c r="C1517" s="179" t="s">
        <v>1911</v>
      </c>
      <c r="D1517" s="199" t="s">
        <v>3755</v>
      </c>
      <c r="E1517" s="200" t="s">
        <v>3520</v>
      </c>
      <c r="F1517" s="201">
        <v>12.98</v>
      </c>
      <c r="G1517" s="201">
        <v>12.98</v>
      </c>
      <c r="H1517" s="202">
        <v>0</v>
      </c>
      <c r="I1517" s="205">
        <v>0</v>
      </c>
      <c r="J1517" s="201">
        <v>0</v>
      </c>
      <c r="K1517" s="201">
        <v>0</v>
      </c>
      <c r="L1517" s="202">
        <v>12.98</v>
      </c>
    </row>
    <row r="1518" s="192" customFormat="1" customHeight="1" spans="1:12">
      <c r="A1518" s="179" t="s">
        <v>1554</v>
      </c>
      <c r="B1518" s="179" t="s">
        <v>1919</v>
      </c>
      <c r="C1518" s="179" t="s">
        <v>1911</v>
      </c>
      <c r="D1518" s="199" t="s">
        <v>3755</v>
      </c>
      <c r="E1518" s="200" t="s">
        <v>3521</v>
      </c>
      <c r="F1518" s="201">
        <v>0.68</v>
      </c>
      <c r="G1518" s="201">
        <v>0.68</v>
      </c>
      <c r="H1518" s="202">
        <v>0</v>
      </c>
      <c r="I1518" s="205">
        <v>0</v>
      </c>
      <c r="J1518" s="201">
        <v>0.68</v>
      </c>
      <c r="K1518" s="201">
        <v>0</v>
      </c>
      <c r="L1518" s="202">
        <v>0</v>
      </c>
    </row>
    <row r="1519" s="192" customFormat="1" customHeight="1" spans="1:12">
      <c r="A1519" s="179" t="s">
        <v>1554</v>
      </c>
      <c r="B1519" s="179" t="s">
        <v>1919</v>
      </c>
      <c r="C1519" s="179" t="s">
        <v>1911</v>
      </c>
      <c r="D1519" s="199" t="s">
        <v>3755</v>
      </c>
      <c r="E1519" s="200" t="s">
        <v>3522</v>
      </c>
      <c r="F1519" s="201">
        <v>2</v>
      </c>
      <c r="G1519" s="201">
        <v>2</v>
      </c>
      <c r="H1519" s="202">
        <v>0</v>
      </c>
      <c r="I1519" s="205">
        <v>0</v>
      </c>
      <c r="J1519" s="201">
        <v>2</v>
      </c>
      <c r="K1519" s="201">
        <v>0</v>
      </c>
      <c r="L1519" s="202">
        <v>0</v>
      </c>
    </row>
    <row r="1520" s="192" customFormat="1" customHeight="1" spans="1:12">
      <c r="A1520" s="179" t="s">
        <v>1619</v>
      </c>
      <c r="B1520" s="179" t="s">
        <v>1911</v>
      </c>
      <c r="C1520" s="179" t="s">
        <v>1911</v>
      </c>
      <c r="D1520" s="199" t="s">
        <v>3523</v>
      </c>
      <c r="E1520" s="200" t="s">
        <v>3524</v>
      </c>
      <c r="F1520" s="201">
        <v>3.13</v>
      </c>
      <c r="G1520" s="201">
        <v>3.13</v>
      </c>
      <c r="H1520" s="202">
        <v>0</v>
      </c>
      <c r="I1520" s="205">
        <v>0</v>
      </c>
      <c r="J1520" s="201">
        <v>0</v>
      </c>
      <c r="K1520" s="201">
        <v>3.13</v>
      </c>
      <c r="L1520" s="202">
        <v>0</v>
      </c>
    </row>
    <row r="1521" s="192" customFormat="1" customHeight="1" spans="1:12">
      <c r="A1521" s="179" t="s">
        <v>1619</v>
      </c>
      <c r="B1521" s="179" t="s">
        <v>1911</v>
      </c>
      <c r="C1521" s="179" t="s">
        <v>1913</v>
      </c>
      <c r="D1521" s="199" t="s">
        <v>3525</v>
      </c>
      <c r="E1521" s="200" t="s">
        <v>3526</v>
      </c>
      <c r="F1521" s="201">
        <v>1.25</v>
      </c>
      <c r="G1521" s="201">
        <v>1.25</v>
      </c>
      <c r="H1521" s="202">
        <v>0</v>
      </c>
      <c r="I1521" s="205">
        <v>0</v>
      </c>
      <c r="J1521" s="201">
        <v>0</v>
      </c>
      <c r="K1521" s="201">
        <v>1.25</v>
      </c>
      <c r="L1521" s="202">
        <v>0</v>
      </c>
    </row>
    <row r="1522" s="192" customFormat="1" customHeight="1" spans="1:12">
      <c r="A1522" s="179" t="s">
        <v>1697</v>
      </c>
      <c r="B1522" s="179" t="s">
        <v>1992</v>
      </c>
      <c r="C1522" s="179" t="s">
        <v>1897</v>
      </c>
      <c r="D1522" s="199" t="s">
        <v>3527</v>
      </c>
      <c r="E1522" s="200" t="s">
        <v>3528</v>
      </c>
      <c r="F1522" s="201">
        <v>0.82</v>
      </c>
      <c r="G1522" s="201">
        <v>0.82</v>
      </c>
      <c r="H1522" s="202">
        <v>0</v>
      </c>
      <c r="I1522" s="205">
        <v>0</v>
      </c>
      <c r="J1522" s="201">
        <v>0</v>
      </c>
      <c r="K1522" s="201">
        <v>0.82</v>
      </c>
      <c r="L1522" s="202">
        <v>0</v>
      </c>
    </row>
    <row r="1523" s="192" customFormat="1" customHeight="1" spans="1:12">
      <c r="A1523" s="179" t="s">
        <v>1619</v>
      </c>
      <c r="B1523" s="179" t="s">
        <v>2029</v>
      </c>
      <c r="C1523" s="179" t="s">
        <v>1899</v>
      </c>
      <c r="D1523" s="199" t="s">
        <v>3529</v>
      </c>
      <c r="E1523" s="200" t="s">
        <v>3530</v>
      </c>
      <c r="F1523" s="201">
        <v>0.13</v>
      </c>
      <c r="G1523" s="201">
        <v>0.13</v>
      </c>
      <c r="H1523" s="202">
        <v>0</v>
      </c>
      <c r="I1523" s="205">
        <v>0</v>
      </c>
      <c r="J1523" s="201">
        <v>0</v>
      </c>
      <c r="K1523" s="201">
        <v>0.13</v>
      </c>
      <c r="L1523" s="202">
        <v>0</v>
      </c>
    </row>
    <row r="1524" s="192" customFormat="1" customHeight="1" spans="1:12">
      <c r="A1524" s="179" t="s">
        <v>1851</v>
      </c>
      <c r="B1524" s="179" t="s">
        <v>1899</v>
      </c>
      <c r="C1524" s="179" t="s">
        <v>1897</v>
      </c>
      <c r="D1524" s="199" t="s">
        <v>3533</v>
      </c>
      <c r="E1524" s="200" t="s">
        <v>3533</v>
      </c>
      <c r="F1524" s="201">
        <v>1.56</v>
      </c>
      <c r="G1524" s="201">
        <v>1.56</v>
      </c>
      <c r="H1524" s="202">
        <v>0</v>
      </c>
      <c r="I1524" s="205">
        <v>0</v>
      </c>
      <c r="J1524" s="201">
        <v>0</v>
      </c>
      <c r="K1524" s="201">
        <v>1.56</v>
      </c>
      <c r="L1524" s="202">
        <v>0</v>
      </c>
    </row>
    <row r="1525" s="192" customFormat="1" customHeight="1" spans="1:12">
      <c r="A1525" s="179" t="s">
        <v>1554</v>
      </c>
      <c r="B1525" s="179" t="s">
        <v>1919</v>
      </c>
      <c r="C1525" s="179" t="s">
        <v>1911</v>
      </c>
      <c r="D1525" s="199" t="s">
        <v>3755</v>
      </c>
      <c r="E1525" s="200" t="s">
        <v>3534</v>
      </c>
      <c r="F1525" s="201">
        <v>3</v>
      </c>
      <c r="G1525" s="201">
        <v>3</v>
      </c>
      <c r="H1525" s="202">
        <v>0</v>
      </c>
      <c r="I1525" s="205">
        <v>3</v>
      </c>
      <c r="J1525" s="201">
        <v>0</v>
      </c>
      <c r="K1525" s="201">
        <v>0</v>
      </c>
      <c r="L1525" s="202">
        <v>0</v>
      </c>
    </row>
    <row r="1526" s="192" customFormat="1" customHeight="1" spans="1:12">
      <c r="A1526" s="179" t="s">
        <v>1554</v>
      </c>
      <c r="B1526" s="179" t="s">
        <v>1919</v>
      </c>
      <c r="C1526" s="179" t="s">
        <v>1911</v>
      </c>
      <c r="D1526" s="199" t="s">
        <v>3755</v>
      </c>
      <c r="E1526" s="200" t="s">
        <v>3535</v>
      </c>
      <c r="F1526" s="201">
        <v>0.16</v>
      </c>
      <c r="G1526" s="201">
        <v>0.16</v>
      </c>
      <c r="H1526" s="202">
        <v>0</v>
      </c>
      <c r="I1526" s="205">
        <v>0.16</v>
      </c>
      <c r="J1526" s="201">
        <v>0</v>
      </c>
      <c r="K1526" s="201">
        <v>0</v>
      </c>
      <c r="L1526" s="202">
        <v>0</v>
      </c>
    </row>
    <row r="1527" s="192" customFormat="1" customHeight="1" spans="1:12">
      <c r="A1527" s="179" t="s">
        <v>1554</v>
      </c>
      <c r="B1527" s="179" t="s">
        <v>1919</v>
      </c>
      <c r="C1527" s="179" t="s">
        <v>1911</v>
      </c>
      <c r="D1527" s="199" t="s">
        <v>3755</v>
      </c>
      <c r="E1527" s="200" t="s">
        <v>3536</v>
      </c>
      <c r="F1527" s="201">
        <v>1.44</v>
      </c>
      <c r="G1527" s="201">
        <v>1.44</v>
      </c>
      <c r="H1527" s="202">
        <v>0</v>
      </c>
      <c r="I1527" s="205">
        <v>1.44</v>
      </c>
      <c r="J1527" s="201">
        <v>0</v>
      </c>
      <c r="K1527" s="201">
        <v>0</v>
      </c>
      <c r="L1527" s="202">
        <v>0</v>
      </c>
    </row>
    <row r="1528" s="192" customFormat="1" customHeight="1" spans="1:12">
      <c r="A1528" s="179" t="s">
        <v>1619</v>
      </c>
      <c r="B1528" s="179" t="s">
        <v>1911</v>
      </c>
      <c r="C1528" s="179" t="s">
        <v>1897</v>
      </c>
      <c r="D1528" s="199" t="s">
        <v>3537</v>
      </c>
      <c r="E1528" s="200" t="s">
        <v>3538</v>
      </c>
      <c r="F1528" s="201">
        <v>1.86</v>
      </c>
      <c r="G1528" s="201">
        <v>1.86</v>
      </c>
      <c r="H1528" s="202">
        <v>0</v>
      </c>
      <c r="I1528" s="205">
        <v>0</v>
      </c>
      <c r="J1528" s="201">
        <v>1.86</v>
      </c>
      <c r="K1528" s="201">
        <v>0</v>
      </c>
      <c r="L1528" s="202">
        <v>0</v>
      </c>
    </row>
    <row r="1529" s="192" customFormat="1" customHeight="1" spans="1:12">
      <c r="A1529" s="179"/>
      <c r="B1529" s="179"/>
      <c r="C1529" s="179"/>
      <c r="D1529" s="199" t="s">
        <v>3541</v>
      </c>
      <c r="E1529" s="200" t="s">
        <v>3542</v>
      </c>
      <c r="F1529" s="201">
        <v>14</v>
      </c>
      <c r="G1529" s="201">
        <v>14</v>
      </c>
      <c r="H1529" s="202">
        <v>0</v>
      </c>
      <c r="I1529" s="205">
        <v>14</v>
      </c>
      <c r="J1529" s="201">
        <v>0</v>
      </c>
      <c r="K1529" s="201">
        <v>0</v>
      </c>
      <c r="L1529" s="202">
        <v>0</v>
      </c>
    </row>
    <row r="1530" s="192" customFormat="1" customHeight="1" spans="1:12">
      <c r="A1530" s="179" t="s">
        <v>1554</v>
      </c>
      <c r="B1530" s="179" t="s">
        <v>1919</v>
      </c>
      <c r="C1530" s="179" t="s">
        <v>1911</v>
      </c>
      <c r="D1530" s="199" t="s">
        <v>3755</v>
      </c>
      <c r="E1530" s="200" t="s">
        <v>3756</v>
      </c>
      <c r="F1530" s="201">
        <v>11</v>
      </c>
      <c r="G1530" s="201">
        <v>11</v>
      </c>
      <c r="H1530" s="202">
        <v>0</v>
      </c>
      <c r="I1530" s="205">
        <v>11</v>
      </c>
      <c r="J1530" s="201">
        <v>0</v>
      </c>
      <c r="K1530" s="201">
        <v>0</v>
      </c>
      <c r="L1530" s="202">
        <v>0</v>
      </c>
    </row>
    <row r="1531" s="192" customFormat="1" customHeight="1" spans="1:12">
      <c r="A1531" s="179" t="s">
        <v>1554</v>
      </c>
      <c r="B1531" s="179" t="s">
        <v>1919</v>
      </c>
      <c r="C1531" s="179" t="s">
        <v>1911</v>
      </c>
      <c r="D1531" s="199" t="s">
        <v>3755</v>
      </c>
      <c r="E1531" s="200" t="s">
        <v>3757</v>
      </c>
      <c r="F1531" s="201">
        <v>3</v>
      </c>
      <c r="G1531" s="201">
        <v>3</v>
      </c>
      <c r="H1531" s="202">
        <v>0</v>
      </c>
      <c r="I1531" s="205">
        <v>3</v>
      </c>
      <c r="J1531" s="201">
        <v>0</v>
      </c>
      <c r="K1531" s="201">
        <v>0</v>
      </c>
      <c r="L1531" s="202">
        <v>0</v>
      </c>
    </row>
    <row r="1532" s="192" customFormat="1" customHeight="1" spans="1:12">
      <c r="A1532" s="179"/>
      <c r="B1532" s="179"/>
      <c r="C1532" s="179"/>
      <c r="D1532" s="199" t="s">
        <v>2503</v>
      </c>
      <c r="E1532" s="200" t="s">
        <v>2504</v>
      </c>
      <c r="F1532" s="201">
        <v>479.72</v>
      </c>
      <c r="G1532" s="201">
        <v>479.72</v>
      </c>
      <c r="H1532" s="202">
        <v>0</v>
      </c>
      <c r="I1532" s="205">
        <v>213.31</v>
      </c>
      <c r="J1532" s="201">
        <v>41.5</v>
      </c>
      <c r="K1532" s="201">
        <v>77.94</v>
      </c>
      <c r="L1532" s="202">
        <v>146.97</v>
      </c>
    </row>
    <row r="1533" s="192" customFormat="1" customHeight="1" spans="1:12">
      <c r="A1533" s="179"/>
      <c r="B1533" s="179"/>
      <c r="C1533" s="179"/>
      <c r="D1533" s="199" t="s">
        <v>3517</v>
      </c>
      <c r="E1533" s="200" t="s">
        <v>3518</v>
      </c>
      <c r="F1533" s="201">
        <v>311.72</v>
      </c>
      <c r="G1533" s="201">
        <v>311.72</v>
      </c>
      <c r="H1533" s="202">
        <v>0</v>
      </c>
      <c r="I1533" s="205">
        <v>45.31</v>
      </c>
      <c r="J1533" s="201">
        <v>41.5</v>
      </c>
      <c r="K1533" s="201">
        <v>77.94</v>
      </c>
      <c r="L1533" s="202">
        <v>146.97</v>
      </c>
    </row>
    <row r="1534" s="192" customFormat="1" customHeight="1" spans="1:12">
      <c r="A1534" s="179" t="s">
        <v>1414</v>
      </c>
      <c r="B1534" s="179" t="s">
        <v>2035</v>
      </c>
      <c r="C1534" s="179" t="s">
        <v>1899</v>
      </c>
      <c r="D1534" s="199" t="s">
        <v>3732</v>
      </c>
      <c r="E1534" s="200" t="s">
        <v>3520</v>
      </c>
      <c r="F1534" s="201">
        <v>146.97</v>
      </c>
      <c r="G1534" s="201">
        <v>146.97</v>
      </c>
      <c r="H1534" s="202">
        <v>0</v>
      </c>
      <c r="I1534" s="205">
        <v>0</v>
      </c>
      <c r="J1534" s="201">
        <v>0</v>
      </c>
      <c r="K1534" s="201">
        <v>0</v>
      </c>
      <c r="L1534" s="202">
        <v>146.97</v>
      </c>
    </row>
    <row r="1535" s="192" customFormat="1" customHeight="1" spans="1:12">
      <c r="A1535" s="179" t="s">
        <v>1414</v>
      </c>
      <c r="B1535" s="179" t="s">
        <v>2035</v>
      </c>
      <c r="C1535" s="179" t="s">
        <v>1899</v>
      </c>
      <c r="D1535" s="199" t="s">
        <v>3732</v>
      </c>
      <c r="E1535" s="200" t="s">
        <v>3521</v>
      </c>
      <c r="F1535" s="201">
        <v>7.89</v>
      </c>
      <c r="G1535" s="201">
        <v>7.89</v>
      </c>
      <c r="H1535" s="202">
        <v>0</v>
      </c>
      <c r="I1535" s="205">
        <v>0</v>
      </c>
      <c r="J1535" s="201">
        <v>7.89</v>
      </c>
      <c r="K1535" s="201">
        <v>0</v>
      </c>
      <c r="L1535" s="202">
        <v>0</v>
      </c>
    </row>
    <row r="1536" s="192" customFormat="1" customHeight="1" spans="1:12">
      <c r="A1536" s="179" t="s">
        <v>1414</v>
      </c>
      <c r="B1536" s="179" t="s">
        <v>2035</v>
      </c>
      <c r="C1536" s="179" t="s">
        <v>1899</v>
      </c>
      <c r="D1536" s="199" t="s">
        <v>3732</v>
      </c>
      <c r="E1536" s="200" t="s">
        <v>3522</v>
      </c>
      <c r="F1536" s="201">
        <v>22</v>
      </c>
      <c r="G1536" s="201">
        <v>22</v>
      </c>
      <c r="H1536" s="202">
        <v>0</v>
      </c>
      <c r="I1536" s="205">
        <v>0</v>
      </c>
      <c r="J1536" s="201">
        <v>22</v>
      </c>
      <c r="K1536" s="201">
        <v>0</v>
      </c>
      <c r="L1536" s="202">
        <v>0</v>
      </c>
    </row>
    <row r="1537" s="192" customFormat="1" customHeight="1" spans="1:12">
      <c r="A1537" s="179" t="s">
        <v>1619</v>
      </c>
      <c r="B1537" s="179" t="s">
        <v>1911</v>
      </c>
      <c r="C1537" s="179" t="s">
        <v>1911</v>
      </c>
      <c r="D1537" s="199" t="s">
        <v>3523</v>
      </c>
      <c r="E1537" s="200" t="s">
        <v>3524</v>
      </c>
      <c r="F1537" s="201">
        <v>35.37</v>
      </c>
      <c r="G1537" s="201">
        <v>35.37</v>
      </c>
      <c r="H1537" s="202">
        <v>0</v>
      </c>
      <c r="I1537" s="205">
        <v>0</v>
      </c>
      <c r="J1537" s="201">
        <v>0</v>
      </c>
      <c r="K1537" s="201">
        <v>35.37</v>
      </c>
      <c r="L1537" s="202">
        <v>0</v>
      </c>
    </row>
    <row r="1538" s="192" customFormat="1" customHeight="1" spans="1:12">
      <c r="A1538" s="179" t="s">
        <v>1619</v>
      </c>
      <c r="B1538" s="179" t="s">
        <v>1911</v>
      </c>
      <c r="C1538" s="179" t="s">
        <v>1913</v>
      </c>
      <c r="D1538" s="199" t="s">
        <v>3525</v>
      </c>
      <c r="E1538" s="200" t="s">
        <v>3526</v>
      </c>
      <c r="F1538" s="201">
        <v>14.15</v>
      </c>
      <c r="G1538" s="201">
        <v>14.15</v>
      </c>
      <c r="H1538" s="202">
        <v>0</v>
      </c>
      <c r="I1538" s="205">
        <v>0</v>
      </c>
      <c r="J1538" s="201">
        <v>0</v>
      </c>
      <c r="K1538" s="201">
        <v>14.15</v>
      </c>
      <c r="L1538" s="202">
        <v>0</v>
      </c>
    </row>
    <row r="1539" s="192" customFormat="1" customHeight="1" spans="1:12">
      <c r="A1539" s="179" t="s">
        <v>1697</v>
      </c>
      <c r="B1539" s="179" t="s">
        <v>1992</v>
      </c>
      <c r="C1539" s="179" t="s">
        <v>1897</v>
      </c>
      <c r="D1539" s="199" t="s">
        <v>3527</v>
      </c>
      <c r="E1539" s="200" t="s">
        <v>3528</v>
      </c>
      <c r="F1539" s="201">
        <v>9.31</v>
      </c>
      <c r="G1539" s="201">
        <v>9.31</v>
      </c>
      <c r="H1539" s="202">
        <v>0</v>
      </c>
      <c r="I1539" s="205">
        <v>0</v>
      </c>
      <c r="J1539" s="201">
        <v>0</v>
      </c>
      <c r="K1539" s="201">
        <v>9.31</v>
      </c>
      <c r="L1539" s="202">
        <v>0</v>
      </c>
    </row>
    <row r="1540" s="192" customFormat="1" customHeight="1" spans="1:12">
      <c r="A1540" s="179" t="s">
        <v>1619</v>
      </c>
      <c r="B1540" s="179" t="s">
        <v>2029</v>
      </c>
      <c r="C1540" s="179" t="s">
        <v>1899</v>
      </c>
      <c r="D1540" s="199" t="s">
        <v>3529</v>
      </c>
      <c r="E1540" s="200" t="s">
        <v>3530</v>
      </c>
      <c r="F1540" s="201">
        <v>1.47</v>
      </c>
      <c r="G1540" s="201">
        <v>1.47</v>
      </c>
      <c r="H1540" s="202">
        <v>0</v>
      </c>
      <c r="I1540" s="205">
        <v>0</v>
      </c>
      <c r="J1540" s="201">
        <v>0</v>
      </c>
      <c r="K1540" s="201">
        <v>1.47</v>
      </c>
      <c r="L1540" s="202">
        <v>0</v>
      </c>
    </row>
    <row r="1541" s="192" customFormat="1" customHeight="1" spans="1:12">
      <c r="A1541" s="179" t="s">
        <v>1851</v>
      </c>
      <c r="B1541" s="179" t="s">
        <v>1899</v>
      </c>
      <c r="C1541" s="179" t="s">
        <v>1897</v>
      </c>
      <c r="D1541" s="199" t="s">
        <v>3533</v>
      </c>
      <c r="E1541" s="200" t="s">
        <v>3533</v>
      </c>
      <c r="F1541" s="201">
        <v>17.64</v>
      </c>
      <c r="G1541" s="201">
        <v>17.64</v>
      </c>
      <c r="H1541" s="202">
        <v>0</v>
      </c>
      <c r="I1541" s="205">
        <v>0</v>
      </c>
      <c r="J1541" s="201">
        <v>0</v>
      </c>
      <c r="K1541" s="201">
        <v>17.64</v>
      </c>
      <c r="L1541" s="202">
        <v>0</v>
      </c>
    </row>
    <row r="1542" s="192" customFormat="1" customHeight="1" spans="1:12">
      <c r="A1542" s="179" t="s">
        <v>1414</v>
      </c>
      <c r="B1542" s="179" t="s">
        <v>3165</v>
      </c>
      <c r="C1542" s="179" t="s">
        <v>1897</v>
      </c>
      <c r="D1542" s="199" t="s">
        <v>3519</v>
      </c>
      <c r="E1542" s="200" t="s">
        <v>3534</v>
      </c>
      <c r="F1542" s="201">
        <v>31.5</v>
      </c>
      <c r="G1542" s="201">
        <v>31.5</v>
      </c>
      <c r="H1542" s="202">
        <v>0</v>
      </c>
      <c r="I1542" s="205">
        <v>31.5</v>
      </c>
      <c r="J1542" s="201">
        <v>0</v>
      </c>
      <c r="K1542" s="201">
        <v>0</v>
      </c>
      <c r="L1542" s="202">
        <v>0</v>
      </c>
    </row>
    <row r="1543" s="192" customFormat="1" customHeight="1" spans="1:12">
      <c r="A1543" s="179" t="s">
        <v>1414</v>
      </c>
      <c r="B1543" s="179" t="s">
        <v>2035</v>
      </c>
      <c r="C1543" s="179" t="s">
        <v>1897</v>
      </c>
      <c r="D1543" s="199" t="s">
        <v>3519</v>
      </c>
      <c r="E1543" s="200" t="s">
        <v>3535</v>
      </c>
      <c r="F1543" s="201">
        <v>1.89</v>
      </c>
      <c r="G1543" s="201">
        <v>1.89</v>
      </c>
      <c r="H1543" s="202">
        <v>0</v>
      </c>
      <c r="I1543" s="205">
        <v>1.89</v>
      </c>
      <c r="J1543" s="201">
        <v>0</v>
      </c>
      <c r="K1543" s="201">
        <v>0</v>
      </c>
      <c r="L1543" s="202">
        <v>0</v>
      </c>
    </row>
    <row r="1544" s="192" customFormat="1" customHeight="1" spans="1:12">
      <c r="A1544" s="179" t="s">
        <v>1414</v>
      </c>
      <c r="B1544" s="179" t="s">
        <v>2035</v>
      </c>
      <c r="C1544" s="179" t="s">
        <v>1897</v>
      </c>
      <c r="D1544" s="199" t="s">
        <v>3519</v>
      </c>
      <c r="E1544" s="200" t="s">
        <v>3536</v>
      </c>
      <c r="F1544" s="201">
        <v>11.92</v>
      </c>
      <c r="G1544" s="201">
        <v>11.92</v>
      </c>
      <c r="H1544" s="202">
        <v>0</v>
      </c>
      <c r="I1544" s="205">
        <v>11.92</v>
      </c>
      <c r="J1544" s="201">
        <v>0</v>
      </c>
      <c r="K1544" s="201">
        <v>0</v>
      </c>
      <c r="L1544" s="202">
        <v>0</v>
      </c>
    </row>
    <row r="1545" s="192" customFormat="1" customHeight="1" spans="1:12">
      <c r="A1545" s="179" t="s">
        <v>1619</v>
      </c>
      <c r="B1545" s="179" t="s">
        <v>1911</v>
      </c>
      <c r="C1545" s="179" t="s">
        <v>1897</v>
      </c>
      <c r="D1545" s="199" t="s">
        <v>3537</v>
      </c>
      <c r="E1545" s="200" t="s">
        <v>3538</v>
      </c>
      <c r="F1545" s="201">
        <v>11.61</v>
      </c>
      <c r="G1545" s="201">
        <v>11.61</v>
      </c>
      <c r="H1545" s="202">
        <v>0</v>
      </c>
      <c r="I1545" s="205">
        <v>0</v>
      </c>
      <c r="J1545" s="201">
        <v>11.61</v>
      </c>
      <c r="K1545" s="201">
        <v>0</v>
      </c>
      <c r="L1545" s="202">
        <v>0</v>
      </c>
    </row>
    <row r="1546" s="192" customFormat="1" customHeight="1" spans="1:12">
      <c r="A1546" s="179"/>
      <c r="B1546" s="179"/>
      <c r="C1546" s="179"/>
      <c r="D1546" s="199" t="s">
        <v>3541</v>
      </c>
      <c r="E1546" s="200" t="s">
        <v>3542</v>
      </c>
      <c r="F1546" s="201">
        <v>168</v>
      </c>
      <c r="G1546" s="201">
        <v>168</v>
      </c>
      <c r="H1546" s="202">
        <v>0</v>
      </c>
      <c r="I1546" s="205">
        <v>168</v>
      </c>
      <c r="J1546" s="201">
        <v>0</v>
      </c>
      <c r="K1546" s="201">
        <v>0</v>
      </c>
      <c r="L1546" s="202">
        <v>0</v>
      </c>
    </row>
    <row r="1547" s="192" customFormat="1" customHeight="1" spans="1:12">
      <c r="A1547" s="179" t="s">
        <v>1414</v>
      </c>
      <c r="B1547" s="179" t="s">
        <v>2035</v>
      </c>
      <c r="C1547" s="179" t="s">
        <v>1899</v>
      </c>
      <c r="D1547" s="199" t="s">
        <v>3732</v>
      </c>
      <c r="E1547" s="200" t="s">
        <v>3758</v>
      </c>
      <c r="F1547" s="201">
        <v>3</v>
      </c>
      <c r="G1547" s="201">
        <v>3</v>
      </c>
      <c r="H1547" s="202">
        <v>0</v>
      </c>
      <c r="I1547" s="205">
        <v>3</v>
      </c>
      <c r="J1547" s="201">
        <v>0</v>
      </c>
      <c r="K1547" s="201">
        <v>0</v>
      </c>
      <c r="L1547" s="202">
        <v>0</v>
      </c>
    </row>
    <row r="1548" s="192" customFormat="1" customHeight="1" spans="1:12">
      <c r="A1548" s="179" t="s">
        <v>1414</v>
      </c>
      <c r="B1548" s="179" t="s">
        <v>2035</v>
      </c>
      <c r="C1548" s="179" t="s">
        <v>1899</v>
      </c>
      <c r="D1548" s="199" t="s">
        <v>3732</v>
      </c>
      <c r="E1548" s="200" t="s">
        <v>3759</v>
      </c>
      <c r="F1548" s="201">
        <v>2</v>
      </c>
      <c r="G1548" s="201">
        <v>2</v>
      </c>
      <c r="H1548" s="202">
        <v>0</v>
      </c>
      <c r="I1548" s="205">
        <v>2</v>
      </c>
      <c r="J1548" s="201">
        <v>0</v>
      </c>
      <c r="K1548" s="201">
        <v>0</v>
      </c>
      <c r="L1548" s="202">
        <v>0</v>
      </c>
    </row>
    <row r="1549" s="192" customFormat="1" customHeight="1" spans="1:12">
      <c r="A1549" s="179" t="s">
        <v>1414</v>
      </c>
      <c r="B1549" s="179" t="s">
        <v>2035</v>
      </c>
      <c r="C1549" s="179" t="s">
        <v>1899</v>
      </c>
      <c r="D1549" s="199" t="s">
        <v>3732</v>
      </c>
      <c r="E1549" s="200" t="s">
        <v>3760</v>
      </c>
      <c r="F1549" s="201">
        <v>54</v>
      </c>
      <c r="G1549" s="201">
        <v>54</v>
      </c>
      <c r="H1549" s="202">
        <v>0</v>
      </c>
      <c r="I1549" s="205">
        <v>54</v>
      </c>
      <c r="J1549" s="201">
        <v>0</v>
      </c>
      <c r="K1549" s="201">
        <v>0</v>
      </c>
      <c r="L1549" s="202">
        <v>0</v>
      </c>
    </row>
    <row r="1550" s="192" customFormat="1" customHeight="1" spans="1:12">
      <c r="A1550" s="179" t="s">
        <v>1414</v>
      </c>
      <c r="B1550" s="179" t="s">
        <v>2035</v>
      </c>
      <c r="C1550" s="179" t="s">
        <v>1899</v>
      </c>
      <c r="D1550" s="199" t="s">
        <v>3732</v>
      </c>
      <c r="E1550" s="200" t="s">
        <v>3761</v>
      </c>
      <c r="F1550" s="201">
        <v>12</v>
      </c>
      <c r="G1550" s="201">
        <v>12</v>
      </c>
      <c r="H1550" s="202">
        <v>0</v>
      </c>
      <c r="I1550" s="205">
        <v>12</v>
      </c>
      <c r="J1550" s="201">
        <v>0</v>
      </c>
      <c r="K1550" s="201">
        <v>0</v>
      </c>
      <c r="L1550" s="202">
        <v>0</v>
      </c>
    </row>
    <row r="1551" s="192" customFormat="1" customHeight="1" spans="1:12">
      <c r="A1551" s="179" t="s">
        <v>1414</v>
      </c>
      <c r="B1551" s="179" t="s">
        <v>2035</v>
      </c>
      <c r="C1551" s="179" t="s">
        <v>1899</v>
      </c>
      <c r="D1551" s="199" t="s">
        <v>3732</v>
      </c>
      <c r="E1551" s="200" t="s">
        <v>3762</v>
      </c>
      <c r="F1551" s="201">
        <v>40</v>
      </c>
      <c r="G1551" s="201">
        <v>40</v>
      </c>
      <c r="H1551" s="202">
        <v>0</v>
      </c>
      <c r="I1551" s="205">
        <v>40</v>
      </c>
      <c r="J1551" s="201">
        <v>0</v>
      </c>
      <c r="K1551" s="201">
        <v>0</v>
      </c>
      <c r="L1551" s="202">
        <v>0</v>
      </c>
    </row>
    <row r="1552" s="192" customFormat="1" customHeight="1" spans="1:12">
      <c r="A1552" s="179" t="s">
        <v>1414</v>
      </c>
      <c r="B1552" s="179" t="s">
        <v>2035</v>
      </c>
      <c r="C1552" s="179" t="s">
        <v>1899</v>
      </c>
      <c r="D1552" s="199" t="s">
        <v>3732</v>
      </c>
      <c r="E1552" s="200" t="s">
        <v>3763</v>
      </c>
      <c r="F1552" s="201">
        <v>10</v>
      </c>
      <c r="G1552" s="201">
        <v>10</v>
      </c>
      <c r="H1552" s="202">
        <v>0</v>
      </c>
      <c r="I1552" s="205">
        <v>10</v>
      </c>
      <c r="J1552" s="201">
        <v>0</v>
      </c>
      <c r="K1552" s="201">
        <v>0</v>
      </c>
      <c r="L1552" s="202">
        <v>0</v>
      </c>
    </row>
    <row r="1553" s="192" customFormat="1" customHeight="1" spans="1:12">
      <c r="A1553" s="179" t="s">
        <v>1414</v>
      </c>
      <c r="B1553" s="179" t="s">
        <v>2035</v>
      </c>
      <c r="C1553" s="179" t="s">
        <v>1899</v>
      </c>
      <c r="D1553" s="199" t="s">
        <v>3732</v>
      </c>
      <c r="E1553" s="200" t="s">
        <v>3764</v>
      </c>
      <c r="F1553" s="201">
        <v>30</v>
      </c>
      <c r="G1553" s="201">
        <v>30</v>
      </c>
      <c r="H1553" s="202">
        <v>0</v>
      </c>
      <c r="I1553" s="205">
        <v>30</v>
      </c>
      <c r="J1553" s="201">
        <v>0</v>
      </c>
      <c r="K1553" s="201">
        <v>0</v>
      </c>
      <c r="L1553" s="202">
        <v>0</v>
      </c>
    </row>
    <row r="1554" s="192" customFormat="1" customHeight="1" spans="1:12">
      <c r="A1554" s="179" t="s">
        <v>1414</v>
      </c>
      <c r="B1554" s="179" t="s">
        <v>2035</v>
      </c>
      <c r="C1554" s="179" t="s">
        <v>1899</v>
      </c>
      <c r="D1554" s="199" t="s">
        <v>3732</v>
      </c>
      <c r="E1554" s="200" t="s">
        <v>3765</v>
      </c>
      <c r="F1554" s="201">
        <v>17</v>
      </c>
      <c r="G1554" s="201">
        <v>17</v>
      </c>
      <c r="H1554" s="202">
        <v>0</v>
      </c>
      <c r="I1554" s="205">
        <v>17</v>
      </c>
      <c r="J1554" s="201">
        <v>0</v>
      </c>
      <c r="K1554" s="201">
        <v>0</v>
      </c>
      <c r="L1554" s="202">
        <v>0</v>
      </c>
    </row>
    <row r="1555" s="192" customFormat="1" customHeight="1" spans="1:12">
      <c r="A1555" s="179"/>
      <c r="B1555" s="179"/>
      <c r="C1555" s="179"/>
      <c r="D1555" s="199" t="s">
        <v>2505</v>
      </c>
      <c r="E1555" s="200" t="s">
        <v>2506</v>
      </c>
      <c r="F1555" s="201">
        <v>1493.49</v>
      </c>
      <c r="G1555" s="201">
        <v>1493.49</v>
      </c>
      <c r="H1555" s="202">
        <v>0</v>
      </c>
      <c r="I1555" s="205">
        <v>890.31</v>
      </c>
      <c r="J1555" s="201">
        <v>85.5</v>
      </c>
      <c r="K1555" s="201">
        <v>179.83</v>
      </c>
      <c r="L1555" s="202">
        <v>337.85</v>
      </c>
    </row>
    <row r="1556" s="192" customFormat="1" customHeight="1" spans="1:12">
      <c r="A1556" s="179"/>
      <c r="B1556" s="179"/>
      <c r="C1556" s="179"/>
      <c r="D1556" s="199" t="s">
        <v>3517</v>
      </c>
      <c r="E1556" s="200" t="s">
        <v>3518</v>
      </c>
      <c r="F1556" s="201">
        <v>876.49</v>
      </c>
      <c r="G1556" s="201">
        <v>876.49</v>
      </c>
      <c r="H1556" s="202">
        <v>0</v>
      </c>
      <c r="I1556" s="205">
        <v>273.31</v>
      </c>
      <c r="J1556" s="201">
        <v>85.5</v>
      </c>
      <c r="K1556" s="201">
        <v>179.83</v>
      </c>
      <c r="L1556" s="202">
        <v>337.85</v>
      </c>
    </row>
    <row r="1557" s="192" customFormat="1" customHeight="1" spans="1:12">
      <c r="A1557" s="179" t="s">
        <v>1414</v>
      </c>
      <c r="B1557" s="179" t="s">
        <v>1992</v>
      </c>
      <c r="C1557" s="179" t="s">
        <v>1897</v>
      </c>
      <c r="D1557" s="199" t="s">
        <v>3519</v>
      </c>
      <c r="E1557" s="200" t="s">
        <v>3520</v>
      </c>
      <c r="F1557" s="201">
        <v>337.85</v>
      </c>
      <c r="G1557" s="201">
        <v>337.85</v>
      </c>
      <c r="H1557" s="202">
        <v>0</v>
      </c>
      <c r="I1557" s="205">
        <v>0</v>
      </c>
      <c r="J1557" s="201">
        <v>0</v>
      </c>
      <c r="K1557" s="201">
        <v>0</v>
      </c>
      <c r="L1557" s="202">
        <v>337.85</v>
      </c>
    </row>
    <row r="1558" s="192" customFormat="1" customHeight="1" spans="1:12">
      <c r="A1558" s="179" t="s">
        <v>1414</v>
      </c>
      <c r="B1558" s="179" t="s">
        <v>1992</v>
      </c>
      <c r="C1558" s="179" t="s">
        <v>1897</v>
      </c>
      <c r="D1558" s="199" t="s">
        <v>3519</v>
      </c>
      <c r="E1558" s="200" t="s">
        <v>3521</v>
      </c>
      <c r="F1558" s="201">
        <v>15.76</v>
      </c>
      <c r="G1558" s="201">
        <v>15.76</v>
      </c>
      <c r="H1558" s="202">
        <v>0</v>
      </c>
      <c r="I1558" s="205">
        <v>0</v>
      </c>
      <c r="J1558" s="201">
        <v>15.76</v>
      </c>
      <c r="K1558" s="201">
        <v>0</v>
      </c>
      <c r="L1558" s="202">
        <v>0</v>
      </c>
    </row>
    <row r="1559" s="192" customFormat="1" customHeight="1" spans="1:12">
      <c r="A1559" s="179" t="s">
        <v>1414</v>
      </c>
      <c r="B1559" s="179" t="s">
        <v>1992</v>
      </c>
      <c r="C1559" s="179" t="s">
        <v>1897</v>
      </c>
      <c r="D1559" s="199" t="s">
        <v>3519</v>
      </c>
      <c r="E1559" s="200" t="s">
        <v>3522</v>
      </c>
      <c r="F1559" s="201">
        <v>57</v>
      </c>
      <c r="G1559" s="201">
        <v>57</v>
      </c>
      <c r="H1559" s="202">
        <v>0</v>
      </c>
      <c r="I1559" s="205">
        <v>0</v>
      </c>
      <c r="J1559" s="201">
        <v>57</v>
      </c>
      <c r="K1559" s="201">
        <v>0</v>
      </c>
      <c r="L1559" s="202">
        <v>0</v>
      </c>
    </row>
    <row r="1560" s="192" customFormat="1" customHeight="1" spans="1:12">
      <c r="A1560" s="179" t="s">
        <v>1619</v>
      </c>
      <c r="B1560" s="179" t="s">
        <v>1911</v>
      </c>
      <c r="C1560" s="179" t="s">
        <v>1911</v>
      </c>
      <c r="D1560" s="199" t="s">
        <v>3523</v>
      </c>
      <c r="E1560" s="200" t="s">
        <v>3524</v>
      </c>
      <c r="F1560" s="201">
        <v>82.12</v>
      </c>
      <c r="G1560" s="201">
        <v>82.12</v>
      </c>
      <c r="H1560" s="202">
        <v>0</v>
      </c>
      <c r="I1560" s="205">
        <v>0</v>
      </c>
      <c r="J1560" s="201">
        <v>0</v>
      </c>
      <c r="K1560" s="201">
        <v>82.12</v>
      </c>
      <c r="L1560" s="202">
        <v>0</v>
      </c>
    </row>
    <row r="1561" s="192" customFormat="1" customHeight="1" spans="1:12">
      <c r="A1561" s="179" t="s">
        <v>1619</v>
      </c>
      <c r="B1561" s="179" t="s">
        <v>1911</v>
      </c>
      <c r="C1561" s="179" t="s">
        <v>1913</v>
      </c>
      <c r="D1561" s="199" t="s">
        <v>3525</v>
      </c>
      <c r="E1561" s="200" t="s">
        <v>3526</v>
      </c>
      <c r="F1561" s="201">
        <v>32.85</v>
      </c>
      <c r="G1561" s="201">
        <v>32.85</v>
      </c>
      <c r="H1561" s="202">
        <v>0</v>
      </c>
      <c r="I1561" s="205">
        <v>0</v>
      </c>
      <c r="J1561" s="201">
        <v>0</v>
      </c>
      <c r="K1561" s="201">
        <v>32.85</v>
      </c>
      <c r="L1561" s="202">
        <v>0</v>
      </c>
    </row>
    <row r="1562" s="192" customFormat="1" customHeight="1" spans="1:12">
      <c r="A1562" s="179" t="s">
        <v>1697</v>
      </c>
      <c r="B1562" s="179" t="s">
        <v>1992</v>
      </c>
      <c r="C1562" s="179" t="s">
        <v>1897</v>
      </c>
      <c r="D1562" s="199" t="s">
        <v>3527</v>
      </c>
      <c r="E1562" s="200" t="s">
        <v>3528</v>
      </c>
      <c r="F1562" s="201">
        <v>20.72</v>
      </c>
      <c r="G1562" s="201">
        <v>20.72</v>
      </c>
      <c r="H1562" s="202">
        <v>0</v>
      </c>
      <c r="I1562" s="205">
        <v>0</v>
      </c>
      <c r="J1562" s="201">
        <v>0</v>
      </c>
      <c r="K1562" s="201">
        <v>20.72</v>
      </c>
      <c r="L1562" s="202">
        <v>0</v>
      </c>
    </row>
    <row r="1563" s="192" customFormat="1" customHeight="1" spans="1:12">
      <c r="A1563" s="179" t="s">
        <v>1619</v>
      </c>
      <c r="B1563" s="179" t="s">
        <v>2029</v>
      </c>
      <c r="C1563" s="179" t="s">
        <v>1899</v>
      </c>
      <c r="D1563" s="199" t="s">
        <v>3529</v>
      </c>
      <c r="E1563" s="200" t="s">
        <v>3530</v>
      </c>
      <c r="F1563" s="201">
        <v>3.38</v>
      </c>
      <c r="G1563" s="201">
        <v>3.38</v>
      </c>
      <c r="H1563" s="202">
        <v>0</v>
      </c>
      <c r="I1563" s="205">
        <v>0</v>
      </c>
      <c r="J1563" s="201">
        <v>0</v>
      </c>
      <c r="K1563" s="201">
        <v>3.38</v>
      </c>
      <c r="L1563" s="202">
        <v>0</v>
      </c>
    </row>
    <row r="1564" s="192" customFormat="1" customHeight="1" spans="1:12">
      <c r="A1564" s="179" t="s">
        <v>1619</v>
      </c>
      <c r="B1564" s="179" t="s">
        <v>2029</v>
      </c>
      <c r="C1564" s="179" t="s">
        <v>1897</v>
      </c>
      <c r="D1564" s="199" t="s">
        <v>3531</v>
      </c>
      <c r="E1564" s="200" t="s">
        <v>3532</v>
      </c>
      <c r="F1564" s="201">
        <v>0.22</v>
      </c>
      <c r="G1564" s="201">
        <v>0.22</v>
      </c>
      <c r="H1564" s="202">
        <v>0</v>
      </c>
      <c r="I1564" s="205">
        <v>0</v>
      </c>
      <c r="J1564" s="201">
        <v>0</v>
      </c>
      <c r="K1564" s="201">
        <v>0.22</v>
      </c>
      <c r="L1564" s="202">
        <v>0</v>
      </c>
    </row>
    <row r="1565" s="192" customFormat="1" customHeight="1" spans="1:12">
      <c r="A1565" s="179" t="s">
        <v>1851</v>
      </c>
      <c r="B1565" s="179" t="s">
        <v>1899</v>
      </c>
      <c r="C1565" s="179" t="s">
        <v>1897</v>
      </c>
      <c r="D1565" s="199" t="s">
        <v>3533</v>
      </c>
      <c r="E1565" s="200" t="s">
        <v>3533</v>
      </c>
      <c r="F1565" s="201">
        <v>40.54</v>
      </c>
      <c r="G1565" s="201">
        <v>40.54</v>
      </c>
      <c r="H1565" s="202">
        <v>0</v>
      </c>
      <c r="I1565" s="205">
        <v>0</v>
      </c>
      <c r="J1565" s="201">
        <v>0</v>
      </c>
      <c r="K1565" s="201">
        <v>40.54</v>
      </c>
      <c r="L1565" s="202">
        <v>0</v>
      </c>
    </row>
    <row r="1566" s="192" customFormat="1" customHeight="1" spans="1:12">
      <c r="A1566" s="179" t="s">
        <v>1414</v>
      </c>
      <c r="B1566" s="179" t="s">
        <v>1992</v>
      </c>
      <c r="C1566" s="179" t="s">
        <v>1897</v>
      </c>
      <c r="D1566" s="199" t="s">
        <v>3519</v>
      </c>
      <c r="E1566" s="200" t="s">
        <v>3534</v>
      </c>
      <c r="F1566" s="201">
        <v>231</v>
      </c>
      <c r="G1566" s="201">
        <v>231</v>
      </c>
      <c r="H1566" s="202">
        <v>0</v>
      </c>
      <c r="I1566" s="205">
        <v>231</v>
      </c>
      <c r="J1566" s="201">
        <v>0</v>
      </c>
      <c r="K1566" s="201">
        <v>0</v>
      </c>
      <c r="L1566" s="202">
        <v>0</v>
      </c>
    </row>
    <row r="1567" s="192" customFormat="1" customHeight="1" spans="1:12">
      <c r="A1567" s="179" t="s">
        <v>1414</v>
      </c>
      <c r="B1567" s="179" t="s">
        <v>1992</v>
      </c>
      <c r="C1567" s="179" t="s">
        <v>1897</v>
      </c>
      <c r="D1567" s="199" t="s">
        <v>3519</v>
      </c>
      <c r="E1567" s="200" t="s">
        <v>3535</v>
      </c>
      <c r="F1567" s="201">
        <v>4.01</v>
      </c>
      <c r="G1567" s="201">
        <v>4.01</v>
      </c>
      <c r="H1567" s="202">
        <v>0</v>
      </c>
      <c r="I1567" s="205">
        <v>4.01</v>
      </c>
      <c r="J1567" s="201">
        <v>0</v>
      </c>
      <c r="K1567" s="201">
        <v>0</v>
      </c>
      <c r="L1567" s="202">
        <v>0</v>
      </c>
    </row>
    <row r="1568" s="192" customFormat="1" customHeight="1" spans="1:12">
      <c r="A1568" s="179" t="s">
        <v>1414</v>
      </c>
      <c r="B1568" s="179" t="s">
        <v>1992</v>
      </c>
      <c r="C1568" s="179" t="s">
        <v>1897</v>
      </c>
      <c r="D1568" s="199" t="s">
        <v>3519</v>
      </c>
      <c r="E1568" s="200" t="s">
        <v>3536</v>
      </c>
      <c r="F1568" s="201">
        <v>35.99</v>
      </c>
      <c r="G1568" s="201">
        <v>35.99</v>
      </c>
      <c r="H1568" s="202">
        <v>0</v>
      </c>
      <c r="I1568" s="205">
        <v>35.99</v>
      </c>
      <c r="J1568" s="201">
        <v>0</v>
      </c>
      <c r="K1568" s="201">
        <v>0</v>
      </c>
      <c r="L1568" s="202">
        <v>0</v>
      </c>
    </row>
    <row r="1569" s="192" customFormat="1" customHeight="1" spans="1:12">
      <c r="A1569" s="179" t="s">
        <v>1619</v>
      </c>
      <c r="B1569" s="179" t="s">
        <v>1911</v>
      </c>
      <c r="C1569" s="179" t="s">
        <v>1897</v>
      </c>
      <c r="D1569" s="199" t="s">
        <v>3537</v>
      </c>
      <c r="E1569" s="200" t="s">
        <v>3538</v>
      </c>
      <c r="F1569" s="201">
        <v>12.74</v>
      </c>
      <c r="G1569" s="201">
        <v>12.74</v>
      </c>
      <c r="H1569" s="202">
        <v>0</v>
      </c>
      <c r="I1569" s="205">
        <v>0</v>
      </c>
      <c r="J1569" s="201">
        <v>12.74</v>
      </c>
      <c r="K1569" s="201">
        <v>0</v>
      </c>
      <c r="L1569" s="202">
        <v>0</v>
      </c>
    </row>
    <row r="1570" s="192" customFormat="1" customHeight="1" spans="1:12">
      <c r="A1570" s="179" t="s">
        <v>1619</v>
      </c>
      <c r="B1570" s="179" t="s">
        <v>1917</v>
      </c>
      <c r="C1570" s="179" t="s">
        <v>1903</v>
      </c>
      <c r="D1570" s="199" t="s">
        <v>3539</v>
      </c>
      <c r="E1570" s="200" t="s">
        <v>3540</v>
      </c>
      <c r="F1570" s="201">
        <v>2.31</v>
      </c>
      <c r="G1570" s="201">
        <v>2.31</v>
      </c>
      <c r="H1570" s="202">
        <v>0</v>
      </c>
      <c r="I1570" s="205">
        <v>2.31</v>
      </c>
      <c r="J1570" s="201">
        <v>0</v>
      </c>
      <c r="K1570" s="201">
        <v>0</v>
      </c>
      <c r="L1570" s="202">
        <v>0</v>
      </c>
    </row>
    <row r="1571" s="192" customFormat="1" customHeight="1" spans="1:12">
      <c r="A1571" s="179"/>
      <c r="B1571" s="179"/>
      <c r="C1571" s="179"/>
      <c r="D1571" s="199" t="s">
        <v>3541</v>
      </c>
      <c r="E1571" s="200" t="s">
        <v>3542</v>
      </c>
      <c r="F1571" s="201">
        <v>617</v>
      </c>
      <c r="G1571" s="201">
        <v>617</v>
      </c>
      <c r="H1571" s="202">
        <v>0</v>
      </c>
      <c r="I1571" s="205">
        <v>617</v>
      </c>
      <c r="J1571" s="201">
        <v>0</v>
      </c>
      <c r="K1571" s="201">
        <v>0</v>
      </c>
      <c r="L1571" s="202">
        <v>0</v>
      </c>
    </row>
    <row r="1572" s="192" customFormat="1" customHeight="1" spans="1:12">
      <c r="A1572" s="179" t="s">
        <v>1414</v>
      </c>
      <c r="B1572" s="179" t="s">
        <v>1992</v>
      </c>
      <c r="C1572" s="179" t="s">
        <v>1897</v>
      </c>
      <c r="D1572" s="199" t="s">
        <v>3519</v>
      </c>
      <c r="E1572" s="200" t="s">
        <v>3766</v>
      </c>
      <c r="F1572" s="201">
        <v>2</v>
      </c>
      <c r="G1572" s="201">
        <v>2</v>
      </c>
      <c r="H1572" s="202">
        <v>0</v>
      </c>
      <c r="I1572" s="205">
        <v>2</v>
      </c>
      <c r="J1572" s="201">
        <v>0</v>
      </c>
      <c r="K1572" s="201">
        <v>0</v>
      </c>
      <c r="L1572" s="202">
        <v>0</v>
      </c>
    </row>
    <row r="1573" s="192" customFormat="1" customHeight="1" spans="1:12">
      <c r="A1573" s="179" t="s">
        <v>1414</v>
      </c>
      <c r="B1573" s="179" t="s">
        <v>1992</v>
      </c>
      <c r="C1573" s="179" t="s">
        <v>1897</v>
      </c>
      <c r="D1573" s="199" t="s">
        <v>3519</v>
      </c>
      <c r="E1573" s="200" t="s">
        <v>3767</v>
      </c>
      <c r="F1573" s="201">
        <v>30</v>
      </c>
      <c r="G1573" s="201">
        <v>30</v>
      </c>
      <c r="H1573" s="202">
        <v>0</v>
      </c>
      <c r="I1573" s="205">
        <v>30</v>
      </c>
      <c r="J1573" s="201">
        <v>0</v>
      </c>
      <c r="K1573" s="201">
        <v>0</v>
      </c>
      <c r="L1573" s="202">
        <v>0</v>
      </c>
    </row>
    <row r="1574" s="192" customFormat="1" customHeight="1" spans="1:12">
      <c r="A1574" s="179" t="s">
        <v>1414</v>
      </c>
      <c r="B1574" s="179" t="s">
        <v>1992</v>
      </c>
      <c r="C1574" s="179" t="s">
        <v>1897</v>
      </c>
      <c r="D1574" s="199" t="s">
        <v>3519</v>
      </c>
      <c r="E1574" s="200" t="s">
        <v>3768</v>
      </c>
      <c r="F1574" s="201">
        <v>8</v>
      </c>
      <c r="G1574" s="201">
        <v>8</v>
      </c>
      <c r="H1574" s="202">
        <v>0</v>
      </c>
      <c r="I1574" s="205">
        <v>8</v>
      </c>
      <c r="J1574" s="201">
        <v>0</v>
      </c>
      <c r="K1574" s="201">
        <v>0</v>
      </c>
      <c r="L1574" s="202">
        <v>0</v>
      </c>
    </row>
    <row r="1575" s="192" customFormat="1" customHeight="1" spans="1:12">
      <c r="A1575" s="179" t="s">
        <v>1414</v>
      </c>
      <c r="B1575" s="179" t="s">
        <v>1992</v>
      </c>
      <c r="C1575" s="179" t="s">
        <v>1897</v>
      </c>
      <c r="D1575" s="199" t="s">
        <v>3519</v>
      </c>
      <c r="E1575" s="200" t="s">
        <v>3769</v>
      </c>
      <c r="F1575" s="201">
        <v>20</v>
      </c>
      <c r="G1575" s="201">
        <v>20</v>
      </c>
      <c r="H1575" s="202">
        <v>0</v>
      </c>
      <c r="I1575" s="205">
        <v>20</v>
      </c>
      <c r="J1575" s="201">
        <v>0</v>
      </c>
      <c r="K1575" s="201">
        <v>0</v>
      </c>
      <c r="L1575" s="202">
        <v>0</v>
      </c>
    </row>
    <row r="1576" s="192" customFormat="1" customHeight="1" spans="1:12">
      <c r="A1576" s="179" t="s">
        <v>1414</v>
      </c>
      <c r="B1576" s="179" t="s">
        <v>1992</v>
      </c>
      <c r="C1576" s="179" t="s">
        <v>1897</v>
      </c>
      <c r="D1576" s="199" t="s">
        <v>3519</v>
      </c>
      <c r="E1576" s="200" t="s">
        <v>3770</v>
      </c>
      <c r="F1576" s="201">
        <v>557</v>
      </c>
      <c r="G1576" s="201">
        <v>557</v>
      </c>
      <c r="H1576" s="202">
        <v>0</v>
      </c>
      <c r="I1576" s="205">
        <v>557</v>
      </c>
      <c r="J1576" s="201">
        <v>0</v>
      </c>
      <c r="K1576" s="201">
        <v>0</v>
      </c>
      <c r="L1576" s="202">
        <v>0</v>
      </c>
    </row>
    <row r="1577" s="192" customFormat="1" customHeight="1" spans="1:12">
      <c r="A1577" s="179"/>
      <c r="B1577" s="179"/>
      <c r="C1577" s="179"/>
      <c r="D1577" s="199" t="s">
        <v>2507</v>
      </c>
      <c r="E1577" s="200" t="s">
        <v>2508</v>
      </c>
      <c r="F1577" s="201">
        <v>96.38</v>
      </c>
      <c r="G1577" s="201">
        <v>96.38</v>
      </c>
      <c r="H1577" s="202">
        <v>0</v>
      </c>
      <c r="I1577" s="205">
        <v>38.54</v>
      </c>
      <c r="J1577" s="201">
        <v>9.41</v>
      </c>
      <c r="K1577" s="201">
        <v>16.78</v>
      </c>
      <c r="L1577" s="202">
        <v>31.65</v>
      </c>
    </row>
    <row r="1578" s="192" customFormat="1" customHeight="1" spans="1:12">
      <c r="A1578" s="179"/>
      <c r="B1578" s="179"/>
      <c r="C1578" s="179"/>
      <c r="D1578" s="199" t="s">
        <v>3517</v>
      </c>
      <c r="E1578" s="200" t="s">
        <v>3518</v>
      </c>
      <c r="F1578" s="201">
        <v>69.38</v>
      </c>
      <c r="G1578" s="201">
        <v>69.38</v>
      </c>
      <c r="H1578" s="202">
        <v>0</v>
      </c>
      <c r="I1578" s="205">
        <v>11.54</v>
      </c>
      <c r="J1578" s="201">
        <v>9.41</v>
      </c>
      <c r="K1578" s="201">
        <v>16.78</v>
      </c>
      <c r="L1578" s="202">
        <v>31.65</v>
      </c>
    </row>
    <row r="1579" s="192" customFormat="1" customHeight="1" spans="1:12">
      <c r="A1579" s="179" t="s">
        <v>1414</v>
      </c>
      <c r="B1579" s="179" t="s">
        <v>1897</v>
      </c>
      <c r="C1579" s="179" t="s">
        <v>1897</v>
      </c>
      <c r="D1579" s="199" t="s">
        <v>3519</v>
      </c>
      <c r="E1579" s="200" t="s">
        <v>3520</v>
      </c>
      <c r="F1579" s="201">
        <v>31.65</v>
      </c>
      <c r="G1579" s="201">
        <v>31.65</v>
      </c>
      <c r="H1579" s="202">
        <v>0</v>
      </c>
      <c r="I1579" s="205">
        <v>0</v>
      </c>
      <c r="J1579" s="201">
        <v>0</v>
      </c>
      <c r="K1579" s="201">
        <v>0</v>
      </c>
      <c r="L1579" s="202">
        <v>31.65</v>
      </c>
    </row>
    <row r="1580" s="192" customFormat="1" customHeight="1" spans="1:12">
      <c r="A1580" s="179" t="s">
        <v>1414</v>
      </c>
      <c r="B1580" s="179" t="s">
        <v>1897</v>
      </c>
      <c r="C1580" s="179" t="s">
        <v>1897</v>
      </c>
      <c r="D1580" s="199" t="s">
        <v>3519</v>
      </c>
      <c r="E1580" s="200" t="s">
        <v>3521</v>
      </c>
      <c r="F1580" s="201">
        <v>1.59</v>
      </c>
      <c r="G1580" s="201">
        <v>1.59</v>
      </c>
      <c r="H1580" s="202">
        <v>0</v>
      </c>
      <c r="I1580" s="205">
        <v>0</v>
      </c>
      <c r="J1580" s="201">
        <v>1.59</v>
      </c>
      <c r="K1580" s="201">
        <v>0</v>
      </c>
      <c r="L1580" s="202">
        <v>0</v>
      </c>
    </row>
    <row r="1581" s="192" customFormat="1" customHeight="1" spans="1:12">
      <c r="A1581" s="179" t="s">
        <v>1414</v>
      </c>
      <c r="B1581" s="179" t="s">
        <v>1897</v>
      </c>
      <c r="C1581" s="179" t="s">
        <v>1897</v>
      </c>
      <c r="D1581" s="199" t="s">
        <v>3519</v>
      </c>
      <c r="E1581" s="200" t="s">
        <v>3522</v>
      </c>
      <c r="F1581" s="201">
        <v>5</v>
      </c>
      <c r="G1581" s="201">
        <v>5</v>
      </c>
      <c r="H1581" s="202">
        <v>0</v>
      </c>
      <c r="I1581" s="205">
        <v>0</v>
      </c>
      <c r="J1581" s="201">
        <v>5</v>
      </c>
      <c r="K1581" s="201">
        <v>0</v>
      </c>
      <c r="L1581" s="202">
        <v>0</v>
      </c>
    </row>
    <row r="1582" s="192" customFormat="1" customHeight="1" spans="1:12">
      <c r="A1582" s="179" t="s">
        <v>1619</v>
      </c>
      <c r="B1582" s="179" t="s">
        <v>1911</v>
      </c>
      <c r="C1582" s="179" t="s">
        <v>1911</v>
      </c>
      <c r="D1582" s="199" t="s">
        <v>3523</v>
      </c>
      <c r="E1582" s="200" t="s">
        <v>3524</v>
      </c>
      <c r="F1582" s="201">
        <v>7.65</v>
      </c>
      <c r="G1582" s="201">
        <v>7.65</v>
      </c>
      <c r="H1582" s="202">
        <v>0</v>
      </c>
      <c r="I1582" s="205">
        <v>0</v>
      </c>
      <c r="J1582" s="201">
        <v>0</v>
      </c>
      <c r="K1582" s="201">
        <v>7.65</v>
      </c>
      <c r="L1582" s="202">
        <v>0</v>
      </c>
    </row>
    <row r="1583" s="192" customFormat="1" customHeight="1" spans="1:12">
      <c r="A1583" s="179" t="s">
        <v>1619</v>
      </c>
      <c r="B1583" s="179" t="s">
        <v>1911</v>
      </c>
      <c r="C1583" s="179" t="s">
        <v>1913</v>
      </c>
      <c r="D1583" s="199" t="s">
        <v>3525</v>
      </c>
      <c r="E1583" s="200" t="s">
        <v>3526</v>
      </c>
      <c r="F1583" s="201">
        <v>3.06</v>
      </c>
      <c r="G1583" s="201">
        <v>3.06</v>
      </c>
      <c r="H1583" s="202">
        <v>0</v>
      </c>
      <c r="I1583" s="205">
        <v>0</v>
      </c>
      <c r="J1583" s="201">
        <v>0</v>
      </c>
      <c r="K1583" s="201">
        <v>3.06</v>
      </c>
      <c r="L1583" s="202">
        <v>0</v>
      </c>
    </row>
    <row r="1584" s="192" customFormat="1" customHeight="1" spans="1:12">
      <c r="A1584" s="179" t="s">
        <v>1697</v>
      </c>
      <c r="B1584" s="179" t="s">
        <v>1992</v>
      </c>
      <c r="C1584" s="179" t="s">
        <v>1897</v>
      </c>
      <c r="D1584" s="199" t="s">
        <v>3527</v>
      </c>
      <c r="E1584" s="200" t="s">
        <v>3528</v>
      </c>
      <c r="F1584" s="201">
        <v>1.95</v>
      </c>
      <c r="G1584" s="201">
        <v>1.95</v>
      </c>
      <c r="H1584" s="202">
        <v>0</v>
      </c>
      <c r="I1584" s="205">
        <v>0</v>
      </c>
      <c r="J1584" s="201">
        <v>0</v>
      </c>
      <c r="K1584" s="201">
        <v>1.95</v>
      </c>
      <c r="L1584" s="202">
        <v>0</v>
      </c>
    </row>
    <row r="1585" s="192" customFormat="1" customHeight="1" spans="1:12">
      <c r="A1585" s="179" t="s">
        <v>1619</v>
      </c>
      <c r="B1585" s="179" t="s">
        <v>2029</v>
      </c>
      <c r="C1585" s="179" t="s">
        <v>1899</v>
      </c>
      <c r="D1585" s="199" t="s">
        <v>3529</v>
      </c>
      <c r="E1585" s="200" t="s">
        <v>3530</v>
      </c>
      <c r="F1585" s="201">
        <v>0.32</v>
      </c>
      <c r="G1585" s="201">
        <v>0.32</v>
      </c>
      <c r="H1585" s="202">
        <v>0</v>
      </c>
      <c r="I1585" s="205">
        <v>0</v>
      </c>
      <c r="J1585" s="201">
        <v>0</v>
      </c>
      <c r="K1585" s="201">
        <v>0.32</v>
      </c>
      <c r="L1585" s="202">
        <v>0</v>
      </c>
    </row>
    <row r="1586" s="192" customFormat="1" customHeight="1" spans="1:12">
      <c r="A1586" s="179" t="s">
        <v>1851</v>
      </c>
      <c r="B1586" s="179" t="s">
        <v>1899</v>
      </c>
      <c r="C1586" s="179" t="s">
        <v>1897</v>
      </c>
      <c r="D1586" s="199" t="s">
        <v>3533</v>
      </c>
      <c r="E1586" s="200" t="s">
        <v>3533</v>
      </c>
      <c r="F1586" s="201">
        <v>3.8</v>
      </c>
      <c r="G1586" s="201">
        <v>3.8</v>
      </c>
      <c r="H1586" s="202">
        <v>0</v>
      </c>
      <c r="I1586" s="205">
        <v>0</v>
      </c>
      <c r="J1586" s="201">
        <v>0</v>
      </c>
      <c r="K1586" s="201">
        <v>3.8</v>
      </c>
      <c r="L1586" s="202">
        <v>0</v>
      </c>
    </row>
    <row r="1587" s="192" customFormat="1" customHeight="1" spans="1:12">
      <c r="A1587" s="179" t="s">
        <v>1414</v>
      </c>
      <c r="B1587" s="179" t="s">
        <v>2033</v>
      </c>
      <c r="C1587" s="179" t="s">
        <v>1897</v>
      </c>
      <c r="D1587" s="199" t="s">
        <v>3519</v>
      </c>
      <c r="E1587" s="200" t="s">
        <v>3534</v>
      </c>
      <c r="F1587" s="201">
        <v>7.5</v>
      </c>
      <c r="G1587" s="201">
        <v>7.5</v>
      </c>
      <c r="H1587" s="202">
        <v>0</v>
      </c>
      <c r="I1587" s="205">
        <v>7.5</v>
      </c>
      <c r="J1587" s="201">
        <v>0</v>
      </c>
      <c r="K1587" s="201">
        <v>0</v>
      </c>
      <c r="L1587" s="202">
        <v>0</v>
      </c>
    </row>
    <row r="1588" s="192" customFormat="1" customHeight="1" spans="1:12">
      <c r="A1588" s="179" t="s">
        <v>1414</v>
      </c>
      <c r="B1588" s="179" t="s">
        <v>2033</v>
      </c>
      <c r="C1588" s="179" t="s">
        <v>1897</v>
      </c>
      <c r="D1588" s="199" t="s">
        <v>3519</v>
      </c>
      <c r="E1588" s="200" t="s">
        <v>3535</v>
      </c>
      <c r="F1588" s="201">
        <v>0.38</v>
      </c>
      <c r="G1588" s="201">
        <v>0.38</v>
      </c>
      <c r="H1588" s="202">
        <v>0</v>
      </c>
      <c r="I1588" s="205">
        <v>0.38</v>
      </c>
      <c r="J1588" s="201">
        <v>0</v>
      </c>
      <c r="K1588" s="201">
        <v>0</v>
      </c>
      <c r="L1588" s="202">
        <v>0</v>
      </c>
    </row>
    <row r="1589" s="192" customFormat="1" customHeight="1" spans="1:12">
      <c r="A1589" s="179" t="s">
        <v>1414</v>
      </c>
      <c r="B1589" s="179" t="s">
        <v>2033</v>
      </c>
      <c r="C1589" s="179" t="s">
        <v>1897</v>
      </c>
      <c r="D1589" s="199" t="s">
        <v>3519</v>
      </c>
      <c r="E1589" s="200" t="s">
        <v>3536</v>
      </c>
      <c r="F1589" s="201">
        <v>3.66</v>
      </c>
      <c r="G1589" s="201">
        <v>3.66</v>
      </c>
      <c r="H1589" s="202">
        <v>0</v>
      </c>
      <c r="I1589" s="205">
        <v>3.66</v>
      </c>
      <c r="J1589" s="201">
        <v>0</v>
      </c>
      <c r="K1589" s="201">
        <v>0</v>
      </c>
      <c r="L1589" s="202">
        <v>0</v>
      </c>
    </row>
    <row r="1590" s="192" customFormat="1" customHeight="1" spans="1:12">
      <c r="A1590" s="179" t="s">
        <v>1619</v>
      </c>
      <c r="B1590" s="179" t="s">
        <v>1911</v>
      </c>
      <c r="C1590" s="179" t="s">
        <v>1897</v>
      </c>
      <c r="D1590" s="199" t="s">
        <v>3537</v>
      </c>
      <c r="E1590" s="200" t="s">
        <v>3538</v>
      </c>
      <c r="F1590" s="201">
        <v>2.82</v>
      </c>
      <c r="G1590" s="201">
        <v>2.82</v>
      </c>
      <c r="H1590" s="202">
        <v>0</v>
      </c>
      <c r="I1590" s="205">
        <v>0</v>
      </c>
      <c r="J1590" s="201">
        <v>2.82</v>
      </c>
      <c r="K1590" s="201">
        <v>0</v>
      </c>
      <c r="L1590" s="202">
        <v>0</v>
      </c>
    </row>
    <row r="1591" s="192" customFormat="1" customHeight="1" spans="1:12">
      <c r="A1591" s="179"/>
      <c r="B1591" s="179"/>
      <c r="C1591" s="179"/>
      <c r="D1591" s="199" t="s">
        <v>3541</v>
      </c>
      <c r="E1591" s="200" t="s">
        <v>3542</v>
      </c>
      <c r="F1591" s="201">
        <v>27</v>
      </c>
      <c r="G1591" s="201">
        <v>27</v>
      </c>
      <c r="H1591" s="202">
        <v>0</v>
      </c>
      <c r="I1591" s="205">
        <v>27</v>
      </c>
      <c r="J1591" s="201">
        <v>0</v>
      </c>
      <c r="K1591" s="201">
        <v>0</v>
      </c>
      <c r="L1591" s="202">
        <v>0</v>
      </c>
    </row>
    <row r="1592" s="192" customFormat="1" customHeight="1" spans="1:12">
      <c r="A1592" s="179" t="s">
        <v>1414</v>
      </c>
      <c r="B1592" s="179" t="s">
        <v>2033</v>
      </c>
      <c r="C1592" s="179" t="s">
        <v>1897</v>
      </c>
      <c r="D1592" s="199" t="s">
        <v>3519</v>
      </c>
      <c r="E1592" s="200" t="s">
        <v>3771</v>
      </c>
      <c r="F1592" s="201">
        <v>3</v>
      </c>
      <c r="G1592" s="201">
        <v>3</v>
      </c>
      <c r="H1592" s="202">
        <v>0</v>
      </c>
      <c r="I1592" s="205">
        <v>3</v>
      </c>
      <c r="J1592" s="201">
        <v>0</v>
      </c>
      <c r="K1592" s="201">
        <v>0</v>
      </c>
      <c r="L1592" s="202">
        <v>0</v>
      </c>
    </row>
    <row r="1593" s="192" customFormat="1" customHeight="1" spans="1:12">
      <c r="A1593" s="179" t="s">
        <v>1414</v>
      </c>
      <c r="B1593" s="179" t="s">
        <v>2033</v>
      </c>
      <c r="C1593" s="179" t="s">
        <v>1897</v>
      </c>
      <c r="D1593" s="199" t="s">
        <v>3519</v>
      </c>
      <c r="E1593" s="200" t="s">
        <v>3772</v>
      </c>
      <c r="F1593" s="201">
        <v>11</v>
      </c>
      <c r="G1593" s="201">
        <v>11</v>
      </c>
      <c r="H1593" s="202">
        <v>0</v>
      </c>
      <c r="I1593" s="205">
        <v>11</v>
      </c>
      <c r="J1593" s="201">
        <v>0</v>
      </c>
      <c r="K1593" s="201">
        <v>0</v>
      </c>
      <c r="L1593" s="202">
        <v>0</v>
      </c>
    </row>
    <row r="1594" s="192" customFormat="1" customHeight="1" spans="1:12">
      <c r="A1594" s="179" t="s">
        <v>1414</v>
      </c>
      <c r="B1594" s="179" t="s">
        <v>2033</v>
      </c>
      <c r="C1594" s="179" t="s">
        <v>1897</v>
      </c>
      <c r="D1594" s="199" t="s">
        <v>3519</v>
      </c>
      <c r="E1594" s="200" t="s">
        <v>3773</v>
      </c>
      <c r="F1594" s="201">
        <v>13</v>
      </c>
      <c r="G1594" s="201">
        <v>13</v>
      </c>
      <c r="H1594" s="202">
        <v>0</v>
      </c>
      <c r="I1594" s="205">
        <v>13</v>
      </c>
      <c r="J1594" s="201">
        <v>0</v>
      </c>
      <c r="K1594" s="201">
        <v>0</v>
      </c>
      <c r="L1594" s="202">
        <v>0</v>
      </c>
    </row>
    <row r="1595" s="192" customFormat="1" customHeight="1" spans="1:12">
      <c r="A1595" s="179"/>
      <c r="B1595" s="179"/>
      <c r="C1595" s="179"/>
      <c r="D1595" s="199" t="s">
        <v>2509</v>
      </c>
      <c r="E1595" s="200" t="s">
        <v>2510</v>
      </c>
      <c r="F1595" s="201">
        <v>45.98</v>
      </c>
      <c r="G1595" s="201">
        <v>45.98</v>
      </c>
      <c r="H1595" s="202">
        <v>0</v>
      </c>
      <c r="I1595" s="205">
        <v>19.81</v>
      </c>
      <c r="J1595" s="201">
        <v>3.63</v>
      </c>
      <c r="K1595" s="201">
        <v>7.88</v>
      </c>
      <c r="L1595" s="202">
        <v>14.66</v>
      </c>
    </row>
    <row r="1596" s="192" customFormat="1" customHeight="1" spans="1:12">
      <c r="A1596" s="179"/>
      <c r="B1596" s="179"/>
      <c r="C1596" s="179"/>
      <c r="D1596" s="199" t="s">
        <v>3517</v>
      </c>
      <c r="E1596" s="200" t="s">
        <v>3518</v>
      </c>
      <c r="F1596" s="201">
        <v>32.98</v>
      </c>
      <c r="G1596" s="201">
        <v>32.98</v>
      </c>
      <c r="H1596" s="202">
        <v>0</v>
      </c>
      <c r="I1596" s="205">
        <v>6.81</v>
      </c>
      <c r="J1596" s="201">
        <v>3.63</v>
      </c>
      <c r="K1596" s="201">
        <v>7.88</v>
      </c>
      <c r="L1596" s="202">
        <v>14.66</v>
      </c>
    </row>
    <row r="1597" s="192" customFormat="1" customHeight="1" spans="1:12">
      <c r="A1597" s="179" t="s">
        <v>1414</v>
      </c>
      <c r="B1597" s="179" t="s">
        <v>2033</v>
      </c>
      <c r="C1597" s="179" t="s">
        <v>1897</v>
      </c>
      <c r="D1597" s="199" t="s">
        <v>3519</v>
      </c>
      <c r="E1597" s="200" t="s">
        <v>3520</v>
      </c>
      <c r="F1597" s="201">
        <v>14.66</v>
      </c>
      <c r="G1597" s="201">
        <v>14.66</v>
      </c>
      <c r="H1597" s="202">
        <v>0</v>
      </c>
      <c r="I1597" s="205">
        <v>0</v>
      </c>
      <c r="J1597" s="201">
        <v>0</v>
      </c>
      <c r="K1597" s="201">
        <v>0</v>
      </c>
      <c r="L1597" s="202">
        <v>14.66</v>
      </c>
    </row>
    <row r="1598" s="192" customFormat="1" customHeight="1" spans="1:12">
      <c r="A1598" s="179" t="s">
        <v>1414</v>
      </c>
      <c r="B1598" s="179" t="s">
        <v>2033</v>
      </c>
      <c r="C1598" s="179" t="s">
        <v>1897</v>
      </c>
      <c r="D1598" s="199" t="s">
        <v>3519</v>
      </c>
      <c r="E1598" s="200" t="s">
        <v>3521</v>
      </c>
      <c r="F1598" s="201">
        <v>0.63</v>
      </c>
      <c r="G1598" s="201">
        <v>0.63</v>
      </c>
      <c r="H1598" s="202">
        <v>0</v>
      </c>
      <c r="I1598" s="205">
        <v>0</v>
      </c>
      <c r="J1598" s="201">
        <v>0.63</v>
      </c>
      <c r="K1598" s="201">
        <v>0</v>
      </c>
      <c r="L1598" s="202">
        <v>0</v>
      </c>
    </row>
    <row r="1599" s="192" customFormat="1" customHeight="1" spans="1:12">
      <c r="A1599" s="179" t="s">
        <v>1414</v>
      </c>
      <c r="B1599" s="179" t="s">
        <v>2033</v>
      </c>
      <c r="C1599" s="179" t="s">
        <v>1897</v>
      </c>
      <c r="D1599" s="199" t="s">
        <v>3519</v>
      </c>
      <c r="E1599" s="200" t="s">
        <v>3522</v>
      </c>
      <c r="F1599" s="201">
        <v>3</v>
      </c>
      <c r="G1599" s="201">
        <v>3</v>
      </c>
      <c r="H1599" s="202">
        <v>0</v>
      </c>
      <c r="I1599" s="205">
        <v>0</v>
      </c>
      <c r="J1599" s="201">
        <v>3</v>
      </c>
      <c r="K1599" s="201">
        <v>0</v>
      </c>
      <c r="L1599" s="202">
        <v>0</v>
      </c>
    </row>
    <row r="1600" s="192" customFormat="1" customHeight="1" spans="1:12">
      <c r="A1600" s="179" t="s">
        <v>1619</v>
      </c>
      <c r="B1600" s="179" t="s">
        <v>1911</v>
      </c>
      <c r="C1600" s="179" t="s">
        <v>1911</v>
      </c>
      <c r="D1600" s="199" t="s">
        <v>3523</v>
      </c>
      <c r="E1600" s="200" t="s">
        <v>3524</v>
      </c>
      <c r="F1600" s="201">
        <v>3.66</v>
      </c>
      <c r="G1600" s="201">
        <v>3.66</v>
      </c>
      <c r="H1600" s="202">
        <v>0</v>
      </c>
      <c r="I1600" s="205">
        <v>0</v>
      </c>
      <c r="J1600" s="201">
        <v>0</v>
      </c>
      <c r="K1600" s="201">
        <v>3.66</v>
      </c>
      <c r="L1600" s="202">
        <v>0</v>
      </c>
    </row>
    <row r="1601" s="192" customFormat="1" customHeight="1" spans="1:12">
      <c r="A1601" s="179" t="s">
        <v>1619</v>
      </c>
      <c r="B1601" s="179" t="s">
        <v>1911</v>
      </c>
      <c r="C1601" s="179" t="s">
        <v>1913</v>
      </c>
      <c r="D1601" s="199" t="s">
        <v>3525</v>
      </c>
      <c r="E1601" s="200" t="s">
        <v>3526</v>
      </c>
      <c r="F1601" s="201">
        <v>1.46</v>
      </c>
      <c r="G1601" s="201">
        <v>1.46</v>
      </c>
      <c r="H1601" s="202">
        <v>0</v>
      </c>
      <c r="I1601" s="205">
        <v>0</v>
      </c>
      <c r="J1601" s="201">
        <v>0</v>
      </c>
      <c r="K1601" s="201">
        <v>1.46</v>
      </c>
      <c r="L1601" s="202">
        <v>0</v>
      </c>
    </row>
    <row r="1602" s="192" customFormat="1" customHeight="1" spans="1:12">
      <c r="A1602" s="179" t="s">
        <v>1697</v>
      </c>
      <c r="B1602" s="179" t="s">
        <v>1992</v>
      </c>
      <c r="C1602" s="179" t="s">
        <v>1897</v>
      </c>
      <c r="D1602" s="199" t="s">
        <v>3527</v>
      </c>
      <c r="E1602" s="200" t="s">
        <v>3528</v>
      </c>
      <c r="F1602" s="201">
        <v>0.85</v>
      </c>
      <c r="G1602" s="201">
        <v>0.85</v>
      </c>
      <c r="H1602" s="202">
        <v>0</v>
      </c>
      <c r="I1602" s="205">
        <v>0</v>
      </c>
      <c r="J1602" s="201">
        <v>0</v>
      </c>
      <c r="K1602" s="201">
        <v>0.85</v>
      </c>
      <c r="L1602" s="202">
        <v>0</v>
      </c>
    </row>
    <row r="1603" s="192" customFormat="1" customHeight="1" spans="1:12">
      <c r="A1603" s="179" t="s">
        <v>1619</v>
      </c>
      <c r="B1603" s="179" t="s">
        <v>2029</v>
      </c>
      <c r="C1603" s="179" t="s">
        <v>1899</v>
      </c>
      <c r="D1603" s="199" t="s">
        <v>3529</v>
      </c>
      <c r="E1603" s="200" t="s">
        <v>3530</v>
      </c>
      <c r="F1603" s="201">
        <v>0.15</v>
      </c>
      <c r="G1603" s="201">
        <v>0.15</v>
      </c>
      <c r="H1603" s="202">
        <v>0</v>
      </c>
      <c r="I1603" s="205">
        <v>0</v>
      </c>
      <c r="J1603" s="201">
        <v>0</v>
      </c>
      <c r="K1603" s="201">
        <v>0.15</v>
      </c>
      <c r="L1603" s="202">
        <v>0</v>
      </c>
    </row>
    <row r="1604" s="192" customFormat="1" customHeight="1" spans="1:12">
      <c r="A1604" s="179" t="s">
        <v>1851</v>
      </c>
      <c r="B1604" s="179" t="s">
        <v>1899</v>
      </c>
      <c r="C1604" s="179" t="s">
        <v>1897</v>
      </c>
      <c r="D1604" s="199" t="s">
        <v>3533</v>
      </c>
      <c r="E1604" s="200" t="s">
        <v>3533</v>
      </c>
      <c r="F1604" s="201">
        <v>1.76</v>
      </c>
      <c r="G1604" s="201">
        <v>1.76</v>
      </c>
      <c r="H1604" s="202">
        <v>0</v>
      </c>
      <c r="I1604" s="205">
        <v>0</v>
      </c>
      <c r="J1604" s="201">
        <v>0</v>
      </c>
      <c r="K1604" s="201">
        <v>1.76</v>
      </c>
      <c r="L1604" s="202">
        <v>0</v>
      </c>
    </row>
    <row r="1605" s="192" customFormat="1" customHeight="1" spans="1:12">
      <c r="A1605" s="179" t="s">
        <v>1414</v>
      </c>
      <c r="B1605" s="179" t="s">
        <v>2033</v>
      </c>
      <c r="C1605" s="179" t="s">
        <v>1897</v>
      </c>
      <c r="D1605" s="199" t="s">
        <v>3519</v>
      </c>
      <c r="E1605" s="200" t="s">
        <v>3534</v>
      </c>
      <c r="F1605" s="201">
        <v>4.5</v>
      </c>
      <c r="G1605" s="201">
        <v>4.5</v>
      </c>
      <c r="H1605" s="202">
        <v>0</v>
      </c>
      <c r="I1605" s="205">
        <v>4.5</v>
      </c>
      <c r="J1605" s="201">
        <v>0</v>
      </c>
      <c r="K1605" s="201">
        <v>0</v>
      </c>
      <c r="L1605" s="202">
        <v>0</v>
      </c>
    </row>
    <row r="1606" s="192" customFormat="1" customHeight="1" spans="1:12">
      <c r="A1606" s="179" t="s">
        <v>1414</v>
      </c>
      <c r="B1606" s="179" t="s">
        <v>2033</v>
      </c>
      <c r="C1606" s="179" t="s">
        <v>1897</v>
      </c>
      <c r="D1606" s="199" t="s">
        <v>3519</v>
      </c>
      <c r="E1606" s="200" t="s">
        <v>3535</v>
      </c>
      <c r="F1606" s="201">
        <v>0.15</v>
      </c>
      <c r="G1606" s="201">
        <v>0.15</v>
      </c>
      <c r="H1606" s="202">
        <v>0</v>
      </c>
      <c r="I1606" s="205">
        <v>0.15</v>
      </c>
      <c r="J1606" s="201">
        <v>0</v>
      </c>
      <c r="K1606" s="201">
        <v>0</v>
      </c>
      <c r="L1606" s="202">
        <v>0</v>
      </c>
    </row>
    <row r="1607" s="192" customFormat="1" customHeight="1" spans="1:12">
      <c r="A1607" s="179" t="s">
        <v>1414</v>
      </c>
      <c r="B1607" s="179" t="s">
        <v>2033</v>
      </c>
      <c r="C1607" s="179" t="s">
        <v>1897</v>
      </c>
      <c r="D1607" s="199" t="s">
        <v>3519</v>
      </c>
      <c r="E1607" s="200" t="s">
        <v>3536</v>
      </c>
      <c r="F1607" s="201">
        <v>2.16</v>
      </c>
      <c r="G1607" s="201">
        <v>2.16</v>
      </c>
      <c r="H1607" s="202">
        <v>0</v>
      </c>
      <c r="I1607" s="205">
        <v>2.16</v>
      </c>
      <c r="J1607" s="201">
        <v>0</v>
      </c>
      <c r="K1607" s="201">
        <v>0</v>
      </c>
      <c r="L1607" s="202">
        <v>0</v>
      </c>
    </row>
    <row r="1608" s="192" customFormat="1" customHeight="1" spans="1:12">
      <c r="A1608" s="179"/>
      <c r="B1608" s="179"/>
      <c r="C1608" s="179"/>
      <c r="D1608" s="199" t="s">
        <v>3541</v>
      </c>
      <c r="E1608" s="200" t="s">
        <v>3542</v>
      </c>
      <c r="F1608" s="201">
        <v>13</v>
      </c>
      <c r="G1608" s="201">
        <v>13</v>
      </c>
      <c r="H1608" s="202">
        <v>0</v>
      </c>
      <c r="I1608" s="205">
        <v>13</v>
      </c>
      <c r="J1608" s="201">
        <v>0</v>
      </c>
      <c r="K1608" s="201">
        <v>0</v>
      </c>
      <c r="L1608" s="202">
        <v>0</v>
      </c>
    </row>
    <row r="1609" s="192" customFormat="1" customHeight="1" spans="1:12">
      <c r="A1609" s="179" t="s">
        <v>1414</v>
      </c>
      <c r="B1609" s="179" t="s">
        <v>2033</v>
      </c>
      <c r="C1609" s="179" t="s">
        <v>1897</v>
      </c>
      <c r="D1609" s="199" t="s">
        <v>3519</v>
      </c>
      <c r="E1609" s="200" t="s">
        <v>3774</v>
      </c>
      <c r="F1609" s="201">
        <v>8</v>
      </c>
      <c r="G1609" s="201">
        <v>8</v>
      </c>
      <c r="H1609" s="202">
        <v>0</v>
      </c>
      <c r="I1609" s="205">
        <v>8</v>
      </c>
      <c r="J1609" s="201">
        <v>0</v>
      </c>
      <c r="K1609" s="201">
        <v>0</v>
      </c>
      <c r="L1609" s="202">
        <v>0</v>
      </c>
    </row>
    <row r="1610" s="192" customFormat="1" customHeight="1" spans="1:12">
      <c r="A1610" s="179" t="s">
        <v>1414</v>
      </c>
      <c r="B1610" s="179" t="s">
        <v>2033</v>
      </c>
      <c r="C1610" s="179" t="s">
        <v>1897</v>
      </c>
      <c r="D1610" s="199" t="s">
        <v>3519</v>
      </c>
      <c r="E1610" s="200" t="s">
        <v>3775</v>
      </c>
      <c r="F1610" s="201">
        <v>3</v>
      </c>
      <c r="G1610" s="201">
        <v>3</v>
      </c>
      <c r="H1610" s="202">
        <v>0</v>
      </c>
      <c r="I1610" s="205">
        <v>3</v>
      </c>
      <c r="J1610" s="201">
        <v>0</v>
      </c>
      <c r="K1610" s="201">
        <v>0</v>
      </c>
      <c r="L1610" s="202">
        <v>0</v>
      </c>
    </row>
    <row r="1611" s="192" customFormat="1" customHeight="1" spans="1:12">
      <c r="A1611" s="179" t="s">
        <v>1414</v>
      </c>
      <c r="B1611" s="179" t="s">
        <v>2033</v>
      </c>
      <c r="C1611" s="179" t="s">
        <v>1897</v>
      </c>
      <c r="D1611" s="199" t="s">
        <v>3519</v>
      </c>
      <c r="E1611" s="200" t="s">
        <v>3776</v>
      </c>
      <c r="F1611" s="201">
        <v>2</v>
      </c>
      <c r="G1611" s="201">
        <v>2</v>
      </c>
      <c r="H1611" s="202">
        <v>0</v>
      </c>
      <c r="I1611" s="205">
        <v>2</v>
      </c>
      <c r="J1611" s="201">
        <v>0</v>
      </c>
      <c r="K1611" s="201">
        <v>0</v>
      </c>
      <c r="L1611" s="202">
        <v>0</v>
      </c>
    </row>
    <row r="1612" s="192" customFormat="1" customHeight="1" spans="1:12">
      <c r="A1612" s="179"/>
      <c r="B1612" s="179"/>
      <c r="C1612" s="179"/>
      <c r="D1612" s="199" t="s">
        <v>2511</v>
      </c>
      <c r="E1612" s="200" t="s">
        <v>2512</v>
      </c>
      <c r="F1612" s="201">
        <v>112.6</v>
      </c>
      <c r="G1612" s="201">
        <v>112.6</v>
      </c>
      <c r="H1612" s="202">
        <v>0</v>
      </c>
      <c r="I1612" s="205">
        <v>28.13</v>
      </c>
      <c r="J1612" s="201">
        <v>16.12</v>
      </c>
      <c r="K1612" s="201">
        <v>23.68</v>
      </c>
      <c r="L1612" s="202">
        <v>44.67</v>
      </c>
    </row>
    <row r="1613" s="192" customFormat="1" customHeight="1" spans="1:12">
      <c r="A1613" s="179"/>
      <c r="B1613" s="179"/>
      <c r="C1613" s="179"/>
      <c r="D1613" s="199" t="s">
        <v>3517</v>
      </c>
      <c r="E1613" s="200" t="s">
        <v>3518</v>
      </c>
      <c r="F1613" s="201">
        <v>101.6</v>
      </c>
      <c r="G1613" s="201">
        <v>101.6</v>
      </c>
      <c r="H1613" s="202">
        <v>0</v>
      </c>
      <c r="I1613" s="205">
        <v>17.13</v>
      </c>
      <c r="J1613" s="201">
        <v>16.12</v>
      </c>
      <c r="K1613" s="201">
        <v>23.68</v>
      </c>
      <c r="L1613" s="202">
        <v>44.67</v>
      </c>
    </row>
    <row r="1614" s="192" customFormat="1" customHeight="1" spans="1:12">
      <c r="A1614" s="179" t="s">
        <v>1414</v>
      </c>
      <c r="B1614" s="179" t="s">
        <v>2035</v>
      </c>
      <c r="C1614" s="179" t="s">
        <v>1897</v>
      </c>
      <c r="D1614" s="199" t="s">
        <v>3519</v>
      </c>
      <c r="E1614" s="200" t="s">
        <v>3520</v>
      </c>
      <c r="F1614" s="201">
        <v>44.67</v>
      </c>
      <c r="G1614" s="201">
        <v>44.67</v>
      </c>
      <c r="H1614" s="202">
        <v>0</v>
      </c>
      <c r="I1614" s="205">
        <v>0</v>
      </c>
      <c r="J1614" s="201">
        <v>0</v>
      </c>
      <c r="K1614" s="201">
        <v>0</v>
      </c>
      <c r="L1614" s="202">
        <v>44.67</v>
      </c>
    </row>
    <row r="1615" s="192" customFormat="1" customHeight="1" spans="1:12">
      <c r="A1615" s="179" t="s">
        <v>1414</v>
      </c>
      <c r="B1615" s="179" t="s">
        <v>2035</v>
      </c>
      <c r="C1615" s="179" t="s">
        <v>1897</v>
      </c>
      <c r="D1615" s="199" t="s">
        <v>3519</v>
      </c>
      <c r="E1615" s="200" t="s">
        <v>3521</v>
      </c>
      <c r="F1615" s="201">
        <v>2.26</v>
      </c>
      <c r="G1615" s="201">
        <v>2.26</v>
      </c>
      <c r="H1615" s="202">
        <v>0</v>
      </c>
      <c r="I1615" s="205">
        <v>0</v>
      </c>
      <c r="J1615" s="201">
        <v>2.26</v>
      </c>
      <c r="K1615" s="201">
        <v>0</v>
      </c>
      <c r="L1615" s="202">
        <v>0</v>
      </c>
    </row>
    <row r="1616" s="192" customFormat="1" customHeight="1" spans="1:12">
      <c r="A1616" s="179" t="s">
        <v>1414</v>
      </c>
      <c r="B1616" s="179" t="s">
        <v>2035</v>
      </c>
      <c r="C1616" s="179" t="s">
        <v>1897</v>
      </c>
      <c r="D1616" s="199" t="s">
        <v>3519</v>
      </c>
      <c r="E1616" s="200" t="s">
        <v>3522</v>
      </c>
      <c r="F1616" s="201">
        <v>7</v>
      </c>
      <c r="G1616" s="201">
        <v>7</v>
      </c>
      <c r="H1616" s="202">
        <v>0</v>
      </c>
      <c r="I1616" s="205">
        <v>0</v>
      </c>
      <c r="J1616" s="201">
        <v>7</v>
      </c>
      <c r="K1616" s="201">
        <v>0</v>
      </c>
      <c r="L1616" s="202">
        <v>0</v>
      </c>
    </row>
    <row r="1617" s="192" customFormat="1" customHeight="1" spans="1:12">
      <c r="A1617" s="179" t="s">
        <v>1619</v>
      </c>
      <c r="B1617" s="179" t="s">
        <v>1911</v>
      </c>
      <c r="C1617" s="179" t="s">
        <v>1911</v>
      </c>
      <c r="D1617" s="199" t="s">
        <v>3523</v>
      </c>
      <c r="E1617" s="200" t="s">
        <v>3524</v>
      </c>
      <c r="F1617" s="201">
        <v>10.79</v>
      </c>
      <c r="G1617" s="201">
        <v>10.79</v>
      </c>
      <c r="H1617" s="202">
        <v>0</v>
      </c>
      <c r="I1617" s="205">
        <v>0</v>
      </c>
      <c r="J1617" s="201">
        <v>0</v>
      </c>
      <c r="K1617" s="201">
        <v>10.79</v>
      </c>
      <c r="L1617" s="202">
        <v>0</v>
      </c>
    </row>
    <row r="1618" s="192" customFormat="1" customHeight="1" spans="1:12">
      <c r="A1618" s="179" t="s">
        <v>1619</v>
      </c>
      <c r="B1618" s="179" t="s">
        <v>1911</v>
      </c>
      <c r="C1618" s="179" t="s">
        <v>1913</v>
      </c>
      <c r="D1618" s="199" t="s">
        <v>3525</v>
      </c>
      <c r="E1618" s="200" t="s">
        <v>3526</v>
      </c>
      <c r="F1618" s="201">
        <v>4.31</v>
      </c>
      <c r="G1618" s="201">
        <v>4.31</v>
      </c>
      <c r="H1618" s="202">
        <v>0</v>
      </c>
      <c r="I1618" s="205">
        <v>0</v>
      </c>
      <c r="J1618" s="201">
        <v>0</v>
      </c>
      <c r="K1618" s="201">
        <v>4.31</v>
      </c>
      <c r="L1618" s="202">
        <v>0</v>
      </c>
    </row>
    <row r="1619" s="192" customFormat="1" customHeight="1" spans="1:12">
      <c r="A1619" s="179" t="s">
        <v>1697</v>
      </c>
      <c r="B1619" s="179" t="s">
        <v>1992</v>
      </c>
      <c r="C1619" s="179" t="s">
        <v>1897</v>
      </c>
      <c r="D1619" s="199" t="s">
        <v>3527</v>
      </c>
      <c r="E1619" s="200" t="s">
        <v>3528</v>
      </c>
      <c r="F1619" s="201">
        <v>2.77</v>
      </c>
      <c r="G1619" s="201">
        <v>2.77</v>
      </c>
      <c r="H1619" s="202">
        <v>0</v>
      </c>
      <c r="I1619" s="205">
        <v>0</v>
      </c>
      <c r="J1619" s="201">
        <v>0</v>
      </c>
      <c r="K1619" s="201">
        <v>2.77</v>
      </c>
      <c r="L1619" s="202">
        <v>0</v>
      </c>
    </row>
    <row r="1620" s="192" customFormat="1" customHeight="1" spans="1:12">
      <c r="A1620" s="179" t="s">
        <v>1619</v>
      </c>
      <c r="B1620" s="179" t="s">
        <v>2029</v>
      </c>
      <c r="C1620" s="179" t="s">
        <v>1899</v>
      </c>
      <c r="D1620" s="199" t="s">
        <v>3529</v>
      </c>
      <c r="E1620" s="200" t="s">
        <v>3530</v>
      </c>
      <c r="F1620" s="201">
        <v>0.45</v>
      </c>
      <c r="G1620" s="201">
        <v>0.45</v>
      </c>
      <c r="H1620" s="202">
        <v>0</v>
      </c>
      <c r="I1620" s="205">
        <v>0</v>
      </c>
      <c r="J1620" s="201">
        <v>0</v>
      </c>
      <c r="K1620" s="201">
        <v>0.45</v>
      </c>
      <c r="L1620" s="202">
        <v>0</v>
      </c>
    </row>
    <row r="1621" s="192" customFormat="1" customHeight="1" spans="1:12">
      <c r="A1621" s="179" t="s">
        <v>1851</v>
      </c>
      <c r="B1621" s="179" t="s">
        <v>1899</v>
      </c>
      <c r="C1621" s="179" t="s">
        <v>1897</v>
      </c>
      <c r="D1621" s="199" t="s">
        <v>3533</v>
      </c>
      <c r="E1621" s="200" t="s">
        <v>3533</v>
      </c>
      <c r="F1621" s="201">
        <v>5.36</v>
      </c>
      <c r="G1621" s="201">
        <v>5.36</v>
      </c>
      <c r="H1621" s="202">
        <v>0</v>
      </c>
      <c r="I1621" s="205">
        <v>0</v>
      </c>
      <c r="J1621" s="201">
        <v>0</v>
      </c>
      <c r="K1621" s="201">
        <v>5.36</v>
      </c>
      <c r="L1621" s="202">
        <v>0</v>
      </c>
    </row>
    <row r="1622" s="192" customFormat="1" customHeight="1" spans="1:12">
      <c r="A1622" s="179" t="s">
        <v>1414</v>
      </c>
      <c r="B1622" s="179" t="s">
        <v>2035</v>
      </c>
      <c r="C1622" s="179" t="s">
        <v>1897</v>
      </c>
      <c r="D1622" s="199" t="s">
        <v>3519</v>
      </c>
      <c r="E1622" s="200" t="s">
        <v>3534</v>
      </c>
      <c r="F1622" s="201">
        <v>10.5</v>
      </c>
      <c r="G1622" s="201">
        <v>10.5</v>
      </c>
      <c r="H1622" s="202">
        <v>0</v>
      </c>
      <c r="I1622" s="205">
        <v>10.5</v>
      </c>
      <c r="J1622" s="201">
        <v>0</v>
      </c>
      <c r="K1622" s="201">
        <v>0</v>
      </c>
      <c r="L1622" s="202">
        <v>0</v>
      </c>
    </row>
    <row r="1623" s="192" customFormat="1" customHeight="1" spans="1:12">
      <c r="A1623" s="179" t="s">
        <v>1414</v>
      </c>
      <c r="B1623" s="179" t="s">
        <v>2035</v>
      </c>
      <c r="C1623" s="179" t="s">
        <v>1897</v>
      </c>
      <c r="D1623" s="199" t="s">
        <v>3519</v>
      </c>
      <c r="E1623" s="200" t="s">
        <v>3535</v>
      </c>
      <c r="F1623" s="201">
        <v>0.54</v>
      </c>
      <c r="G1623" s="201">
        <v>0.54</v>
      </c>
      <c r="H1623" s="202">
        <v>0</v>
      </c>
      <c r="I1623" s="205">
        <v>0.54</v>
      </c>
      <c r="J1623" s="201">
        <v>0</v>
      </c>
      <c r="K1623" s="201">
        <v>0</v>
      </c>
      <c r="L1623" s="202">
        <v>0</v>
      </c>
    </row>
    <row r="1624" s="192" customFormat="1" customHeight="1" spans="1:12">
      <c r="A1624" s="179" t="s">
        <v>1414</v>
      </c>
      <c r="B1624" s="179" t="s">
        <v>2035</v>
      </c>
      <c r="C1624" s="179" t="s">
        <v>1897</v>
      </c>
      <c r="D1624" s="199" t="s">
        <v>3519</v>
      </c>
      <c r="E1624" s="200" t="s">
        <v>3536</v>
      </c>
      <c r="F1624" s="201">
        <v>5.16</v>
      </c>
      <c r="G1624" s="201">
        <v>5.16</v>
      </c>
      <c r="H1624" s="202">
        <v>0</v>
      </c>
      <c r="I1624" s="205">
        <v>5.16</v>
      </c>
      <c r="J1624" s="201">
        <v>0</v>
      </c>
      <c r="K1624" s="201">
        <v>0</v>
      </c>
      <c r="L1624" s="202">
        <v>0</v>
      </c>
    </row>
    <row r="1625" s="192" customFormat="1" customHeight="1" spans="1:12">
      <c r="A1625" s="179" t="s">
        <v>1619</v>
      </c>
      <c r="B1625" s="179" t="s">
        <v>1911</v>
      </c>
      <c r="C1625" s="179" t="s">
        <v>1897</v>
      </c>
      <c r="D1625" s="199" t="s">
        <v>3537</v>
      </c>
      <c r="E1625" s="200" t="s">
        <v>3538</v>
      </c>
      <c r="F1625" s="201">
        <v>6.86</v>
      </c>
      <c r="G1625" s="201">
        <v>6.86</v>
      </c>
      <c r="H1625" s="202">
        <v>0</v>
      </c>
      <c r="I1625" s="205">
        <v>0</v>
      </c>
      <c r="J1625" s="201">
        <v>6.86</v>
      </c>
      <c r="K1625" s="201">
        <v>0</v>
      </c>
      <c r="L1625" s="202">
        <v>0</v>
      </c>
    </row>
    <row r="1626" s="192" customFormat="1" customHeight="1" spans="1:12">
      <c r="A1626" s="179" t="s">
        <v>1619</v>
      </c>
      <c r="B1626" s="179" t="s">
        <v>1917</v>
      </c>
      <c r="C1626" s="179" t="s">
        <v>1903</v>
      </c>
      <c r="D1626" s="199" t="s">
        <v>3539</v>
      </c>
      <c r="E1626" s="200" t="s">
        <v>3540</v>
      </c>
      <c r="F1626" s="201">
        <v>0.93</v>
      </c>
      <c r="G1626" s="201">
        <v>0.93</v>
      </c>
      <c r="H1626" s="202">
        <v>0</v>
      </c>
      <c r="I1626" s="205">
        <v>0.93</v>
      </c>
      <c r="J1626" s="201">
        <v>0</v>
      </c>
      <c r="K1626" s="201">
        <v>0</v>
      </c>
      <c r="L1626" s="202">
        <v>0</v>
      </c>
    </row>
    <row r="1627" s="192" customFormat="1" customHeight="1" spans="1:12">
      <c r="A1627" s="179"/>
      <c r="B1627" s="179"/>
      <c r="C1627" s="179"/>
      <c r="D1627" s="199" t="s">
        <v>3541</v>
      </c>
      <c r="E1627" s="200" t="s">
        <v>3542</v>
      </c>
      <c r="F1627" s="201">
        <v>11</v>
      </c>
      <c r="G1627" s="201">
        <v>11</v>
      </c>
      <c r="H1627" s="202">
        <v>0</v>
      </c>
      <c r="I1627" s="205">
        <v>11</v>
      </c>
      <c r="J1627" s="201">
        <v>0</v>
      </c>
      <c r="K1627" s="201">
        <v>0</v>
      </c>
      <c r="L1627" s="202">
        <v>0</v>
      </c>
    </row>
    <row r="1628" s="192" customFormat="1" customHeight="1" spans="1:12">
      <c r="A1628" s="179" t="s">
        <v>1414</v>
      </c>
      <c r="B1628" s="179" t="s">
        <v>2035</v>
      </c>
      <c r="C1628" s="179" t="s">
        <v>1897</v>
      </c>
      <c r="D1628" s="199" t="s">
        <v>3519</v>
      </c>
      <c r="E1628" s="200" t="s">
        <v>3777</v>
      </c>
      <c r="F1628" s="201">
        <v>6.5</v>
      </c>
      <c r="G1628" s="201">
        <v>6.5</v>
      </c>
      <c r="H1628" s="202">
        <v>0</v>
      </c>
      <c r="I1628" s="205">
        <v>6.5</v>
      </c>
      <c r="J1628" s="201">
        <v>0</v>
      </c>
      <c r="K1628" s="201">
        <v>0</v>
      </c>
      <c r="L1628" s="202">
        <v>0</v>
      </c>
    </row>
    <row r="1629" s="192" customFormat="1" customHeight="1" spans="1:12">
      <c r="A1629" s="179" t="s">
        <v>1414</v>
      </c>
      <c r="B1629" s="179" t="s">
        <v>2035</v>
      </c>
      <c r="C1629" s="179" t="s">
        <v>1897</v>
      </c>
      <c r="D1629" s="199" t="s">
        <v>3519</v>
      </c>
      <c r="E1629" s="200" t="s">
        <v>3778</v>
      </c>
      <c r="F1629" s="201">
        <v>4.5</v>
      </c>
      <c r="G1629" s="201">
        <v>4.5</v>
      </c>
      <c r="H1629" s="202">
        <v>0</v>
      </c>
      <c r="I1629" s="205">
        <v>4.5</v>
      </c>
      <c r="J1629" s="201">
        <v>0</v>
      </c>
      <c r="K1629" s="201">
        <v>0</v>
      </c>
      <c r="L1629" s="202">
        <v>0</v>
      </c>
    </row>
    <row r="1630" s="192" customFormat="1" customHeight="1" spans="1:12">
      <c r="A1630" s="179"/>
      <c r="B1630" s="179"/>
      <c r="C1630" s="179"/>
      <c r="D1630" s="199" t="s">
        <v>2513</v>
      </c>
      <c r="E1630" s="200" t="s">
        <v>2514</v>
      </c>
      <c r="F1630" s="201">
        <v>141.77</v>
      </c>
      <c r="G1630" s="201">
        <v>141.77</v>
      </c>
      <c r="H1630" s="202">
        <v>0</v>
      </c>
      <c r="I1630" s="205">
        <v>52.7</v>
      </c>
      <c r="J1630" s="201">
        <v>13.26</v>
      </c>
      <c r="K1630" s="201">
        <v>26.42</v>
      </c>
      <c r="L1630" s="202">
        <v>49.39</v>
      </c>
    </row>
    <row r="1631" s="192" customFormat="1" customHeight="1" spans="1:12">
      <c r="A1631" s="179"/>
      <c r="B1631" s="179"/>
      <c r="C1631" s="179"/>
      <c r="D1631" s="199" t="s">
        <v>3517</v>
      </c>
      <c r="E1631" s="200" t="s">
        <v>3518</v>
      </c>
      <c r="F1631" s="201">
        <v>109.77</v>
      </c>
      <c r="G1631" s="201">
        <v>109.77</v>
      </c>
      <c r="H1631" s="202">
        <v>0</v>
      </c>
      <c r="I1631" s="205">
        <v>20.7</v>
      </c>
      <c r="J1631" s="201">
        <v>13.26</v>
      </c>
      <c r="K1631" s="201">
        <v>26.42</v>
      </c>
      <c r="L1631" s="202">
        <v>49.39</v>
      </c>
    </row>
    <row r="1632" s="192" customFormat="1" customHeight="1" spans="1:12">
      <c r="A1632" s="179" t="s">
        <v>1414</v>
      </c>
      <c r="B1632" s="179" t="s">
        <v>1990</v>
      </c>
      <c r="C1632" s="179" t="s">
        <v>1897</v>
      </c>
      <c r="D1632" s="199" t="s">
        <v>3519</v>
      </c>
      <c r="E1632" s="200" t="s">
        <v>3520</v>
      </c>
      <c r="F1632" s="201">
        <v>49.39</v>
      </c>
      <c r="G1632" s="201">
        <v>49.39</v>
      </c>
      <c r="H1632" s="202">
        <v>0</v>
      </c>
      <c r="I1632" s="205">
        <v>0</v>
      </c>
      <c r="J1632" s="201">
        <v>0</v>
      </c>
      <c r="K1632" s="201">
        <v>0</v>
      </c>
      <c r="L1632" s="202">
        <v>49.39</v>
      </c>
    </row>
    <row r="1633" s="192" customFormat="1" customHeight="1" spans="1:12">
      <c r="A1633" s="179" t="s">
        <v>1414</v>
      </c>
      <c r="B1633" s="179" t="s">
        <v>1990</v>
      </c>
      <c r="C1633" s="179" t="s">
        <v>1897</v>
      </c>
      <c r="D1633" s="199" t="s">
        <v>3519</v>
      </c>
      <c r="E1633" s="200" t="s">
        <v>3521</v>
      </c>
      <c r="F1633" s="201">
        <v>2.35</v>
      </c>
      <c r="G1633" s="201">
        <v>2.35</v>
      </c>
      <c r="H1633" s="202">
        <v>0</v>
      </c>
      <c r="I1633" s="205">
        <v>0</v>
      </c>
      <c r="J1633" s="201">
        <v>2.35</v>
      </c>
      <c r="K1633" s="201">
        <v>0</v>
      </c>
      <c r="L1633" s="202">
        <v>0</v>
      </c>
    </row>
    <row r="1634" s="192" customFormat="1" customHeight="1" spans="1:12">
      <c r="A1634" s="179" t="s">
        <v>1414</v>
      </c>
      <c r="B1634" s="179" t="s">
        <v>1990</v>
      </c>
      <c r="C1634" s="179" t="s">
        <v>1897</v>
      </c>
      <c r="D1634" s="199" t="s">
        <v>3519</v>
      </c>
      <c r="E1634" s="200" t="s">
        <v>3522</v>
      </c>
      <c r="F1634" s="201">
        <v>9</v>
      </c>
      <c r="G1634" s="201">
        <v>9</v>
      </c>
      <c r="H1634" s="202">
        <v>0</v>
      </c>
      <c r="I1634" s="205">
        <v>0</v>
      </c>
      <c r="J1634" s="201">
        <v>9</v>
      </c>
      <c r="K1634" s="201">
        <v>0</v>
      </c>
      <c r="L1634" s="202">
        <v>0</v>
      </c>
    </row>
    <row r="1635" s="192" customFormat="1" customHeight="1" spans="1:12">
      <c r="A1635" s="179" t="s">
        <v>1619</v>
      </c>
      <c r="B1635" s="179" t="s">
        <v>1911</v>
      </c>
      <c r="C1635" s="179" t="s">
        <v>1911</v>
      </c>
      <c r="D1635" s="199" t="s">
        <v>3523</v>
      </c>
      <c r="E1635" s="200" t="s">
        <v>3524</v>
      </c>
      <c r="F1635" s="201">
        <v>12.15</v>
      </c>
      <c r="G1635" s="201">
        <v>12.15</v>
      </c>
      <c r="H1635" s="202">
        <v>0</v>
      </c>
      <c r="I1635" s="205">
        <v>0</v>
      </c>
      <c r="J1635" s="201">
        <v>0</v>
      </c>
      <c r="K1635" s="201">
        <v>12.15</v>
      </c>
      <c r="L1635" s="202">
        <v>0</v>
      </c>
    </row>
    <row r="1636" s="192" customFormat="1" customHeight="1" spans="1:12">
      <c r="A1636" s="179" t="s">
        <v>1619</v>
      </c>
      <c r="B1636" s="179" t="s">
        <v>1911</v>
      </c>
      <c r="C1636" s="179" t="s">
        <v>1913</v>
      </c>
      <c r="D1636" s="199" t="s">
        <v>3525</v>
      </c>
      <c r="E1636" s="200" t="s">
        <v>3526</v>
      </c>
      <c r="F1636" s="201">
        <v>4.86</v>
      </c>
      <c r="G1636" s="201">
        <v>4.86</v>
      </c>
      <c r="H1636" s="202">
        <v>0</v>
      </c>
      <c r="I1636" s="205">
        <v>0</v>
      </c>
      <c r="J1636" s="201">
        <v>0</v>
      </c>
      <c r="K1636" s="201">
        <v>4.86</v>
      </c>
      <c r="L1636" s="202">
        <v>0</v>
      </c>
    </row>
    <row r="1637" s="192" customFormat="1" customHeight="1" spans="1:12">
      <c r="A1637" s="179" t="s">
        <v>1697</v>
      </c>
      <c r="B1637" s="179" t="s">
        <v>1992</v>
      </c>
      <c r="C1637" s="179" t="s">
        <v>1897</v>
      </c>
      <c r="D1637" s="199" t="s">
        <v>3527</v>
      </c>
      <c r="E1637" s="200" t="s">
        <v>3528</v>
      </c>
      <c r="F1637" s="201">
        <v>2.99</v>
      </c>
      <c r="G1637" s="201">
        <v>2.99</v>
      </c>
      <c r="H1637" s="202">
        <v>0</v>
      </c>
      <c r="I1637" s="205">
        <v>0</v>
      </c>
      <c r="J1637" s="201">
        <v>0</v>
      </c>
      <c r="K1637" s="201">
        <v>2.99</v>
      </c>
      <c r="L1637" s="202">
        <v>0</v>
      </c>
    </row>
    <row r="1638" s="192" customFormat="1" customHeight="1" spans="1:12">
      <c r="A1638" s="179" t="s">
        <v>1619</v>
      </c>
      <c r="B1638" s="179" t="s">
        <v>2029</v>
      </c>
      <c r="C1638" s="179" t="s">
        <v>1899</v>
      </c>
      <c r="D1638" s="199" t="s">
        <v>3529</v>
      </c>
      <c r="E1638" s="200" t="s">
        <v>3530</v>
      </c>
      <c r="F1638" s="201">
        <v>0.49</v>
      </c>
      <c r="G1638" s="201">
        <v>0.49</v>
      </c>
      <c r="H1638" s="202">
        <v>0</v>
      </c>
      <c r="I1638" s="205">
        <v>0</v>
      </c>
      <c r="J1638" s="201">
        <v>0</v>
      </c>
      <c r="K1638" s="201">
        <v>0.49</v>
      </c>
      <c r="L1638" s="202">
        <v>0</v>
      </c>
    </row>
    <row r="1639" s="192" customFormat="1" customHeight="1" spans="1:12">
      <c r="A1639" s="179" t="s">
        <v>1851</v>
      </c>
      <c r="B1639" s="179" t="s">
        <v>1899</v>
      </c>
      <c r="C1639" s="179" t="s">
        <v>1897</v>
      </c>
      <c r="D1639" s="199" t="s">
        <v>3533</v>
      </c>
      <c r="E1639" s="200" t="s">
        <v>3533</v>
      </c>
      <c r="F1639" s="201">
        <v>5.93</v>
      </c>
      <c r="G1639" s="201">
        <v>5.93</v>
      </c>
      <c r="H1639" s="202">
        <v>0</v>
      </c>
      <c r="I1639" s="205">
        <v>0</v>
      </c>
      <c r="J1639" s="201">
        <v>0</v>
      </c>
      <c r="K1639" s="201">
        <v>5.93</v>
      </c>
      <c r="L1639" s="202">
        <v>0</v>
      </c>
    </row>
    <row r="1640" s="192" customFormat="1" customHeight="1" spans="1:12">
      <c r="A1640" s="179" t="s">
        <v>1414</v>
      </c>
      <c r="B1640" s="179" t="s">
        <v>1990</v>
      </c>
      <c r="C1640" s="179" t="s">
        <v>1897</v>
      </c>
      <c r="D1640" s="199" t="s">
        <v>3519</v>
      </c>
      <c r="E1640" s="200" t="s">
        <v>3534</v>
      </c>
      <c r="F1640" s="201">
        <v>13.5</v>
      </c>
      <c r="G1640" s="201">
        <v>13.5</v>
      </c>
      <c r="H1640" s="202">
        <v>0</v>
      </c>
      <c r="I1640" s="205">
        <v>13.5</v>
      </c>
      <c r="J1640" s="201">
        <v>0</v>
      </c>
      <c r="K1640" s="201">
        <v>0</v>
      </c>
      <c r="L1640" s="202">
        <v>0</v>
      </c>
    </row>
    <row r="1641" s="192" customFormat="1" customHeight="1" spans="1:12">
      <c r="A1641" s="179" t="s">
        <v>1414</v>
      </c>
      <c r="B1641" s="179" t="s">
        <v>1990</v>
      </c>
      <c r="C1641" s="179" t="s">
        <v>1897</v>
      </c>
      <c r="D1641" s="199" t="s">
        <v>3519</v>
      </c>
      <c r="E1641" s="200" t="s">
        <v>3535</v>
      </c>
      <c r="F1641" s="201">
        <v>0.56</v>
      </c>
      <c r="G1641" s="201">
        <v>0.56</v>
      </c>
      <c r="H1641" s="202">
        <v>0</v>
      </c>
      <c r="I1641" s="205">
        <v>0.56</v>
      </c>
      <c r="J1641" s="201">
        <v>0</v>
      </c>
      <c r="K1641" s="201">
        <v>0</v>
      </c>
      <c r="L1641" s="202">
        <v>0</v>
      </c>
    </row>
    <row r="1642" s="192" customFormat="1" customHeight="1" spans="1:12">
      <c r="A1642" s="179" t="s">
        <v>1414</v>
      </c>
      <c r="B1642" s="179" t="s">
        <v>1990</v>
      </c>
      <c r="C1642" s="179" t="s">
        <v>1897</v>
      </c>
      <c r="D1642" s="199" t="s">
        <v>3519</v>
      </c>
      <c r="E1642" s="200" t="s">
        <v>3536</v>
      </c>
      <c r="F1642" s="201">
        <v>6.18</v>
      </c>
      <c r="G1642" s="201">
        <v>6.18</v>
      </c>
      <c r="H1642" s="202">
        <v>0</v>
      </c>
      <c r="I1642" s="205">
        <v>6.18</v>
      </c>
      <c r="J1642" s="201">
        <v>0</v>
      </c>
      <c r="K1642" s="201">
        <v>0</v>
      </c>
      <c r="L1642" s="202">
        <v>0</v>
      </c>
    </row>
    <row r="1643" s="192" customFormat="1" customHeight="1" spans="1:12">
      <c r="A1643" s="179" t="s">
        <v>1619</v>
      </c>
      <c r="B1643" s="179" t="s">
        <v>1911</v>
      </c>
      <c r="C1643" s="179" t="s">
        <v>1897</v>
      </c>
      <c r="D1643" s="199" t="s">
        <v>3537</v>
      </c>
      <c r="E1643" s="200" t="s">
        <v>3538</v>
      </c>
      <c r="F1643" s="201">
        <v>1.91</v>
      </c>
      <c r="G1643" s="201">
        <v>1.91</v>
      </c>
      <c r="H1643" s="202">
        <v>0</v>
      </c>
      <c r="I1643" s="205">
        <v>0</v>
      </c>
      <c r="J1643" s="201">
        <v>1.91</v>
      </c>
      <c r="K1643" s="201">
        <v>0</v>
      </c>
      <c r="L1643" s="202">
        <v>0</v>
      </c>
    </row>
    <row r="1644" s="192" customFormat="1" customHeight="1" spans="1:12">
      <c r="A1644" s="179" t="s">
        <v>1619</v>
      </c>
      <c r="B1644" s="179" t="s">
        <v>1917</v>
      </c>
      <c r="C1644" s="179" t="s">
        <v>1903</v>
      </c>
      <c r="D1644" s="199" t="s">
        <v>3539</v>
      </c>
      <c r="E1644" s="200" t="s">
        <v>3540</v>
      </c>
      <c r="F1644" s="201">
        <v>0.46</v>
      </c>
      <c r="G1644" s="201">
        <v>0.46</v>
      </c>
      <c r="H1644" s="202">
        <v>0</v>
      </c>
      <c r="I1644" s="205">
        <v>0.46</v>
      </c>
      <c r="J1644" s="201">
        <v>0</v>
      </c>
      <c r="K1644" s="201">
        <v>0</v>
      </c>
      <c r="L1644" s="202">
        <v>0</v>
      </c>
    </row>
    <row r="1645" s="192" customFormat="1" customHeight="1" spans="1:12">
      <c r="A1645" s="179"/>
      <c r="B1645" s="179"/>
      <c r="C1645" s="179"/>
      <c r="D1645" s="199" t="s">
        <v>3541</v>
      </c>
      <c r="E1645" s="200" t="s">
        <v>3542</v>
      </c>
      <c r="F1645" s="201">
        <v>32</v>
      </c>
      <c r="G1645" s="201">
        <v>32</v>
      </c>
      <c r="H1645" s="202">
        <v>0</v>
      </c>
      <c r="I1645" s="205">
        <v>32</v>
      </c>
      <c r="J1645" s="201">
        <v>0</v>
      </c>
      <c r="K1645" s="201">
        <v>0</v>
      </c>
      <c r="L1645" s="202">
        <v>0</v>
      </c>
    </row>
    <row r="1646" s="192" customFormat="1" customHeight="1" spans="1:12">
      <c r="A1646" s="179" t="s">
        <v>1414</v>
      </c>
      <c r="B1646" s="179" t="s">
        <v>1990</v>
      </c>
      <c r="C1646" s="179" t="s">
        <v>1897</v>
      </c>
      <c r="D1646" s="199" t="s">
        <v>3519</v>
      </c>
      <c r="E1646" s="200" t="s">
        <v>3779</v>
      </c>
      <c r="F1646" s="201">
        <v>5</v>
      </c>
      <c r="G1646" s="201">
        <v>5</v>
      </c>
      <c r="H1646" s="202">
        <v>0</v>
      </c>
      <c r="I1646" s="205">
        <v>5</v>
      </c>
      <c r="J1646" s="201">
        <v>0</v>
      </c>
      <c r="K1646" s="201">
        <v>0</v>
      </c>
      <c r="L1646" s="202">
        <v>0</v>
      </c>
    </row>
    <row r="1647" s="192" customFormat="1" customHeight="1" spans="1:12">
      <c r="A1647" s="179" t="s">
        <v>1414</v>
      </c>
      <c r="B1647" s="179" t="s">
        <v>1897</v>
      </c>
      <c r="C1647" s="179" t="s">
        <v>1897</v>
      </c>
      <c r="D1647" s="199" t="s">
        <v>3519</v>
      </c>
      <c r="E1647" s="200" t="s">
        <v>3780</v>
      </c>
      <c r="F1647" s="201">
        <v>5</v>
      </c>
      <c r="G1647" s="201">
        <v>5</v>
      </c>
      <c r="H1647" s="202">
        <v>0</v>
      </c>
      <c r="I1647" s="205">
        <v>5</v>
      </c>
      <c r="J1647" s="201">
        <v>0</v>
      </c>
      <c r="K1647" s="201">
        <v>0</v>
      </c>
      <c r="L1647" s="202">
        <v>0</v>
      </c>
    </row>
    <row r="1648" s="192" customFormat="1" customHeight="1" spans="1:12">
      <c r="A1648" s="179" t="s">
        <v>1414</v>
      </c>
      <c r="B1648" s="179" t="s">
        <v>1990</v>
      </c>
      <c r="C1648" s="179" t="s">
        <v>1897</v>
      </c>
      <c r="D1648" s="199" t="s">
        <v>3519</v>
      </c>
      <c r="E1648" s="200" t="s">
        <v>3781</v>
      </c>
      <c r="F1648" s="201">
        <v>2</v>
      </c>
      <c r="G1648" s="201">
        <v>2</v>
      </c>
      <c r="H1648" s="202">
        <v>0</v>
      </c>
      <c r="I1648" s="205">
        <v>2</v>
      </c>
      <c r="J1648" s="201">
        <v>0</v>
      </c>
      <c r="K1648" s="201">
        <v>0</v>
      </c>
      <c r="L1648" s="202">
        <v>0</v>
      </c>
    </row>
    <row r="1649" s="192" customFormat="1" customHeight="1" spans="1:12">
      <c r="A1649" s="179" t="s">
        <v>1414</v>
      </c>
      <c r="B1649" s="179" t="s">
        <v>1990</v>
      </c>
      <c r="C1649" s="179" t="s">
        <v>1897</v>
      </c>
      <c r="D1649" s="199" t="s">
        <v>3519</v>
      </c>
      <c r="E1649" s="200" t="s">
        <v>3782</v>
      </c>
      <c r="F1649" s="201">
        <v>3</v>
      </c>
      <c r="G1649" s="201">
        <v>3</v>
      </c>
      <c r="H1649" s="202">
        <v>0</v>
      </c>
      <c r="I1649" s="205">
        <v>3</v>
      </c>
      <c r="J1649" s="201">
        <v>0</v>
      </c>
      <c r="K1649" s="201">
        <v>0</v>
      </c>
      <c r="L1649" s="202">
        <v>0</v>
      </c>
    </row>
    <row r="1650" s="192" customFormat="1" customHeight="1" spans="1:12">
      <c r="A1650" s="179" t="s">
        <v>1414</v>
      </c>
      <c r="B1650" s="179" t="s">
        <v>1990</v>
      </c>
      <c r="C1650" s="179" t="s">
        <v>1897</v>
      </c>
      <c r="D1650" s="199" t="s">
        <v>3519</v>
      </c>
      <c r="E1650" s="200" t="s">
        <v>3783</v>
      </c>
      <c r="F1650" s="201">
        <v>8</v>
      </c>
      <c r="G1650" s="201">
        <v>8</v>
      </c>
      <c r="H1650" s="202">
        <v>0</v>
      </c>
      <c r="I1650" s="205">
        <v>8</v>
      </c>
      <c r="J1650" s="201">
        <v>0</v>
      </c>
      <c r="K1650" s="201">
        <v>0</v>
      </c>
      <c r="L1650" s="202">
        <v>0</v>
      </c>
    </row>
    <row r="1651" s="192" customFormat="1" customHeight="1" spans="1:12">
      <c r="A1651" s="179" t="s">
        <v>1414</v>
      </c>
      <c r="B1651" s="179" t="s">
        <v>1990</v>
      </c>
      <c r="C1651" s="179" t="s">
        <v>1897</v>
      </c>
      <c r="D1651" s="199" t="s">
        <v>3519</v>
      </c>
      <c r="E1651" s="200" t="s">
        <v>3784</v>
      </c>
      <c r="F1651" s="201">
        <v>2</v>
      </c>
      <c r="G1651" s="201">
        <v>2</v>
      </c>
      <c r="H1651" s="202">
        <v>0</v>
      </c>
      <c r="I1651" s="205">
        <v>2</v>
      </c>
      <c r="J1651" s="201">
        <v>0</v>
      </c>
      <c r="K1651" s="201">
        <v>0</v>
      </c>
      <c r="L1651" s="202">
        <v>0</v>
      </c>
    </row>
    <row r="1652" s="192" customFormat="1" customHeight="1" spans="1:12">
      <c r="A1652" s="179" t="s">
        <v>1414</v>
      </c>
      <c r="B1652" s="179" t="s">
        <v>1990</v>
      </c>
      <c r="C1652" s="179" t="s">
        <v>1897</v>
      </c>
      <c r="D1652" s="199" t="s">
        <v>3519</v>
      </c>
      <c r="E1652" s="200" t="s">
        <v>3785</v>
      </c>
      <c r="F1652" s="201">
        <v>7</v>
      </c>
      <c r="G1652" s="201">
        <v>7</v>
      </c>
      <c r="H1652" s="202">
        <v>0</v>
      </c>
      <c r="I1652" s="205">
        <v>7</v>
      </c>
      <c r="J1652" s="201">
        <v>0</v>
      </c>
      <c r="K1652" s="201">
        <v>0</v>
      </c>
      <c r="L1652" s="202">
        <v>0</v>
      </c>
    </row>
    <row r="1653" s="192" customFormat="1" customHeight="1" spans="1:12">
      <c r="A1653" s="179"/>
      <c r="B1653" s="179"/>
      <c r="C1653" s="179"/>
      <c r="D1653" s="199" t="s">
        <v>2515</v>
      </c>
      <c r="E1653" s="200" t="s">
        <v>2516</v>
      </c>
      <c r="F1653" s="201">
        <v>47.01</v>
      </c>
      <c r="G1653" s="201">
        <v>47.01</v>
      </c>
      <c r="H1653" s="202">
        <v>0</v>
      </c>
      <c r="I1653" s="205">
        <v>16.81</v>
      </c>
      <c r="J1653" s="201">
        <v>3.85</v>
      </c>
      <c r="K1653" s="201">
        <v>9.18</v>
      </c>
      <c r="L1653" s="202">
        <v>17.17</v>
      </c>
    </row>
    <row r="1654" s="192" customFormat="1" customHeight="1" spans="1:12">
      <c r="A1654" s="179"/>
      <c r="B1654" s="179"/>
      <c r="C1654" s="179"/>
      <c r="D1654" s="199" t="s">
        <v>3517</v>
      </c>
      <c r="E1654" s="200" t="s">
        <v>3518</v>
      </c>
      <c r="F1654" s="201">
        <v>37.01</v>
      </c>
      <c r="G1654" s="201">
        <v>37.01</v>
      </c>
      <c r="H1654" s="202">
        <v>0</v>
      </c>
      <c r="I1654" s="205">
        <v>6.81</v>
      </c>
      <c r="J1654" s="201">
        <v>3.85</v>
      </c>
      <c r="K1654" s="201">
        <v>9.18</v>
      </c>
      <c r="L1654" s="202">
        <v>17.17</v>
      </c>
    </row>
    <row r="1655" s="192" customFormat="1" customHeight="1" spans="1:12">
      <c r="A1655" s="179" t="s">
        <v>1414</v>
      </c>
      <c r="B1655" s="179" t="s">
        <v>2035</v>
      </c>
      <c r="C1655" s="179" t="s">
        <v>1897</v>
      </c>
      <c r="D1655" s="199" t="s">
        <v>3519</v>
      </c>
      <c r="E1655" s="200" t="s">
        <v>3520</v>
      </c>
      <c r="F1655" s="201">
        <v>17.17</v>
      </c>
      <c r="G1655" s="201">
        <v>17.17</v>
      </c>
      <c r="H1655" s="202">
        <v>0</v>
      </c>
      <c r="I1655" s="205">
        <v>0</v>
      </c>
      <c r="J1655" s="201">
        <v>0</v>
      </c>
      <c r="K1655" s="201">
        <v>0</v>
      </c>
      <c r="L1655" s="202">
        <v>17.17</v>
      </c>
    </row>
    <row r="1656" s="192" customFormat="1" customHeight="1" spans="1:12">
      <c r="A1656" s="179" t="s">
        <v>1414</v>
      </c>
      <c r="B1656" s="179" t="s">
        <v>2035</v>
      </c>
      <c r="C1656" s="179" t="s">
        <v>1897</v>
      </c>
      <c r="D1656" s="199" t="s">
        <v>3519</v>
      </c>
      <c r="E1656" s="200" t="s">
        <v>3521</v>
      </c>
      <c r="F1656" s="201">
        <v>0.85</v>
      </c>
      <c r="G1656" s="201">
        <v>0.85</v>
      </c>
      <c r="H1656" s="202">
        <v>0</v>
      </c>
      <c r="I1656" s="205">
        <v>0</v>
      </c>
      <c r="J1656" s="201">
        <v>0.85</v>
      </c>
      <c r="K1656" s="201">
        <v>0</v>
      </c>
      <c r="L1656" s="202">
        <v>0</v>
      </c>
    </row>
    <row r="1657" s="192" customFormat="1" customHeight="1" spans="1:12">
      <c r="A1657" s="179" t="s">
        <v>1414</v>
      </c>
      <c r="B1657" s="179" t="s">
        <v>2035</v>
      </c>
      <c r="C1657" s="179" t="s">
        <v>1897</v>
      </c>
      <c r="D1657" s="199" t="s">
        <v>3519</v>
      </c>
      <c r="E1657" s="200" t="s">
        <v>3522</v>
      </c>
      <c r="F1657" s="201">
        <v>3</v>
      </c>
      <c r="G1657" s="201">
        <v>3</v>
      </c>
      <c r="H1657" s="202">
        <v>0</v>
      </c>
      <c r="I1657" s="205">
        <v>0</v>
      </c>
      <c r="J1657" s="201">
        <v>3</v>
      </c>
      <c r="K1657" s="201">
        <v>0</v>
      </c>
      <c r="L1657" s="202">
        <v>0</v>
      </c>
    </row>
    <row r="1658" s="192" customFormat="1" customHeight="1" spans="1:12">
      <c r="A1658" s="179" t="s">
        <v>1619</v>
      </c>
      <c r="B1658" s="179" t="s">
        <v>1911</v>
      </c>
      <c r="C1658" s="179" t="s">
        <v>1911</v>
      </c>
      <c r="D1658" s="199" t="s">
        <v>3523</v>
      </c>
      <c r="E1658" s="200" t="s">
        <v>3524</v>
      </c>
      <c r="F1658" s="201">
        <v>4.21</v>
      </c>
      <c r="G1658" s="201">
        <v>4.21</v>
      </c>
      <c r="H1658" s="202">
        <v>0</v>
      </c>
      <c r="I1658" s="205">
        <v>0</v>
      </c>
      <c r="J1658" s="201">
        <v>0</v>
      </c>
      <c r="K1658" s="201">
        <v>4.21</v>
      </c>
      <c r="L1658" s="202">
        <v>0</v>
      </c>
    </row>
    <row r="1659" s="192" customFormat="1" customHeight="1" spans="1:12">
      <c r="A1659" s="179" t="s">
        <v>1619</v>
      </c>
      <c r="B1659" s="179" t="s">
        <v>1911</v>
      </c>
      <c r="C1659" s="179" t="s">
        <v>1913</v>
      </c>
      <c r="D1659" s="199" t="s">
        <v>3525</v>
      </c>
      <c r="E1659" s="200" t="s">
        <v>3526</v>
      </c>
      <c r="F1659" s="201">
        <v>1.68</v>
      </c>
      <c r="G1659" s="201">
        <v>1.68</v>
      </c>
      <c r="H1659" s="202">
        <v>0</v>
      </c>
      <c r="I1659" s="205">
        <v>0</v>
      </c>
      <c r="J1659" s="201">
        <v>0</v>
      </c>
      <c r="K1659" s="201">
        <v>1.68</v>
      </c>
      <c r="L1659" s="202">
        <v>0</v>
      </c>
    </row>
    <row r="1660" s="192" customFormat="1" customHeight="1" spans="1:12">
      <c r="A1660" s="179" t="s">
        <v>1697</v>
      </c>
      <c r="B1660" s="179" t="s">
        <v>1992</v>
      </c>
      <c r="C1660" s="179" t="s">
        <v>1897</v>
      </c>
      <c r="D1660" s="199" t="s">
        <v>3527</v>
      </c>
      <c r="E1660" s="200" t="s">
        <v>3528</v>
      </c>
      <c r="F1660" s="201">
        <v>1.06</v>
      </c>
      <c r="G1660" s="201">
        <v>1.06</v>
      </c>
      <c r="H1660" s="202">
        <v>0</v>
      </c>
      <c r="I1660" s="205">
        <v>0</v>
      </c>
      <c r="J1660" s="201">
        <v>0</v>
      </c>
      <c r="K1660" s="201">
        <v>1.06</v>
      </c>
      <c r="L1660" s="202">
        <v>0</v>
      </c>
    </row>
    <row r="1661" s="192" customFormat="1" customHeight="1" spans="1:12">
      <c r="A1661" s="179" t="s">
        <v>1619</v>
      </c>
      <c r="B1661" s="179" t="s">
        <v>2029</v>
      </c>
      <c r="C1661" s="179" t="s">
        <v>1899</v>
      </c>
      <c r="D1661" s="199" t="s">
        <v>3529</v>
      </c>
      <c r="E1661" s="200" t="s">
        <v>3530</v>
      </c>
      <c r="F1661" s="201">
        <v>0.17</v>
      </c>
      <c r="G1661" s="201">
        <v>0.17</v>
      </c>
      <c r="H1661" s="202">
        <v>0</v>
      </c>
      <c r="I1661" s="205">
        <v>0</v>
      </c>
      <c r="J1661" s="201">
        <v>0</v>
      </c>
      <c r="K1661" s="201">
        <v>0.17</v>
      </c>
      <c r="L1661" s="202">
        <v>0</v>
      </c>
    </row>
    <row r="1662" s="192" customFormat="1" customHeight="1" spans="1:12">
      <c r="A1662" s="179" t="s">
        <v>1851</v>
      </c>
      <c r="B1662" s="179" t="s">
        <v>1899</v>
      </c>
      <c r="C1662" s="179" t="s">
        <v>1897</v>
      </c>
      <c r="D1662" s="199" t="s">
        <v>3533</v>
      </c>
      <c r="E1662" s="200" t="s">
        <v>3533</v>
      </c>
      <c r="F1662" s="201">
        <v>2.06</v>
      </c>
      <c r="G1662" s="201">
        <v>2.06</v>
      </c>
      <c r="H1662" s="202">
        <v>0</v>
      </c>
      <c r="I1662" s="205">
        <v>0</v>
      </c>
      <c r="J1662" s="201">
        <v>0</v>
      </c>
      <c r="K1662" s="201">
        <v>2.06</v>
      </c>
      <c r="L1662" s="202">
        <v>0</v>
      </c>
    </row>
    <row r="1663" s="192" customFormat="1" customHeight="1" spans="1:12">
      <c r="A1663" s="179" t="s">
        <v>1414</v>
      </c>
      <c r="B1663" s="179" t="s">
        <v>2035</v>
      </c>
      <c r="C1663" s="179" t="s">
        <v>1897</v>
      </c>
      <c r="D1663" s="199" t="s">
        <v>3519</v>
      </c>
      <c r="E1663" s="200" t="s">
        <v>3534</v>
      </c>
      <c r="F1663" s="201">
        <v>4.5</v>
      </c>
      <c r="G1663" s="201">
        <v>4.5</v>
      </c>
      <c r="H1663" s="202">
        <v>0</v>
      </c>
      <c r="I1663" s="205">
        <v>4.5</v>
      </c>
      <c r="J1663" s="201">
        <v>0</v>
      </c>
      <c r="K1663" s="201">
        <v>0</v>
      </c>
      <c r="L1663" s="202">
        <v>0</v>
      </c>
    </row>
    <row r="1664" s="192" customFormat="1" customHeight="1" spans="1:12">
      <c r="A1664" s="179" t="s">
        <v>1414</v>
      </c>
      <c r="B1664" s="179" t="s">
        <v>2035</v>
      </c>
      <c r="C1664" s="179" t="s">
        <v>1897</v>
      </c>
      <c r="D1664" s="199" t="s">
        <v>3519</v>
      </c>
      <c r="E1664" s="200" t="s">
        <v>3535</v>
      </c>
      <c r="F1664" s="201">
        <v>0.21</v>
      </c>
      <c r="G1664" s="201">
        <v>0.21</v>
      </c>
      <c r="H1664" s="202">
        <v>0</v>
      </c>
      <c r="I1664" s="205">
        <v>0.21</v>
      </c>
      <c r="J1664" s="201">
        <v>0</v>
      </c>
      <c r="K1664" s="201">
        <v>0</v>
      </c>
      <c r="L1664" s="202">
        <v>0</v>
      </c>
    </row>
    <row r="1665" s="192" customFormat="1" customHeight="1" spans="1:12">
      <c r="A1665" s="179" t="s">
        <v>1414</v>
      </c>
      <c r="B1665" s="179" t="s">
        <v>2035</v>
      </c>
      <c r="C1665" s="179" t="s">
        <v>1897</v>
      </c>
      <c r="D1665" s="199" t="s">
        <v>3519</v>
      </c>
      <c r="E1665" s="200" t="s">
        <v>3536</v>
      </c>
      <c r="F1665" s="201">
        <v>2.1</v>
      </c>
      <c r="G1665" s="201">
        <v>2.1</v>
      </c>
      <c r="H1665" s="202">
        <v>0</v>
      </c>
      <c r="I1665" s="205">
        <v>2.1</v>
      </c>
      <c r="J1665" s="201">
        <v>0</v>
      </c>
      <c r="K1665" s="201">
        <v>0</v>
      </c>
      <c r="L1665" s="202">
        <v>0</v>
      </c>
    </row>
    <row r="1666" s="192" customFormat="1" customHeight="1" spans="1:12">
      <c r="A1666" s="179"/>
      <c r="B1666" s="179"/>
      <c r="C1666" s="179"/>
      <c r="D1666" s="199" t="s">
        <v>3541</v>
      </c>
      <c r="E1666" s="200" t="s">
        <v>3542</v>
      </c>
      <c r="F1666" s="201">
        <v>10</v>
      </c>
      <c r="G1666" s="201">
        <v>10</v>
      </c>
      <c r="H1666" s="202">
        <v>0</v>
      </c>
      <c r="I1666" s="205">
        <v>10</v>
      </c>
      <c r="J1666" s="201">
        <v>0</v>
      </c>
      <c r="K1666" s="201">
        <v>0</v>
      </c>
      <c r="L1666" s="202">
        <v>0</v>
      </c>
    </row>
    <row r="1667" s="192" customFormat="1" customHeight="1" spans="1:12">
      <c r="A1667" s="179" t="s">
        <v>1414</v>
      </c>
      <c r="B1667" s="179" t="s">
        <v>2035</v>
      </c>
      <c r="C1667" s="179" t="s">
        <v>1903</v>
      </c>
      <c r="D1667" s="199" t="s">
        <v>3786</v>
      </c>
      <c r="E1667" s="200" t="s">
        <v>3787</v>
      </c>
      <c r="F1667" s="201">
        <v>10</v>
      </c>
      <c r="G1667" s="201">
        <v>10</v>
      </c>
      <c r="H1667" s="202">
        <v>0</v>
      </c>
      <c r="I1667" s="205">
        <v>10</v>
      </c>
      <c r="J1667" s="201">
        <v>0</v>
      </c>
      <c r="K1667" s="201">
        <v>0</v>
      </c>
      <c r="L1667" s="202">
        <v>0</v>
      </c>
    </row>
    <row r="1668" s="192" customFormat="1" customHeight="1" spans="1:12">
      <c r="A1668" s="179"/>
      <c r="B1668" s="179"/>
      <c r="C1668" s="179"/>
      <c r="D1668" s="199" t="s">
        <v>2517</v>
      </c>
      <c r="E1668" s="200" t="s">
        <v>2518</v>
      </c>
      <c r="F1668" s="201">
        <v>178.23</v>
      </c>
      <c r="G1668" s="201">
        <v>178.23</v>
      </c>
      <c r="H1668" s="202">
        <v>0</v>
      </c>
      <c r="I1668" s="205">
        <v>84.09</v>
      </c>
      <c r="J1668" s="201">
        <v>17.85</v>
      </c>
      <c r="K1668" s="201">
        <v>26.59</v>
      </c>
      <c r="L1668" s="202">
        <v>49.7</v>
      </c>
    </row>
    <row r="1669" s="192" customFormat="1" customHeight="1" spans="1:12">
      <c r="A1669" s="179"/>
      <c r="B1669" s="179"/>
      <c r="C1669" s="179"/>
      <c r="D1669" s="199" t="s">
        <v>3517</v>
      </c>
      <c r="E1669" s="200" t="s">
        <v>3518</v>
      </c>
      <c r="F1669" s="201">
        <v>106.23</v>
      </c>
      <c r="G1669" s="201">
        <v>106.23</v>
      </c>
      <c r="H1669" s="202">
        <v>0</v>
      </c>
      <c r="I1669" s="205">
        <v>12.09</v>
      </c>
      <c r="J1669" s="201">
        <v>17.85</v>
      </c>
      <c r="K1669" s="201">
        <v>26.59</v>
      </c>
      <c r="L1669" s="202">
        <v>49.7</v>
      </c>
    </row>
    <row r="1670" s="192" customFormat="1" customHeight="1" spans="1:12">
      <c r="A1670" s="179" t="s">
        <v>1414</v>
      </c>
      <c r="B1670" s="179" t="s">
        <v>2035</v>
      </c>
      <c r="C1670" s="179" t="s">
        <v>1897</v>
      </c>
      <c r="D1670" s="199" t="s">
        <v>3519</v>
      </c>
      <c r="E1670" s="200" t="s">
        <v>3520</v>
      </c>
      <c r="F1670" s="201">
        <v>49.7</v>
      </c>
      <c r="G1670" s="201">
        <v>49.7</v>
      </c>
      <c r="H1670" s="202">
        <v>0</v>
      </c>
      <c r="I1670" s="205">
        <v>0</v>
      </c>
      <c r="J1670" s="201">
        <v>0</v>
      </c>
      <c r="K1670" s="201">
        <v>0</v>
      </c>
      <c r="L1670" s="202">
        <v>49.7</v>
      </c>
    </row>
    <row r="1671" s="192" customFormat="1" customHeight="1" spans="1:12">
      <c r="A1671" s="179" t="s">
        <v>1414</v>
      </c>
      <c r="B1671" s="179" t="s">
        <v>2035</v>
      </c>
      <c r="C1671" s="179" t="s">
        <v>1897</v>
      </c>
      <c r="D1671" s="199" t="s">
        <v>3519</v>
      </c>
      <c r="E1671" s="200" t="s">
        <v>3521</v>
      </c>
      <c r="F1671" s="201">
        <v>2.39</v>
      </c>
      <c r="G1671" s="201">
        <v>2.39</v>
      </c>
      <c r="H1671" s="202">
        <v>0</v>
      </c>
      <c r="I1671" s="205">
        <v>0</v>
      </c>
      <c r="J1671" s="201">
        <v>2.39</v>
      </c>
      <c r="K1671" s="201">
        <v>0</v>
      </c>
      <c r="L1671" s="202">
        <v>0</v>
      </c>
    </row>
    <row r="1672" s="192" customFormat="1" customHeight="1" spans="1:12">
      <c r="A1672" s="179" t="s">
        <v>1414</v>
      </c>
      <c r="B1672" s="179" t="s">
        <v>2035</v>
      </c>
      <c r="C1672" s="179" t="s">
        <v>1897</v>
      </c>
      <c r="D1672" s="199" t="s">
        <v>3519</v>
      </c>
      <c r="E1672" s="200" t="s">
        <v>3522</v>
      </c>
      <c r="F1672" s="201">
        <v>9</v>
      </c>
      <c r="G1672" s="201">
        <v>9</v>
      </c>
      <c r="H1672" s="202">
        <v>0</v>
      </c>
      <c r="I1672" s="205">
        <v>0</v>
      </c>
      <c r="J1672" s="201">
        <v>9</v>
      </c>
      <c r="K1672" s="201">
        <v>0</v>
      </c>
      <c r="L1672" s="202">
        <v>0</v>
      </c>
    </row>
    <row r="1673" s="192" customFormat="1" customHeight="1" spans="1:12">
      <c r="A1673" s="179" t="s">
        <v>1619</v>
      </c>
      <c r="B1673" s="179" t="s">
        <v>1911</v>
      </c>
      <c r="C1673" s="179" t="s">
        <v>1911</v>
      </c>
      <c r="D1673" s="199" t="s">
        <v>3523</v>
      </c>
      <c r="E1673" s="200" t="s">
        <v>3524</v>
      </c>
      <c r="F1673" s="201">
        <v>12.22</v>
      </c>
      <c r="G1673" s="201">
        <v>12.22</v>
      </c>
      <c r="H1673" s="202">
        <v>0</v>
      </c>
      <c r="I1673" s="205">
        <v>0</v>
      </c>
      <c r="J1673" s="201">
        <v>0</v>
      </c>
      <c r="K1673" s="201">
        <v>12.22</v>
      </c>
      <c r="L1673" s="202">
        <v>0</v>
      </c>
    </row>
    <row r="1674" s="192" customFormat="1" customHeight="1" spans="1:12">
      <c r="A1674" s="179" t="s">
        <v>1619</v>
      </c>
      <c r="B1674" s="179" t="s">
        <v>1911</v>
      </c>
      <c r="C1674" s="179" t="s">
        <v>1913</v>
      </c>
      <c r="D1674" s="199" t="s">
        <v>3525</v>
      </c>
      <c r="E1674" s="200" t="s">
        <v>3526</v>
      </c>
      <c r="F1674" s="201">
        <v>4.89</v>
      </c>
      <c r="G1674" s="201">
        <v>4.89</v>
      </c>
      <c r="H1674" s="202">
        <v>0</v>
      </c>
      <c r="I1674" s="205">
        <v>0</v>
      </c>
      <c r="J1674" s="201">
        <v>0</v>
      </c>
      <c r="K1674" s="201">
        <v>4.89</v>
      </c>
      <c r="L1674" s="202">
        <v>0</v>
      </c>
    </row>
    <row r="1675" s="192" customFormat="1" customHeight="1" spans="1:12">
      <c r="A1675" s="179" t="s">
        <v>1697</v>
      </c>
      <c r="B1675" s="179" t="s">
        <v>1992</v>
      </c>
      <c r="C1675" s="179" t="s">
        <v>1897</v>
      </c>
      <c r="D1675" s="199" t="s">
        <v>3527</v>
      </c>
      <c r="E1675" s="200" t="s">
        <v>3528</v>
      </c>
      <c r="F1675" s="201">
        <v>3.02</v>
      </c>
      <c r="G1675" s="201">
        <v>3.02</v>
      </c>
      <c r="H1675" s="202">
        <v>0</v>
      </c>
      <c r="I1675" s="205">
        <v>0</v>
      </c>
      <c r="J1675" s="201">
        <v>0</v>
      </c>
      <c r="K1675" s="201">
        <v>3.02</v>
      </c>
      <c r="L1675" s="202">
        <v>0</v>
      </c>
    </row>
    <row r="1676" s="192" customFormat="1" customHeight="1" spans="1:12">
      <c r="A1676" s="179" t="s">
        <v>1619</v>
      </c>
      <c r="B1676" s="179" t="s">
        <v>2029</v>
      </c>
      <c r="C1676" s="179" t="s">
        <v>1899</v>
      </c>
      <c r="D1676" s="199" t="s">
        <v>3529</v>
      </c>
      <c r="E1676" s="200" t="s">
        <v>3530</v>
      </c>
      <c r="F1676" s="201">
        <v>0.5</v>
      </c>
      <c r="G1676" s="201">
        <v>0.5</v>
      </c>
      <c r="H1676" s="202">
        <v>0</v>
      </c>
      <c r="I1676" s="205">
        <v>0</v>
      </c>
      <c r="J1676" s="201">
        <v>0</v>
      </c>
      <c r="K1676" s="201">
        <v>0.5</v>
      </c>
      <c r="L1676" s="202">
        <v>0</v>
      </c>
    </row>
    <row r="1677" s="192" customFormat="1" customHeight="1" spans="1:12">
      <c r="A1677" s="179" t="s">
        <v>1851</v>
      </c>
      <c r="B1677" s="179" t="s">
        <v>1899</v>
      </c>
      <c r="C1677" s="179" t="s">
        <v>1897</v>
      </c>
      <c r="D1677" s="199" t="s">
        <v>3533</v>
      </c>
      <c r="E1677" s="200" t="s">
        <v>3533</v>
      </c>
      <c r="F1677" s="201">
        <v>5.96</v>
      </c>
      <c r="G1677" s="201">
        <v>5.96</v>
      </c>
      <c r="H1677" s="202">
        <v>0</v>
      </c>
      <c r="I1677" s="205">
        <v>0</v>
      </c>
      <c r="J1677" s="201">
        <v>0</v>
      </c>
      <c r="K1677" s="201">
        <v>5.96</v>
      </c>
      <c r="L1677" s="202">
        <v>0</v>
      </c>
    </row>
    <row r="1678" s="192" customFormat="1" customHeight="1" spans="1:12">
      <c r="A1678" s="179" t="s">
        <v>1414</v>
      </c>
      <c r="B1678" s="179" t="s">
        <v>2035</v>
      </c>
      <c r="C1678" s="179" t="s">
        <v>1897</v>
      </c>
      <c r="D1678" s="199" t="s">
        <v>3519</v>
      </c>
      <c r="E1678" s="200" t="s">
        <v>3534</v>
      </c>
      <c r="F1678" s="201">
        <v>7.5</v>
      </c>
      <c r="G1678" s="201">
        <v>7.5</v>
      </c>
      <c r="H1678" s="202">
        <v>0</v>
      </c>
      <c r="I1678" s="205">
        <v>7.5</v>
      </c>
      <c r="J1678" s="201">
        <v>0</v>
      </c>
      <c r="K1678" s="201">
        <v>0</v>
      </c>
      <c r="L1678" s="202">
        <v>0</v>
      </c>
    </row>
    <row r="1679" s="192" customFormat="1" customHeight="1" spans="1:12">
      <c r="A1679" s="179" t="s">
        <v>1414</v>
      </c>
      <c r="B1679" s="179" t="s">
        <v>2035</v>
      </c>
      <c r="C1679" s="179" t="s">
        <v>1897</v>
      </c>
      <c r="D1679" s="199" t="s">
        <v>3519</v>
      </c>
      <c r="E1679" s="200" t="s">
        <v>3535</v>
      </c>
      <c r="F1679" s="201">
        <v>0.57</v>
      </c>
      <c r="G1679" s="201">
        <v>0.57</v>
      </c>
      <c r="H1679" s="202">
        <v>0</v>
      </c>
      <c r="I1679" s="205">
        <v>0.57</v>
      </c>
      <c r="J1679" s="201">
        <v>0</v>
      </c>
      <c r="K1679" s="201">
        <v>0</v>
      </c>
      <c r="L1679" s="202">
        <v>0</v>
      </c>
    </row>
    <row r="1680" s="192" customFormat="1" customHeight="1" spans="1:12">
      <c r="A1680" s="179" t="s">
        <v>1414</v>
      </c>
      <c r="B1680" s="179" t="s">
        <v>2035</v>
      </c>
      <c r="C1680" s="179" t="s">
        <v>1897</v>
      </c>
      <c r="D1680" s="199" t="s">
        <v>3519</v>
      </c>
      <c r="E1680" s="200" t="s">
        <v>3536</v>
      </c>
      <c r="F1680" s="201">
        <v>4.02</v>
      </c>
      <c r="G1680" s="201">
        <v>4.02</v>
      </c>
      <c r="H1680" s="202">
        <v>0</v>
      </c>
      <c r="I1680" s="205">
        <v>4.02</v>
      </c>
      <c r="J1680" s="201">
        <v>0</v>
      </c>
      <c r="K1680" s="201">
        <v>0</v>
      </c>
      <c r="L1680" s="202">
        <v>0</v>
      </c>
    </row>
    <row r="1681" s="192" customFormat="1" customHeight="1" spans="1:12">
      <c r="A1681" s="179" t="s">
        <v>1619</v>
      </c>
      <c r="B1681" s="179" t="s">
        <v>1911</v>
      </c>
      <c r="C1681" s="179" t="s">
        <v>1897</v>
      </c>
      <c r="D1681" s="199" t="s">
        <v>3537</v>
      </c>
      <c r="E1681" s="200" t="s">
        <v>3538</v>
      </c>
      <c r="F1681" s="201">
        <v>6.46</v>
      </c>
      <c r="G1681" s="201">
        <v>6.46</v>
      </c>
      <c r="H1681" s="202">
        <v>0</v>
      </c>
      <c r="I1681" s="205">
        <v>0</v>
      </c>
      <c r="J1681" s="201">
        <v>6.46</v>
      </c>
      <c r="K1681" s="201">
        <v>0</v>
      </c>
      <c r="L1681" s="202">
        <v>0</v>
      </c>
    </row>
    <row r="1682" s="192" customFormat="1" customHeight="1" spans="1:12">
      <c r="A1682" s="179"/>
      <c r="B1682" s="179"/>
      <c r="C1682" s="179"/>
      <c r="D1682" s="199" t="s">
        <v>3541</v>
      </c>
      <c r="E1682" s="200" t="s">
        <v>3542</v>
      </c>
      <c r="F1682" s="201">
        <v>72</v>
      </c>
      <c r="G1682" s="201">
        <v>72</v>
      </c>
      <c r="H1682" s="202">
        <v>0</v>
      </c>
      <c r="I1682" s="205">
        <v>72</v>
      </c>
      <c r="J1682" s="201">
        <v>0</v>
      </c>
      <c r="K1682" s="201">
        <v>0</v>
      </c>
      <c r="L1682" s="202">
        <v>0</v>
      </c>
    </row>
    <row r="1683" s="192" customFormat="1" customHeight="1" spans="1:12">
      <c r="A1683" s="179" t="s">
        <v>1414</v>
      </c>
      <c r="B1683" s="179" t="s">
        <v>2035</v>
      </c>
      <c r="C1683" s="179" t="s">
        <v>1897</v>
      </c>
      <c r="D1683" s="199" t="s">
        <v>3519</v>
      </c>
      <c r="E1683" s="200" t="s">
        <v>3788</v>
      </c>
      <c r="F1683" s="201">
        <v>12</v>
      </c>
      <c r="G1683" s="201">
        <v>12</v>
      </c>
      <c r="H1683" s="202">
        <v>0</v>
      </c>
      <c r="I1683" s="205">
        <v>12</v>
      </c>
      <c r="J1683" s="201">
        <v>0</v>
      </c>
      <c r="K1683" s="201">
        <v>0</v>
      </c>
      <c r="L1683" s="202">
        <v>0</v>
      </c>
    </row>
    <row r="1684" s="192" customFormat="1" customHeight="1" spans="1:12">
      <c r="A1684" s="179" t="s">
        <v>1414</v>
      </c>
      <c r="B1684" s="179" t="s">
        <v>2035</v>
      </c>
      <c r="C1684" s="179" t="s">
        <v>1897</v>
      </c>
      <c r="D1684" s="199" t="s">
        <v>3519</v>
      </c>
      <c r="E1684" s="200" t="s">
        <v>3789</v>
      </c>
      <c r="F1684" s="201">
        <v>4</v>
      </c>
      <c r="G1684" s="201">
        <v>4</v>
      </c>
      <c r="H1684" s="202">
        <v>0</v>
      </c>
      <c r="I1684" s="205">
        <v>4</v>
      </c>
      <c r="J1684" s="201">
        <v>0</v>
      </c>
      <c r="K1684" s="201">
        <v>0</v>
      </c>
      <c r="L1684" s="202">
        <v>0</v>
      </c>
    </row>
    <row r="1685" s="192" customFormat="1" customHeight="1" spans="1:12">
      <c r="A1685" s="179" t="s">
        <v>1414</v>
      </c>
      <c r="B1685" s="179" t="s">
        <v>2035</v>
      </c>
      <c r="C1685" s="179" t="s">
        <v>1897</v>
      </c>
      <c r="D1685" s="199" t="s">
        <v>3519</v>
      </c>
      <c r="E1685" s="200" t="s">
        <v>3790</v>
      </c>
      <c r="F1685" s="201">
        <v>21</v>
      </c>
      <c r="G1685" s="201">
        <v>21</v>
      </c>
      <c r="H1685" s="202">
        <v>0</v>
      </c>
      <c r="I1685" s="205">
        <v>21</v>
      </c>
      <c r="J1685" s="201">
        <v>0</v>
      </c>
      <c r="K1685" s="201">
        <v>0</v>
      </c>
      <c r="L1685" s="202">
        <v>0</v>
      </c>
    </row>
    <row r="1686" s="192" customFormat="1" customHeight="1" spans="1:12">
      <c r="A1686" s="179" t="s">
        <v>1414</v>
      </c>
      <c r="B1686" s="179" t="s">
        <v>2035</v>
      </c>
      <c r="C1686" s="179" t="s">
        <v>1897</v>
      </c>
      <c r="D1686" s="199" t="s">
        <v>3519</v>
      </c>
      <c r="E1686" s="200" t="s">
        <v>3791</v>
      </c>
      <c r="F1686" s="201">
        <v>5</v>
      </c>
      <c r="G1686" s="201">
        <v>5</v>
      </c>
      <c r="H1686" s="202">
        <v>0</v>
      </c>
      <c r="I1686" s="205">
        <v>5</v>
      </c>
      <c r="J1686" s="201">
        <v>0</v>
      </c>
      <c r="K1686" s="201">
        <v>0</v>
      </c>
      <c r="L1686" s="202">
        <v>0</v>
      </c>
    </row>
    <row r="1687" s="192" customFormat="1" customHeight="1" spans="1:12">
      <c r="A1687" s="179" t="s">
        <v>1414</v>
      </c>
      <c r="B1687" s="179" t="s">
        <v>2035</v>
      </c>
      <c r="C1687" s="179" t="s">
        <v>1897</v>
      </c>
      <c r="D1687" s="199" t="s">
        <v>3519</v>
      </c>
      <c r="E1687" s="200" t="s">
        <v>3792</v>
      </c>
      <c r="F1687" s="201">
        <v>30</v>
      </c>
      <c r="G1687" s="201">
        <v>30</v>
      </c>
      <c r="H1687" s="202">
        <v>0</v>
      </c>
      <c r="I1687" s="205">
        <v>30</v>
      </c>
      <c r="J1687" s="201">
        <v>0</v>
      </c>
      <c r="K1687" s="201">
        <v>0</v>
      </c>
      <c r="L1687" s="202">
        <v>0</v>
      </c>
    </row>
    <row r="1688" s="192" customFormat="1" customHeight="1" spans="1:12">
      <c r="A1688" s="179"/>
      <c r="B1688" s="179"/>
      <c r="C1688" s="179"/>
      <c r="D1688" s="199" t="s">
        <v>2519</v>
      </c>
      <c r="E1688" s="200" t="s">
        <v>2520</v>
      </c>
      <c r="F1688" s="201">
        <v>90.56</v>
      </c>
      <c r="G1688" s="201">
        <v>90.56</v>
      </c>
      <c r="H1688" s="202">
        <v>0</v>
      </c>
      <c r="I1688" s="205">
        <v>34.58</v>
      </c>
      <c r="J1688" s="201">
        <v>9.33</v>
      </c>
      <c r="K1688" s="201">
        <v>16.19</v>
      </c>
      <c r="L1688" s="202">
        <v>30.46</v>
      </c>
    </row>
    <row r="1689" s="192" customFormat="1" customHeight="1" spans="1:12">
      <c r="A1689" s="179"/>
      <c r="B1689" s="179"/>
      <c r="C1689" s="179"/>
      <c r="D1689" s="199" t="s">
        <v>3517</v>
      </c>
      <c r="E1689" s="200" t="s">
        <v>3518</v>
      </c>
      <c r="F1689" s="201">
        <v>67.56</v>
      </c>
      <c r="G1689" s="201">
        <v>67.56</v>
      </c>
      <c r="H1689" s="202">
        <v>0</v>
      </c>
      <c r="I1689" s="205">
        <v>11.58</v>
      </c>
      <c r="J1689" s="201">
        <v>9.33</v>
      </c>
      <c r="K1689" s="201">
        <v>16.19</v>
      </c>
      <c r="L1689" s="202">
        <v>30.46</v>
      </c>
    </row>
    <row r="1690" s="192" customFormat="1" customHeight="1" spans="1:12">
      <c r="A1690" s="179" t="s">
        <v>1414</v>
      </c>
      <c r="B1690" s="179" t="s">
        <v>2035</v>
      </c>
      <c r="C1690" s="179" t="s">
        <v>1897</v>
      </c>
      <c r="D1690" s="199" t="s">
        <v>3519</v>
      </c>
      <c r="E1690" s="200" t="s">
        <v>3520</v>
      </c>
      <c r="F1690" s="201">
        <v>30.46</v>
      </c>
      <c r="G1690" s="201">
        <v>30.46</v>
      </c>
      <c r="H1690" s="202">
        <v>0</v>
      </c>
      <c r="I1690" s="205">
        <v>0</v>
      </c>
      <c r="J1690" s="201">
        <v>0</v>
      </c>
      <c r="K1690" s="201">
        <v>0</v>
      </c>
      <c r="L1690" s="202">
        <v>30.46</v>
      </c>
    </row>
    <row r="1691" s="192" customFormat="1" customHeight="1" spans="1:12">
      <c r="A1691" s="179" t="s">
        <v>1414</v>
      </c>
      <c r="B1691" s="179" t="s">
        <v>2035</v>
      </c>
      <c r="C1691" s="179" t="s">
        <v>1897</v>
      </c>
      <c r="D1691" s="199" t="s">
        <v>3519</v>
      </c>
      <c r="E1691" s="200" t="s">
        <v>3521</v>
      </c>
      <c r="F1691" s="201">
        <v>1.52</v>
      </c>
      <c r="G1691" s="201">
        <v>1.52</v>
      </c>
      <c r="H1691" s="202">
        <v>0</v>
      </c>
      <c r="I1691" s="205">
        <v>0</v>
      </c>
      <c r="J1691" s="201">
        <v>1.52</v>
      </c>
      <c r="K1691" s="201">
        <v>0</v>
      </c>
      <c r="L1691" s="202">
        <v>0</v>
      </c>
    </row>
    <row r="1692" s="192" customFormat="1" customHeight="1" spans="1:12">
      <c r="A1692" s="179" t="s">
        <v>1414</v>
      </c>
      <c r="B1692" s="179" t="s">
        <v>2035</v>
      </c>
      <c r="C1692" s="179" t="s">
        <v>1897</v>
      </c>
      <c r="D1692" s="199" t="s">
        <v>3519</v>
      </c>
      <c r="E1692" s="200" t="s">
        <v>3522</v>
      </c>
      <c r="F1692" s="201">
        <v>5</v>
      </c>
      <c r="G1692" s="201">
        <v>5</v>
      </c>
      <c r="H1692" s="202">
        <v>0</v>
      </c>
      <c r="I1692" s="205">
        <v>0</v>
      </c>
      <c r="J1692" s="201">
        <v>5</v>
      </c>
      <c r="K1692" s="201">
        <v>0</v>
      </c>
      <c r="L1692" s="202">
        <v>0</v>
      </c>
    </row>
    <row r="1693" s="192" customFormat="1" customHeight="1" spans="1:12">
      <c r="A1693" s="179" t="s">
        <v>1619</v>
      </c>
      <c r="B1693" s="179" t="s">
        <v>1911</v>
      </c>
      <c r="C1693" s="179" t="s">
        <v>1911</v>
      </c>
      <c r="D1693" s="199" t="s">
        <v>3523</v>
      </c>
      <c r="E1693" s="200" t="s">
        <v>3524</v>
      </c>
      <c r="F1693" s="201">
        <v>7.4</v>
      </c>
      <c r="G1693" s="201">
        <v>7.4</v>
      </c>
      <c r="H1693" s="202">
        <v>0</v>
      </c>
      <c r="I1693" s="205">
        <v>0</v>
      </c>
      <c r="J1693" s="201">
        <v>0</v>
      </c>
      <c r="K1693" s="201">
        <v>7.4</v>
      </c>
      <c r="L1693" s="202">
        <v>0</v>
      </c>
    </row>
    <row r="1694" s="192" customFormat="1" customHeight="1" spans="1:12">
      <c r="A1694" s="179" t="s">
        <v>1619</v>
      </c>
      <c r="B1694" s="179" t="s">
        <v>1911</v>
      </c>
      <c r="C1694" s="179" t="s">
        <v>1913</v>
      </c>
      <c r="D1694" s="199" t="s">
        <v>3525</v>
      </c>
      <c r="E1694" s="200" t="s">
        <v>3526</v>
      </c>
      <c r="F1694" s="201">
        <v>2.96</v>
      </c>
      <c r="G1694" s="201">
        <v>2.96</v>
      </c>
      <c r="H1694" s="202">
        <v>0</v>
      </c>
      <c r="I1694" s="205">
        <v>0</v>
      </c>
      <c r="J1694" s="201">
        <v>0</v>
      </c>
      <c r="K1694" s="201">
        <v>2.96</v>
      </c>
      <c r="L1694" s="202">
        <v>0</v>
      </c>
    </row>
    <row r="1695" s="192" customFormat="1" customHeight="1" spans="1:12">
      <c r="A1695" s="179" t="s">
        <v>1697</v>
      </c>
      <c r="B1695" s="179" t="s">
        <v>1992</v>
      </c>
      <c r="C1695" s="179" t="s">
        <v>1897</v>
      </c>
      <c r="D1695" s="199" t="s">
        <v>3527</v>
      </c>
      <c r="E1695" s="200" t="s">
        <v>3528</v>
      </c>
      <c r="F1695" s="201">
        <v>1.87</v>
      </c>
      <c r="G1695" s="201">
        <v>1.87</v>
      </c>
      <c r="H1695" s="202">
        <v>0</v>
      </c>
      <c r="I1695" s="205">
        <v>0</v>
      </c>
      <c r="J1695" s="201">
        <v>0</v>
      </c>
      <c r="K1695" s="201">
        <v>1.87</v>
      </c>
      <c r="L1695" s="202">
        <v>0</v>
      </c>
    </row>
    <row r="1696" s="192" customFormat="1" customHeight="1" spans="1:12">
      <c r="A1696" s="179" t="s">
        <v>1619</v>
      </c>
      <c r="B1696" s="179" t="s">
        <v>2029</v>
      </c>
      <c r="C1696" s="179" t="s">
        <v>1899</v>
      </c>
      <c r="D1696" s="199" t="s">
        <v>3529</v>
      </c>
      <c r="E1696" s="200" t="s">
        <v>3530</v>
      </c>
      <c r="F1696" s="201">
        <v>0.3</v>
      </c>
      <c r="G1696" s="201">
        <v>0.3</v>
      </c>
      <c r="H1696" s="202">
        <v>0</v>
      </c>
      <c r="I1696" s="205">
        <v>0</v>
      </c>
      <c r="J1696" s="201">
        <v>0</v>
      </c>
      <c r="K1696" s="201">
        <v>0.3</v>
      </c>
      <c r="L1696" s="202">
        <v>0</v>
      </c>
    </row>
    <row r="1697" s="192" customFormat="1" customHeight="1" spans="1:12">
      <c r="A1697" s="179" t="s">
        <v>1851</v>
      </c>
      <c r="B1697" s="179" t="s">
        <v>1899</v>
      </c>
      <c r="C1697" s="179" t="s">
        <v>1897</v>
      </c>
      <c r="D1697" s="199" t="s">
        <v>3533</v>
      </c>
      <c r="E1697" s="200" t="s">
        <v>3533</v>
      </c>
      <c r="F1697" s="201">
        <v>3.66</v>
      </c>
      <c r="G1697" s="201">
        <v>3.66</v>
      </c>
      <c r="H1697" s="202">
        <v>0</v>
      </c>
      <c r="I1697" s="205">
        <v>0</v>
      </c>
      <c r="J1697" s="201">
        <v>0</v>
      </c>
      <c r="K1697" s="201">
        <v>3.66</v>
      </c>
      <c r="L1697" s="202">
        <v>0</v>
      </c>
    </row>
    <row r="1698" s="192" customFormat="1" customHeight="1" spans="1:12">
      <c r="A1698" s="179" t="s">
        <v>1414</v>
      </c>
      <c r="B1698" s="179" t="s">
        <v>2035</v>
      </c>
      <c r="C1698" s="179" t="s">
        <v>1897</v>
      </c>
      <c r="D1698" s="199" t="s">
        <v>3519</v>
      </c>
      <c r="E1698" s="200" t="s">
        <v>3534</v>
      </c>
      <c r="F1698" s="201">
        <v>7.5</v>
      </c>
      <c r="G1698" s="201">
        <v>7.5</v>
      </c>
      <c r="H1698" s="202">
        <v>0</v>
      </c>
      <c r="I1698" s="205">
        <v>7.5</v>
      </c>
      <c r="J1698" s="201">
        <v>0</v>
      </c>
      <c r="K1698" s="201">
        <v>0</v>
      </c>
      <c r="L1698" s="202">
        <v>0</v>
      </c>
    </row>
    <row r="1699" s="192" customFormat="1" customHeight="1" spans="1:12">
      <c r="A1699" s="179" t="s">
        <v>1414</v>
      </c>
      <c r="B1699" s="179" t="s">
        <v>2035</v>
      </c>
      <c r="C1699" s="179" t="s">
        <v>1897</v>
      </c>
      <c r="D1699" s="199" t="s">
        <v>3519</v>
      </c>
      <c r="E1699" s="200" t="s">
        <v>3535</v>
      </c>
      <c r="F1699" s="201">
        <v>0.36</v>
      </c>
      <c r="G1699" s="201">
        <v>0.36</v>
      </c>
      <c r="H1699" s="202">
        <v>0</v>
      </c>
      <c r="I1699" s="205">
        <v>0.36</v>
      </c>
      <c r="J1699" s="201">
        <v>0</v>
      </c>
      <c r="K1699" s="201">
        <v>0</v>
      </c>
      <c r="L1699" s="202">
        <v>0</v>
      </c>
    </row>
    <row r="1700" s="192" customFormat="1" customHeight="1" spans="1:12">
      <c r="A1700" s="179" t="s">
        <v>1414</v>
      </c>
      <c r="B1700" s="179" t="s">
        <v>2035</v>
      </c>
      <c r="C1700" s="179" t="s">
        <v>1897</v>
      </c>
      <c r="D1700" s="199" t="s">
        <v>3519</v>
      </c>
      <c r="E1700" s="200" t="s">
        <v>3536</v>
      </c>
      <c r="F1700" s="201">
        <v>3.72</v>
      </c>
      <c r="G1700" s="201">
        <v>3.72</v>
      </c>
      <c r="H1700" s="202">
        <v>0</v>
      </c>
      <c r="I1700" s="205">
        <v>3.72</v>
      </c>
      <c r="J1700" s="201">
        <v>0</v>
      </c>
      <c r="K1700" s="201">
        <v>0</v>
      </c>
      <c r="L1700" s="202">
        <v>0</v>
      </c>
    </row>
    <row r="1701" s="192" customFormat="1" customHeight="1" spans="1:12">
      <c r="A1701" s="179" t="s">
        <v>1619</v>
      </c>
      <c r="B1701" s="179" t="s">
        <v>1911</v>
      </c>
      <c r="C1701" s="179" t="s">
        <v>1897</v>
      </c>
      <c r="D1701" s="199" t="s">
        <v>3537</v>
      </c>
      <c r="E1701" s="200" t="s">
        <v>3538</v>
      </c>
      <c r="F1701" s="201">
        <v>2.81</v>
      </c>
      <c r="G1701" s="201">
        <v>2.81</v>
      </c>
      <c r="H1701" s="202">
        <v>0</v>
      </c>
      <c r="I1701" s="205">
        <v>0</v>
      </c>
      <c r="J1701" s="201">
        <v>2.81</v>
      </c>
      <c r="K1701" s="201">
        <v>0</v>
      </c>
      <c r="L1701" s="202">
        <v>0</v>
      </c>
    </row>
    <row r="1702" s="192" customFormat="1" customHeight="1" spans="1:12">
      <c r="A1702" s="179"/>
      <c r="B1702" s="179"/>
      <c r="C1702" s="179"/>
      <c r="D1702" s="199" t="s">
        <v>3541</v>
      </c>
      <c r="E1702" s="200" t="s">
        <v>3542</v>
      </c>
      <c r="F1702" s="201">
        <v>23</v>
      </c>
      <c r="G1702" s="201">
        <v>23</v>
      </c>
      <c r="H1702" s="202">
        <v>0</v>
      </c>
      <c r="I1702" s="205">
        <v>23</v>
      </c>
      <c r="J1702" s="201">
        <v>0</v>
      </c>
      <c r="K1702" s="201">
        <v>0</v>
      </c>
      <c r="L1702" s="202">
        <v>0</v>
      </c>
    </row>
    <row r="1703" s="192" customFormat="1" customHeight="1" spans="1:12">
      <c r="A1703" s="179" t="s">
        <v>1414</v>
      </c>
      <c r="B1703" s="179" t="s">
        <v>2035</v>
      </c>
      <c r="C1703" s="179" t="s">
        <v>1897</v>
      </c>
      <c r="D1703" s="199" t="s">
        <v>3519</v>
      </c>
      <c r="E1703" s="200" t="s">
        <v>3793</v>
      </c>
      <c r="F1703" s="201">
        <v>3</v>
      </c>
      <c r="G1703" s="201">
        <v>3</v>
      </c>
      <c r="H1703" s="202">
        <v>0</v>
      </c>
      <c r="I1703" s="205">
        <v>3</v>
      </c>
      <c r="J1703" s="201">
        <v>0</v>
      </c>
      <c r="K1703" s="201">
        <v>0</v>
      </c>
      <c r="L1703" s="202">
        <v>0</v>
      </c>
    </row>
    <row r="1704" s="192" customFormat="1" customHeight="1" spans="1:12">
      <c r="A1704" s="179" t="s">
        <v>1414</v>
      </c>
      <c r="B1704" s="179" t="s">
        <v>2035</v>
      </c>
      <c r="C1704" s="179" t="s">
        <v>1897</v>
      </c>
      <c r="D1704" s="199" t="s">
        <v>3519</v>
      </c>
      <c r="E1704" s="200" t="s">
        <v>3794</v>
      </c>
      <c r="F1704" s="201">
        <v>6</v>
      </c>
      <c r="G1704" s="201">
        <v>6</v>
      </c>
      <c r="H1704" s="202">
        <v>0</v>
      </c>
      <c r="I1704" s="205">
        <v>6</v>
      </c>
      <c r="J1704" s="201">
        <v>0</v>
      </c>
      <c r="K1704" s="201">
        <v>0</v>
      </c>
      <c r="L1704" s="202">
        <v>0</v>
      </c>
    </row>
    <row r="1705" s="192" customFormat="1" customHeight="1" spans="1:12">
      <c r="A1705" s="179" t="s">
        <v>1414</v>
      </c>
      <c r="B1705" s="179" t="s">
        <v>2035</v>
      </c>
      <c r="C1705" s="179" t="s">
        <v>1897</v>
      </c>
      <c r="D1705" s="199" t="s">
        <v>3519</v>
      </c>
      <c r="E1705" s="200" t="s">
        <v>3795</v>
      </c>
      <c r="F1705" s="201">
        <v>5</v>
      </c>
      <c r="G1705" s="201">
        <v>5</v>
      </c>
      <c r="H1705" s="202">
        <v>0</v>
      </c>
      <c r="I1705" s="205">
        <v>5</v>
      </c>
      <c r="J1705" s="201">
        <v>0</v>
      </c>
      <c r="K1705" s="201">
        <v>0</v>
      </c>
      <c r="L1705" s="202">
        <v>0</v>
      </c>
    </row>
    <row r="1706" s="192" customFormat="1" customHeight="1" spans="1:12">
      <c r="A1706" s="179" t="s">
        <v>1414</v>
      </c>
      <c r="B1706" s="179" t="s">
        <v>2035</v>
      </c>
      <c r="C1706" s="179" t="s">
        <v>1897</v>
      </c>
      <c r="D1706" s="199" t="s">
        <v>3519</v>
      </c>
      <c r="E1706" s="200" t="s">
        <v>3796</v>
      </c>
      <c r="F1706" s="201">
        <v>3</v>
      </c>
      <c r="G1706" s="201">
        <v>3</v>
      </c>
      <c r="H1706" s="202">
        <v>0</v>
      </c>
      <c r="I1706" s="205">
        <v>3</v>
      </c>
      <c r="J1706" s="201">
        <v>0</v>
      </c>
      <c r="K1706" s="201">
        <v>0</v>
      </c>
      <c r="L1706" s="202">
        <v>0</v>
      </c>
    </row>
    <row r="1707" s="192" customFormat="1" customHeight="1" spans="1:12">
      <c r="A1707" s="179" t="s">
        <v>1414</v>
      </c>
      <c r="B1707" s="179" t="s">
        <v>2035</v>
      </c>
      <c r="C1707" s="179" t="s">
        <v>1897</v>
      </c>
      <c r="D1707" s="199" t="s">
        <v>3519</v>
      </c>
      <c r="E1707" s="200" t="s">
        <v>3797</v>
      </c>
      <c r="F1707" s="201">
        <v>6</v>
      </c>
      <c r="G1707" s="201">
        <v>6</v>
      </c>
      <c r="H1707" s="202">
        <v>0</v>
      </c>
      <c r="I1707" s="205">
        <v>6</v>
      </c>
      <c r="J1707" s="201">
        <v>0</v>
      </c>
      <c r="K1707" s="201">
        <v>0</v>
      </c>
      <c r="L1707" s="202">
        <v>0</v>
      </c>
    </row>
    <row r="1708" s="192" customFormat="1" customHeight="1" spans="1:12">
      <c r="A1708" s="179"/>
      <c r="B1708" s="179"/>
      <c r="C1708" s="179"/>
      <c r="D1708" s="199" t="s">
        <v>2521</v>
      </c>
      <c r="E1708" s="200" t="s">
        <v>2522</v>
      </c>
      <c r="F1708" s="201">
        <v>97.15</v>
      </c>
      <c r="G1708" s="201">
        <v>97.15</v>
      </c>
      <c r="H1708" s="202">
        <v>0</v>
      </c>
      <c r="I1708" s="205">
        <v>32.94</v>
      </c>
      <c r="J1708" s="201">
        <v>7.83</v>
      </c>
      <c r="K1708" s="201">
        <v>19.55</v>
      </c>
      <c r="L1708" s="202">
        <v>36.83</v>
      </c>
    </row>
    <row r="1709" s="192" customFormat="1" customHeight="1" spans="1:12">
      <c r="A1709" s="179"/>
      <c r="B1709" s="179"/>
      <c r="C1709" s="179"/>
      <c r="D1709" s="199" t="s">
        <v>3517</v>
      </c>
      <c r="E1709" s="200" t="s">
        <v>3518</v>
      </c>
      <c r="F1709" s="201">
        <v>87.15</v>
      </c>
      <c r="G1709" s="201">
        <v>87.15</v>
      </c>
      <c r="H1709" s="202">
        <v>0</v>
      </c>
      <c r="I1709" s="205">
        <v>22.94</v>
      </c>
      <c r="J1709" s="201">
        <v>7.83</v>
      </c>
      <c r="K1709" s="201">
        <v>19.55</v>
      </c>
      <c r="L1709" s="202">
        <v>36.83</v>
      </c>
    </row>
    <row r="1710" s="192" customFormat="1" customHeight="1" spans="1:12">
      <c r="A1710" s="179" t="s">
        <v>1414</v>
      </c>
      <c r="B1710" s="179" t="s">
        <v>1992</v>
      </c>
      <c r="C1710" s="179" t="s">
        <v>1897</v>
      </c>
      <c r="D1710" s="199" t="s">
        <v>3519</v>
      </c>
      <c r="E1710" s="200" t="s">
        <v>3520</v>
      </c>
      <c r="F1710" s="201">
        <v>36.83</v>
      </c>
      <c r="G1710" s="201">
        <v>36.83</v>
      </c>
      <c r="H1710" s="202">
        <v>0</v>
      </c>
      <c r="I1710" s="205">
        <v>0</v>
      </c>
      <c r="J1710" s="201">
        <v>0</v>
      </c>
      <c r="K1710" s="201">
        <v>0</v>
      </c>
      <c r="L1710" s="202">
        <v>36.83</v>
      </c>
    </row>
    <row r="1711" s="192" customFormat="1" customHeight="1" spans="1:12">
      <c r="A1711" s="179" t="s">
        <v>1414</v>
      </c>
      <c r="B1711" s="179" t="s">
        <v>1992</v>
      </c>
      <c r="C1711" s="179" t="s">
        <v>1897</v>
      </c>
      <c r="D1711" s="199" t="s">
        <v>3519</v>
      </c>
      <c r="E1711" s="200" t="s">
        <v>3521</v>
      </c>
      <c r="F1711" s="201">
        <v>1.83</v>
      </c>
      <c r="G1711" s="201">
        <v>1.83</v>
      </c>
      <c r="H1711" s="202">
        <v>0</v>
      </c>
      <c r="I1711" s="205">
        <v>0</v>
      </c>
      <c r="J1711" s="201">
        <v>1.83</v>
      </c>
      <c r="K1711" s="201">
        <v>0</v>
      </c>
      <c r="L1711" s="202">
        <v>0</v>
      </c>
    </row>
    <row r="1712" s="192" customFormat="1" customHeight="1" spans="1:12">
      <c r="A1712" s="179" t="s">
        <v>1414</v>
      </c>
      <c r="B1712" s="179" t="s">
        <v>1992</v>
      </c>
      <c r="C1712" s="179" t="s">
        <v>1897</v>
      </c>
      <c r="D1712" s="199" t="s">
        <v>3519</v>
      </c>
      <c r="E1712" s="200" t="s">
        <v>3522</v>
      </c>
      <c r="F1712" s="201">
        <v>6</v>
      </c>
      <c r="G1712" s="201">
        <v>6</v>
      </c>
      <c r="H1712" s="202">
        <v>0</v>
      </c>
      <c r="I1712" s="205">
        <v>0</v>
      </c>
      <c r="J1712" s="201">
        <v>6</v>
      </c>
      <c r="K1712" s="201">
        <v>0</v>
      </c>
      <c r="L1712" s="202">
        <v>0</v>
      </c>
    </row>
    <row r="1713" s="192" customFormat="1" customHeight="1" spans="1:12">
      <c r="A1713" s="179" t="s">
        <v>1619</v>
      </c>
      <c r="B1713" s="179" t="s">
        <v>1911</v>
      </c>
      <c r="C1713" s="179" t="s">
        <v>1911</v>
      </c>
      <c r="D1713" s="199" t="s">
        <v>3523</v>
      </c>
      <c r="E1713" s="200" t="s">
        <v>3524</v>
      </c>
      <c r="F1713" s="201">
        <v>8.93</v>
      </c>
      <c r="G1713" s="201">
        <v>8.93</v>
      </c>
      <c r="H1713" s="202">
        <v>0</v>
      </c>
      <c r="I1713" s="205">
        <v>0</v>
      </c>
      <c r="J1713" s="201">
        <v>0</v>
      </c>
      <c r="K1713" s="201">
        <v>8.93</v>
      </c>
      <c r="L1713" s="202">
        <v>0</v>
      </c>
    </row>
    <row r="1714" s="192" customFormat="1" customHeight="1" spans="1:12">
      <c r="A1714" s="179" t="s">
        <v>1619</v>
      </c>
      <c r="B1714" s="179" t="s">
        <v>1911</v>
      </c>
      <c r="C1714" s="179" t="s">
        <v>1913</v>
      </c>
      <c r="D1714" s="199" t="s">
        <v>3525</v>
      </c>
      <c r="E1714" s="200" t="s">
        <v>3526</v>
      </c>
      <c r="F1714" s="201">
        <v>3.57</v>
      </c>
      <c r="G1714" s="201">
        <v>3.57</v>
      </c>
      <c r="H1714" s="202">
        <v>0</v>
      </c>
      <c r="I1714" s="205">
        <v>0</v>
      </c>
      <c r="J1714" s="201">
        <v>0</v>
      </c>
      <c r="K1714" s="201">
        <v>3.57</v>
      </c>
      <c r="L1714" s="202">
        <v>0</v>
      </c>
    </row>
    <row r="1715" s="192" customFormat="1" customHeight="1" spans="1:12">
      <c r="A1715" s="179" t="s">
        <v>1697</v>
      </c>
      <c r="B1715" s="179" t="s">
        <v>1992</v>
      </c>
      <c r="C1715" s="179" t="s">
        <v>1897</v>
      </c>
      <c r="D1715" s="199" t="s">
        <v>3527</v>
      </c>
      <c r="E1715" s="200" t="s">
        <v>3528</v>
      </c>
      <c r="F1715" s="201">
        <v>2.26</v>
      </c>
      <c r="G1715" s="201">
        <v>2.26</v>
      </c>
      <c r="H1715" s="202">
        <v>0</v>
      </c>
      <c r="I1715" s="205">
        <v>0</v>
      </c>
      <c r="J1715" s="201">
        <v>0</v>
      </c>
      <c r="K1715" s="201">
        <v>2.26</v>
      </c>
      <c r="L1715" s="202">
        <v>0</v>
      </c>
    </row>
    <row r="1716" s="192" customFormat="1" customHeight="1" spans="1:12">
      <c r="A1716" s="179" t="s">
        <v>1619</v>
      </c>
      <c r="B1716" s="179" t="s">
        <v>2029</v>
      </c>
      <c r="C1716" s="179" t="s">
        <v>1899</v>
      </c>
      <c r="D1716" s="199" t="s">
        <v>3529</v>
      </c>
      <c r="E1716" s="200" t="s">
        <v>3530</v>
      </c>
      <c r="F1716" s="201">
        <v>0.37</v>
      </c>
      <c r="G1716" s="201">
        <v>0.37</v>
      </c>
      <c r="H1716" s="202">
        <v>0</v>
      </c>
      <c r="I1716" s="205">
        <v>0</v>
      </c>
      <c r="J1716" s="201">
        <v>0</v>
      </c>
      <c r="K1716" s="201">
        <v>0.37</v>
      </c>
      <c r="L1716" s="202">
        <v>0</v>
      </c>
    </row>
    <row r="1717" s="192" customFormat="1" customHeight="1" spans="1:12">
      <c r="A1717" s="179" t="s">
        <v>1851</v>
      </c>
      <c r="B1717" s="179" t="s">
        <v>1899</v>
      </c>
      <c r="C1717" s="179" t="s">
        <v>1897</v>
      </c>
      <c r="D1717" s="199" t="s">
        <v>3533</v>
      </c>
      <c r="E1717" s="200" t="s">
        <v>3533</v>
      </c>
      <c r="F1717" s="201">
        <v>4.42</v>
      </c>
      <c r="G1717" s="201">
        <v>4.42</v>
      </c>
      <c r="H1717" s="202">
        <v>0</v>
      </c>
      <c r="I1717" s="205">
        <v>0</v>
      </c>
      <c r="J1717" s="201">
        <v>0</v>
      </c>
      <c r="K1717" s="201">
        <v>4.42</v>
      </c>
      <c r="L1717" s="202">
        <v>0</v>
      </c>
    </row>
    <row r="1718" s="192" customFormat="1" customHeight="1" spans="1:12">
      <c r="A1718" s="179" t="s">
        <v>1414</v>
      </c>
      <c r="B1718" s="179" t="s">
        <v>1992</v>
      </c>
      <c r="C1718" s="179" t="s">
        <v>1897</v>
      </c>
      <c r="D1718" s="199" t="s">
        <v>3519</v>
      </c>
      <c r="E1718" s="200" t="s">
        <v>3534</v>
      </c>
      <c r="F1718" s="201">
        <v>18</v>
      </c>
      <c r="G1718" s="201">
        <v>18</v>
      </c>
      <c r="H1718" s="202">
        <v>0</v>
      </c>
      <c r="I1718" s="205">
        <v>18</v>
      </c>
      <c r="J1718" s="201">
        <v>0</v>
      </c>
      <c r="K1718" s="201">
        <v>0</v>
      </c>
      <c r="L1718" s="202">
        <v>0</v>
      </c>
    </row>
    <row r="1719" s="192" customFormat="1" customHeight="1" spans="1:12">
      <c r="A1719" s="179" t="s">
        <v>1414</v>
      </c>
      <c r="B1719" s="179" t="s">
        <v>1992</v>
      </c>
      <c r="C1719" s="179" t="s">
        <v>1897</v>
      </c>
      <c r="D1719" s="199" t="s">
        <v>3519</v>
      </c>
      <c r="E1719" s="200" t="s">
        <v>3535</v>
      </c>
      <c r="F1719" s="201">
        <v>0.44</v>
      </c>
      <c r="G1719" s="201">
        <v>0.44</v>
      </c>
      <c r="H1719" s="202">
        <v>0</v>
      </c>
      <c r="I1719" s="205">
        <v>0.44</v>
      </c>
      <c r="J1719" s="201">
        <v>0</v>
      </c>
      <c r="K1719" s="201">
        <v>0</v>
      </c>
      <c r="L1719" s="202">
        <v>0</v>
      </c>
    </row>
    <row r="1720" s="192" customFormat="1" customHeight="1" spans="1:12">
      <c r="A1720" s="179" t="s">
        <v>1414</v>
      </c>
      <c r="B1720" s="179" t="s">
        <v>1992</v>
      </c>
      <c r="C1720" s="179" t="s">
        <v>1897</v>
      </c>
      <c r="D1720" s="199" t="s">
        <v>3519</v>
      </c>
      <c r="E1720" s="200" t="s">
        <v>3536</v>
      </c>
      <c r="F1720" s="201">
        <v>4.5</v>
      </c>
      <c r="G1720" s="201">
        <v>4.5</v>
      </c>
      <c r="H1720" s="202">
        <v>0</v>
      </c>
      <c r="I1720" s="205">
        <v>4.5</v>
      </c>
      <c r="J1720" s="201">
        <v>0</v>
      </c>
      <c r="K1720" s="201">
        <v>0</v>
      </c>
      <c r="L1720" s="202">
        <v>0</v>
      </c>
    </row>
    <row r="1721" s="192" customFormat="1" customHeight="1" spans="1:12">
      <c r="A1721" s="179"/>
      <c r="B1721" s="179"/>
      <c r="C1721" s="179"/>
      <c r="D1721" s="199" t="s">
        <v>3541</v>
      </c>
      <c r="E1721" s="200" t="s">
        <v>3542</v>
      </c>
      <c r="F1721" s="201">
        <v>10</v>
      </c>
      <c r="G1721" s="201">
        <v>10</v>
      </c>
      <c r="H1721" s="202">
        <v>0</v>
      </c>
      <c r="I1721" s="205">
        <v>10</v>
      </c>
      <c r="J1721" s="201">
        <v>0</v>
      </c>
      <c r="K1721" s="201">
        <v>0</v>
      </c>
      <c r="L1721" s="202">
        <v>0</v>
      </c>
    </row>
    <row r="1722" s="192" customFormat="1" customHeight="1" spans="1:12">
      <c r="A1722" s="179" t="s">
        <v>1414</v>
      </c>
      <c r="B1722" s="179" t="s">
        <v>1992</v>
      </c>
      <c r="C1722" s="179" t="s">
        <v>1897</v>
      </c>
      <c r="D1722" s="199" t="s">
        <v>3519</v>
      </c>
      <c r="E1722" s="200" t="s">
        <v>3798</v>
      </c>
      <c r="F1722" s="201">
        <v>10</v>
      </c>
      <c r="G1722" s="201">
        <v>10</v>
      </c>
      <c r="H1722" s="202">
        <v>0</v>
      </c>
      <c r="I1722" s="205">
        <v>10</v>
      </c>
      <c r="J1722" s="201">
        <v>0</v>
      </c>
      <c r="K1722" s="201">
        <v>0</v>
      </c>
      <c r="L1722" s="202">
        <v>0</v>
      </c>
    </row>
    <row r="1723" s="192" customFormat="1" customHeight="1" spans="1:12">
      <c r="A1723" s="179"/>
      <c r="B1723" s="179"/>
      <c r="C1723" s="179"/>
      <c r="D1723" s="199" t="s">
        <v>2523</v>
      </c>
      <c r="E1723" s="200" t="s">
        <v>2524</v>
      </c>
      <c r="F1723" s="201">
        <v>39.26</v>
      </c>
      <c r="G1723" s="201">
        <v>39.26</v>
      </c>
      <c r="H1723" s="202">
        <v>0</v>
      </c>
      <c r="I1723" s="205">
        <v>18.64</v>
      </c>
      <c r="J1723" s="201">
        <v>2.57</v>
      </c>
      <c r="K1723" s="201">
        <v>6.27</v>
      </c>
      <c r="L1723" s="202">
        <v>11.78</v>
      </c>
    </row>
    <row r="1724" s="192" customFormat="1" customHeight="1" spans="1:12">
      <c r="A1724" s="179"/>
      <c r="B1724" s="179"/>
      <c r="C1724" s="179"/>
      <c r="D1724" s="199" t="s">
        <v>3517</v>
      </c>
      <c r="E1724" s="200" t="s">
        <v>3518</v>
      </c>
      <c r="F1724" s="201">
        <v>25.26</v>
      </c>
      <c r="G1724" s="201">
        <v>25.26</v>
      </c>
      <c r="H1724" s="202">
        <v>0</v>
      </c>
      <c r="I1724" s="205">
        <v>4.64</v>
      </c>
      <c r="J1724" s="201">
        <v>2.57</v>
      </c>
      <c r="K1724" s="201">
        <v>6.27</v>
      </c>
      <c r="L1724" s="202">
        <v>11.78</v>
      </c>
    </row>
    <row r="1725" s="192" customFormat="1" customHeight="1" spans="1:12">
      <c r="A1725" s="179" t="s">
        <v>1414</v>
      </c>
      <c r="B1725" s="179" t="s">
        <v>3182</v>
      </c>
      <c r="C1725" s="179" t="s">
        <v>1897</v>
      </c>
      <c r="D1725" s="199" t="s">
        <v>3519</v>
      </c>
      <c r="E1725" s="200" t="s">
        <v>3520</v>
      </c>
      <c r="F1725" s="201">
        <v>11.78</v>
      </c>
      <c r="G1725" s="201">
        <v>11.78</v>
      </c>
      <c r="H1725" s="202">
        <v>0</v>
      </c>
      <c r="I1725" s="205">
        <v>0</v>
      </c>
      <c r="J1725" s="201">
        <v>0</v>
      </c>
      <c r="K1725" s="201">
        <v>0</v>
      </c>
      <c r="L1725" s="202">
        <v>11.78</v>
      </c>
    </row>
    <row r="1726" s="192" customFormat="1" customHeight="1" spans="1:12">
      <c r="A1726" s="179" t="s">
        <v>1414</v>
      </c>
      <c r="B1726" s="179" t="s">
        <v>3182</v>
      </c>
      <c r="C1726" s="179" t="s">
        <v>1897</v>
      </c>
      <c r="D1726" s="199" t="s">
        <v>3519</v>
      </c>
      <c r="E1726" s="200" t="s">
        <v>3521</v>
      </c>
      <c r="F1726" s="201">
        <v>0.57</v>
      </c>
      <c r="G1726" s="201">
        <v>0.57</v>
      </c>
      <c r="H1726" s="202">
        <v>0</v>
      </c>
      <c r="I1726" s="205">
        <v>0</v>
      </c>
      <c r="J1726" s="201">
        <v>0.57</v>
      </c>
      <c r="K1726" s="201">
        <v>0</v>
      </c>
      <c r="L1726" s="202">
        <v>0</v>
      </c>
    </row>
    <row r="1727" s="192" customFormat="1" customHeight="1" spans="1:12">
      <c r="A1727" s="179" t="s">
        <v>1414</v>
      </c>
      <c r="B1727" s="179" t="s">
        <v>3182</v>
      </c>
      <c r="C1727" s="179" t="s">
        <v>1897</v>
      </c>
      <c r="D1727" s="199" t="s">
        <v>3519</v>
      </c>
      <c r="E1727" s="200" t="s">
        <v>3522</v>
      </c>
      <c r="F1727" s="201">
        <v>2</v>
      </c>
      <c r="G1727" s="201">
        <v>2</v>
      </c>
      <c r="H1727" s="202">
        <v>0</v>
      </c>
      <c r="I1727" s="205">
        <v>0</v>
      </c>
      <c r="J1727" s="201">
        <v>2</v>
      </c>
      <c r="K1727" s="201">
        <v>0</v>
      </c>
      <c r="L1727" s="202">
        <v>0</v>
      </c>
    </row>
    <row r="1728" s="192" customFormat="1" customHeight="1" spans="1:12">
      <c r="A1728" s="179" t="s">
        <v>1619</v>
      </c>
      <c r="B1728" s="179" t="s">
        <v>1911</v>
      </c>
      <c r="C1728" s="179" t="s">
        <v>1911</v>
      </c>
      <c r="D1728" s="199" t="s">
        <v>3523</v>
      </c>
      <c r="E1728" s="200" t="s">
        <v>3524</v>
      </c>
      <c r="F1728" s="201">
        <v>2.87</v>
      </c>
      <c r="G1728" s="201">
        <v>2.87</v>
      </c>
      <c r="H1728" s="202">
        <v>0</v>
      </c>
      <c r="I1728" s="205">
        <v>0</v>
      </c>
      <c r="J1728" s="201">
        <v>0</v>
      </c>
      <c r="K1728" s="201">
        <v>2.87</v>
      </c>
      <c r="L1728" s="202">
        <v>0</v>
      </c>
    </row>
    <row r="1729" s="192" customFormat="1" customHeight="1" spans="1:12">
      <c r="A1729" s="179" t="s">
        <v>1619</v>
      </c>
      <c r="B1729" s="179" t="s">
        <v>1911</v>
      </c>
      <c r="C1729" s="179" t="s">
        <v>1913</v>
      </c>
      <c r="D1729" s="199" t="s">
        <v>3525</v>
      </c>
      <c r="E1729" s="200" t="s">
        <v>3526</v>
      </c>
      <c r="F1729" s="201">
        <v>1.15</v>
      </c>
      <c r="G1729" s="201">
        <v>1.15</v>
      </c>
      <c r="H1729" s="202">
        <v>0</v>
      </c>
      <c r="I1729" s="205">
        <v>0</v>
      </c>
      <c r="J1729" s="201">
        <v>0</v>
      </c>
      <c r="K1729" s="201">
        <v>1.15</v>
      </c>
      <c r="L1729" s="202">
        <v>0</v>
      </c>
    </row>
    <row r="1730" s="192" customFormat="1" customHeight="1" spans="1:12">
      <c r="A1730" s="179" t="s">
        <v>1697</v>
      </c>
      <c r="B1730" s="179" t="s">
        <v>1992</v>
      </c>
      <c r="C1730" s="179" t="s">
        <v>1897</v>
      </c>
      <c r="D1730" s="199" t="s">
        <v>3527</v>
      </c>
      <c r="E1730" s="200" t="s">
        <v>3528</v>
      </c>
      <c r="F1730" s="201">
        <v>0.72</v>
      </c>
      <c r="G1730" s="201">
        <v>0.72</v>
      </c>
      <c r="H1730" s="202">
        <v>0</v>
      </c>
      <c r="I1730" s="205">
        <v>0</v>
      </c>
      <c r="J1730" s="201">
        <v>0</v>
      </c>
      <c r="K1730" s="201">
        <v>0.72</v>
      </c>
      <c r="L1730" s="202">
        <v>0</v>
      </c>
    </row>
    <row r="1731" s="192" customFormat="1" customHeight="1" spans="1:12">
      <c r="A1731" s="179" t="s">
        <v>1619</v>
      </c>
      <c r="B1731" s="179" t="s">
        <v>2029</v>
      </c>
      <c r="C1731" s="179" t="s">
        <v>1899</v>
      </c>
      <c r="D1731" s="199" t="s">
        <v>3529</v>
      </c>
      <c r="E1731" s="200" t="s">
        <v>3530</v>
      </c>
      <c r="F1731" s="201">
        <v>0.12</v>
      </c>
      <c r="G1731" s="201">
        <v>0.12</v>
      </c>
      <c r="H1731" s="202">
        <v>0</v>
      </c>
      <c r="I1731" s="205">
        <v>0</v>
      </c>
      <c r="J1731" s="201">
        <v>0</v>
      </c>
      <c r="K1731" s="201">
        <v>0.12</v>
      </c>
      <c r="L1731" s="202">
        <v>0</v>
      </c>
    </row>
    <row r="1732" s="192" customFormat="1" customHeight="1" spans="1:12">
      <c r="A1732" s="179" t="s">
        <v>1851</v>
      </c>
      <c r="B1732" s="179" t="s">
        <v>1899</v>
      </c>
      <c r="C1732" s="179" t="s">
        <v>1897</v>
      </c>
      <c r="D1732" s="199" t="s">
        <v>3533</v>
      </c>
      <c r="E1732" s="200" t="s">
        <v>3533</v>
      </c>
      <c r="F1732" s="201">
        <v>1.41</v>
      </c>
      <c r="G1732" s="201">
        <v>1.41</v>
      </c>
      <c r="H1732" s="202">
        <v>0</v>
      </c>
      <c r="I1732" s="205">
        <v>0</v>
      </c>
      <c r="J1732" s="201">
        <v>0</v>
      </c>
      <c r="K1732" s="201">
        <v>1.41</v>
      </c>
      <c r="L1732" s="202">
        <v>0</v>
      </c>
    </row>
    <row r="1733" s="192" customFormat="1" customHeight="1" spans="1:12">
      <c r="A1733" s="179" t="s">
        <v>1414</v>
      </c>
      <c r="B1733" s="179" t="s">
        <v>3182</v>
      </c>
      <c r="C1733" s="179" t="s">
        <v>1897</v>
      </c>
      <c r="D1733" s="199" t="s">
        <v>3519</v>
      </c>
      <c r="E1733" s="200" t="s">
        <v>3534</v>
      </c>
      <c r="F1733" s="201">
        <v>3</v>
      </c>
      <c r="G1733" s="201">
        <v>3</v>
      </c>
      <c r="H1733" s="202">
        <v>0</v>
      </c>
      <c r="I1733" s="205">
        <v>3</v>
      </c>
      <c r="J1733" s="201">
        <v>0</v>
      </c>
      <c r="K1733" s="201">
        <v>0</v>
      </c>
      <c r="L1733" s="202">
        <v>0</v>
      </c>
    </row>
    <row r="1734" s="192" customFormat="1" customHeight="1" spans="1:12">
      <c r="A1734" s="179" t="s">
        <v>1414</v>
      </c>
      <c r="B1734" s="179" t="s">
        <v>3182</v>
      </c>
      <c r="C1734" s="179" t="s">
        <v>1897</v>
      </c>
      <c r="D1734" s="199" t="s">
        <v>3519</v>
      </c>
      <c r="E1734" s="200" t="s">
        <v>3535</v>
      </c>
      <c r="F1734" s="201">
        <v>0.14</v>
      </c>
      <c r="G1734" s="201">
        <v>0.14</v>
      </c>
      <c r="H1734" s="202">
        <v>0</v>
      </c>
      <c r="I1734" s="205">
        <v>0.14</v>
      </c>
      <c r="J1734" s="201">
        <v>0</v>
      </c>
      <c r="K1734" s="201">
        <v>0</v>
      </c>
      <c r="L1734" s="202">
        <v>0</v>
      </c>
    </row>
    <row r="1735" s="192" customFormat="1" customHeight="1" spans="1:12">
      <c r="A1735" s="179" t="s">
        <v>1414</v>
      </c>
      <c r="B1735" s="179" t="s">
        <v>3182</v>
      </c>
      <c r="C1735" s="179" t="s">
        <v>1897</v>
      </c>
      <c r="D1735" s="199" t="s">
        <v>3519</v>
      </c>
      <c r="E1735" s="200" t="s">
        <v>3536</v>
      </c>
      <c r="F1735" s="201">
        <v>1.5</v>
      </c>
      <c r="G1735" s="201">
        <v>1.5</v>
      </c>
      <c r="H1735" s="202">
        <v>0</v>
      </c>
      <c r="I1735" s="205">
        <v>1.5</v>
      </c>
      <c r="J1735" s="201">
        <v>0</v>
      </c>
      <c r="K1735" s="201">
        <v>0</v>
      </c>
      <c r="L1735" s="202">
        <v>0</v>
      </c>
    </row>
    <row r="1736" s="192" customFormat="1" customHeight="1" spans="1:12">
      <c r="A1736" s="179"/>
      <c r="B1736" s="179"/>
      <c r="C1736" s="179"/>
      <c r="D1736" s="199" t="s">
        <v>3541</v>
      </c>
      <c r="E1736" s="200" t="s">
        <v>3542</v>
      </c>
      <c r="F1736" s="201">
        <v>14</v>
      </c>
      <c r="G1736" s="201">
        <v>14</v>
      </c>
      <c r="H1736" s="202">
        <v>0</v>
      </c>
      <c r="I1736" s="205">
        <v>14</v>
      </c>
      <c r="J1736" s="201">
        <v>0</v>
      </c>
      <c r="K1736" s="201">
        <v>0</v>
      </c>
      <c r="L1736" s="202">
        <v>0</v>
      </c>
    </row>
    <row r="1737" s="192" customFormat="1" customHeight="1" spans="1:12">
      <c r="A1737" s="179" t="s">
        <v>1414</v>
      </c>
      <c r="B1737" s="179" t="s">
        <v>3182</v>
      </c>
      <c r="C1737" s="179" t="s">
        <v>1897</v>
      </c>
      <c r="D1737" s="199" t="s">
        <v>3519</v>
      </c>
      <c r="E1737" s="200" t="s">
        <v>3799</v>
      </c>
      <c r="F1737" s="201">
        <v>2</v>
      </c>
      <c r="G1737" s="201">
        <v>2</v>
      </c>
      <c r="H1737" s="202">
        <v>0</v>
      </c>
      <c r="I1737" s="205">
        <v>2</v>
      </c>
      <c r="J1737" s="201">
        <v>0</v>
      </c>
      <c r="K1737" s="201">
        <v>0</v>
      </c>
      <c r="L1737" s="202">
        <v>0</v>
      </c>
    </row>
    <row r="1738" s="192" customFormat="1" customHeight="1" spans="1:12">
      <c r="A1738" s="179" t="s">
        <v>1414</v>
      </c>
      <c r="B1738" s="179" t="s">
        <v>3182</v>
      </c>
      <c r="C1738" s="179" t="s">
        <v>1897</v>
      </c>
      <c r="D1738" s="199" t="s">
        <v>3519</v>
      </c>
      <c r="E1738" s="200" t="s">
        <v>3800</v>
      </c>
      <c r="F1738" s="201">
        <v>8</v>
      </c>
      <c r="G1738" s="201">
        <v>8</v>
      </c>
      <c r="H1738" s="202">
        <v>0</v>
      </c>
      <c r="I1738" s="205">
        <v>8</v>
      </c>
      <c r="J1738" s="201">
        <v>0</v>
      </c>
      <c r="K1738" s="201">
        <v>0</v>
      </c>
      <c r="L1738" s="202">
        <v>0</v>
      </c>
    </row>
    <row r="1739" s="192" customFormat="1" customHeight="1" spans="1:12">
      <c r="A1739" s="179" t="s">
        <v>1414</v>
      </c>
      <c r="B1739" s="179" t="s">
        <v>3182</v>
      </c>
      <c r="C1739" s="179" t="s">
        <v>1897</v>
      </c>
      <c r="D1739" s="199" t="s">
        <v>3519</v>
      </c>
      <c r="E1739" s="200" t="s">
        <v>3801</v>
      </c>
      <c r="F1739" s="201">
        <v>4</v>
      </c>
      <c r="G1739" s="201">
        <v>4</v>
      </c>
      <c r="H1739" s="202">
        <v>0</v>
      </c>
      <c r="I1739" s="205">
        <v>4</v>
      </c>
      <c r="J1739" s="201">
        <v>0</v>
      </c>
      <c r="K1739" s="201">
        <v>0</v>
      </c>
      <c r="L1739" s="202">
        <v>0</v>
      </c>
    </row>
    <row r="1740" s="192" customFormat="1" customHeight="1" spans="1:12">
      <c r="A1740" s="179"/>
      <c r="B1740" s="179"/>
      <c r="C1740" s="179"/>
      <c r="D1740" s="199" t="s">
        <v>2525</v>
      </c>
      <c r="E1740" s="200" t="s">
        <v>771</v>
      </c>
      <c r="F1740" s="201">
        <v>846.74</v>
      </c>
      <c r="G1740" s="201">
        <v>846.74</v>
      </c>
      <c r="H1740" s="202">
        <v>0</v>
      </c>
      <c r="I1740" s="205">
        <v>260.34</v>
      </c>
      <c r="J1740" s="201">
        <v>95.08</v>
      </c>
      <c r="K1740" s="201">
        <v>170.47</v>
      </c>
      <c r="L1740" s="202">
        <v>320.85</v>
      </c>
    </row>
    <row r="1741" s="192" customFormat="1" customHeight="1" spans="1:12">
      <c r="A1741" s="179"/>
      <c r="B1741" s="179"/>
      <c r="C1741" s="179"/>
      <c r="D1741" s="199" t="s">
        <v>2526</v>
      </c>
      <c r="E1741" s="200" t="s">
        <v>2527</v>
      </c>
      <c r="F1741" s="201">
        <v>328.99</v>
      </c>
      <c r="G1741" s="201">
        <v>328.99</v>
      </c>
      <c r="H1741" s="202">
        <v>0</v>
      </c>
      <c r="I1741" s="205">
        <v>160.07</v>
      </c>
      <c r="J1741" s="201">
        <v>31.75</v>
      </c>
      <c r="K1741" s="201">
        <v>47.66</v>
      </c>
      <c r="L1741" s="202">
        <v>89.51</v>
      </c>
    </row>
    <row r="1742" s="192" customFormat="1" customHeight="1" spans="1:12">
      <c r="A1742" s="179"/>
      <c r="B1742" s="179"/>
      <c r="C1742" s="179"/>
      <c r="D1742" s="199" t="s">
        <v>3517</v>
      </c>
      <c r="E1742" s="200" t="s">
        <v>3518</v>
      </c>
      <c r="F1742" s="201">
        <v>202.99</v>
      </c>
      <c r="G1742" s="201">
        <v>202.99</v>
      </c>
      <c r="H1742" s="202">
        <v>0</v>
      </c>
      <c r="I1742" s="205">
        <v>34.07</v>
      </c>
      <c r="J1742" s="201">
        <v>31.75</v>
      </c>
      <c r="K1742" s="201">
        <v>47.66</v>
      </c>
      <c r="L1742" s="202">
        <v>89.51</v>
      </c>
    </row>
    <row r="1743" s="192" customFormat="1" customHeight="1" spans="1:12">
      <c r="A1743" s="179" t="s">
        <v>1603</v>
      </c>
      <c r="B1743" s="179" t="s">
        <v>1897</v>
      </c>
      <c r="C1743" s="179" t="s">
        <v>1897</v>
      </c>
      <c r="D1743" s="199" t="s">
        <v>3519</v>
      </c>
      <c r="E1743" s="200" t="s">
        <v>3520</v>
      </c>
      <c r="F1743" s="201">
        <v>89.51</v>
      </c>
      <c r="G1743" s="201">
        <v>89.51</v>
      </c>
      <c r="H1743" s="202">
        <v>0</v>
      </c>
      <c r="I1743" s="205">
        <v>0</v>
      </c>
      <c r="J1743" s="201">
        <v>0</v>
      </c>
      <c r="K1743" s="201">
        <v>0</v>
      </c>
      <c r="L1743" s="202">
        <v>89.51</v>
      </c>
    </row>
    <row r="1744" s="192" customFormat="1" customHeight="1" spans="1:12">
      <c r="A1744" s="179" t="s">
        <v>1603</v>
      </c>
      <c r="B1744" s="179" t="s">
        <v>1897</v>
      </c>
      <c r="C1744" s="179" t="s">
        <v>1897</v>
      </c>
      <c r="D1744" s="199" t="s">
        <v>3519</v>
      </c>
      <c r="E1744" s="200" t="s">
        <v>3521</v>
      </c>
      <c r="F1744" s="201">
        <v>4.46</v>
      </c>
      <c r="G1744" s="201">
        <v>4.46</v>
      </c>
      <c r="H1744" s="202">
        <v>0</v>
      </c>
      <c r="I1744" s="205">
        <v>0</v>
      </c>
      <c r="J1744" s="201">
        <v>4.46</v>
      </c>
      <c r="K1744" s="201">
        <v>0</v>
      </c>
      <c r="L1744" s="202">
        <v>0</v>
      </c>
    </row>
    <row r="1745" s="192" customFormat="1" customHeight="1" spans="1:12">
      <c r="A1745" s="179" t="s">
        <v>1603</v>
      </c>
      <c r="B1745" s="179" t="s">
        <v>1897</v>
      </c>
      <c r="C1745" s="179" t="s">
        <v>1897</v>
      </c>
      <c r="D1745" s="199" t="s">
        <v>3519</v>
      </c>
      <c r="E1745" s="200" t="s">
        <v>3522</v>
      </c>
      <c r="F1745" s="201">
        <v>15</v>
      </c>
      <c r="G1745" s="201">
        <v>15</v>
      </c>
      <c r="H1745" s="202">
        <v>0</v>
      </c>
      <c r="I1745" s="205">
        <v>0</v>
      </c>
      <c r="J1745" s="201">
        <v>15</v>
      </c>
      <c r="K1745" s="201">
        <v>0</v>
      </c>
      <c r="L1745" s="202">
        <v>0</v>
      </c>
    </row>
    <row r="1746" s="192" customFormat="1" customHeight="1" spans="1:12">
      <c r="A1746" s="179" t="s">
        <v>1619</v>
      </c>
      <c r="B1746" s="179" t="s">
        <v>1911</v>
      </c>
      <c r="C1746" s="179" t="s">
        <v>1911</v>
      </c>
      <c r="D1746" s="199" t="s">
        <v>3523</v>
      </c>
      <c r="E1746" s="200" t="s">
        <v>3524</v>
      </c>
      <c r="F1746" s="201">
        <v>21.79</v>
      </c>
      <c r="G1746" s="201">
        <v>21.79</v>
      </c>
      <c r="H1746" s="202">
        <v>0</v>
      </c>
      <c r="I1746" s="205">
        <v>0</v>
      </c>
      <c r="J1746" s="201">
        <v>0</v>
      </c>
      <c r="K1746" s="201">
        <v>21.79</v>
      </c>
      <c r="L1746" s="202">
        <v>0</v>
      </c>
    </row>
    <row r="1747" s="192" customFormat="1" customHeight="1" spans="1:12">
      <c r="A1747" s="179" t="s">
        <v>1619</v>
      </c>
      <c r="B1747" s="179" t="s">
        <v>1911</v>
      </c>
      <c r="C1747" s="179" t="s">
        <v>1913</v>
      </c>
      <c r="D1747" s="199" t="s">
        <v>3525</v>
      </c>
      <c r="E1747" s="200" t="s">
        <v>3526</v>
      </c>
      <c r="F1747" s="201">
        <v>8.72</v>
      </c>
      <c r="G1747" s="201">
        <v>8.72</v>
      </c>
      <c r="H1747" s="202">
        <v>0</v>
      </c>
      <c r="I1747" s="205">
        <v>0</v>
      </c>
      <c r="J1747" s="201">
        <v>0</v>
      </c>
      <c r="K1747" s="201">
        <v>8.72</v>
      </c>
      <c r="L1747" s="202">
        <v>0</v>
      </c>
    </row>
    <row r="1748" s="192" customFormat="1" customHeight="1" spans="1:12">
      <c r="A1748" s="179" t="s">
        <v>1697</v>
      </c>
      <c r="B1748" s="179" t="s">
        <v>1992</v>
      </c>
      <c r="C1748" s="179" t="s">
        <v>1897</v>
      </c>
      <c r="D1748" s="199" t="s">
        <v>3527</v>
      </c>
      <c r="E1748" s="200" t="s">
        <v>3528</v>
      </c>
      <c r="F1748" s="201">
        <v>5.51</v>
      </c>
      <c r="G1748" s="201">
        <v>5.51</v>
      </c>
      <c r="H1748" s="202">
        <v>0</v>
      </c>
      <c r="I1748" s="205">
        <v>0</v>
      </c>
      <c r="J1748" s="201">
        <v>0</v>
      </c>
      <c r="K1748" s="201">
        <v>5.51</v>
      </c>
      <c r="L1748" s="202">
        <v>0</v>
      </c>
    </row>
    <row r="1749" s="192" customFormat="1" customHeight="1" spans="1:12">
      <c r="A1749" s="179" t="s">
        <v>1619</v>
      </c>
      <c r="B1749" s="179" t="s">
        <v>2029</v>
      </c>
      <c r="C1749" s="179" t="s">
        <v>1899</v>
      </c>
      <c r="D1749" s="199" t="s">
        <v>3529</v>
      </c>
      <c r="E1749" s="200" t="s">
        <v>3530</v>
      </c>
      <c r="F1749" s="201">
        <v>0.9</v>
      </c>
      <c r="G1749" s="201">
        <v>0.9</v>
      </c>
      <c r="H1749" s="202">
        <v>0</v>
      </c>
      <c r="I1749" s="205">
        <v>0</v>
      </c>
      <c r="J1749" s="201">
        <v>0</v>
      </c>
      <c r="K1749" s="201">
        <v>0.9</v>
      </c>
      <c r="L1749" s="202">
        <v>0</v>
      </c>
    </row>
    <row r="1750" s="192" customFormat="1" customHeight="1" spans="1:12">
      <c r="A1750" s="179" t="s">
        <v>1851</v>
      </c>
      <c r="B1750" s="179" t="s">
        <v>1899</v>
      </c>
      <c r="C1750" s="179" t="s">
        <v>1897</v>
      </c>
      <c r="D1750" s="199" t="s">
        <v>3533</v>
      </c>
      <c r="E1750" s="200" t="s">
        <v>3533</v>
      </c>
      <c r="F1750" s="201">
        <v>10.74</v>
      </c>
      <c r="G1750" s="201">
        <v>10.74</v>
      </c>
      <c r="H1750" s="202">
        <v>0</v>
      </c>
      <c r="I1750" s="205">
        <v>0</v>
      </c>
      <c r="J1750" s="201">
        <v>0</v>
      </c>
      <c r="K1750" s="201">
        <v>10.74</v>
      </c>
      <c r="L1750" s="202">
        <v>0</v>
      </c>
    </row>
    <row r="1751" s="192" customFormat="1" customHeight="1" spans="1:12">
      <c r="A1751" s="179" t="s">
        <v>1603</v>
      </c>
      <c r="B1751" s="179" t="s">
        <v>1897</v>
      </c>
      <c r="C1751" s="179" t="s">
        <v>1897</v>
      </c>
      <c r="D1751" s="199" t="s">
        <v>3519</v>
      </c>
      <c r="E1751" s="200" t="s">
        <v>3534</v>
      </c>
      <c r="F1751" s="201">
        <v>22.5</v>
      </c>
      <c r="G1751" s="201">
        <v>22.5</v>
      </c>
      <c r="H1751" s="202">
        <v>0</v>
      </c>
      <c r="I1751" s="205">
        <v>22.5</v>
      </c>
      <c r="J1751" s="201">
        <v>0</v>
      </c>
      <c r="K1751" s="201">
        <v>0</v>
      </c>
      <c r="L1751" s="202">
        <v>0</v>
      </c>
    </row>
    <row r="1752" s="192" customFormat="1" customHeight="1" spans="1:12">
      <c r="A1752" s="179" t="s">
        <v>1603</v>
      </c>
      <c r="B1752" s="179" t="s">
        <v>1897</v>
      </c>
      <c r="C1752" s="179" t="s">
        <v>1897</v>
      </c>
      <c r="D1752" s="199" t="s">
        <v>3519</v>
      </c>
      <c r="E1752" s="200" t="s">
        <v>3535</v>
      </c>
      <c r="F1752" s="201">
        <v>1.07</v>
      </c>
      <c r="G1752" s="201">
        <v>1.07</v>
      </c>
      <c r="H1752" s="202">
        <v>0</v>
      </c>
      <c r="I1752" s="205">
        <v>1.07</v>
      </c>
      <c r="J1752" s="201">
        <v>0</v>
      </c>
      <c r="K1752" s="201">
        <v>0</v>
      </c>
      <c r="L1752" s="202">
        <v>0</v>
      </c>
    </row>
    <row r="1753" s="192" customFormat="1" customHeight="1" spans="1:12">
      <c r="A1753" s="179" t="s">
        <v>1603</v>
      </c>
      <c r="B1753" s="179" t="s">
        <v>1897</v>
      </c>
      <c r="C1753" s="179" t="s">
        <v>1897</v>
      </c>
      <c r="D1753" s="199" t="s">
        <v>3519</v>
      </c>
      <c r="E1753" s="200" t="s">
        <v>3536</v>
      </c>
      <c r="F1753" s="201">
        <v>10.5</v>
      </c>
      <c r="G1753" s="201">
        <v>10.5</v>
      </c>
      <c r="H1753" s="202">
        <v>0</v>
      </c>
      <c r="I1753" s="205">
        <v>10.5</v>
      </c>
      <c r="J1753" s="201">
        <v>0</v>
      </c>
      <c r="K1753" s="201">
        <v>0</v>
      </c>
      <c r="L1753" s="202">
        <v>0</v>
      </c>
    </row>
    <row r="1754" s="192" customFormat="1" customHeight="1" spans="1:12">
      <c r="A1754" s="179" t="s">
        <v>1619</v>
      </c>
      <c r="B1754" s="179" t="s">
        <v>1911</v>
      </c>
      <c r="C1754" s="179" t="s">
        <v>1897</v>
      </c>
      <c r="D1754" s="199" t="s">
        <v>3537</v>
      </c>
      <c r="E1754" s="200" t="s">
        <v>3538</v>
      </c>
      <c r="F1754" s="201">
        <v>12.29</v>
      </c>
      <c r="G1754" s="201">
        <v>12.29</v>
      </c>
      <c r="H1754" s="202">
        <v>0</v>
      </c>
      <c r="I1754" s="205">
        <v>0</v>
      </c>
      <c r="J1754" s="201">
        <v>12.29</v>
      </c>
      <c r="K1754" s="201">
        <v>0</v>
      </c>
      <c r="L1754" s="202">
        <v>0</v>
      </c>
    </row>
    <row r="1755" s="192" customFormat="1" customHeight="1" spans="1:12">
      <c r="A1755" s="179"/>
      <c r="B1755" s="179"/>
      <c r="C1755" s="179"/>
      <c r="D1755" s="199" t="s">
        <v>3541</v>
      </c>
      <c r="E1755" s="200" t="s">
        <v>3542</v>
      </c>
      <c r="F1755" s="201">
        <v>126</v>
      </c>
      <c r="G1755" s="201">
        <v>126</v>
      </c>
      <c r="H1755" s="202">
        <v>0</v>
      </c>
      <c r="I1755" s="205">
        <v>126</v>
      </c>
      <c r="J1755" s="201">
        <v>0</v>
      </c>
      <c r="K1755" s="201">
        <v>0</v>
      </c>
      <c r="L1755" s="202">
        <v>0</v>
      </c>
    </row>
    <row r="1756" s="192" customFormat="1" customHeight="1" spans="1:12">
      <c r="A1756" s="179" t="s">
        <v>1603</v>
      </c>
      <c r="B1756" s="179" t="s">
        <v>1897</v>
      </c>
      <c r="C1756" s="179" t="s">
        <v>1897</v>
      </c>
      <c r="D1756" s="199" t="s">
        <v>3519</v>
      </c>
      <c r="E1756" s="200" t="s">
        <v>3802</v>
      </c>
      <c r="F1756" s="201">
        <v>4</v>
      </c>
      <c r="G1756" s="201">
        <v>4</v>
      </c>
      <c r="H1756" s="202">
        <v>0</v>
      </c>
      <c r="I1756" s="205">
        <v>4</v>
      </c>
      <c r="J1756" s="201">
        <v>0</v>
      </c>
      <c r="K1756" s="201">
        <v>0</v>
      </c>
      <c r="L1756" s="202">
        <v>0</v>
      </c>
    </row>
    <row r="1757" s="192" customFormat="1" customHeight="1" spans="1:12">
      <c r="A1757" s="179" t="s">
        <v>1603</v>
      </c>
      <c r="B1757" s="179" t="s">
        <v>1897</v>
      </c>
      <c r="C1757" s="179" t="s">
        <v>1897</v>
      </c>
      <c r="D1757" s="199" t="s">
        <v>3519</v>
      </c>
      <c r="E1757" s="200" t="s">
        <v>3803</v>
      </c>
      <c r="F1757" s="201">
        <v>4</v>
      </c>
      <c r="G1757" s="201">
        <v>4</v>
      </c>
      <c r="H1757" s="202">
        <v>0</v>
      </c>
      <c r="I1757" s="205">
        <v>4</v>
      </c>
      <c r="J1757" s="201">
        <v>0</v>
      </c>
      <c r="K1757" s="201">
        <v>0</v>
      </c>
      <c r="L1757" s="202">
        <v>0</v>
      </c>
    </row>
    <row r="1758" s="192" customFormat="1" customHeight="1" spans="1:12">
      <c r="A1758" s="179" t="s">
        <v>1603</v>
      </c>
      <c r="B1758" s="179" t="s">
        <v>1897</v>
      </c>
      <c r="C1758" s="179" t="s">
        <v>1897</v>
      </c>
      <c r="D1758" s="199" t="s">
        <v>3519</v>
      </c>
      <c r="E1758" s="200" t="s">
        <v>3804</v>
      </c>
      <c r="F1758" s="201">
        <v>7</v>
      </c>
      <c r="G1758" s="201">
        <v>7</v>
      </c>
      <c r="H1758" s="202">
        <v>0</v>
      </c>
      <c r="I1758" s="205">
        <v>7</v>
      </c>
      <c r="J1758" s="201">
        <v>0</v>
      </c>
      <c r="K1758" s="201">
        <v>0</v>
      </c>
      <c r="L1758" s="202">
        <v>0</v>
      </c>
    </row>
    <row r="1759" s="192" customFormat="1" customHeight="1" spans="1:12">
      <c r="A1759" s="179" t="s">
        <v>1603</v>
      </c>
      <c r="B1759" s="179" t="s">
        <v>1897</v>
      </c>
      <c r="C1759" s="179" t="s">
        <v>1897</v>
      </c>
      <c r="D1759" s="199" t="s">
        <v>3519</v>
      </c>
      <c r="E1759" s="200" t="s">
        <v>3805</v>
      </c>
      <c r="F1759" s="201">
        <v>3</v>
      </c>
      <c r="G1759" s="201">
        <v>3</v>
      </c>
      <c r="H1759" s="202">
        <v>0</v>
      </c>
      <c r="I1759" s="205">
        <v>3</v>
      </c>
      <c r="J1759" s="201">
        <v>0</v>
      </c>
      <c r="K1759" s="201">
        <v>0</v>
      </c>
      <c r="L1759" s="202">
        <v>0</v>
      </c>
    </row>
    <row r="1760" s="192" customFormat="1" customHeight="1" spans="1:12">
      <c r="A1760" s="179" t="s">
        <v>1603</v>
      </c>
      <c r="B1760" s="179" t="s">
        <v>1897</v>
      </c>
      <c r="C1760" s="179" t="s">
        <v>1897</v>
      </c>
      <c r="D1760" s="199" t="s">
        <v>3519</v>
      </c>
      <c r="E1760" s="200" t="s">
        <v>3806</v>
      </c>
      <c r="F1760" s="201">
        <v>3</v>
      </c>
      <c r="G1760" s="201">
        <v>3</v>
      </c>
      <c r="H1760" s="202">
        <v>0</v>
      </c>
      <c r="I1760" s="205">
        <v>3</v>
      </c>
      <c r="J1760" s="201">
        <v>0</v>
      </c>
      <c r="K1760" s="201">
        <v>0</v>
      </c>
      <c r="L1760" s="202">
        <v>0</v>
      </c>
    </row>
    <row r="1761" s="192" customFormat="1" customHeight="1" spans="1:12">
      <c r="A1761" s="179" t="s">
        <v>1603</v>
      </c>
      <c r="B1761" s="179" t="s">
        <v>1897</v>
      </c>
      <c r="C1761" s="179" t="s">
        <v>1897</v>
      </c>
      <c r="D1761" s="199" t="s">
        <v>3519</v>
      </c>
      <c r="E1761" s="200" t="s">
        <v>3807</v>
      </c>
      <c r="F1761" s="201">
        <v>5</v>
      </c>
      <c r="G1761" s="201">
        <v>5</v>
      </c>
      <c r="H1761" s="202">
        <v>0</v>
      </c>
      <c r="I1761" s="205">
        <v>5</v>
      </c>
      <c r="J1761" s="201">
        <v>0</v>
      </c>
      <c r="K1761" s="201">
        <v>0</v>
      </c>
      <c r="L1761" s="202">
        <v>0</v>
      </c>
    </row>
    <row r="1762" s="192" customFormat="1" customHeight="1" spans="1:12">
      <c r="A1762" s="179" t="s">
        <v>1603</v>
      </c>
      <c r="B1762" s="179" t="s">
        <v>1897</v>
      </c>
      <c r="C1762" s="179" t="s">
        <v>1897</v>
      </c>
      <c r="D1762" s="199" t="s">
        <v>3519</v>
      </c>
      <c r="E1762" s="200" t="s">
        <v>3808</v>
      </c>
      <c r="F1762" s="201">
        <v>100</v>
      </c>
      <c r="G1762" s="201">
        <v>100</v>
      </c>
      <c r="H1762" s="202">
        <v>0</v>
      </c>
      <c r="I1762" s="205">
        <v>100</v>
      </c>
      <c r="J1762" s="201">
        <v>0</v>
      </c>
      <c r="K1762" s="201">
        <v>0</v>
      </c>
      <c r="L1762" s="202">
        <v>0</v>
      </c>
    </row>
    <row r="1763" s="192" customFormat="1" customHeight="1" spans="1:12">
      <c r="A1763" s="179"/>
      <c r="B1763" s="179"/>
      <c r="C1763" s="179"/>
      <c r="D1763" s="199" t="s">
        <v>2528</v>
      </c>
      <c r="E1763" s="200" t="s">
        <v>2529</v>
      </c>
      <c r="F1763" s="201">
        <v>191.94</v>
      </c>
      <c r="G1763" s="201">
        <v>191.94</v>
      </c>
      <c r="H1763" s="202">
        <v>0</v>
      </c>
      <c r="I1763" s="205">
        <v>28.57</v>
      </c>
      <c r="J1763" s="201">
        <v>22.51</v>
      </c>
      <c r="K1763" s="201">
        <v>48.67</v>
      </c>
      <c r="L1763" s="202">
        <v>92.19</v>
      </c>
    </row>
    <row r="1764" s="192" customFormat="1" customHeight="1" spans="1:12">
      <c r="A1764" s="179"/>
      <c r="B1764" s="179"/>
      <c r="C1764" s="179"/>
      <c r="D1764" s="199" t="s">
        <v>3517</v>
      </c>
      <c r="E1764" s="200" t="s">
        <v>3518</v>
      </c>
      <c r="F1764" s="201">
        <v>186.94</v>
      </c>
      <c r="G1764" s="201">
        <v>186.94</v>
      </c>
      <c r="H1764" s="202">
        <v>0</v>
      </c>
      <c r="I1764" s="205">
        <v>23.57</v>
      </c>
      <c r="J1764" s="201">
        <v>22.51</v>
      </c>
      <c r="K1764" s="201">
        <v>48.67</v>
      </c>
      <c r="L1764" s="202">
        <v>92.19</v>
      </c>
    </row>
    <row r="1765" s="192" customFormat="1" customHeight="1" spans="1:12">
      <c r="A1765" s="179" t="s">
        <v>1603</v>
      </c>
      <c r="B1765" s="179" t="s">
        <v>1897</v>
      </c>
      <c r="C1765" s="179" t="s">
        <v>1919</v>
      </c>
      <c r="D1765" s="199" t="s">
        <v>3809</v>
      </c>
      <c r="E1765" s="200" t="s">
        <v>3520</v>
      </c>
      <c r="F1765" s="201">
        <v>92.19</v>
      </c>
      <c r="G1765" s="201">
        <v>92.19</v>
      </c>
      <c r="H1765" s="202">
        <v>0</v>
      </c>
      <c r="I1765" s="205">
        <v>0</v>
      </c>
      <c r="J1765" s="201">
        <v>0</v>
      </c>
      <c r="K1765" s="201">
        <v>0</v>
      </c>
      <c r="L1765" s="202">
        <v>92.19</v>
      </c>
    </row>
    <row r="1766" s="192" customFormat="1" customHeight="1" spans="1:12">
      <c r="A1766" s="179" t="s">
        <v>1603</v>
      </c>
      <c r="B1766" s="179" t="s">
        <v>1897</v>
      </c>
      <c r="C1766" s="179" t="s">
        <v>1919</v>
      </c>
      <c r="D1766" s="199" t="s">
        <v>3809</v>
      </c>
      <c r="E1766" s="200" t="s">
        <v>3522</v>
      </c>
      <c r="F1766" s="201">
        <v>15</v>
      </c>
      <c r="G1766" s="201">
        <v>15</v>
      </c>
      <c r="H1766" s="202">
        <v>0</v>
      </c>
      <c r="I1766" s="205">
        <v>0</v>
      </c>
      <c r="J1766" s="201">
        <v>15</v>
      </c>
      <c r="K1766" s="201">
        <v>0</v>
      </c>
      <c r="L1766" s="202">
        <v>0</v>
      </c>
    </row>
    <row r="1767" s="192" customFormat="1" customHeight="1" spans="1:12">
      <c r="A1767" s="179" t="s">
        <v>1619</v>
      </c>
      <c r="B1767" s="179" t="s">
        <v>1911</v>
      </c>
      <c r="C1767" s="179" t="s">
        <v>1911</v>
      </c>
      <c r="D1767" s="199" t="s">
        <v>3523</v>
      </c>
      <c r="E1767" s="200" t="s">
        <v>3524</v>
      </c>
      <c r="F1767" s="201">
        <v>21.44</v>
      </c>
      <c r="G1767" s="201">
        <v>21.44</v>
      </c>
      <c r="H1767" s="202">
        <v>0</v>
      </c>
      <c r="I1767" s="205">
        <v>0</v>
      </c>
      <c r="J1767" s="201">
        <v>0</v>
      </c>
      <c r="K1767" s="201">
        <v>21.44</v>
      </c>
      <c r="L1767" s="202">
        <v>0</v>
      </c>
    </row>
    <row r="1768" s="192" customFormat="1" customHeight="1" spans="1:12">
      <c r="A1768" s="179" t="s">
        <v>1619</v>
      </c>
      <c r="B1768" s="179" t="s">
        <v>1911</v>
      </c>
      <c r="C1768" s="179" t="s">
        <v>1913</v>
      </c>
      <c r="D1768" s="199" t="s">
        <v>3525</v>
      </c>
      <c r="E1768" s="200" t="s">
        <v>3526</v>
      </c>
      <c r="F1768" s="201">
        <v>8.57</v>
      </c>
      <c r="G1768" s="201">
        <v>8.57</v>
      </c>
      <c r="H1768" s="202">
        <v>0</v>
      </c>
      <c r="I1768" s="205">
        <v>0</v>
      </c>
      <c r="J1768" s="201">
        <v>0</v>
      </c>
      <c r="K1768" s="201">
        <v>8.57</v>
      </c>
      <c r="L1768" s="202">
        <v>0</v>
      </c>
    </row>
    <row r="1769" s="192" customFormat="1" customHeight="1" spans="1:12">
      <c r="A1769" s="179" t="s">
        <v>1697</v>
      </c>
      <c r="B1769" s="179" t="s">
        <v>1992</v>
      </c>
      <c r="C1769" s="179" t="s">
        <v>1899</v>
      </c>
      <c r="D1769" s="199" t="s">
        <v>3582</v>
      </c>
      <c r="E1769" s="200" t="s">
        <v>3528</v>
      </c>
      <c r="F1769" s="201">
        <v>5.61</v>
      </c>
      <c r="G1769" s="201">
        <v>5.61</v>
      </c>
      <c r="H1769" s="202">
        <v>0</v>
      </c>
      <c r="I1769" s="205">
        <v>0</v>
      </c>
      <c r="J1769" s="201">
        <v>0</v>
      </c>
      <c r="K1769" s="201">
        <v>5.61</v>
      </c>
      <c r="L1769" s="202">
        <v>0</v>
      </c>
    </row>
    <row r="1770" s="192" customFormat="1" customHeight="1" spans="1:12">
      <c r="A1770" s="179" t="s">
        <v>1619</v>
      </c>
      <c r="B1770" s="179" t="s">
        <v>2029</v>
      </c>
      <c r="C1770" s="179" t="s">
        <v>1899</v>
      </c>
      <c r="D1770" s="199" t="s">
        <v>3529</v>
      </c>
      <c r="E1770" s="200" t="s">
        <v>3530</v>
      </c>
      <c r="F1770" s="201">
        <v>0.92</v>
      </c>
      <c r="G1770" s="201">
        <v>0.92</v>
      </c>
      <c r="H1770" s="202">
        <v>0</v>
      </c>
      <c r="I1770" s="205">
        <v>0</v>
      </c>
      <c r="J1770" s="201">
        <v>0</v>
      </c>
      <c r="K1770" s="201">
        <v>0.92</v>
      </c>
      <c r="L1770" s="202">
        <v>0</v>
      </c>
    </row>
    <row r="1771" s="192" customFormat="1" customHeight="1" spans="1:12">
      <c r="A1771" s="179" t="s">
        <v>1619</v>
      </c>
      <c r="B1771" s="179" t="s">
        <v>2029</v>
      </c>
      <c r="C1771" s="179" t="s">
        <v>1897</v>
      </c>
      <c r="D1771" s="199" t="s">
        <v>3531</v>
      </c>
      <c r="E1771" s="200" t="s">
        <v>3532</v>
      </c>
      <c r="F1771" s="201">
        <v>1.07</v>
      </c>
      <c r="G1771" s="201">
        <v>1.07</v>
      </c>
      <c r="H1771" s="202">
        <v>0</v>
      </c>
      <c r="I1771" s="205">
        <v>0</v>
      </c>
      <c r="J1771" s="201">
        <v>0</v>
      </c>
      <c r="K1771" s="201">
        <v>1.07</v>
      </c>
      <c r="L1771" s="202">
        <v>0</v>
      </c>
    </row>
    <row r="1772" s="192" customFormat="1" customHeight="1" spans="1:12">
      <c r="A1772" s="179" t="s">
        <v>1851</v>
      </c>
      <c r="B1772" s="179" t="s">
        <v>1899</v>
      </c>
      <c r="C1772" s="179" t="s">
        <v>1897</v>
      </c>
      <c r="D1772" s="199" t="s">
        <v>3533</v>
      </c>
      <c r="E1772" s="200" t="s">
        <v>3533</v>
      </c>
      <c r="F1772" s="201">
        <v>11.06</v>
      </c>
      <c r="G1772" s="201">
        <v>11.06</v>
      </c>
      <c r="H1772" s="202">
        <v>0</v>
      </c>
      <c r="I1772" s="205">
        <v>0</v>
      </c>
      <c r="J1772" s="201">
        <v>0</v>
      </c>
      <c r="K1772" s="201">
        <v>11.06</v>
      </c>
      <c r="L1772" s="202">
        <v>0</v>
      </c>
    </row>
    <row r="1773" s="192" customFormat="1" customHeight="1" spans="1:12">
      <c r="A1773" s="179" t="s">
        <v>1603</v>
      </c>
      <c r="B1773" s="179" t="s">
        <v>1897</v>
      </c>
      <c r="C1773" s="179" t="s">
        <v>1919</v>
      </c>
      <c r="D1773" s="199" t="s">
        <v>3809</v>
      </c>
      <c r="E1773" s="200" t="s">
        <v>3534</v>
      </c>
      <c r="F1773" s="201">
        <v>22.5</v>
      </c>
      <c r="G1773" s="201">
        <v>22.5</v>
      </c>
      <c r="H1773" s="202">
        <v>0</v>
      </c>
      <c r="I1773" s="205">
        <v>22.5</v>
      </c>
      <c r="J1773" s="201">
        <v>0</v>
      </c>
      <c r="K1773" s="201">
        <v>0</v>
      </c>
      <c r="L1773" s="202">
        <v>0</v>
      </c>
    </row>
    <row r="1774" s="192" customFormat="1" customHeight="1" spans="1:12">
      <c r="A1774" s="179" t="s">
        <v>1603</v>
      </c>
      <c r="B1774" s="179" t="s">
        <v>1897</v>
      </c>
      <c r="C1774" s="179" t="s">
        <v>1919</v>
      </c>
      <c r="D1774" s="199" t="s">
        <v>3809</v>
      </c>
      <c r="E1774" s="200" t="s">
        <v>3535</v>
      </c>
      <c r="F1774" s="201">
        <v>1.07</v>
      </c>
      <c r="G1774" s="201">
        <v>1.07</v>
      </c>
      <c r="H1774" s="202">
        <v>0</v>
      </c>
      <c r="I1774" s="205">
        <v>1.07</v>
      </c>
      <c r="J1774" s="201">
        <v>0</v>
      </c>
      <c r="K1774" s="201">
        <v>0</v>
      </c>
      <c r="L1774" s="202">
        <v>0</v>
      </c>
    </row>
    <row r="1775" s="192" customFormat="1" customHeight="1" spans="1:12">
      <c r="A1775" s="179" t="s">
        <v>1619</v>
      </c>
      <c r="B1775" s="179" t="s">
        <v>1911</v>
      </c>
      <c r="C1775" s="179" t="s">
        <v>1899</v>
      </c>
      <c r="D1775" s="199" t="s">
        <v>3571</v>
      </c>
      <c r="E1775" s="200" t="s">
        <v>3538</v>
      </c>
      <c r="F1775" s="201">
        <v>7.51</v>
      </c>
      <c r="G1775" s="201">
        <v>7.51</v>
      </c>
      <c r="H1775" s="202">
        <v>0</v>
      </c>
      <c r="I1775" s="205">
        <v>0</v>
      </c>
      <c r="J1775" s="201">
        <v>7.51</v>
      </c>
      <c r="K1775" s="201">
        <v>0</v>
      </c>
      <c r="L1775" s="202">
        <v>0</v>
      </c>
    </row>
    <row r="1776" s="192" customFormat="1" customHeight="1" spans="1:12">
      <c r="A1776" s="179"/>
      <c r="B1776" s="179"/>
      <c r="C1776" s="179"/>
      <c r="D1776" s="199" t="s">
        <v>3541</v>
      </c>
      <c r="E1776" s="200" t="s">
        <v>3542</v>
      </c>
      <c r="F1776" s="201">
        <v>5</v>
      </c>
      <c r="G1776" s="201">
        <v>5</v>
      </c>
      <c r="H1776" s="202">
        <v>0</v>
      </c>
      <c r="I1776" s="205">
        <v>5</v>
      </c>
      <c r="J1776" s="201">
        <v>0</v>
      </c>
      <c r="K1776" s="201">
        <v>0</v>
      </c>
      <c r="L1776" s="202">
        <v>0</v>
      </c>
    </row>
    <row r="1777" s="192" customFormat="1" customHeight="1" spans="1:12">
      <c r="A1777" s="179" t="s">
        <v>1603</v>
      </c>
      <c r="B1777" s="179" t="s">
        <v>1897</v>
      </c>
      <c r="C1777" s="179" t="s">
        <v>1919</v>
      </c>
      <c r="D1777" s="199" t="s">
        <v>3809</v>
      </c>
      <c r="E1777" s="200" t="s">
        <v>3810</v>
      </c>
      <c r="F1777" s="201">
        <v>3</v>
      </c>
      <c r="G1777" s="201">
        <v>3</v>
      </c>
      <c r="H1777" s="202">
        <v>0</v>
      </c>
      <c r="I1777" s="205">
        <v>3</v>
      </c>
      <c r="J1777" s="201">
        <v>0</v>
      </c>
      <c r="K1777" s="201">
        <v>0</v>
      </c>
      <c r="L1777" s="202">
        <v>0</v>
      </c>
    </row>
    <row r="1778" s="192" customFormat="1" customHeight="1" spans="1:12">
      <c r="A1778" s="179" t="s">
        <v>1603</v>
      </c>
      <c r="B1778" s="179" t="s">
        <v>1897</v>
      </c>
      <c r="C1778" s="179" t="s">
        <v>1919</v>
      </c>
      <c r="D1778" s="199" t="s">
        <v>3809</v>
      </c>
      <c r="E1778" s="200" t="s">
        <v>3811</v>
      </c>
      <c r="F1778" s="201">
        <v>2</v>
      </c>
      <c r="G1778" s="201">
        <v>2</v>
      </c>
      <c r="H1778" s="202">
        <v>0</v>
      </c>
      <c r="I1778" s="205">
        <v>2</v>
      </c>
      <c r="J1778" s="201">
        <v>0</v>
      </c>
      <c r="K1778" s="201">
        <v>0</v>
      </c>
      <c r="L1778" s="202">
        <v>0</v>
      </c>
    </row>
    <row r="1779" s="192" customFormat="1" customHeight="1" spans="1:12">
      <c r="A1779" s="179"/>
      <c r="B1779" s="179"/>
      <c r="C1779" s="179"/>
      <c r="D1779" s="199" t="s">
        <v>2530</v>
      </c>
      <c r="E1779" s="200" t="s">
        <v>2531</v>
      </c>
      <c r="F1779" s="201">
        <v>103.94</v>
      </c>
      <c r="G1779" s="201">
        <v>103.94</v>
      </c>
      <c r="H1779" s="202">
        <v>0</v>
      </c>
      <c r="I1779" s="205">
        <v>24.12</v>
      </c>
      <c r="J1779" s="201">
        <v>12.89</v>
      </c>
      <c r="K1779" s="201">
        <v>23.35</v>
      </c>
      <c r="L1779" s="202">
        <v>43.58</v>
      </c>
    </row>
    <row r="1780" s="192" customFormat="1" customHeight="1" spans="1:12">
      <c r="A1780" s="179"/>
      <c r="B1780" s="179"/>
      <c r="C1780" s="179"/>
      <c r="D1780" s="199" t="s">
        <v>3517</v>
      </c>
      <c r="E1780" s="200" t="s">
        <v>3518</v>
      </c>
      <c r="F1780" s="201">
        <v>96.94</v>
      </c>
      <c r="G1780" s="201">
        <v>96.94</v>
      </c>
      <c r="H1780" s="202">
        <v>0</v>
      </c>
      <c r="I1780" s="205">
        <v>17.12</v>
      </c>
      <c r="J1780" s="201">
        <v>12.89</v>
      </c>
      <c r="K1780" s="201">
        <v>23.35</v>
      </c>
      <c r="L1780" s="202">
        <v>43.58</v>
      </c>
    </row>
    <row r="1781" s="192" customFormat="1" customHeight="1" spans="1:12">
      <c r="A1781" s="179" t="s">
        <v>1603</v>
      </c>
      <c r="B1781" s="179" t="s">
        <v>1899</v>
      </c>
      <c r="C1781" s="179" t="s">
        <v>1899</v>
      </c>
      <c r="D1781" s="199" t="s">
        <v>3732</v>
      </c>
      <c r="E1781" s="200" t="s">
        <v>3520</v>
      </c>
      <c r="F1781" s="201">
        <v>43.58</v>
      </c>
      <c r="G1781" s="201">
        <v>43.58</v>
      </c>
      <c r="H1781" s="202">
        <v>0</v>
      </c>
      <c r="I1781" s="205">
        <v>0</v>
      </c>
      <c r="J1781" s="201">
        <v>0</v>
      </c>
      <c r="K1781" s="201">
        <v>0</v>
      </c>
      <c r="L1781" s="202">
        <v>43.58</v>
      </c>
    </row>
    <row r="1782" s="192" customFormat="1" customHeight="1" spans="1:12">
      <c r="A1782" s="179" t="s">
        <v>1603</v>
      </c>
      <c r="B1782" s="179" t="s">
        <v>1899</v>
      </c>
      <c r="C1782" s="179" t="s">
        <v>1899</v>
      </c>
      <c r="D1782" s="199" t="s">
        <v>3732</v>
      </c>
      <c r="E1782" s="200" t="s">
        <v>3521</v>
      </c>
      <c r="F1782" s="201">
        <v>2.1</v>
      </c>
      <c r="G1782" s="201">
        <v>2.1</v>
      </c>
      <c r="H1782" s="202">
        <v>0</v>
      </c>
      <c r="I1782" s="205">
        <v>0</v>
      </c>
      <c r="J1782" s="201">
        <v>2.1</v>
      </c>
      <c r="K1782" s="201">
        <v>0</v>
      </c>
      <c r="L1782" s="202">
        <v>0</v>
      </c>
    </row>
    <row r="1783" s="192" customFormat="1" customHeight="1" spans="1:12">
      <c r="A1783" s="179" t="s">
        <v>1603</v>
      </c>
      <c r="B1783" s="179" t="s">
        <v>1899</v>
      </c>
      <c r="C1783" s="179" t="s">
        <v>1899</v>
      </c>
      <c r="D1783" s="199" t="s">
        <v>3732</v>
      </c>
      <c r="E1783" s="200" t="s">
        <v>3522</v>
      </c>
      <c r="F1783" s="201">
        <v>8</v>
      </c>
      <c r="G1783" s="201">
        <v>8</v>
      </c>
      <c r="H1783" s="202">
        <v>0</v>
      </c>
      <c r="I1783" s="205">
        <v>0</v>
      </c>
      <c r="J1783" s="201">
        <v>8</v>
      </c>
      <c r="K1783" s="201">
        <v>0</v>
      </c>
      <c r="L1783" s="202">
        <v>0</v>
      </c>
    </row>
    <row r="1784" s="192" customFormat="1" customHeight="1" spans="1:12">
      <c r="A1784" s="179" t="s">
        <v>1619</v>
      </c>
      <c r="B1784" s="179" t="s">
        <v>1911</v>
      </c>
      <c r="C1784" s="179" t="s">
        <v>1911</v>
      </c>
      <c r="D1784" s="199" t="s">
        <v>3523</v>
      </c>
      <c r="E1784" s="200" t="s">
        <v>3524</v>
      </c>
      <c r="F1784" s="201">
        <v>10.74</v>
      </c>
      <c r="G1784" s="201">
        <v>10.74</v>
      </c>
      <c r="H1784" s="202">
        <v>0</v>
      </c>
      <c r="I1784" s="205">
        <v>0</v>
      </c>
      <c r="J1784" s="201">
        <v>0</v>
      </c>
      <c r="K1784" s="201">
        <v>10.74</v>
      </c>
      <c r="L1784" s="202">
        <v>0</v>
      </c>
    </row>
    <row r="1785" s="192" customFormat="1" customHeight="1" spans="1:12">
      <c r="A1785" s="179" t="s">
        <v>1619</v>
      </c>
      <c r="B1785" s="179" t="s">
        <v>1911</v>
      </c>
      <c r="C1785" s="179" t="s">
        <v>1913</v>
      </c>
      <c r="D1785" s="199" t="s">
        <v>3525</v>
      </c>
      <c r="E1785" s="200" t="s">
        <v>3526</v>
      </c>
      <c r="F1785" s="201">
        <v>4.29</v>
      </c>
      <c r="G1785" s="201">
        <v>4.29</v>
      </c>
      <c r="H1785" s="202">
        <v>0</v>
      </c>
      <c r="I1785" s="205">
        <v>0</v>
      </c>
      <c r="J1785" s="201">
        <v>0</v>
      </c>
      <c r="K1785" s="201">
        <v>4.29</v>
      </c>
      <c r="L1785" s="202">
        <v>0</v>
      </c>
    </row>
    <row r="1786" s="192" customFormat="1" customHeight="1" spans="1:12">
      <c r="A1786" s="179" t="s">
        <v>1697</v>
      </c>
      <c r="B1786" s="179" t="s">
        <v>1992</v>
      </c>
      <c r="C1786" s="179" t="s">
        <v>1899</v>
      </c>
      <c r="D1786" s="199" t="s">
        <v>3582</v>
      </c>
      <c r="E1786" s="200" t="s">
        <v>3528</v>
      </c>
      <c r="F1786" s="201">
        <v>2.65</v>
      </c>
      <c r="G1786" s="201">
        <v>2.65</v>
      </c>
      <c r="H1786" s="202">
        <v>0</v>
      </c>
      <c r="I1786" s="205">
        <v>0</v>
      </c>
      <c r="J1786" s="201">
        <v>0</v>
      </c>
      <c r="K1786" s="201">
        <v>2.65</v>
      </c>
      <c r="L1786" s="202">
        <v>0</v>
      </c>
    </row>
    <row r="1787" s="192" customFormat="1" customHeight="1" spans="1:12">
      <c r="A1787" s="179" t="s">
        <v>1619</v>
      </c>
      <c r="B1787" s="179" t="s">
        <v>2029</v>
      </c>
      <c r="C1787" s="179" t="s">
        <v>1899</v>
      </c>
      <c r="D1787" s="199" t="s">
        <v>3529</v>
      </c>
      <c r="E1787" s="200" t="s">
        <v>3530</v>
      </c>
      <c r="F1787" s="201">
        <v>0.44</v>
      </c>
      <c r="G1787" s="201">
        <v>0.44</v>
      </c>
      <c r="H1787" s="202">
        <v>0</v>
      </c>
      <c r="I1787" s="205">
        <v>0</v>
      </c>
      <c r="J1787" s="201">
        <v>0</v>
      </c>
      <c r="K1787" s="201">
        <v>0.44</v>
      </c>
      <c r="L1787" s="202">
        <v>0</v>
      </c>
    </row>
    <row r="1788" s="192" customFormat="1" customHeight="1" spans="1:12">
      <c r="A1788" s="179" t="s">
        <v>1851</v>
      </c>
      <c r="B1788" s="179" t="s">
        <v>1899</v>
      </c>
      <c r="C1788" s="179" t="s">
        <v>1897</v>
      </c>
      <c r="D1788" s="199" t="s">
        <v>3533</v>
      </c>
      <c r="E1788" s="200" t="s">
        <v>3533</v>
      </c>
      <c r="F1788" s="201">
        <v>5.23</v>
      </c>
      <c r="G1788" s="201">
        <v>5.23</v>
      </c>
      <c r="H1788" s="202">
        <v>0</v>
      </c>
      <c r="I1788" s="205">
        <v>0</v>
      </c>
      <c r="J1788" s="201">
        <v>0</v>
      </c>
      <c r="K1788" s="201">
        <v>5.23</v>
      </c>
      <c r="L1788" s="202">
        <v>0</v>
      </c>
    </row>
    <row r="1789" s="192" customFormat="1" customHeight="1" spans="1:12">
      <c r="A1789" s="179" t="s">
        <v>1603</v>
      </c>
      <c r="B1789" s="179" t="s">
        <v>1899</v>
      </c>
      <c r="C1789" s="179" t="s">
        <v>1899</v>
      </c>
      <c r="D1789" s="199" t="s">
        <v>3732</v>
      </c>
      <c r="E1789" s="200" t="s">
        <v>3534</v>
      </c>
      <c r="F1789" s="201">
        <v>12</v>
      </c>
      <c r="G1789" s="201">
        <v>12</v>
      </c>
      <c r="H1789" s="202">
        <v>0</v>
      </c>
      <c r="I1789" s="205">
        <v>12</v>
      </c>
      <c r="J1789" s="201">
        <v>0</v>
      </c>
      <c r="K1789" s="201">
        <v>0</v>
      </c>
      <c r="L1789" s="202">
        <v>0</v>
      </c>
    </row>
    <row r="1790" s="192" customFormat="1" customHeight="1" spans="1:12">
      <c r="A1790" s="179" t="s">
        <v>1603</v>
      </c>
      <c r="B1790" s="179" t="s">
        <v>1899</v>
      </c>
      <c r="C1790" s="179" t="s">
        <v>1899</v>
      </c>
      <c r="D1790" s="199" t="s">
        <v>3732</v>
      </c>
      <c r="E1790" s="200" t="s">
        <v>3535</v>
      </c>
      <c r="F1790" s="201">
        <v>0.5</v>
      </c>
      <c r="G1790" s="201">
        <v>0.5</v>
      </c>
      <c r="H1790" s="202">
        <v>0</v>
      </c>
      <c r="I1790" s="205">
        <v>0.5</v>
      </c>
      <c r="J1790" s="201">
        <v>0</v>
      </c>
      <c r="K1790" s="201">
        <v>0</v>
      </c>
      <c r="L1790" s="202">
        <v>0</v>
      </c>
    </row>
    <row r="1791" s="192" customFormat="1" customHeight="1" spans="1:12">
      <c r="A1791" s="179" t="s">
        <v>1603</v>
      </c>
      <c r="B1791" s="179" t="s">
        <v>1899</v>
      </c>
      <c r="C1791" s="179" t="s">
        <v>1899</v>
      </c>
      <c r="D1791" s="199" t="s">
        <v>3732</v>
      </c>
      <c r="E1791" s="200" t="s">
        <v>3536</v>
      </c>
      <c r="F1791" s="201">
        <v>4.62</v>
      </c>
      <c r="G1791" s="201">
        <v>4.62</v>
      </c>
      <c r="H1791" s="202">
        <v>0</v>
      </c>
      <c r="I1791" s="205">
        <v>4.62</v>
      </c>
      <c r="J1791" s="201">
        <v>0</v>
      </c>
      <c r="K1791" s="201">
        <v>0</v>
      </c>
      <c r="L1791" s="202">
        <v>0</v>
      </c>
    </row>
    <row r="1792" s="192" customFormat="1" customHeight="1" spans="1:12">
      <c r="A1792" s="179" t="s">
        <v>1619</v>
      </c>
      <c r="B1792" s="179" t="s">
        <v>1911</v>
      </c>
      <c r="C1792" s="179" t="s">
        <v>1899</v>
      </c>
      <c r="D1792" s="199" t="s">
        <v>3571</v>
      </c>
      <c r="E1792" s="200" t="s">
        <v>3538</v>
      </c>
      <c r="F1792" s="201">
        <v>2.79</v>
      </c>
      <c r="G1792" s="201">
        <v>2.79</v>
      </c>
      <c r="H1792" s="202">
        <v>0</v>
      </c>
      <c r="I1792" s="205">
        <v>0</v>
      </c>
      <c r="J1792" s="201">
        <v>2.79</v>
      </c>
      <c r="K1792" s="201">
        <v>0</v>
      </c>
      <c r="L1792" s="202">
        <v>0</v>
      </c>
    </row>
    <row r="1793" s="192" customFormat="1" customHeight="1" spans="1:12">
      <c r="A1793" s="179"/>
      <c r="B1793" s="179"/>
      <c r="C1793" s="179"/>
      <c r="D1793" s="199" t="s">
        <v>3541</v>
      </c>
      <c r="E1793" s="200" t="s">
        <v>3542</v>
      </c>
      <c r="F1793" s="201">
        <v>7</v>
      </c>
      <c r="G1793" s="201">
        <v>7</v>
      </c>
      <c r="H1793" s="202">
        <v>0</v>
      </c>
      <c r="I1793" s="205">
        <v>7</v>
      </c>
      <c r="J1793" s="201">
        <v>0</v>
      </c>
      <c r="K1793" s="201">
        <v>0</v>
      </c>
      <c r="L1793" s="202">
        <v>0</v>
      </c>
    </row>
    <row r="1794" s="192" customFormat="1" customHeight="1" spans="1:12">
      <c r="A1794" s="179" t="s">
        <v>1603</v>
      </c>
      <c r="B1794" s="179" t="s">
        <v>1899</v>
      </c>
      <c r="C1794" s="179" t="s">
        <v>1899</v>
      </c>
      <c r="D1794" s="199" t="s">
        <v>3732</v>
      </c>
      <c r="E1794" s="200" t="s">
        <v>3812</v>
      </c>
      <c r="F1794" s="201">
        <v>2</v>
      </c>
      <c r="G1794" s="201">
        <v>2</v>
      </c>
      <c r="H1794" s="202">
        <v>0</v>
      </c>
      <c r="I1794" s="205">
        <v>2</v>
      </c>
      <c r="J1794" s="201">
        <v>0</v>
      </c>
      <c r="K1794" s="201">
        <v>0</v>
      </c>
      <c r="L1794" s="202">
        <v>0</v>
      </c>
    </row>
    <row r="1795" s="192" customFormat="1" customHeight="1" spans="1:12">
      <c r="A1795" s="179" t="s">
        <v>1603</v>
      </c>
      <c r="B1795" s="179" t="s">
        <v>1899</v>
      </c>
      <c r="C1795" s="179" t="s">
        <v>1899</v>
      </c>
      <c r="D1795" s="199" t="s">
        <v>3732</v>
      </c>
      <c r="E1795" s="200" t="s">
        <v>3813</v>
      </c>
      <c r="F1795" s="201">
        <v>5</v>
      </c>
      <c r="G1795" s="201">
        <v>5</v>
      </c>
      <c r="H1795" s="202">
        <v>0</v>
      </c>
      <c r="I1795" s="205">
        <v>5</v>
      </c>
      <c r="J1795" s="201">
        <v>0</v>
      </c>
      <c r="K1795" s="201">
        <v>0</v>
      </c>
      <c r="L1795" s="202">
        <v>0</v>
      </c>
    </row>
    <row r="1796" s="192" customFormat="1" customHeight="1" spans="1:12">
      <c r="A1796" s="179"/>
      <c r="B1796" s="179"/>
      <c r="C1796" s="179"/>
      <c r="D1796" s="199" t="s">
        <v>2532</v>
      </c>
      <c r="E1796" s="200" t="s">
        <v>2533</v>
      </c>
      <c r="F1796" s="201">
        <v>152.85</v>
      </c>
      <c r="G1796" s="201">
        <v>152.85</v>
      </c>
      <c r="H1796" s="202">
        <v>0</v>
      </c>
      <c r="I1796" s="205">
        <v>28.29</v>
      </c>
      <c r="J1796" s="201">
        <v>15.77</v>
      </c>
      <c r="K1796" s="201">
        <v>37.79</v>
      </c>
      <c r="L1796" s="202">
        <v>71</v>
      </c>
    </row>
    <row r="1797" s="192" customFormat="1" customHeight="1" spans="1:12">
      <c r="A1797" s="179"/>
      <c r="B1797" s="179"/>
      <c r="C1797" s="179"/>
      <c r="D1797" s="199" t="s">
        <v>3517</v>
      </c>
      <c r="E1797" s="200" t="s">
        <v>3518</v>
      </c>
      <c r="F1797" s="201">
        <v>144.85</v>
      </c>
      <c r="G1797" s="201">
        <v>144.85</v>
      </c>
      <c r="H1797" s="202">
        <v>0</v>
      </c>
      <c r="I1797" s="205">
        <v>20.29</v>
      </c>
      <c r="J1797" s="201">
        <v>15.77</v>
      </c>
      <c r="K1797" s="201">
        <v>37.79</v>
      </c>
      <c r="L1797" s="202">
        <v>71</v>
      </c>
    </row>
    <row r="1798" s="192" customFormat="1" customHeight="1" spans="1:12">
      <c r="A1798" s="179" t="s">
        <v>1603</v>
      </c>
      <c r="B1798" s="179" t="s">
        <v>1901</v>
      </c>
      <c r="C1798" s="179" t="s">
        <v>1903</v>
      </c>
      <c r="D1798" s="199" t="s">
        <v>3814</v>
      </c>
      <c r="E1798" s="200" t="s">
        <v>3520</v>
      </c>
      <c r="F1798" s="201">
        <v>71</v>
      </c>
      <c r="G1798" s="201">
        <v>71</v>
      </c>
      <c r="H1798" s="202">
        <v>0</v>
      </c>
      <c r="I1798" s="205">
        <v>0</v>
      </c>
      <c r="J1798" s="201">
        <v>0</v>
      </c>
      <c r="K1798" s="201">
        <v>0</v>
      </c>
      <c r="L1798" s="202">
        <v>71</v>
      </c>
    </row>
    <row r="1799" s="192" customFormat="1" customHeight="1" spans="1:12">
      <c r="A1799" s="179" t="s">
        <v>1603</v>
      </c>
      <c r="B1799" s="179" t="s">
        <v>1901</v>
      </c>
      <c r="C1799" s="179" t="s">
        <v>1903</v>
      </c>
      <c r="D1799" s="199" t="s">
        <v>3814</v>
      </c>
      <c r="E1799" s="200" t="s">
        <v>3522</v>
      </c>
      <c r="F1799" s="201">
        <v>13</v>
      </c>
      <c r="G1799" s="201">
        <v>13</v>
      </c>
      <c r="H1799" s="202">
        <v>0</v>
      </c>
      <c r="I1799" s="205">
        <v>0</v>
      </c>
      <c r="J1799" s="201">
        <v>13</v>
      </c>
      <c r="K1799" s="201">
        <v>0</v>
      </c>
      <c r="L1799" s="202">
        <v>0</v>
      </c>
    </row>
    <row r="1800" s="192" customFormat="1" customHeight="1" spans="1:12">
      <c r="A1800" s="179" t="s">
        <v>1619</v>
      </c>
      <c r="B1800" s="179" t="s">
        <v>1911</v>
      </c>
      <c r="C1800" s="179" t="s">
        <v>1911</v>
      </c>
      <c r="D1800" s="199" t="s">
        <v>3523</v>
      </c>
      <c r="E1800" s="200" t="s">
        <v>3524</v>
      </c>
      <c r="F1800" s="201">
        <v>16.8</v>
      </c>
      <c r="G1800" s="201">
        <v>16.8</v>
      </c>
      <c r="H1800" s="202">
        <v>0</v>
      </c>
      <c r="I1800" s="205">
        <v>0</v>
      </c>
      <c r="J1800" s="201">
        <v>0</v>
      </c>
      <c r="K1800" s="201">
        <v>16.8</v>
      </c>
      <c r="L1800" s="202">
        <v>0</v>
      </c>
    </row>
    <row r="1801" s="192" customFormat="1" customHeight="1" spans="1:12">
      <c r="A1801" s="179" t="s">
        <v>1619</v>
      </c>
      <c r="B1801" s="179" t="s">
        <v>1911</v>
      </c>
      <c r="C1801" s="179" t="s">
        <v>1913</v>
      </c>
      <c r="D1801" s="199" t="s">
        <v>3525</v>
      </c>
      <c r="E1801" s="200" t="s">
        <v>3526</v>
      </c>
      <c r="F1801" s="201">
        <v>6.72</v>
      </c>
      <c r="G1801" s="201">
        <v>6.72</v>
      </c>
      <c r="H1801" s="202">
        <v>0</v>
      </c>
      <c r="I1801" s="205">
        <v>0</v>
      </c>
      <c r="J1801" s="201">
        <v>0</v>
      </c>
      <c r="K1801" s="201">
        <v>6.72</v>
      </c>
      <c r="L1801" s="202">
        <v>0</v>
      </c>
    </row>
    <row r="1802" s="192" customFormat="1" customHeight="1" spans="1:12">
      <c r="A1802" s="179" t="s">
        <v>1697</v>
      </c>
      <c r="B1802" s="179" t="s">
        <v>1992</v>
      </c>
      <c r="C1802" s="179" t="s">
        <v>1899</v>
      </c>
      <c r="D1802" s="199" t="s">
        <v>3582</v>
      </c>
      <c r="E1802" s="200" t="s">
        <v>3528</v>
      </c>
      <c r="F1802" s="201">
        <v>4.25</v>
      </c>
      <c r="G1802" s="201">
        <v>4.25</v>
      </c>
      <c r="H1802" s="202">
        <v>0</v>
      </c>
      <c r="I1802" s="205">
        <v>0</v>
      </c>
      <c r="J1802" s="201">
        <v>0</v>
      </c>
      <c r="K1802" s="201">
        <v>4.25</v>
      </c>
      <c r="L1802" s="202">
        <v>0</v>
      </c>
    </row>
    <row r="1803" s="192" customFormat="1" customHeight="1" spans="1:12">
      <c r="A1803" s="179" t="s">
        <v>1619</v>
      </c>
      <c r="B1803" s="179" t="s">
        <v>2029</v>
      </c>
      <c r="C1803" s="179" t="s">
        <v>1899</v>
      </c>
      <c r="D1803" s="199" t="s">
        <v>3529</v>
      </c>
      <c r="E1803" s="200" t="s">
        <v>3530</v>
      </c>
      <c r="F1803" s="201">
        <v>0.71</v>
      </c>
      <c r="G1803" s="201">
        <v>0.71</v>
      </c>
      <c r="H1803" s="202">
        <v>0</v>
      </c>
      <c r="I1803" s="205">
        <v>0</v>
      </c>
      <c r="J1803" s="201">
        <v>0</v>
      </c>
      <c r="K1803" s="201">
        <v>0.71</v>
      </c>
      <c r="L1803" s="202">
        <v>0</v>
      </c>
    </row>
    <row r="1804" s="192" customFormat="1" customHeight="1" spans="1:12">
      <c r="A1804" s="179" t="s">
        <v>1619</v>
      </c>
      <c r="B1804" s="179" t="s">
        <v>2029</v>
      </c>
      <c r="C1804" s="179" t="s">
        <v>1897</v>
      </c>
      <c r="D1804" s="199" t="s">
        <v>3531</v>
      </c>
      <c r="E1804" s="200" t="s">
        <v>3532</v>
      </c>
      <c r="F1804" s="201">
        <v>0.79</v>
      </c>
      <c r="G1804" s="201">
        <v>0.79</v>
      </c>
      <c r="H1804" s="202">
        <v>0</v>
      </c>
      <c r="I1804" s="205">
        <v>0</v>
      </c>
      <c r="J1804" s="201">
        <v>0</v>
      </c>
      <c r="K1804" s="201">
        <v>0.79</v>
      </c>
      <c r="L1804" s="202">
        <v>0</v>
      </c>
    </row>
    <row r="1805" s="192" customFormat="1" customHeight="1" spans="1:12">
      <c r="A1805" s="179" t="s">
        <v>1851</v>
      </c>
      <c r="B1805" s="179" t="s">
        <v>1899</v>
      </c>
      <c r="C1805" s="179" t="s">
        <v>1897</v>
      </c>
      <c r="D1805" s="199" t="s">
        <v>3533</v>
      </c>
      <c r="E1805" s="200" t="s">
        <v>3533</v>
      </c>
      <c r="F1805" s="201">
        <v>8.52</v>
      </c>
      <c r="G1805" s="201">
        <v>8.52</v>
      </c>
      <c r="H1805" s="202">
        <v>0</v>
      </c>
      <c r="I1805" s="205">
        <v>0</v>
      </c>
      <c r="J1805" s="201">
        <v>0</v>
      </c>
      <c r="K1805" s="201">
        <v>8.52</v>
      </c>
      <c r="L1805" s="202">
        <v>0</v>
      </c>
    </row>
    <row r="1806" s="192" customFormat="1" customHeight="1" spans="1:12">
      <c r="A1806" s="179" t="s">
        <v>1603</v>
      </c>
      <c r="B1806" s="179" t="s">
        <v>1901</v>
      </c>
      <c r="C1806" s="179" t="s">
        <v>1903</v>
      </c>
      <c r="D1806" s="199" t="s">
        <v>3814</v>
      </c>
      <c r="E1806" s="200" t="s">
        <v>3534</v>
      </c>
      <c r="F1806" s="201">
        <v>19.5</v>
      </c>
      <c r="G1806" s="201">
        <v>19.5</v>
      </c>
      <c r="H1806" s="202">
        <v>0</v>
      </c>
      <c r="I1806" s="205">
        <v>19.5</v>
      </c>
      <c r="J1806" s="201">
        <v>0</v>
      </c>
      <c r="K1806" s="201">
        <v>0</v>
      </c>
      <c r="L1806" s="202">
        <v>0</v>
      </c>
    </row>
    <row r="1807" s="192" customFormat="1" customHeight="1" spans="1:12">
      <c r="A1807" s="179" t="s">
        <v>1603</v>
      </c>
      <c r="B1807" s="179" t="s">
        <v>1901</v>
      </c>
      <c r="C1807" s="179" t="s">
        <v>1903</v>
      </c>
      <c r="D1807" s="199" t="s">
        <v>3814</v>
      </c>
      <c r="E1807" s="200" t="s">
        <v>3535</v>
      </c>
      <c r="F1807" s="201">
        <v>0.79</v>
      </c>
      <c r="G1807" s="201">
        <v>0.79</v>
      </c>
      <c r="H1807" s="202">
        <v>0</v>
      </c>
      <c r="I1807" s="205">
        <v>0.79</v>
      </c>
      <c r="J1807" s="201">
        <v>0</v>
      </c>
      <c r="K1807" s="201">
        <v>0</v>
      </c>
      <c r="L1807" s="202">
        <v>0</v>
      </c>
    </row>
    <row r="1808" s="192" customFormat="1" customHeight="1" spans="1:12">
      <c r="A1808" s="179" t="s">
        <v>1619</v>
      </c>
      <c r="B1808" s="179" t="s">
        <v>1911</v>
      </c>
      <c r="C1808" s="179" t="s">
        <v>1899</v>
      </c>
      <c r="D1808" s="199" t="s">
        <v>3571</v>
      </c>
      <c r="E1808" s="200" t="s">
        <v>3538</v>
      </c>
      <c r="F1808" s="201">
        <v>2.77</v>
      </c>
      <c r="G1808" s="201">
        <v>2.77</v>
      </c>
      <c r="H1808" s="202">
        <v>0</v>
      </c>
      <c r="I1808" s="205">
        <v>0</v>
      </c>
      <c r="J1808" s="201">
        <v>2.77</v>
      </c>
      <c r="K1808" s="201">
        <v>0</v>
      </c>
      <c r="L1808" s="202">
        <v>0</v>
      </c>
    </row>
    <row r="1809" s="192" customFormat="1" customHeight="1" spans="1:12">
      <c r="A1809" s="179"/>
      <c r="B1809" s="179"/>
      <c r="C1809" s="179"/>
      <c r="D1809" s="199" t="s">
        <v>3541</v>
      </c>
      <c r="E1809" s="200" t="s">
        <v>3542</v>
      </c>
      <c r="F1809" s="201">
        <v>8</v>
      </c>
      <c r="G1809" s="201">
        <v>8</v>
      </c>
      <c r="H1809" s="202">
        <v>0</v>
      </c>
      <c r="I1809" s="205">
        <v>8</v>
      </c>
      <c r="J1809" s="201">
        <v>0</v>
      </c>
      <c r="K1809" s="201">
        <v>0</v>
      </c>
      <c r="L1809" s="202">
        <v>0</v>
      </c>
    </row>
    <row r="1810" s="192" customFormat="1" customHeight="1" spans="1:12">
      <c r="A1810" s="179" t="s">
        <v>1603</v>
      </c>
      <c r="B1810" s="179" t="s">
        <v>1901</v>
      </c>
      <c r="C1810" s="179" t="s">
        <v>1903</v>
      </c>
      <c r="D1810" s="199" t="s">
        <v>3814</v>
      </c>
      <c r="E1810" s="200" t="s">
        <v>3815</v>
      </c>
      <c r="F1810" s="201">
        <v>3</v>
      </c>
      <c r="G1810" s="201">
        <v>3</v>
      </c>
      <c r="H1810" s="202">
        <v>0</v>
      </c>
      <c r="I1810" s="205">
        <v>3</v>
      </c>
      <c r="J1810" s="201">
        <v>0</v>
      </c>
      <c r="K1810" s="201">
        <v>0</v>
      </c>
      <c r="L1810" s="202">
        <v>0</v>
      </c>
    </row>
    <row r="1811" s="192" customFormat="1" customHeight="1" spans="1:12">
      <c r="A1811" s="179" t="s">
        <v>1603</v>
      </c>
      <c r="B1811" s="179" t="s">
        <v>1901</v>
      </c>
      <c r="C1811" s="179" t="s">
        <v>1903</v>
      </c>
      <c r="D1811" s="199" t="s">
        <v>3814</v>
      </c>
      <c r="E1811" s="200" t="s">
        <v>3816</v>
      </c>
      <c r="F1811" s="201">
        <v>5</v>
      </c>
      <c r="G1811" s="201">
        <v>5</v>
      </c>
      <c r="H1811" s="202">
        <v>0</v>
      </c>
      <c r="I1811" s="205">
        <v>5</v>
      </c>
      <c r="J1811" s="201">
        <v>0</v>
      </c>
      <c r="K1811" s="201">
        <v>0</v>
      </c>
      <c r="L1811" s="202">
        <v>0</v>
      </c>
    </row>
    <row r="1812" s="192" customFormat="1" customHeight="1" spans="1:12">
      <c r="A1812" s="179"/>
      <c r="B1812" s="179"/>
      <c r="C1812" s="179"/>
      <c r="D1812" s="199" t="s">
        <v>2534</v>
      </c>
      <c r="E1812" s="200" t="s">
        <v>2535</v>
      </c>
      <c r="F1812" s="201">
        <v>69.02</v>
      </c>
      <c r="G1812" s="201">
        <v>69.02</v>
      </c>
      <c r="H1812" s="202">
        <v>0</v>
      </c>
      <c r="I1812" s="205">
        <v>19.29</v>
      </c>
      <c r="J1812" s="201">
        <v>12.16</v>
      </c>
      <c r="K1812" s="201">
        <v>13</v>
      </c>
      <c r="L1812" s="202">
        <v>24.57</v>
      </c>
    </row>
    <row r="1813" s="192" customFormat="1" customHeight="1" spans="1:12">
      <c r="A1813" s="179"/>
      <c r="B1813" s="179"/>
      <c r="C1813" s="179"/>
      <c r="D1813" s="199" t="s">
        <v>3517</v>
      </c>
      <c r="E1813" s="200" t="s">
        <v>3518</v>
      </c>
      <c r="F1813" s="201">
        <v>56.02</v>
      </c>
      <c r="G1813" s="201">
        <v>56.02</v>
      </c>
      <c r="H1813" s="202">
        <v>0</v>
      </c>
      <c r="I1813" s="205">
        <v>6.29</v>
      </c>
      <c r="J1813" s="201">
        <v>12.16</v>
      </c>
      <c r="K1813" s="201">
        <v>13</v>
      </c>
      <c r="L1813" s="202">
        <v>24.57</v>
      </c>
    </row>
    <row r="1814" s="192" customFormat="1" customHeight="1" spans="1:12">
      <c r="A1814" s="179" t="s">
        <v>1603</v>
      </c>
      <c r="B1814" s="179" t="s">
        <v>1897</v>
      </c>
      <c r="C1814" s="179" t="s">
        <v>1909</v>
      </c>
      <c r="D1814" s="199" t="s">
        <v>3817</v>
      </c>
      <c r="E1814" s="200" t="s">
        <v>3520</v>
      </c>
      <c r="F1814" s="201">
        <v>24.57</v>
      </c>
      <c r="G1814" s="201">
        <v>24.57</v>
      </c>
      <c r="H1814" s="202">
        <v>0</v>
      </c>
      <c r="I1814" s="205">
        <v>0</v>
      </c>
      <c r="J1814" s="201">
        <v>0</v>
      </c>
      <c r="K1814" s="201">
        <v>0</v>
      </c>
      <c r="L1814" s="202">
        <v>24.57</v>
      </c>
    </row>
    <row r="1815" s="192" customFormat="1" customHeight="1" spans="1:12">
      <c r="A1815" s="179" t="s">
        <v>1603</v>
      </c>
      <c r="B1815" s="179" t="s">
        <v>1897</v>
      </c>
      <c r="C1815" s="179" t="s">
        <v>1909</v>
      </c>
      <c r="D1815" s="199" t="s">
        <v>3817</v>
      </c>
      <c r="E1815" s="200" t="s">
        <v>3522</v>
      </c>
      <c r="F1815" s="201">
        <v>4</v>
      </c>
      <c r="G1815" s="201">
        <v>4</v>
      </c>
      <c r="H1815" s="202">
        <v>0</v>
      </c>
      <c r="I1815" s="205">
        <v>0</v>
      </c>
      <c r="J1815" s="201">
        <v>4</v>
      </c>
      <c r="K1815" s="201">
        <v>0</v>
      </c>
      <c r="L1815" s="202">
        <v>0</v>
      </c>
    </row>
    <row r="1816" s="192" customFormat="1" customHeight="1" spans="1:12">
      <c r="A1816" s="179" t="s">
        <v>1619</v>
      </c>
      <c r="B1816" s="179" t="s">
        <v>1911</v>
      </c>
      <c r="C1816" s="179" t="s">
        <v>1911</v>
      </c>
      <c r="D1816" s="199" t="s">
        <v>3523</v>
      </c>
      <c r="E1816" s="200" t="s">
        <v>3524</v>
      </c>
      <c r="F1816" s="201">
        <v>5.71</v>
      </c>
      <c r="G1816" s="201">
        <v>5.71</v>
      </c>
      <c r="H1816" s="202">
        <v>0</v>
      </c>
      <c r="I1816" s="205">
        <v>0</v>
      </c>
      <c r="J1816" s="201">
        <v>0</v>
      </c>
      <c r="K1816" s="201">
        <v>5.71</v>
      </c>
      <c r="L1816" s="202">
        <v>0</v>
      </c>
    </row>
    <row r="1817" s="192" customFormat="1" customHeight="1" spans="1:12">
      <c r="A1817" s="179" t="s">
        <v>1619</v>
      </c>
      <c r="B1817" s="179" t="s">
        <v>1911</v>
      </c>
      <c r="C1817" s="179" t="s">
        <v>1913</v>
      </c>
      <c r="D1817" s="199" t="s">
        <v>3525</v>
      </c>
      <c r="E1817" s="200" t="s">
        <v>3526</v>
      </c>
      <c r="F1817" s="201">
        <v>2.29</v>
      </c>
      <c r="G1817" s="201">
        <v>2.29</v>
      </c>
      <c r="H1817" s="202">
        <v>0</v>
      </c>
      <c r="I1817" s="205">
        <v>0</v>
      </c>
      <c r="J1817" s="201">
        <v>0</v>
      </c>
      <c r="K1817" s="201">
        <v>2.29</v>
      </c>
      <c r="L1817" s="202">
        <v>0</v>
      </c>
    </row>
    <row r="1818" s="192" customFormat="1" customHeight="1" spans="1:12">
      <c r="A1818" s="179" t="s">
        <v>1697</v>
      </c>
      <c r="B1818" s="179" t="s">
        <v>1992</v>
      </c>
      <c r="C1818" s="179" t="s">
        <v>1899</v>
      </c>
      <c r="D1818" s="199" t="s">
        <v>3582</v>
      </c>
      <c r="E1818" s="200" t="s">
        <v>3528</v>
      </c>
      <c r="F1818" s="201">
        <v>1.51</v>
      </c>
      <c r="G1818" s="201">
        <v>1.51</v>
      </c>
      <c r="H1818" s="202">
        <v>0</v>
      </c>
      <c r="I1818" s="205">
        <v>0</v>
      </c>
      <c r="J1818" s="201">
        <v>0</v>
      </c>
      <c r="K1818" s="201">
        <v>1.51</v>
      </c>
      <c r="L1818" s="202">
        <v>0</v>
      </c>
    </row>
    <row r="1819" s="192" customFormat="1" customHeight="1" spans="1:12">
      <c r="A1819" s="179" t="s">
        <v>1619</v>
      </c>
      <c r="B1819" s="179" t="s">
        <v>2029</v>
      </c>
      <c r="C1819" s="179" t="s">
        <v>1899</v>
      </c>
      <c r="D1819" s="199" t="s">
        <v>3529</v>
      </c>
      <c r="E1819" s="200" t="s">
        <v>3530</v>
      </c>
      <c r="F1819" s="201">
        <v>0.25</v>
      </c>
      <c r="G1819" s="201">
        <v>0.25</v>
      </c>
      <c r="H1819" s="202">
        <v>0</v>
      </c>
      <c r="I1819" s="205">
        <v>0</v>
      </c>
      <c r="J1819" s="201">
        <v>0</v>
      </c>
      <c r="K1819" s="201">
        <v>0.25</v>
      </c>
      <c r="L1819" s="202">
        <v>0</v>
      </c>
    </row>
    <row r="1820" s="192" customFormat="1" customHeight="1" spans="1:12">
      <c r="A1820" s="179" t="s">
        <v>1619</v>
      </c>
      <c r="B1820" s="179" t="s">
        <v>2029</v>
      </c>
      <c r="C1820" s="179" t="s">
        <v>1897</v>
      </c>
      <c r="D1820" s="199" t="s">
        <v>3531</v>
      </c>
      <c r="E1820" s="200" t="s">
        <v>3532</v>
      </c>
      <c r="F1820" s="201">
        <v>0.29</v>
      </c>
      <c r="G1820" s="201">
        <v>0.29</v>
      </c>
      <c r="H1820" s="202">
        <v>0</v>
      </c>
      <c r="I1820" s="205">
        <v>0</v>
      </c>
      <c r="J1820" s="201">
        <v>0</v>
      </c>
      <c r="K1820" s="201">
        <v>0.29</v>
      </c>
      <c r="L1820" s="202">
        <v>0</v>
      </c>
    </row>
    <row r="1821" s="192" customFormat="1" customHeight="1" spans="1:12">
      <c r="A1821" s="179" t="s">
        <v>1851</v>
      </c>
      <c r="B1821" s="179" t="s">
        <v>1899</v>
      </c>
      <c r="C1821" s="179" t="s">
        <v>1897</v>
      </c>
      <c r="D1821" s="199" t="s">
        <v>3533</v>
      </c>
      <c r="E1821" s="200" t="s">
        <v>3533</v>
      </c>
      <c r="F1821" s="201">
        <v>2.95</v>
      </c>
      <c r="G1821" s="201">
        <v>2.95</v>
      </c>
      <c r="H1821" s="202">
        <v>0</v>
      </c>
      <c r="I1821" s="205">
        <v>0</v>
      </c>
      <c r="J1821" s="201">
        <v>0</v>
      </c>
      <c r="K1821" s="201">
        <v>2.95</v>
      </c>
      <c r="L1821" s="202">
        <v>0</v>
      </c>
    </row>
    <row r="1822" s="192" customFormat="1" customHeight="1" spans="1:12">
      <c r="A1822" s="179" t="s">
        <v>1603</v>
      </c>
      <c r="B1822" s="179" t="s">
        <v>1897</v>
      </c>
      <c r="C1822" s="179" t="s">
        <v>1909</v>
      </c>
      <c r="D1822" s="199" t="s">
        <v>3817</v>
      </c>
      <c r="E1822" s="200" t="s">
        <v>3534</v>
      </c>
      <c r="F1822" s="201">
        <v>6</v>
      </c>
      <c r="G1822" s="201">
        <v>6</v>
      </c>
      <c r="H1822" s="202">
        <v>0</v>
      </c>
      <c r="I1822" s="205">
        <v>6</v>
      </c>
      <c r="J1822" s="201">
        <v>0</v>
      </c>
      <c r="K1822" s="201">
        <v>0</v>
      </c>
      <c r="L1822" s="202">
        <v>0</v>
      </c>
    </row>
    <row r="1823" s="192" customFormat="1" customHeight="1" spans="1:12">
      <c r="A1823" s="179" t="s">
        <v>1603</v>
      </c>
      <c r="B1823" s="179" t="s">
        <v>1897</v>
      </c>
      <c r="C1823" s="179" t="s">
        <v>1909</v>
      </c>
      <c r="D1823" s="199" t="s">
        <v>3817</v>
      </c>
      <c r="E1823" s="200" t="s">
        <v>3535</v>
      </c>
      <c r="F1823" s="201">
        <v>0.29</v>
      </c>
      <c r="G1823" s="201">
        <v>0.29</v>
      </c>
      <c r="H1823" s="202">
        <v>0</v>
      </c>
      <c r="I1823" s="205">
        <v>0.29</v>
      </c>
      <c r="J1823" s="201">
        <v>0</v>
      </c>
      <c r="K1823" s="201">
        <v>0</v>
      </c>
      <c r="L1823" s="202">
        <v>0</v>
      </c>
    </row>
    <row r="1824" s="192" customFormat="1" customHeight="1" spans="1:12">
      <c r="A1824" s="179" t="s">
        <v>1619</v>
      </c>
      <c r="B1824" s="179" t="s">
        <v>1911</v>
      </c>
      <c r="C1824" s="179" t="s">
        <v>1899</v>
      </c>
      <c r="D1824" s="199" t="s">
        <v>3571</v>
      </c>
      <c r="E1824" s="200" t="s">
        <v>3538</v>
      </c>
      <c r="F1824" s="201">
        <v>8.16</v>
      </c>
      <c r="G1824" s="201">
        <v>8.16</v>
      </c>
      <c r="H1824" s="202">
        <v>0</v>
      </c>
      <c r="I1824" s="205">
        <v>0</v>
      </c>
      <c r="J1824" s="201">
        <v>8.16</v>
      </c>
      <c r="K1824" s="201">
        <v>0</v>
      </c>
      <c r="L1824" s="202">
        <v>0</v>
      </c>
    </row>
    <row r="1825" s="192" customFormat="1" customHeight="1" spans="1:12">
      <c r="A1825" s="179"/>
      <c r="B1825" s="179"/>
      <c r="C1825" s="179"/>
      <c r="D1825" s="199" t="s">
        <v>3541</v>
      </c>
      <c r="E1825" s="200" t="s">
        <v>3542</v>
      </c>
      <c r="F1825" s="201">
        <v>13</v>
      </c>
      <c r="G1825" s="201">
        <v>13</v>
      </c>
      <c r="H1825" s="202">
        <v>0</v>
      </c>
      <c r="I1825" s="205">
        <v>13</v>
      </c>
      <c r="J1825" s="201">
        <v>0</v>
      </c>
      <c r="K1825" s="201">
        <v>0</v>
      </c>
      <c r="L1825" s="202">
        <v>0</v>
      </c>
    </row>
    <row r="1826" s="192" customFormat="1" customHeight="1" spans="1:12">
      <c r="A1826" s="179" t="s">
        <v>1603</v>
      </c>
      <c r="B1826" s="179" t="s">
        <v>1897</v>
      </c>
      <c r="C1826" s="179" t="s">
        <v>1909</v>
      </c>
      <c r="D1826" s="199" t="s">
        <v>3817</v>
      </c>
      <c r="E1826" s="200" t="s">
        <v>3818</v>
      </c>
      <c r="F1826" s="201">
        <v>5</v>
      </c>
      <c r="G1826" s="201">
        <v>5</v>
      </c>
      <c r="H1826" s="202">
        <v>0</v>
      </c>
      <c r="I1826" s="205">
        <v>5</v>
      </c>
      <c r="J1826" s="201">
        <v>0</v>
      </c>
      <c r="K1826" s="201">
        <v>0</v>
      </c>
      <c r="L1826" s="202">
        <v>0</v>
      </c>
    </row>
    <row r="1827" s="192" customFormat="1" customHeight="1" spans="1:12">
      <c r="A1827" s="179" t="s">
        <v>1603</v>
      </c>
      <c r="B1827" s="179" t="s">
        <v>1897</v>
      </c>
      <c r="C1827" s="179" t="s">
        <v>1909</v>
      </c>
      <c r="D1827" s="199" t="s">
        <v>3817</v>
      </c>
      <c r="E1827" s="200" t="s">
        <v>3819</v>
      </c>
      <c r="F1827" s="201">
        <v>4</v>
      </c>
      <c r="G1827" s="201">
        <v>4</v>
      </c>
      <c r="H1827" s="202">
        <v>0</v>
      </c>
      <c r="I1827" s="205">
        <v>4</v>
      </c>
      <c r="J1827" s="201">
        <v>0</v>
      </c>
      <c r="K1827" s="201">
        <v>0</v>
      </c>
      <c r="L1827" s="202">
        <v>0</v>
      </c>
    </row>
    <row r="1828" s="192" customFormat="1" customHeight="1" spans="1:12">
      <c r="A1828" s="179" t="s">
        <v>1603</v>
      </c>
      <c r="B1828" s="179" t="s">
        <v>1897</v>
      </c>
      <c r="C1828" s="179" t="s">
        <v>1909</v>
      </c>
      <c r="D1828" s="199" t="s">
        <v>3817</v>
      </c>
      <c r="E1828" s="200" t="s">
        <v>3820</v>
      </c>
      <c r="F1828" s="201">
        <v>4</v>
      </c>
      <c r="G1828" s="201">
        <v>4</v>
      </c>
      <c r="H1828" s="202">
        <v>0</v>
      </c>
      <c r="I1828" s="205">
        <v>4</v>
      </c>
      <c r="J1828" s="201">
        <v>0</v>
      </c>
      <c r="K1828" s="201">
        <v>0</v>
      </c>
      <c r="L1828" s="202">
        <v>0</v>
      </c>
    </row>
    <row r="1829" s="192" customFormat="1" customHeight="1" spans="1:12">
      <c r="A1829" s="179"/>
      <c r="B1829" s="179"/>
      <c r="C1829" s="179"/>
      <c r="D1829" s="199" t="s">
        <v>2536</v>
      </c>
      <c r="E1829" s="200" t="s">
        <v>805</v>
      </c>
      <c r="F1829" s="201">
        <v>698.36</v>
      </c>
      <c r="G1829" s="201">
        <v>698.36</v>
      </c>
      <c r="H1829" s="202">
        <v>0</v>
      </c>
      <c r="I1829" s="205">
        <v>130.51</v>
      </c>
      <c r="J1829" s="201">
        <v>81.5699999999999</v>
      </c>
      <c r="K1829" s="201">
        <v>169.59</v>
      </c>
      <c r="L1829" s="202">
        <v>316.69</v>
      </c>
    </row>
    <row r="1830" s="192" customFormat="1" customHeight="1" spans="1:12">
      <c r="A1830" s="179"/>
      <c r="B1830" s="179"/>
      <c r="C1830" s="179"/>
      <c r="D1830" s="199" t="s">
        <v>2537</v>
      </c>
      <c r="E1830" s="200" t="s">
        <v>2538</v>
      </c>
      <c r="F1830" s="201">
        <v>70.12</v>
      </c>
      <c r="G1830" s="201">
        <v>70.12</v>
      </c>
      <c r="H1830" s="202">
        <v>0</v>
      </c>
      <c r="I1830" s="205">
        <v>19.66</v>
      </c>
      <c r="J1830" s="201">
        <v>6.22</v>
      </c>
      <c r="K1830" s="201">
        <v>15.38</v>
      </c>
      <c r="L1830" s="202">
        <v>28.86</v>
      </c>
    </row>
    <row r="1831" s="192" customFormat="1" customHeight="1" spans="1:12">
      <c r="A1831" s="179"/>
      <c r="B1831" s="179"/>
      <c r="C1831" s="179"/>
      <c r="D1831" s="199" t="s">
        <v>3517</v>
      </c>
      <c r="E1831" s="200" t="s">
        <v>3518</v>
      </c>
      <c r="F1831" s="201">
        <v>61.12</v>
      </c>
      <c r="G1831" s="201">
        <v>61.12</v>
      </c>
      <c r="H1831" s="202">
        <v>0</v>
      </c>
      <c r="I1831" s="205">
        <v>10.66</v>
      </c>
      <c r="J1831" s="201">
        <v>6.22</v>
      </c>
      <c r="K1831" s="201">
        <v>15.38</v>
      </c>
      <c r="L1831" s="202">
        <v>28.86</v>
      </c>
    </row>
    <row r="1832" s="192" customFormat="1" customHeight="1" spans="1:12">
      <c r="A1832" s="179" t="s">
        <v>1414</v>
      </c>
      <c r="B1832" s="179" t="s">
        <v>1913</v>
      </c>
      <c r="C1832" s="179" t="s">
        <v>1897</v>
      </c>
      <c r="D1832" s="199" t="s">
        <v>3519</v>
      </c>
      <c r="E1832" s="200" t="s">
        <v>3520</v>
      </c>
      <c r="F1832" s="201">
        <v>28.86</v>
      </c>
      <c r="G1832" s="201">
        <v>28.86</v>
      </c>
      <c r="H1832" s="202">
        <v>0</v>
      </c>
      <c r="I1832" s="205">
        <v>0</v>
      </c>
      <c r="J1832" s="201">
        <v>0</v>
      </c>
      <c r="K1832" s="201">
        <v>0</v>
      </c>
      <c r="L1832" s="202">
        <v>28.86</v>
      </c>
    </row>
    <row r="1833" s="192" customFormat="1" customHeight="1" spans="1:12">
      <c r="A1833" s="179" t="s">
        <v>1414</v>
      </c>
      <c r="B1833" s="179" t="s">
        <v>1913</v>
      </c>
      <c r="C1833" s="179" t="s">
        <v>1897</v>
      </c>
      <c r="D1833" s="199" t="s">
        <v>3519</v>
      </c>
      <c r="E1833" s="200" t="s">
        <v>3521</v>
      </c>
      <c r="F1833" s="201">
        <v>1.22</v>
      </c>
      <c r="G1833" s="201">
        <v>1.22</v>
      </c>
      <c r="H1833" s="202">
        <v>0</v>
      </c>
      <c r="I1833" s="205">
        <v>0</v>
      </c>
      <c r="J1833" s="201">
        <v>1.22</v>
      </c>
      <c r="K1833" s="201">
        <v>0</v>
      </c>
      <c r="L1833" s="202">
        <v>0</v>
      </c>
    </row>
    <row r="1834" s="192" customFormat="1" customHeight="1" spans="1:12">
      <c r="A1834" s="179" t="s">
        <v>1414</v>
      </c>
      <c r="B1834" s="179" t="s">
        <v>1913</v>
      </c>
      <c r="C1834" s="179" t="s">
        <v>1897</v>
      </c>
      <c r="D1834" s="199" t="s">
        <v>3519</v>
      </c>
      <c r="E1834" s="200" t="s">
        <v>3522</v>
      </c>
      <c r="F1834" s="201">
        <v>5</v>
      </c>
      <c r="G1834" s="201">
        <v>5</v>
      </c>
      <c r="H1834" s="202">
        <v>0</v>
      </c>
      <c r="I1834" s="205">
        <v>0</v>
      </c>
      <c r="J1834" s="201">
        <v>5</v>
      </c>
      <c r="K1834" s="201">
        <v>0</v>
      </c>
      <c r="L1834" s="202">
        <v>0</v>
      </c>
    </row>
    <row r="1835" s="192" customFormat="1" customHeight="1" spans="1:12">
      <c r="A1835" s="179" t="s">
        <v>1619</v>
      </c>
      <c r="B1835" s="179" t="s">
        <v>1911</v>
      </c>
      <c r="C1835" s="179" t="s">
        <v>1911</v>
      </c>
      <c r="D1835" s="199" t="s">
        <v>3523</v>
      </c>
      <c r="E1835" s="200" t="s">
        <v>3524</v>
      </c>
      <c r="F1835" s="201">
        <v>7.01</v>
      </c>
      <c r="G1835" s="201">
        <v>7.01</v>
      </c>
      <c r="H1835" s="202">
        <v>0</v>
      </c>
      <c r="I1835" s="205">
        <v>0</v>
      </c>
      <c r="J1835" s="201">
        <v>0</v>
      </c>
      <c r="K1835" s="201">
        <v>7.01</v>
      </c>
      <c r="L1835" s="202">
        <v>0</v>
      </c>
    </row>
    <row r="1836" s="192" customFormat="1" customHeight="1" spans="1:12">
      <c r="A1836" s="179" t="s">
        <v>1619</v>
      </c>
      <c r="B1836" s="179" t="s">
        <v>1911</v>
      </c>
      <c r="C1836" s="179" t="s">
        <v>1913</v>
      </c>
      <c r="D1836" s="199" t="s">
        <v>3525</v>
      </c>
      <c r="E1836" s="200" t="s">
        <v>3526</v>
      </c>
      <c r="F1836" s="201">
        <v>2.81</v>
      </c>
      <c r="G1836" s="201">
        <v>2.81</v>
      </c>
      <c r="H1836" s="202">
        <v>0</v>
      </c>
      <c r="I1836" s="205">
        <v>0</v>
      </c>
      <c r="J1836" s="201">
        <v>0</v>
      </c>
      <c r="K1836" s="201">
        <v>2.81</v>
      </c>
      <c r="L1836" s="202">
        <v>0</v>
      </c>
    </row>
    <row r="1837" s="192" customFormat="1" customHeight="1" spans="1:12">
      <c r="A1837" s="179" t="s">
        <v>1697</v>
      </c>
      <c r="B1837" s="179" t="s">
        <v>1992</v>
      </c>
      <c r="C1837" s="179" t="s">
        <v>1899</v>
      </c>
      <c r="D1837" s="199" t="s">
        <v>3582</v>
      </c>
      <c r="E1837" s="200" t="s">
        <v>3528</v>
      </c>
      <c r="F1837" s="201">
        <v>1.76</v>
      </c>
      <c r="G1837" s="201">
        <v>1.76</v>
      </c>
      <c r="H1837" s="202">
        <v>0</v>
      </c>
      <c r="I1837" s="205">
        <v>0</v>
      </c>
      <c r="J1837" s="201">
        <v>0</v>
      </c>
      <c r="K1837" s="201">
        <v>1.76</v>
      </c>
      <c r="L1837" s="202">
        <v>0</v>
      </c>
    </row>
    <row r="1838" s="192" customFormat="1" customHeight="1" spans="1:12">
      <c r="A1838" s="179" t="s">
        <v>1619</v>
      </c>
      <c r="B1838" s="179" t="s">
        <v>2029</v>
      </c>
      <c r="C1838" s="179" t="s">
        <v>1899</v>
      </c>
      <c r="D1838" s="199" t="s">
        <v>3529</v>
      </c>
      <c r="E1838" s="200" t="s">
        <v>3530</v>
      </c>
      <c r="F1838" s="201">
        <v>0.29</v>
      </c>
      <c r="G1838" s="201">
        <v>0.29</v>
      </c>
      <c r="H1838" s="202">
        <v>0</v>
      </c>
      <c r="I1838" s="205">
        <v>0</v>
      </c>
      <c r="J1838" s="201">
        <v>0</v>
      </c>
      <c r="K1838" s="201">
        <v>0.29</v>
      </c>
      <c r="L1838" s="202">
        <v>0</v>
      </c>
    </row>
    <row r="1839" s="192" customFormat="1" customHeight="1" spans="1:12">
      <c r="A1839" s="179" t="s">
        <v>1619</v>
      </c>
      <c r="B1839" s="179" t="s">
        <v>2029</v>
      </c>
      <c r="C1839" s="179" t="s">
        <v>1897</v>
      </c>
      <c r="D1839" s="199" t="s">
        <v>3531</v>
      </c>
      <c r="E1839" s="200" t="s">
        <v>3532</v>
      </c>
      <c r="F1839" s="201">
        <v>0.05</v>
      </c>
      <c r="G1839" s="201">
        <v>0.05</v>
      </c>
      <c r="H1839" s="202">
        <v>0</v>
      </c>
      <c r="I1839" s="205">
        <v>0</v>
      </c>
      <c r="J1839" s="201">
        <v>0</v>
      </c>
      <c r="K1839" s="201">
        <v>0.05</v>
      </c>
      <c r="L1839" s="202">
        <v>0</v>
      </c>
    </row>
    <row r="1840" s="192" customFormat="1" customHeight="1" spans="1:12">
      <c r="A1840" s="179" t="s">
        <v>1851</v>
      </c>
      <c r="B1840" s="179" t="s">
        <v>1899</v>
      </c>
      <c r="C1840" s="179" t="s">
        <v>1897</v>
      </c>
      <c r="D1840" s="199" t="s">
        <v>3533</v>
      </c>
      <c r="E1840" s="200" t="s">
        <v>3533</v>
      </c>
      <c r="F1840" s="201">
        <v>3.46</v>
      </c>
      <c r="G1840" s="201">
        <v>3.46</v>
      </c>
      <c r="H1840" s="202">
        <v>0</v>
      </c>
      <c r="I1840" s="205">
        <v>0</v>
      </c>
      <c r="J1840" s="201">
        <v>0</v>
      </c>
      <c r="K1840" s="201">
        <v>3.46</v>
      </c>
      <c r="L1840" s="202">
        <v>0</v>
      </c>
    </row>
    <row r="1841" s="192" customFormat="1" customHeight="1" spans="1:12">
      <c r="A1841" s="179" t="s">
        <v>1414</v>
      </c>
      <c r="B1841" s="179" t="s">
        <v>1913</v>
      </c>
      <c r="C1841" s="179" t="s">
        <v>1897</v>
      </c>
      <c r="D1841" s="199" t="s">
        <v>3519</v>
      </c>
      <c r="E1841" s="200" t="s">
        <v>3534</v>
      </c>
      <c r="F1841" s="201">
        <v>7.5</v>
      </c>
      <c r="G1841" s="201">
        <v>7.5</v>
      </c>
      <c r="H1841" s="202">
        <v>0</v>
      </c>
      <c r="I1841" s="205">
        <v>7.5</v>
      </c>
      <c r="J1841" s="201">
        <v>0</v>
      </c>
      <c r="K1841" s="201">
        <v>0</v>
      </c>
      <c r="L1841" s="202">
        <v>0</v>
      </c>
    </row>
    <row r="1842" s="192" customFormat="1" customHeight="1" spans="1:12">
      <c r="A1842" s="179" t="s">
        <v>1414</v>
      </c>
      <c r="B1842" s="179" t="s">
        <v>1913</v>
      </c>
      <c r="C1842" s="179" t="s">
        <v>1897</v>
      </c>
      <c r="D1842" s="199" t="s">
        <v>3519</v>
      </c>
      <c r="E1842" s="200" t="s">
        <v>3535</v>
      </c>
      <c r="F1842" s="201">
        <v>0.34</v>
      </c>
      <c r="G1842" s="201">
        <v>0.34</v>
      </c>
      <c r="H1842" s="202">
        <v>0</v>
      </c>
      <c r="I1842" s="205">
        <v>0.34</v>
      </c>
      <c r="J1842" s="201">
        <v>0</v>
      </c>
      <c r="K1842" s="201">
        <v>0</v>
      </c>
      <c r="L1842" s="202">
        <v>0</v>
      </c>
    </row>
    <row r="1843" s="192" customFormat="1" customHeight="1" spans="1:12">
      <c r="A1843" s="179" t="s">
        <v>1414</v>
      </c>
      <c r="B1843" s="179" t="s">
        <v>1913</v>
      </c>
      <c r="C1843" s="179" t="s">
        <v>1897</v>
      </c>
      <c r="D1843" s="199" t="s">
        <v>3519</v>
      </c>
      <c r="E1843" s="200" t="s">
        <v>3536</v>
      </c>
      <c r="F1843" s="201">
        <v>2.82</v>
      </c>
      <c r="G1843" s="201">
        <v>2.82</v>
      </c>
      <c r="H1843" s="202">
        <v>0</v>
      </c>
      <c r="I1843" s="205">
        <v>2.82</v>
      </c>
      <c r="J1843" s="201">
        <v>0</v>
      </c>
      <c r="K1843" s="201">
        <v>0</v>
      </c>
      <c r="L1843" s="202">
        <v>0</v>
      </c>
    </row>
    <row r="1844" s="192" customFormat="1" customHeight="1" spans="1:12">
      <c r="A1844" s="179"/>
      <c r="B1844" s="179"/>
      <c r="C1844" s="179"/>
      <c r="D1844" s="199" t="s">
        <v>3541</v>
      </c>
      <c r="E1844" s="200" t="s">
        <v>3542</v>
      </c>
      <c r="F1844" s="201">
        <v>9</v>
      </c>
      <c r="G1844" s="201">
        <v>9</v>
      </c>
      <c r="H1844" s="202">
        <v>0</v>
      </c>
      <c r="I1844" s="205">
        <v>9</v>
      </c>
      <c r="J1844" s="201">
        <v>0</v>
      </c>
      <c r="K1844" s="201">
        <v>0</v>
      </c>
      <c r="L1844" s="202">
        <v>0</v>
      </c>
    </row>
    <row r="1845" s="192" customFormat="1" customHeight="1" spans="1:12">
      <c r="A1845" s="179" t="s">
        <v>1414</v>
      </c>
      <c r="B1845" s="179" t="s">
        <v>1913</v>
      </c>
      <c r="C1845" s="179" t="s">
        <v>1897</v>
      </c>
      <c r="D1845" s="199" t="s">
        <v>3519</v>
      </c>
      <c r="E1845" s="200" t="s">
        <v>3821</v>
      </c>
      <c r="F1845" s="201">
        <v>1</v>
      </c>
      <c r="G1845" s="201">
        <v>1</v>
      </c>
      <c r="H1845" s="202">
        <v>0</v>
      </c>
      <c r="I1845" s="205">
        <v>1</v>
      </c>
      <c r="J1845" s="201">
        <v>0</v>
      </c>
      <c r="K1845" s="201">
        <v>0</v>
      </c>
      <c r="L1845" s="202">
        <v>0</v>
      </c>
    </row>
    <row r="1846" s="192" customFormat="1" customHeight="1" spans="1:12">
      <c r="A1846" s="179" t="s">
        <v>1414</v>
      </c>
      <c r="B1846" s="179" t="s">
        <v>1913</v>
      </c>
      <c r="C1846" s="179" t="s">
        <v>1897</v>
      </c>
      <c r="D1846" s="199" t="s">
        <v>3519</v>
      </c>
      <c r="E1846" s="200" t="s">
        <v>3822</v>
      </c>
      <c r="F1846" s="201">
        <v>2</v>
      </c>
      <c r="G1846" s="201">
        <v>2</v>
      </c>
      <c r="H1846" s="202">
        <v>0</v>
      </c>
      <c r="I1846" s="205">
        <v>2</v>
      </c>
      <c r="J1846" s="201">
        <v>0</v>
      </c>
      <c r="K1846" s="201">
        <v>0</v>
      </c>
      <c r="L1846" s="202">
        <v>0</v>
      </c>
    </row>
    <row r="1847" s="192" customFormat="1" customHeight="1" spans="1:12">
      <c r="A1847" s="179" t="s">
        <v>1414</v>
      </c>
      <c r="B1847" s="179" t="s">
        <v>1913</v>
      </c>
      <c r="C1847" s="179" t="s">
        <v>1897</v>
      </c>
      <c r="D1847" s="199" t="s">
        <v>3519</v>
      </c>
      <c r="E1847" s="200" t="s">
        <v>3823</v>
      </c>
      <c r="F1847" s="201">
        <v>6</v>
      </c>
      <c r="G1847" s="201">
        <v>6</v>
      </c>
      <c r="H1847" s="202">
        <v>0</v>
      </c>
      <c r="I1847" s="205">
        <v>6</v>
      </c>
      <c r="J1847" s="201">
        <v>0</v>
      </c>
      <c r="K1847" s="201">
        <v>0</v>
      </c>
      <c r="L1847" s="202">
        <v>0</v>
      </c>
    </row>
    <row r="1848" s="192" customFormat="1" customHeight="1" spans="1:12">
      <c r="A1848" s="179"/>
      <c r="B1848" s="179"/>
      <c r="C1848" s="179"/>
      <c r="D1848" s="199" t="s">
        <v>2539</v>
      </c>
      <c r="E1848" s="200" t="s">
        <v>2540</v>
      </c>
      <c r="F1848" s="201">
        <v>35.01</v>
      </c>
      <c r="G1848" s="201">
        <v>35.01</v>
      </c>
      <c r="H1848" s="202">
        <v>0</v>
      </c>
      <c r="I1848" s="205">
        <v>6.01</v>
      </c>
      <c r="J1848" s="201">
        <v>3.59</v>
      </c>
      <c r="K1848" s="201">
        <v>8.85</v>
      </c>
      <c r="L1848" s="202">
        <v>16.56</v>
      </c>
    </row>
    <row r="1849" s="192" customFormat="1" customHeight="1" spans="1:12">
      <c r="A1849" s="179"/>
      <c r="B1849" s="179"/>
      <c r="C1849" s="179"/>
      <c r="D1849" s="199" t="s">
        <v>3517</v>
      </c>
      <c r="E1849" s="200" t="s">
        <v>3518</v>
      </c>
      <c r="F1849" s="201">
        <v>35.01</v>
      </c>
      <c r="G1849" s="201">
        <v>35.01</v>
      </c>
      <c r="H1849" s="202">
        <v>0</v>
      </c>
      <c r="I1849" s="205">
        <v>6.01</v>
      </c>
      <c r="J1849" s="201">
        <v>3.59</v>
      </c>
      <c r="K1849" s="201">
        <v>8.85</v>
      </c>
      <c r="L1849" s="202">
        <v>16.56</v>
      </c>
    </row>
    <row r="1850" s="192" customFormat="1" customHeight="1" spans="1:12">
      <c r="A1850" s="179" t="s">
        <v>1414</v>
      </c>
      <c r="B1850" s="179" t="s">
        <v>1913</v>
      </c>
      <c r="C1850" s="179" t="s">
        <v>1897</v>
      </c>
      <c r="D1850" s="199" t="s">
        <v>3519</v>
      </c>
      <c r="E1850" s="200" t="s">
        <v>3520</v>
      </c>
      <c r="F1850" s="201">
        <v>16.56</v>
      </c>
      <c r="G1850" s="201">
        <v>16.56</v>
      </c>
      <c r="H1850" s="202">
        <v>0</v>
      </c>
      <c r="I1850" s="205">
        <v>0</v>
      </c>
      <c r="J1850" s="201">
        <v>0</v>
      </c>
      <c r="K1850" s="201">
        <v>0</v>
      </c>
      <c r="L1850" s="202">
        <v>16.56</v>
      </c>
    </row>
    <row r="1851" s="192" customFormat="1" customHeight="1" spans="1:12">
      <c r="A1851" s="179" t="s">
        <v>1414</v>
      </c>
      <c r="B1851" s="179" t="s">
        <v>1913</v>
      </c>
      <c r="C1851" s="179" t="s">
        <v>1897</v>
      </c>
      <c r="D1851" s="199" t="s">
        <v>3519</v>
      </c>
      <c r="E1851" s="200" t="s">
        <v>3521</v>
      </c>
      <c r="F1851" s="201">
        <v>0.59</v>
      </c>
      <c r="G1851" s="201">
        <v>0.59</v>
      </c>
      <c r="H1851" s="202">
        <v>0</v>
      </c>
      <c r="I1851" s="205">
        <v>0</v>
      </c>
      <c r="J1851" s="201">
        <v>0.59</v>
      </c>
      <c r="K1851" s="201">
        <v>0</v>
      </c>
      <c r="L1851" s="202">
        <v>0</v>
      </c>
    </row>
    <row r="1852" s="192" customFormat="1" customHeight="1" spans="1:12">
      <c r="A1852" s="179" t="s">
        <v>1414</v>
      </c>
      <c r="B1852" s="179" t="s">
        <v>1913</v>
      </c>
      <c r="C1852" s="179" t="s">
        <v>1897</v>
      </c>
      <c r="D1852" s="199" t="s">
        <v>3519</v>
      </c>
      <c r="E1852" s="200" t="s">
        <v>3522</v>
      </c>
      <c r="F1852" s="201">
        <v>3</v>
      </c>
      <c r="G1852" s="201">
        <v>3</v>
      </c>
      <c r="H1852" s="202">
        <v>0</v>
      </c>
      <c r="I1852" s="205">
        <v>0</v>
      </c>
      <c r="J1852" s="201">
        <v>3</v>
      </c>
      <c r="K1852" s="201">
        <v>0</v>
      </c>
      <c r="L1852" s="202">
        <v>0</v>
      </c>
    </row>
    <row r="1853" s="192" customFormat="1" customHeight="1" spans="1:12">
      <c r="A1853" s="179" t="s">
        <v>1619</v>
      </c>
      <c r="B1853" s="179" t="s">
        <v>1911</v>
      </c>
      <c r="C1853" s="179" t="s">
        <v>1911</v>
      </c>
      <c r="D1853" s="199" t="s">
        <v>3523</v>
      </c>
      <c r="E1853" s="200" t="s">
        <v>3524</v>
      </c>
      <c r="F1853" s="201">
        <v>4.03</v>
      </c>
      <c r="G1853" s="201">
        <v>4.03</v>
      </c>
      <c r="H1853" s="202">
        <v>0</v>
      </c>
      <c r="I1853" s="205">
        <v>0</v>
      </c>
      <c r="J1853" s="201">
        <v>0</v>
      </c>
      <c r="K1853" s="201">
        <v>4.03</v>
      </c>
      <c r="L1853" s="202">
        <v>0</v>
      </c>
    </row>
    <row r="1854" s="192" customFormat="1" customHeight="1" spans="1:12">
      <c r="A1854" s="179" t="s">
        <v>1619</v>
      </c>
      <c r="B1854" s="179" t="s">
        <v>1911</v>
      </c>
      <c r="C1854" s="179" t="s">
        <v>1913</v>
      </c>
      <c r="D1854" s="199" t="s">
        <v>3525</v>
      </c>
      <c r="E1854" s="200" t="s">
        <v>3526</v>
      </c>
      <c r="F1854" s="201">
        <v>1.61</v>
      </c>
      <c r="G1854" s="201">
        <v>1.61</v>
      </c>
      <c r="H1854" s="202">
        <v>0</v>
      </c>
      <c r="I1854" s="205">
        <v>0</v>
      </c>
      <c r="J1854" s="201">
        <v>0</v>
      </c>
      <c r="K1854" s="201">
        <v>1.61</v>
      </c>
      <c r="L1854" s="202">
        <v>0</v>
      </c>
    </row>
    <row r="1855" s="192" customFormat="1" customHeight="1" spans="1:12">
      <c r="A1855" s="179" t="s">
        <v>1697</v>
      </c>
      <c r="B1855" s="179" t="s">
        <v>1992</v>
      </c>
      <c r="C1855" s="179" t="s">
        <v>1897</v>
      </c>
      <c r="D1855" s="199" t="s">
        <v>3527</v>
      </c>
      <c r="E1855" s="200" t="s">
        <v>3528</v>
      </c>
      <c r="F1855" s="201">
        <v>1</v>
      </c>
      <c r="G1855" s="201">
        <v>1</v>
      </c>
      <c r="H1855" s="202">
        <v>0</v>
      </c>
      <c r="I1855" s="205">
        <v>0</v>
      </c>
      <c r="J1855" s="201">
        <v>0</v>
      </c>
      <c r="K1855" s="201">
        <v>1</v>
      </c>
      <c r="L1855" s="202">
        <v>0</v>
      </c>
    </row>
    <row r="1856" s="192" customFormat="1" customHeight="1" spans="1:12">
      <c r="A1856" s="179" t="s">
        <v>1619</v>
      </c>
      <c r="B1856" s="179" t="s">
        <v>2029</v>
      </c>
      <c r="C1856" s="179" t="s">
        <v>1899</v>
      </c>
      <c r="D1856" s="199" t="s">
        <v>3529</v>
      </c>
      <c r="E1856" s="200" t="s">
        <v>3530</v>
      </c>
      <c r="F1856" s="201">
        <v>0.17</v>
      </c>
      <c r="G1856" s="201">
        <v>0.17</v>
      </c>
      <c r="H1856" s="202">
        <v>0</v>
      </c>
      <c r="I1856" s="205">
        <v>0</v>
      </c>
      <c r="J1856" s="201">
        <v>0</v>
      </c>
      <c r="K1856" s="201">
        <v>0.17</v>
      </c>
      <c r="L1856" s="202">
        <v>0</v>
      </c>
    </row>
    <row r="1857" s="192" customFormat="1" customHeight="1" spans="1:12">
      <c r="A1857" s="179" t="s">
        <v>1619</v>
      </c>
      <c r="B1857" s="179" t="s">
        <v>2029</v>
      </c>
      <c r="C1857" s="179" t="s">
        <v>1897</v>
      </c>
      <c r="D1857" s="199" t="s">
        <v>3531</v>
      </c>
      <c r="E1857" s="200" t="s">
        <v>3532</v>
      </c>
      <c r="F1857" s="201">
        <v>0.05</v>
      </c>
      <c r="G1857" s="201">
        <v>0.05</v>
      </c>
      <c r="H1857" s="202">
        <v>0</v>
      </c>
      <c r="I1857" s="205">
        <v>0</v>
      </c>
      <c r="J1857" s="201">
        <v>0</v>
      </c>
      <c r="K1857" s="201">
        <v>0.05</v>
      </c>
      <c r="L1857" s="202">
        <v>0</v>
      </c>
    </row>
    <row r="1858" s="192" customFormat="1" customHeight="1" spans="1:12">
      <c r="A1858" s="179" t="s">
        <v>1851</v>
      </c>
      <c r="B1858" s="179" t="s">
        <v>1899</v>
      </c>
      <c r="C1858" s="179" t="s">
        <v>1897</v>
      </c>
      <c r="D1858" s="199" t="s">
        <v>3533</v>
      </c>
      <c r="E1858" s="200" t="s">
        <v>3533</v>
      </c>
      <c r="F1858" s="201">
        <v>1.99</v>
      </c>
      <c r="G1858" s="201">
        <v>1.99</v>
      </c>
      <c r="H1858" s="202">
        <v>0</v>
      </c>
      <c r="I1858" s="205">
        <v>0</v>
      </c>
      <c r="J1858" s="201">
        <v>0</v>
      </c>
      <c r="K1858" s="201">
        <v>1.99</v>
      </c>
      <c r="L1858" s="202">
        <v>0</v>
      </c>
    </row>
    <row r="1859" s="192" customFormat="1" customHeight="1" spans="1:12">
      <c r="A1859" s="179" t="s">
        <v>1414</v>
      </c>
      <c r="B1859" s="179" t="s">
        <v>1913</v>
      </c>
      <c r="C1859" s="179" t="s">
        <v>1897</v>
      </c>
      <c r="D1859" s="199" t="s">
        <v>3519</v>
      </c>
      <c r="E1859" s="200" t="s">
        <v>3534</v>
      </c>
      <c r="F1859" s="201">
        <v>4.5</v>
      </c>
      <c r="G1859" s="201">
        <v>4.5</v>
      </c>
      <c r="H1859" s="202">
        <v>0</v>
      </c>
      <c r="I1859" s="205">
        <v>4.5</v>
      </c>
      <c r="J1859" s="201">
        <v>0</v>
      </c>
      <c r="K1859" s="201">
        <v>0</v>
      </c>
      <c r="L1859" s="202">
        <v>0</v>
      </c>
    </row>
    <row r="1860" s="192" customFormat="1" customHeight="1" spans="1:12">
      <c r="A1860" s="179" t="s">
        <v>1414</v>
      </c>
      <c r="B1860" s="179" t="s">
        <v>1913</v>
      </c>
      <c r="C1860" s="179" t="s">
        <v>1897</v>
      </c>
      <c r="D1860" s="199" t="s">
        <v>3519</v>
      </c>
      <c r="E1860" s="200" t="s">
        <v>3535</v>
      </c>
      <c r="F1860" s="201">
        <v>0.19</v>
      </c>
      <c r="G1860" s="201">
        <v>0.19</v>
      </c>
      <c r="H1860" s="202">
        <v>0</v>
      </c>
      <c r="I1860" s="205">
        <v>0.19</v>
      </c>
      <c r="J1860" s="201">
        <v>0</v>
      </c>
      <c r="K1860" s="201">
        <v>0</v>
      </c>
      <c r="L1860" s="202">
        <v>0</v>
      </c>
    </row>
    <row r="1861" s="192" customFormat="1" customHeight="1" spans="1:12">
      <c r="A1861" s="179" t="s">
        <v>1414</v>
      </c>
      <c r="B1861" s="179" t="s">
        <v>1913</v>
      </c>
      <c r="C1861" s="179" t="s">
        <v>1897</v>
      </c>
      <c r="D1861" s="199" t="s">
        <v>3519</v>
      </c>
      <c r="E1861" s="200" t="s">
        <v>3536</v>
      </c>
      <c r="F1861" s="201">
        <v>1.32</v>
      </c>
      <c r="G1861" s="201">
        <v>1.32</v>
      </c>
      <c r="H1861" s="202">
        <v>0</v>
      </c>
      <c r="I1861" s="205">
        <v>1.32</v>
      </c>
      <c r="J1861" s="201">
        <v>0</v>
      </c>
      <c r="K1861" s="201">
        <v>0</v>
      </c>
      <c r="L1861" s="202">
        <v>0</v>
      </c>
    </row>
    <row r="1862" s="192" customFormat="1" customHeight="1" spans="1:12">
      <c r="A1862" s="179"/>
      <c r="B1862" s="179"/>
      <c r="C1862" s="179"/>
      <c r="D1862" s="199" t="s">
        <v>2541</v>
      </c>
      <c r="E1862" s="200" t="s">
        <v>2542</v>
      </c>
      <c r="F1862" s="201">
        <v>24.57</v>
      </c>
      <c r="G1862" s="201">
        <v>24.57</v>
      </c>
      <c r="H1862" s="202">
        <v>0</v>
      </c>
      <c r="I1862" s="205">
        <v>4.51</v>
      </c>
      <c r="J1862" s="201">
        <v>2.56</v>
      </c>
      <c r="K1862" s="201">
        <v>6.09</v>
      </c>
      <c r="L1862" s="202">
        <v>11.41</v>
      </c>
    </row>
    <row r="1863" s="192" customFormat="1" customHeight="1" spans="1:12">
      <c r="A1863" s="179"/>
      <c r="B1863" s="179"/>
      <c r="C1863" s="179"/>
      <c r="D1863" s="199" t="s">
        <v>3517</v>
      </c>
      <c r="E1863" s="200" t="s">
        <v>3518</v>
      </c>
      <c r="F1863" s="201">
        <v>24.57</v>
      </c>
      <c r="G1863" s="201">
        <v>24.57</v>
      </c>
      <c r="H1863" s="202">
        <v>0</v>
      </c>
      <c r="I1863" s="205">
        <v>4.51</v>
      </c>
      <c r="J1863" s="201">
        <v>2.56</v>
      </c>
      <c r="K1863" s="201">
        <v>6.09</v>
      </c>
      <c r="L1863" s="202">
        <v>11.41</v>
      </c>
    </row>
    <row r="1864" s="192" customFormat="1" customHeight="1" spans="1:12">
      <c r="A1864" s="179" t="s">
        <v>1414</v>
      </c>
      <c r="B1864" s="179" t="s">
        <v>1913</v>
      </c>
      <c r="C1864" s="179" t="s">
        <v>1897</v>
      </c>
      <c r="D1864" s="199" t="s">
        <v>3519</v>
      </c>
      <c r="E1864" s="200" t="s">
        <v>3520</v>
      </c>
      <c r="F1864" s="201">
        <v>11.41</v>
      </c>
      <c r="G1864" s="201">
        <v>11.41</v>
      </c>
      <c r="H1864" s="202">
        <v>0</v>
      </c>
      <c r="I1864" s="205">
        <v>0</v>
      </c>
      <c r="J1864" s="201">
        <v>0</v>
      </c>
      <c r="K1864" s="201">
        <v>0</v>
      </c>
      <c r="L1864" s="202">
        <v>11.41</v>
      </c>
    </row>
    <row r="1865" s="192" customFormat="1" customHeight="1" spans="1:12">
      <c r="A1865" s="179" t="s">
        <v>1414</v>
      </c>
      <c r="B1865" s="179" t="s">
        <v>1913</v>
      </c>
      <c r="C1865" s="179" t="s">
        <v>1897</v>
      </c>
      <c r="D1865" s="199" t="s">
        <v>3519</v>
      </c>
      <c r="E1865" s="200" t="s">
        <v>3521</v>
      </c>
      <c r="F1865" s="201">
        <v>0.56</v>
      </c>
      <c r="G1865" s="201">
        <v>0.56</v>
      </c>
      <c r="H1865" s="202">
        <v>0</v>
      </c>
      <c r="I1865" s="205">
        <v>0</v>
      </c>
      <c r="J1865" s="201">
        <v>0.56</v>
      </c>
      <c r="K1865" s="201">
        <v>0</v>
      </c>
      <c r="L1865" s="202">
        <v>0</v>
      </c>
    </row>
    <row r="1866" s="192" customFormat="1" customHeight="1" spans="1:12">
      <c r="A1866" s="179" t="s">
        <v>1414</v>
      </c>
      <c r="B1866" s="179" t="s">
        <v>1913</v>
      </c>
      <c r="C1866" s="179" t="s">
        <v>1897</v>
      </c>
      <c r="D1866" s="199" t="s">
        <v>3519</v>
      </c>
      <c r="E1866" s="200" t="s">
        <v>3522</v>
      </c>
      <c r="F1866" s="201">
        <v>2</v>
      </c>
      <c r="G1866" s="201">
        <v>2</v>
      </c>
      <c r="H1866" s="202">
        <v>0</v>
      </c>
      <c r="I1866" s="205">
        <v>0</v>
      </c>
      <c r="J1866" s="201">
        <v>2</v>
      </c>
      <c r="K1866" s="201">
        <v>0</v>
      </c>
      <c r="L1866" s="202">
        <v>0</v>
      </c>
    </row>
    <row r="1867" s="192" customFormat="1" customHeight="1" spans="1:12">
      <c r="A1867" s="179" t="s">
        <v>1619</v>
      </c>
      <c r="B1867" s="179" t="s">
        <v>1911</v>
      </c>
      <c r="C1867" s="179" t="s">
        <v>1911</v>
      </c>
      <c r="D1867" s="199" t="s">
        <v>3523</v>
      </c>
      <c r="E1867" s="200" t="s">
        <v>3524</v>
      </c>
      <c r="F1867" s="201">
        <v>2.79</v>
      </c>
      <c r="G1867" s="201">
        <v>2.79</v>
      </c>
      <c r="H1867" s="202">
        <v>0</v>
      </c>
      <c r="I1867" s="205">
        <v>0</v>
      </c>
      <c r="J1867" s="201">
        <v>0</v>
      </c>
      <c r="K1867" s="201">
        <v>2.79</v>
      </c>
      <c r="L1867" s="202">
        <v>0</v>
      </c>
    </row>
    <row r="1868" s="192" customFormat="1" customHeight="1" spans="1:12">
      <c r="A1868" s="179" t="s">
        <v>1619</v>
      </c>
      <c r="B1868" s="179" t="s">
        <v>1911</v>
      </c>
      <c r="C1868" s="179" t="s">
        <v>1913</v>
      </c>
      <c r="D1868" s="199" t="s">
        <v>3525</v>
      </c>
      <c r="E1868" s="200" t="s">
        <v>3526</v>
      </c>
      <c r="F1868" s="201">
        <v>1.12</v>
      </c>
      <c r="G1868" s="201">
        <v>1.12</v>
      </c>
      <c r="H1868" s="202">
        <v>0</v>
      </c>
      <c r="I1868" s="205">
        <v>0</v>
      </c>
      <c r="J1868" s="201">
        <v>0</v>
      </c>
      <c r="K1868" s="201">
        <v>1.12</v>
      </c>
      <c r="L1868" s="202">
        <v>0</v>
      </c>
    </row>
    <row r="1869" s="192" customFormat="1" customHeight="1" spans="1:12">
      <c r="A1869" s="179" t="s">
        <v>1697</v>
      </c>
      <c r="B1869" s="179" t="s">
        <v>1992</v>
      </c>
      <c r="C1869" s="179" t="s">
        <v>1897</v>
      </c>
      <c r="D1869" s="199" t="s">
        <v>3527</v>
      </c>
      <c r="E1869" s="200" t="s">
        <v>3528</v>
      </c>
      <c r="F1869" s="201">
        <v>0.7</v>
      </c>
      <c r="G1869" s="201">
        <v>0.7</v>
      </c>
      <c r="H1869" s="202">
        <v>0</v>
      </c>
      <c r="I1869" s="205">
        <v>0</v>
      </c>
      <c r="J1869" s="201">
        <v>0</v>
      </c>
      <c r="K1869" s="201">
        <v>0.7</v>
      </c>
      <c r="L1869" s="202">
        <v>0</v>
      </c>
    </row>
    <row r="1870" s="192" customFormat="1" customHeight="1" spans="1:12">
      <c r="A1870" s="179" t="s">
        <v>1619</v>
      </c>
      <c r="B1870" s="179" t="s">
        <v>2029</v>
      </c>
      <c r="C1870" s="179" t="s">
        <v>1899</v>
      </c>
      <c r="D1870" s="199" t="s">
        <v>3529</v>
      </c>
      <c r="E1870" s="200" t="s">
        <v>3530</v>
      </c>
      <c r="F1870" s="201">
        <v>0.11</v>
      </c>
      <c r="G1870" s="201">
        <v>0.11</v>
      </c>
      <c r="H1870" s="202">
        <v>0</v>
      </c>
      <c r="I1870" s="205">
        <v>0</v>
      </c>
      <c r="J1870" s="201">
        <v>0</v>
      </c>
      <c r="K1870" s="201">
        <v>0.11</v>
      </c>
      <c r="L1870" s="202">
        <v>0</v>
      </c>
    </row>
    <row r="1871" s="192" customFormat="1" customHeight="1" spans="1:12">
      <c r="A1871" s="179" t="s">
        <v>1851</v>
      </c>
      <c r="B1871" s="179" t="s">
        <v>1899</v>
      </c>
      <c r="C1871" s="179" t="s">
        <v>1897</v>
      </c>
      <c r="D1871" s="199" t="s">
        <v>3533</v>
      </c>
      <c r="E1871" s="200" t="s">
        <v>3533</v>
      </c>
      <c r="F1871" s="201">
        <v>1.37</v>
      </c>
      <c r="G1871" s="201">
        <v>1.37</v>
      </c>
      <c r="H1871" s="202">
        <v>0</v>
      </c>
      <c r="I1871" s="205">
        <v>0</v>
      </c>
      <c r="J1871" s="201">
        <v>0</v>
      </c>
      <c r="K1871" s="201">
        <v>1.37</v>
      </c>
      <c r="L1871" s="202">
        <v>0</v>
      </c>
    </row>
    <row r="1872" s="192" customFormat="1" customHeight="1" spans="1:12">
      <c r="A1872" s="179" t="s">
        <v>1414</v>
      </c>
      <c r="B1872" s="179" t="s">
        <v>1913</v>
      </c>
      <c r="C1872" s="179" t="s">
        <v>1897</v>
      </c>
      <c r="D1872" s="199" t="s">
        <v>3519</v>
      </c>
      <c r="E1872" s="200" t="s">
        <v>3534</v>
      </c>
      <c r="F1872" s="201">
        <v>3</v>
      </c>
      <c r="G1872" s="201">
        <v>3</v>
      </c>
      <c r="H1872" s="202">
        <v>0</v>
      </c>
      <c r="I1872" s="205">
        <v>3</v>
      </c>
      <c r="J1872" s="201">
        <v>0</v>
      </c>
      <c r="K1872" s="201">
        <v>0</v>
      </c>
      <c r="L1872" s="202">
        <v>0</v>
      </c>
    </row>
    <row r="1873" s="192" customFormat="1" customHeight="1" spans="1:12">
      <c r="A1873" s="179" t="s">
        <v>1414</v>
      </c>
      <c r="B1873" s="179" t="s">
        <v>1913</v>
      </c>
      <c r="C1873" s="179" t="s">
        <v>1897</v>
      </c>
      <c r="D1873" s="199" t="s">
        <v>3519</v>
      </c>
      <c r="E1873" s="200" t="s">
        <v>3535</v>
      </c>
      <c r="F1873" s="201">
        <v>0.13</v>
      </c>
      <c r="G1873" s="201">
        <v>0.13</v>
      </c>
      <c r="H1873" s="202">
        <v>0</v>
      </c>
      <c r="I1873" s="205">
        <v>0.13</v>
      </c>
      <c r="J1873" s="201">
        <v>0</v>
      </c>
      <c r="K1873" s="201">
        <v>0</v>
      </c>
      <c r="L1873" s="202">
        <v>0</v>
      </c>
    </row>
    <row r="1874" s="192" customFormat="1" customHeight="1" spans="1:12">
      <c r="A1874" s="179" t="s">
        <v>1414</v>
      </c>
      <c r="B1874" s="179" t="s">
        <v>1913</v>
      </c>
      <c r="C1874" s="179" t="s">
        <v>1897</v>
      </c>
      <c r="D1874" s="199" t="s">
        <v>3519</v>
      </c>
      <c r="E1874" s="200" t="s">
        <v>3536</v>
      </c>
      <c r="F1874" s="201">
        <v>1.38</v>
      </c>
      <c r="G1874" s="201">
        <v>1.38</v>
      </c>
      <c r="H1874" s="202">
        <v>0</v>
      </c>
      <c r="I1874" s="205">
        <v>1.38</v>
      </c>
      <c r="J1874" s="201">
        <v>0</v>
      </c>
      <c r="K1874" s="201">
        <v>0</v>
      </c>
      <c r="L1874" s="202">
        <v>0</v>
      </c>
    </row>
    <row r="1875" s="192" customFormat="1" customHeight="1" spans="1:12">
      <c r="A1875" s="179"/>
      <c r="B1875" s="179"/>
      <c r="C1875" s="179"/>
      <c r="D1875" s="199" t="s">
        <v>2543</v>
      </c>
      <c r="E1875" s="200" t="s">
        <v>2544</v>
      </c>
      <c r="F1875" s="201">
        <v>45.11</v>
      </c>
      <c r="G1875" s="201">
        <v>45.11</v>
      </c>
      <c r="H1875" s="202">
        <v>0</v>
      </c>
      <c r="I1875" s="205">
        <v>8.86</v>
      </c>
      <c r="J1875" s="201">
        <v>4.94</v>
      </c>
      <c r="K1875" s="201">
        <v>10.94</v>
      </c>
      <c r="L1875" s="202">
        <v>20.37</v>
      </c>
    </row>
    <row r="1876" s="192" customFormat="1" customHeight="1" spans="1:12">
      <c r="A1876" s="179"/>
      <c r="B1876" s="179"/>
      <c r="C1876" s="179"/>
      <c r="D1876" s="199" t="s">
        <v>3517</v>
      </c>
      <c r="E1876" s="200" t="s">
        <v>3518</v>
      </c>
      <c r="F1876" s="201">
        <v>45.11</v>
      </c>
      <c r="G1876" s="201">
        <v>45.11</v>
      </c>
      <c r="H1876" s="202">
        <v>0</v>
      </c>
      <c r="I1876" s="205">
        <v>8.86</v>
      </c>
      <c r="J1876" s="201">
        <v>4.94</v>
      </c>
      <c r="K1876" s="201">
        <v>10.94</v>
      </c>
      <c r="L1876" s="202">
        <v>20.37</v>
      </c>
    </row>
    <row r="1877" s="192" customFormat="1" customHeight="1" spans="1:12">
      <c r="A1877" s="179" t="s">
        <v>1414</v>
      </c>
      <c r="B1877" s="179" t="s">
        <v>1913</v>
      </c>
      <c r="C1877" s="179" t="s">
        <v>1897</v>
      </c>
      <c r="D1877" s="199" t="s">
        <v>3519</v>
      </c>
      <c r="E1877" s="200" t="s">
        <v>3520</v>
      </c>
      <c r="F1877" s="201">
        <v>20.37</v>
      </c>
      <c r="G1877" s="201">
        <v>20.37</v>
      </c>
      <c r="H1877" s="202">
        <v>0</v>
      </c>
      <c r="I1877" s="205">
        <v>0</v>
      </c>
      <c r="J1877" s="201">
        <v>0</v>
      </c>
      <c r="K1877" s="201">
        <v>0</v>
      </c>
      <c r="L1877" s="202">
        <v>20.37</v>
      </c>
    </row>
    <row r="1878" s="192" customFormat="1" customHeight="1" spans="1:12">
      <c r="A1878" s="179" t="s">
        <v>1414</v>
      </c>
      <c r="B1878" s="179" t="s">
        <v>1913</v>
      </c>
      <c r="C1878" s="179" t="s">
        <v>1897</v>
      </c>
      <c r="D1878" s="199" t="s">
        <v>3519</v>
      </c>
      <c r="E1878" s="200" t="s">
        <v>3521</v>
      </c>
      <c r="F1878" s="201">
        <v>0.94</v>
      </c>
      <c r="G1878" s="201">
        <v>0.94</v>
      </c>
      <c r="H1878" s="202">
        <v>0</v>
      </c>
      <c r="I1878" s="205">
        <v>0</v>
      </c>
      <c r="J1878" s="201">
        <v>0.94</v>
      </c>
      <c r="K1878" s="201">
        <v>0</v>
      </c>
      <c r="L1878" s="202">
        <v>0</v>
      </c>
    </row>
    <row r="1879" s="192" customFormat="1" customHeight="1" spans="1:12">
      <c r="A1879" s="179" t="s">
        <v>1414</v>
      </c>
      <c r="B1879" s="179" t="s">
        <v>1913</v>
      </c>
      <c r="C1879" s="179" t="s">
        <v>1897</v>
      </c>
      <c r="D1879" s="199" t="s">
        <v>3519</v>
      </c>
      <c r="E1879" s="200" t="s">
        <v>3522</v>
      </c>
      <c r="F1879" s="201">
        <v>4</v>
      </c>
      <c r="G1879" s="201">
        <v>4</v>
      </c>
      <c r="H1879" s="202">
        <v>0</v>
      </c>
      <c r="I1879" s="205">
        <v>0</v>
      </c>
      <c r="J1879" s="201">
        <v>4</v>
      </c>
      <c r="K1879" s="201">
        <v>0</v>
      </c>
      <c r="L1879" s="202">
        <v>0</v>
      </c>
    </row>
    <row r="1880" s="192" customFormat="1" customHeight="1" spans="1:12">
      <c r="A1880" s="179" t="s">
        <v>1619</v>
      </c>
      <c r="B1880" s="179" t="s">
        <v>1911</v>
      </c>
      <c r="C1880" s="179" t="s">
        <v>1911</v>
      </c>
      <c r="D1880" s="199" t="s">
        <v>3523</v>
      </c>
      <c r="E1880" s="200" t="s">
        <v>3524</v>
      </c>
      <c r="F1880" s="201">
        <v>5.06</v>
      </c>
      <c r="G1880" s="201">
        <v>5.06</v>
      </c>
      <c r="H1880" s="202">
        <v>0</v>
      </c>
      <c r="I1880" s="205">
        <v>0</v>
      </c>
      <c r="J1880" s="201">
        <v>0</v>
      </c>
      <c r="K1880" s="201">
        <v>5.06</v>
      </c>
      <c r="L1880" s="202">
        <v>0</v>
      </c>
    </row>
    <row r="1881" s="192" customFormat="1" customHeight="1" spans="1:12">
      <c r="A1881" s="179" t="s">
        <v>1619</v>
      </c>
      <c r="B1881" s="179" t="s">
        <v>1911</v>
      </c>
      <c r="C1881" s="179" t="s">
        <v>1913</v>
      </c>
      <c r="D1881" s="199" t="s">
        <v>3525</v>
      </c>
      <c r="E1881" s="200" t="s">
        <v>3526</v>
      </c>
      <c r="F1881" s="201">
        <v>2.02</v>
      </c>
      <c r="G1881" s="201">
        <v>2.02</v>
      </c>
      <c r="H1881" s="202">
        <v>0</v>
      </c>
      <c r="I1881" s="205">
        <v>0</v>
      </c>
      <c r="J1881" s="201">
        <v>0</v>
      </c>
      <c r="K1881" s="201">
        <v>2.02</v>
      </c>
      <c r="L1881" s="202">
        <v>0</v>
      </c>
    </row>
    <row r="1882" s="192" customFormat="1" customHeight="1" spans="1:12">
      <c r="A1882" s="179" t="s">
        <v>1697</v>
      </c>
      <c r="B1882" s="179" t="s">
        <v>1992</v>
      </c>
      <c r="C1882" s="179" t="s">
        <v>1897</v>
      </c>
      <c r="D1882" s="199" t="s">
        <v>3527</v>
      </c>
      <c r="E1882" s="200" t="s">
        <v>3528</v>
      </c>
      <c r="F1882" s="201">
        <v>1.22</v>
      </c>
      <c r="G1882" s="201">
        <v>1.22</v>
      </c>
      <c r="H1882" s="202">
        <v>0</v>
      </c>
      <c r="I1882" s="205">
        <v>0</v>
      </c>
      <c r="J1882" s="201">
        <v>0</v>
      </c>
      <c r="K1882" s="201">
        <v>1.22</v>
      </c>
      <c r="L1882" s="202">
        <v>0</v>
      </c>
    </row>
    <row r="1883" s="192" customFormat="1" customHeight="1" spans="1:12">
      <c r="A1883" s="179" t="s">
        <v>1619</v>
      </c>
      <c r="B1883" s="179" t="s">
        <v>2029</v>
      </c>
      <c r="C1883" s="179" t="s">
        <v>1899</v>
      </c>
      <c r="D1883" s="199" t="s">
        <v>3529</v>
      </c>
      <c r="E1883" s="200" t="s">
        <v>3530</v>
      </c>
      <c r="F1883" s="201">
        <v>0.2</v>
      </c>
      <c r="G1883" s="201">
        <v>0.2</v>
      </c>
      <c r="H1883" s="202">
        <v>0</v>
      </c>
      <c r="I1883" s="205">
        <v>0</v>
      </c>
      <c r="J1883" s="201">
        <v>0</v>
      </c>
      <c r="K1883" s="201">
        <v>0.2</v>
      </c>
      <c r="L1883" s="202">
        <v>0</v>
      </c>
    </row>
    <row r="1884" s="192" customFormat="1" customHeight="1" spans="1:12">
      <c r="A1884" s="179" t="s">
        <v>1851</v>
      </c>
      <c r="B1884" s="179" t="s">
        <v>1899</v>
      </c>
      <c r="C1884" s="179" t="s">
        <v>1897</v>
      </c>
      <c r="D1884" s="199" t="s">
        <v>3533</v>
      </c>
      <c r="E1884" s="200" t="s">
        <v>3533</v>
      </c>
      <c r="F1884" s="201">
        <v>2.44</v>
      </c>
      <c r="G1884" s="201">
        <v>2.44</v>
      </c>
      <c r="H1884" s="202">
        <v>0</v>
      </c>
      <c r="I1884" s="205">
        <v>0</v>
      </c>
      <c r="J1884" s="201">
        <v>0</v>
      </c>
      <c r="K1884" s="201">
        <v>2.44</v>
      </c>
      <c r="L1884" s="202">
        <v>0</v>
      </c>
    </row>
    <row r="1885" s="192" customFormat="1" customHeight="1" spans="1:12">
      <c r="A1885" s="179" t="s">
        <v>1414</v>
      </c>
      <c r="B1885" s="179" t="s">
        <v>1913</v>
      </c>
      <c r="C1885" s="179" t="s">
        <v>1897</v>
      </c>
      <c r="D1885" s="199" t="s">
        <v>3519</v>
      </c>
      <c r="E1885" s="200" t="s">
        <v>3534</v>
      </c>
      <c r="F1885" s="201">
        <v>6</v>
      </c>
      <c r="G1885" s="201">
        <v>6</v>
      </c>
      <c r="H1885" s="202">
        <v>0</v>
      </c>
      <c r="I1885" s="205">
        <v>6</v>
      </c>
      <c r="J1885" s="201">
        <v>0</v>
      </c>
      <c r="K1885" s="201">
        <v>0</v>
      </c>
      <c r="L1885" s="202">
        <v>0</v>
      </c>
    </row>
    <row r="1886" s="192" customFormat="1" customHeight="1" spans="1:12">
      <c r="A1886" s="179" t="s">
        <v>1414</v>
      </c>
      <c r="B1886" s="179" t="s">
        <v>1913</v>
      </c>
      <c r="C1886" s="179" t="s">
        <v>1897</v>
      </c>
      <c r="D1886" s="199" t="s">
        <v>3519</v>
      </c>
      <c r="E1886" s="200" t="s">
        <v>3535</v>
      </c>
      <c r="F1886" s="201">
        <v>0.22</v>
      </c>
      <c r="G1886" s="201">
        <v>0.22</v>
      </c>
      <c r="H1886" s="202">
        <v>0</v>
      </c>
      <c r="I1886" s="205">
        <v>0.22</v>
      </c>
      <c r="J1886" s="201">
        <v>0</v>
      </c>
      <c r="K1886" s="201">
        <v>0</v>
      </c>
      <c r="L1886" s="202">
        <v>0</v>
      </c>
    </row>
    <row r="1887" s="192" customFormat="1" customHeight="1" spans="1:12">
      <c r="A1887" s="179" t="s">
        <v>1414</v>
      </c>
      <c r="B1887" s="179" t="s">
        <v>1913</v>
      </c>
      <c r="C1887" s="179" t="s">
        <v>1897</v>
      </c>
      <c r="D1887" s="199" t="s">
        <v>3519</v>
      </c>
      <c r="E1887" s="200" t="s">
        <v>3536</v>
      </c>
      <c r="F1887" s="201">
        <v>2.64</v>
      </c>
      <c r="G1887" s="201">
        <v>2.64</v>
      </c>
      <c r="H1887" s="202">
        <v>0</v>
      </c>
      <c r="I1887" s="205">
        <v>2.64</v>
      </c>
      <c r="J1887" s="201">
        <v>0</v>
      </c>
      <c r="K1887" s="201">
        <v>0</v>
      </c>
      <c r="L1887" s="202">
        <v>0</v>
      </c>
    </row>
    <row r="1888" s="192" customFormat="1" customHeight="1" spans="1:12">
      <c r="A1888" s="179"/>
      <c r="B1888" s="179"/>
      <c r="C1888" s="179"/>
      <c r="D1888" s="199" t="s">
        <v>2545</v>
      </c>
      <c r="E1888" s="200" t="s">
        <v>2546</v>
      </c>
      <c r="F1888" s="201">
        <v>36.77</v>
      </c>
      <c r="G1888" s="201">
        <v>36.77</v>
      </c>
      <c r="H1888" s="202">
        <v>0</v>
      </c>
      <c r="I1888" s="205">
        <v>6.67</v>
      </c>
      <c r="J1888" s="201">
        <v>4.73</v>
      </c>
      <c r="K1888" s="201">
        <v>8.84</v>
      </c>
      <c r="L1888" s="202">
        <v>16.53</v>
      </c>
    </row>
    <row r="1889" s="192" customFormat="1" customHeight="1" spans="1:12">
      <c r="A1889" s="179"/>
      <c r="B1889" s="179"/>
      <c r="C1889" s="179"/>
      <c r="D1889" s="199" t="s">
        <v>3517</v>
      </c>
      <c r="E1889" s="200" t="s">
        <v>3518</v>
      </c>
      <c r="F1889" s="201">
        <v>36.77</v>
      </c>
      <c r="G1889" s="201">
        <v>36.77</v>
      </c>
      <c r="H1889" s="202">
        <v>0</v>
      </c>
      <c r="I1889" s="205">
        <v>6.67</v>
      </c>
      <c r="J1889" s="201">
        <v>4.73</v>
      </c>
      <c r="K1889" s="201">
        <v>8.84</v>
      </c>
      <c r="L1889" s="202">
        <v>16.53</v>
      </c>
    </row>
    <row r="1890" s="192" customFormat="1" customHeight="1" spans="1:12">
      <c r="A1890" s="179" t="s">
        <v>1414</v>
      </c>
      <c r="B1890" s="179" t="s">
        <v>1913</v>
      </c>
      <c r="C1890" s="179" t="s">
        <v>1897</v>
      </c>
      <c r="D1890" s="199" t="s">
        <v>3519</v>
      </c>
      <c r="E1890" s="200" t="s">
        <v>3520</v>
      </c>
      <c r="F1890" s="201">
        <v>16.53</v>
      </c>
      <c r="G1890" s="201">
        <v>16.53</v>
      </c>
      <c r="H1890" s="202">
        <v>0</v>
      </c>
      <c r="I1890" s="205">
        <v>0</v>
      </c>
      <c r="J1890" s="201">
        <v>0</v>
      </c>
      <c r="K1890" s="201">
        <v>0</v>
      </c>
      <c r="L1890" s="202">
        <v>16.53</v>
      </c>
    </row>
    <row r="1891" s="192" customFormat="1" customHeight="1" spans="1:12">
      <c r="A1891" s="179" t="s">
        <v>1414</v>
      </c>
      <c r="B1891" s="179" t="s">
        <v>1913</v>
      </c>
      <c r="C1891" s="179" t="s">
        <v>1897</v>
      </c>
      <c r="D1891" s="199" t="s">
        <v>3519</v>
      </c>
      <c r="E1891" s="200" t="s">
        <v>3521</v>
      </c>
      <c r="F1891" s="201">
        <v>0.79</v>
      </c>
      <c r="G1891" s="201">
        <v>0.79</v>
      </c>
      <c r="H1891" s="202">
        <v>0</v>
      </c>
      <c r="I1891" s="205">
        <v>0</v>
      </c>
      <c r="J1891" s="201">
        <v>0.79</v>
      </c>
      <c r="K1891" s="201">
        <v>0</v>
      </c>
      <c r="L1891" s="202">
        <v>0</v>
      </c>
    </row>
    <row r="1892" s="192" customFormat="1" customHeight="1" spans="1:12">
      <c r="A1892" s="179" t="s">
        <v>1414</v>
      </c>
      <c r="B1892" s="179" t="s">
        <v>1913</v>
      </c>
      <c r="C1892" s="179" t="s">
        <v>1897</v>
      </c>
      <c r="D1892" s="199" t="s">
        <v>3519</v>
      </c>
      <c r="E1892" s="200" t="s">
        <v>3522</v>
      </c>
      <c r="F1892" s="201">
        <v>3</v>
      </c>
      <c r="G1892" s="201">
        <v>3</v>
      </c>
      <c r="H1892" s="202">
        <v>0</v>
      </c>
      <c r="I1892" s="205">
        <v>0</v>
      </c>
      <c r="J1892" s="201">
        <v>3</v>
      </c>
      <c r="K1892" s="201">
        <v>0</v>
      </c>
      <c r="L1892" s="202">
        <v>0</v>
      </c>
    </row>
    <row r="1893" s="192" customFormat="1" customHeight="1" spans="1:12">
      <c r="A1893" s="179" t="s">
        <v>1619</v>
      </c>
      <c r="B1893" s="179" t="s">
        <v>1911</v>
      </c>
      <c r="C1893" s="179" t="s">
        <v>1911</v>
      </c>
      <c r="D1893" s="199" t="s">
        <v>3523</v>
      </c>
      <c r="E1893" s="200" t="s">
        <v>3524</v>
      </c>
      <c r="F1893" s="201">
        <v>4.06</v>
      </c>
      <c r="G1893" s="201">
        <v>4.06</v>
      </c>
      <c r="H1893" s="202">
        <v>0</v>
      </c>
      <c r="I1893" s="205">
        <v>0</v>
      </c>
      <c r="J1893" s="201">
        <v>0</v>
      </c>
      <c r="K1893" s="201">
        <v>4.06</v>
      </c>
      <c r="L1893" s="202">
        <v>0</v>
      </c>
    </row>
    <row r="1894" s="192" customFormat="1" customHeight="1" spans="1:12">
      <c r="A1894" s="179" t="s">
        <v>1619</v>
      </c>
      <c r="B1894" s="179" t="s">
        <v>1911</v>
      </c>
      <c r="C1894" s="179" t="s">
        <v>1913</v>
      </c>
      <c r="D1894" s="199" t="s">
        <v>3525</v>
      </c>
      <c r="E1894" s="200" t="s">
        <v>3526</v>
      </c>
      <c r="F1894" s="201">
        <v>1.63</v>
      </c>
      <c r="G1894" s="201">
        <v>1.63</v>
      </c>
      <c r="H1894" s="202">
        <v>0</v>
      </c>
      <c r="I1894" s="205">
        <v>0</v>
      </c>
      <c r="J1894" s="201">
        <v>0</v>
      </c>
      <c r="K1894" s="201">
        <v>1.63</v>
      </c>
      <c r="L1894" s="202">
        <v>0</v>
      </c>
    </row>
    <row r="1895" s="192" customFormat="1" customHeight="1" spans="1:12">
      <c r="A1895" s="179" t="s">
        <v>1697</v>
      </c>
      <c r="B1895" s="179" t="s">
        <v>1992</v>
      </c>
      <c r="C1895" s="179" t="s">
        <v>1897</v>
      </c>
      <c r="D1895" s="199" t="s">
        <v>3527</v>
      </c>
      <c r="E1895" s="200" t="s">
        <v>3528</v>
      </c>
      <c r="F1895" s="201">
        <v>1</v>
      </c>
      <c r="G1895" s="201">
        <v>1</v>
      </c>
      <c r="H1895" s="202">
        <v>0</v>
      </c>
      <c r="I1895" s="205">
        <v>0</v>
      </c>
      <c r="J1895" s="201">
        <v>0</v>
      </c>
      <c r="K1895" s="201">
        <v>1</v>
      </c>
      <c r="L1895" s="202">
        <v>0</v>
      </c>
    </row>
    <row r="1896" s="192" customFormat="1" customHeight="1" spans="1:12">
      <c r="A1896" s="179" t="s">
        <v>1619</v>
      </c>
      <c r="B1896" s="179" t="s">
        <v>2029</v>
      </c>
      <c r="C1896" s="179" t="s">
        <v>1899</v>
      </c>
      <c r="D1896" s="199" t="s">
        <v>3529</v>
      </c>
      <c r="E1896" s="200" t="s">
        <v>3530</v>
      </c>
      <c r="F1896" s="201">
        <v>0.17</v>
      </c>
      <c r="G1896" s="201">
        <v>0.17</v>
      </c>
      <c r="H1896" s="202">
        <v>0</v>
      </c>
      <c r="I1896" s="205">
        <v>0</v>
      </c>
      <c r="J1896" s="201">
        <v>0</v>
      </c>
      <c r="K1896" s="201">
        <v>0.17</v>
      </c>
      <c r="L1896" s="202">
        <v>0</v>
      </c>
    </row>
    <row r="1897" s="192" customFormat="1" customHeight="1" spans="1:12">
      <c r="A1897" s="179" t="s">
        <v>1851</v>
      </c>
      <c r="B1897" s="179" t="s">
        <v>1899</v>
      </c>
      <c r="C1897" s="179" t="s">
        <v>1897</v>
      </c>
      <c r="D1897" s="199" t="s">
        <v>3533</v>
      </c>
      <c r="E1897" s="200" t="s">
        <v>3533</v>
      </c>
      <c r="F1897" s="201">
        <v>1.98</v>
      </c>
      <c r="G1897" s="201">
        <v>1.98</v>
      </c>
      <c r="H1897" s="202">
        <v>0</v>
      </c>
      <c r="I1897" s="205">
        <v>0</v>
      </c>
      <c r="J1897" s="201">
        <v>0</v>
      </c>
      <c r="K1897" s="201">
        <v>1.98</v>
      </c>
      <c r="L1897" s="202">
        <v>0</v>
      </c>
    </row>
    <row r="1898" s="192" customFormat="1" customHeight="1" spans="1:12">
      <c r="A1898" s="179" t="s">
        <v>1414</v>
      </c>
      <c r="B1898" s="179" t="s">
        <v>1913</v>
      </c>
      <c r="C1898" s="179" t="s">
        <v>1897</v>
      </c>
      <c r="D1898" s="199" t="s">
        <v>3519</v>
      </c>
      <c r="E1898" s="200" t="s">
        <v>3534</v>
      </c>
      <c r="F1898" s="201">
        <v>4.5</v>
      </c>
      <c r="G1898" s="201">
        <v>4.5</v>
      </c>
      <c r="H1898" s="202">
        <v>0</v>
      </c>
      <c r="I1898" s="205">
        <v>4.5</v>
      </c>
      <c r="J1898" s="201">
        <v>0</v>
      </c>
      <c r="K1898" s="201">
        <v>0</v>
      </c>
      <c r="L1898" s="202">
        <v>0</v>
      </c>
    </row>
    <row r="1899" s="192" customFormat="1" customHeight="1" spans="1:12">
      <c r="A1899" s="179" t="s">
        <v>1414</v>
      </c>
      <c r="B1899" s="179" t="s">
        <v>1913</v>
      </c>
      <c r="C1899" s="179" t="s">
        <v>1897</v>
      </c>
      <c r="D1899" s="199" t="s">
        <v>3519</v>
      </c>
      <c r="E1899" s="200" t="s">
        <v>3535</v>
      </c>
      <c r="F1899" s="201">
        <v>0.19</v>
      </c>
      <c r="G1899" s="201">
        <v>0.19</v>
      </c>
      <c r="H1899" s="202">
        <v>0</v>
      </c>
      <c r="I1899" s="205">
        <v>0.19</v>
      </c>
      <c r="J1899" s="201">
        <v>0</v>
      </c>
      <c r="K1899" s="201">
        <v>0</v>
      </c>
      <c r="L1899" s="202">
        <v>0</v>
      </c>
    </row>
    <row r="1900" s="192" customFormat="1" customHeight="1" spans="1:12">
      <c r="A1900" s="179" t="s">
        <v>1414</v>
      </c>
      <c r="B1900" s="179" t="s">
        <v>1913</v>
      </c>
      <c r="C1900" s="179" t="s">
        <v>1897</v>
      </c>
      <c r="D1900" s="199" t="s">
        <v>3519</v>
      </c>
      <c r="E1900" s="200" t="s">
        <v>3536</v>
      </c>
      <c r="F1900" s="201">
        <v>1.98</v>
      </c>
      <c r="G1900" s="201">
        <v>1.98</v>
      </c>
      <c r="H1900" s="202">
        <v>0</v>
      </c>
      <c r="I1900" s="205">
        <v>1.98</v>
      </c>
      <c r="J1900" s="201">
        <v>0</v>
      </c>
      <c r="K1900" s="201">
        <v>0</v>
      </c>
      <c r="L1900" s="202">
        <v>0</v>
      </c>
    </row>
    <row r="1901" s="192" customFormat="1" customHeight="1" spans="1:12">
      <c r="A1901" s="179" t="s">
        <v>1619</v>
      </c>
      <c r="B1901" s="179" t="s">
        <v>1911</v>
      </c>
      <c r="C1901" s="179" t="s">
        <v>1897</v>
      </c>
      <c r="D1901" s="199" t="s">
        <v>3537</v>
      </c>
      <c r="E1901" s="200" t="s">
        <v>3538</v>
      </c>
      <c r="F1901" s="201">
        <v>0.94</v>
      </c>
      <c r="G1901" s="201">
        <v>0.94</v>
      </c>
      <c r="H1901" s="202">
        <v>0</v>
      </c>
      <c r="I1901" s="205">
        <v>0</v>
      </c>
      <c r="J1901" s="201">
        <v>0.94</v>
      </c>
      <c r="K1901" s="201">
        <v>0</v>
      </c>
      <c r="L1901" s="202">
        <v>0</v>
      </c>
    </row>
    <row r="1902" s="192" customFormat="1" customHeight="1" spans="1:12">
      <c r="A1902" s="179"/>
      <c r="B1902" s="179"/>
      <c r="C1902" s="179"/>
      <c r="D1902" s="199" t="s">
        <v>2547</v>
      </c>
      <c r="E1902" s="200" t="s">
        <v>2548</v>
      </c>
      <c r="F1902" s="201">
        <v>42.19</v>
      </c>
      <c r="G1902" s="201">
        <v>42.19</v>
      </c>
      <c r="H1902" s="202">
        <v>0</v>
      </c>
      <c r="I1902" s="205">
        <v>7.53</v>
      </c>
      <c r="J1902" s="201">
        <v>4.89</v>
      </c>
      <c r="K1902" s="201">
        <v>10.45</v>
      </c>
      <c r="L1902" s="202">
        <v>19.32</v>
      </c>
    </row>
    <row r="1903" s="192" customFormat="1" customHeight="1" spans="1:12">
      <c r="A1903" s="179"/>
      <c r="B1903" s="179"/>
      <c r="C1903" s="179"/>
      <c r="D1903" s="199" t="s">
        <v>3517</v>
      </c>
      <c r="E1903" s="200" t="s">
        <v>3518</v>
      </c>
      <c r="F1903" s="201">
        <v>42.19</v>
      </c>
      <c r="G1903" s="201">
        <v>42.19</v>
      </c>
      <c r="H1903" s="202">
        <v>0</v>
      </c>
      <c r="I1903" s="205">
        <v>7.53</v>
      </c>
      <c r="J1903" s="201">
        <v>4.89</v>
      </c>
      <c r="K1903" s="201">
        <v>10.45</v>
      </c>
      <c r="L1903" s="202">
        <v>19.32</v>
      </c>
    </row>
    <row r="1904" s="192" customFormat="1" customHeight="1" spans="1:12">
      <c r="A1904" s="179" t="s">
        <v>1414</v>
      </c>
      <c r="B1904" s="179" t="s">
        <v>1913</v>
      </c>
      <c r="C1904" s="179" t="s">
        <v>1897</v>
      </c>
      <c r="D1904" s="199" t="s">
        <v>3519</v>
      </c>
      <c r="E1904" s="200" t="s">
        <v>3520</v>
      </c>
      <c r="F1904" s="201">
        <v>19.32</v>
      </c>
      <c r="G1904" s="201">
        <v>19.32</v>
      </c>
      <c r="H1904" s="202">
        <v>0</v>
      </c>
      <c r="I1904" s="205">
        <v>0</v>
      </c>
      <c r="J1904" s="201">
        <v>0</v>
      </c>
      <c r="K1904" s="201">
        <v>0</v>
      </c>
      <c r="L1904" s="202">
        <v>19.32</v>
      </c>
    </row>
    <row r="1905" s="192" customFormat="1" customHeight="1" spans="1:12">
      <c r="A1905" s="179" t="s">
        <v>1414</v>
      </c>
      <c r="B1905" s="179" t="s">
        <v>1913</v>
      </c>
      <c r="C1905" s="179" t="s">
        <v>1897</v>
      </c>
      <c r="D1905" s="199" t="s">
        <v>3519</v>
      </c>
      <c r="E1905" s="200" t="s">
        <v>3521</v>
      </c>
      <c r="F1905" s="201">
        <v>0.89</v>
      </c>
      <c r="G1905" s="201">
        <v>0.89</v>
      </c>
      <c r="H1905" s="202">
        <v>0</v>
      </c>
      <c r="I1905" s="205">
        <v>0</v>
      </c>
      <c r="J1905" s="201">
        <v>0.89</v>
      </c>
      <c r="K1905" s="201">
        <v>0</v>
      </c>
      <c r="L1905" s="202">
        <v>0</v>
      </c>
    </row>
    <row r="1906" s="192" customFormat="1" customHeight="1" spans="1:12">
      <c r="A1906" s="179" t="s">
        <v>1414</v>
      </c>
      <c r="B1906" s="179" t="s">
        <v>1913</v>
      </c>
      <c r="C1906" s="179" t="s">
        <v>1897</v>
      </c>
      <c r="D1906" s="199" t="s">
        <v>3519</v>
      </c>
      <c r="E1906" s="200" t="s">
        <v>3522</v>
      </c>
      <c r="F1906" s="201">
        <v>4</v>
      </c>
      <c r="G1906" s="201">
        <v>4</v>
      </c>
      <c r="H1906" s="202">
        <v>0</v>
      </c>
      <c r="I1906" s="205">
        <v>0</v>
      </c>
      <c r="J1906" s="201">
        <v>4</v>
      </c>
      <c r="K1906" s="201">
        <v>0</v>
      </c>
      <c r="L1906" s="202">
        <v>0</v>
      </c>
    </row>
    <row r="1907" s="192" customFormat="1" customHeight="1" spans="1:12">
      <c r="A1907" s="179" t="s">
        <v>1619</v>
      </c>
      <c r="B1907" s="179" t="s">
        <v>1911</v>
      </c>
      <c r="C1907" s="179" t="s">
        <v>1911</v>
      </c>
      <c r="D1907" s="199" t="s">
        <v>3523</v>
      </c>
      <c r="E1907" s="200" t="s">
        <v>3524</v>
      </c>
      <c r="F1907" s="201">
        <v>4.84</v>
      </c>
      <c r="G1907" s="201">
        <v>4.84</v>
      </c>
      <c r="H1907" s="202">
        <v>0</v>
      </c>
      <c r="I1907" s="205">
        <v>0</v>
      </c>
      <c r="J1907" s="201">
        <v>0</v>
      </c>
      <c r="K1907" s="201">
        <v>4.84</v>
      </c>
      <c r="L1907" s="202">
        <v>0</v>
      </c>
    </row>
    <row r="1908" s="192" customFormat="1" customHeight="1" spans="1:12">
      <c r="A1908" s="179" t="s">
        <v>1619</v>
      </c>
      <c r="B1908" s="179" t="s">
        <v>1911</v>
      </c>
      <c r="C1908" s="179" t="s">
        <v>1913</v>
      </c>
      <c r="D1908" s="199" t="s">
        <v>3525</v>
      </c>
      <c r="E1908" s="200" t="s">
        <v>3526</v>
      </c>
      <c r="F1908" s="201">
        <v>1.94</v>
      </c>
      <c r="G1908" s="201">
        <v>1.94</v>
      </c>
      <c r="H1908" s="202">
        <v>0</v>
      </c>
      <c r="I1908" s="205">
        <v>0</v>
      </c>
      <c r="J1908" s="201">
        <v>0</v>
      </c>
      <c r="K1908" s="201">
        <v>1.94</v>
      </c>
      <c r="L1908" s="202">
        <v>0</v>
      </c>
    </row>
    <row r="1909" s="192" customFormat="1" customHeight="1" spans="1:12">
      <c r="A1909" s="179" t="s">
        <v>1697</v>
      </c>
      <c r="B1909" s="179" t="s">
        <v>1992</v>
      </c>
      <c r="C1909" s="179" t="s">
        <v>1897</v>
      </c>
      <c r="D1909" s="199" t="s">
        <v>3527</v>
      </c>
      <c r="E1909" s="200" t="s">
        <v>3528</v>
      </c>
      <c r="F1909" s="201">
        <v>1.16</v>
      </c>
      <c r="G1909" s="201">
        <v>1.16</v>
      </c>
      <c r="H1909" s="202">
        <v>0</v>
      </c>
      <c r="I1909" s="205">
        <v>0</v>
      </c>
      <c r="J1909" s="201">
        <v>0</v>
      </c>
      <c r="K1909" s="201">
        <v>1.16</v>
      </c>
      <c r="L1909" s="202">
        <v>0</v>
      </c>
    </row>
    <row r="1910" s="192" customFormat="1" customHeight="1" spans="1:12">
      <c r="A1910" s="179" t="s">
        <v>1619</v>
      </c>
      <c r="B1910" s="179" t="s">
        <v>2029</v>
      </c>
      <c r="C1910" s="179" t="s">
        <v>1899</v>
      </c>
      <c r="D1910" s="199" t="s">
        <v>3529</v>
      </c>
      <c r="E1910" s="200" t="s">
        <v>3530</v>
      </c>
      <c r="F1910" s="201">
        <v>0.19</v>
      </c>
      <c r="G1910" s="201">
        <v>0.19</v>
      </c>
      <c r="H1910" s="202">
        <v>0</v>
      </c>
      <c r="I1910" s="205">
        <v>0</v>
      </c>
      <c r="J1910" s="201">
        <v>0</v>
      </c>
      <c r="K1910" s="201">
        <v>0.19</v>
      </c>
      <c r="L1910" s="202">
        <v>0</v>
      </c>
    </row>
    <row r="1911" s="192" customFormat="1" customHeight="1" spans="1:12">
      <c r="A1911" s="179" t="s">
        <v>1851</v>
      </c>
      <c r="B1911" s="179" t="s">
        <v>1899</v>
      </c>
      <c r="C1911" s="179" t="s">
        <v>1897</v>
      </c>
      <c r="D1911" s="199" t="s">
        <v>3533</v>
      </c>
      <c r="E1911" s="200" t="s">
        <v>3533</v>
      </c>
      <c r="F1911" s="201">
        <v>2.32</v>
      </c>
      <c r="G1911" s="201">
        <v>2.32</v>
      </c>
      <c r="H1911" s="202">
        <v>0</v>
      </c>
      <c r="I1911" s="205">
        <v>0</v>
      </c>
      <c r="J1911" s="201">
        <v>0</v>
      </c>
      <c r="K1911" s="201">
        <v>2.32</v>
      </c>
      <c r="L1911" s="202">
        <v>0</v>
      </c>
    </row>
    <row r="1912" s="192" customFormat="1" customHeight="1" spans="1:12">
      <c r="A1912" s="179" t="s">
        <v>1414</v>
      </c>
      <c r="B1912" s="179" t="s">
        <v>1913</v>
      </c>
      <c r="C1912" s="179" t="s">
        <v>1897</v>
      </c>
      <c r="D1912" s="199" t="s">
        <v>3519</v>
      </c>
      <c r="E1912" s="200" t="s">
        <v>3534</v>
      </c>
      <c r="F1912" s="201">
        <v>6</v>
      </c>
      <c r="G1912" s="201">
        <v>6</v>
      </c>
      <c r="H1912" s="202">
        <v>0</v>
      </c>
      <c r="I1912" s="205">
        <v>6</v>
      </c>
      <c r="J1912" s="201">
        <v>0</v>
      </c>
      <c r="K1912" s="201">
        <v>0</v>
      </c>
      <c r="L1912" s="202">
        <v>0</v>
      </c>
    </row>
    <row r="1913" s="192" customFormat="1" customHeight="1" spans="1:12">
      <c r="A1913" s="179" t="s">
        <v>1414</v>
      </c>
      <c r="B1913" s="179" t="s">
        <v>1913</v>
      </c>
      <c r="C1913" s="179" t="s">
        <v>1897</v>
      </c>
      <c r="D1913" s="199" t="s">
        <v>3519</v>
      </c>
      <c r="E1913" s="200" t="s">
        <v>3535</v>
      </c>
      <c r="F1913" s="201">
        <v>0.21</v>
      </c>
      <c r="G1913" s="201">
        <v>0.21</v>
      </c>
      <c r="H1913" s="202">
        <v>0</v>
      </c>
      <c r="I1913" s="205">
        <v>0.21</v>
      </c>
      <c r="J1913" s="201">
        <v>0</v>
      </c>
      <c r="K1913" s="201">
        <v>0</v>
      </c>
      <c r="L1913" s="202">
        <v>0</v>
      </c>
    </row>
    <row r="1914" s="192" customFormat="1" customHeight="1" spans="1:12">
      <c r="A1914" s="179" t="s">
        <v>1414</v>
      </c>
      <c r="B1914" s="179" t="s">
        <v>1913</v>
      </c>
      <c r="C1914" s="179" t="s">
        <v>1897</v>
      </c>
      <c r="D1914" s="199" t="s">
        <v>3519</v>
      </c>
      <c r="E1914" s="200" t="s">
        <v>3536</v>
      </c>
      <c r="F1914" s="201">
        <v>1.32</v>
      </c>
      <c r="G1914" s="201">
        <v>1.32</v>
      </c>
      <c r="H1914" s="202">
        <v>0</v>
      </c>
      <c r="I1914" s="205">
        <v>1.32</v>
      </c>
      <c r="J1914" s="201">
        <v>0</v>
      </c>
      <c r="K1914" s="201">
        <v>0</v>
      </c>
      <c r="L1914" s="202">
        <v>0</v>
      </c>
    </row>
    <row r="1915" s="192" customFormat="1" customHeight="1" spans="1:12">
      <c r="A1915" s="179"/>
      <c r="B1915" s="179"/>
      <c r="C1915" s="179"/>
      <c r="D1915" s="199" t="s">
        <v>2549</v>
      </c>
      <c r="E1915" s="200" t="s">
        <v>2550</v>
      </c>
      <c r="F1915" s="201">
        <v>44.18</v>
      </c>
      <c r="G1915" s="201">
        <v>44.18</v>
      </c>
      <c r="H1915" s="202">
        <v>0</v>
      </c>
      <c r="I1915" s="205">
        <v>7.55</v>
      </c>
      <c r="J1915" s="201">
        <v>4.78</v>
      </c>
      <c r="K1915" s="201">
        <v>11.12</v>
      </c>
      <c r="L1915" s="202">
        <v>20.73</v>
      </c>
    </row>
    <row r="1916" s="192" customFormat="1" customHeight="1" spans="1:12">
      <c r="A1916" s="179"/>
      <c r="B1916" s="179"/>
      <c r="C1916" s="179"/>
      <c r="D1916" s="199" t="s">
        <v>3517</v>
      </c>
      <c r="E1916" s="200" t="s">
        <v>3518</v>
      </c>
      <c r="F1916" s="201">
        <v>44.18</v>
      </c>
      <c r="G1916" s="201">
        <v>44.18</v>
      </c>
      <c r="H1916" s="202">
        <v>0</v>
      </c>
      <c r="I1916" s="205">
        <v>7.55</v>
      </c>
      <c r="J1916" s="201">
        <v>4.78</v>
      </c>
      <c r="K1916" s="201">
        <v>11.12</v>
      </c>
      <c r="L1916" s="202">
        <v>20.73</v>
      </c>
    </row>
    <row r="1917" s="192" customFormat="1" customHeight="1" spans="1:12">
      <c r="A1917" s="179" t="s">
        <v>1414</v>
      </c>
      <c r="B1917" s="179" t="s">
        <v>1913</v>
      </c>
      <c r="C1917" s="179" t="s">
        <v>1897</v>
      </c>
      <c r="D1917" s="199" t="s">
        <v>3519</v>
      </c>
      <c r="E1917" s="200" t="s">
        <v>3520</v>
      </c>
      <c r="F1917" s="201">
        <v>20.73</v>
      </c>
      <c r="G1917" s="201">
        <v>20.73</v>
      </c>
      <c r="H1917" s="202">
        <v>0</v>
      </c>
      <c r="I1917" s="205">
        <v>0</v>
      </c>
      <c r="J1917" s="201">
        <v>0</v>
      </c>
      <c r="K1917" s="201">
        <v>0</v>
      </c>
      <c r="L1917" s="202">
        <v>20.73</v>
      </c>
    </row>
    <row r="1918" s="192" customFormat="1" customHeight="1" spans="1:12">
      <c r="A1918" s="179" t="s">
        <v>1414</v>
      </c>
      <c r="B1918" s="179" t="s">
        <v>1913</v>
      </c>
      <c r="C1918" s="179" t="s">
        <v>1897</v>
      </c>
      <c r="D1918" s="199" t="s">
        <v>3519</v>
      </c>
      <c r="E1918" s="200" t="s">
        <v>3521</v>
      </c>
      <c r="F1918" s="201">
        <v>0.78</v>
      </c>
      <c r="G1918" s="201">
        <v>0.78</v>
      </c>
      <c r="H1918" s="202">
        <v>0</v>
      </c>
      <c r="I1918" s="205">
        <v>0</v>
      </c>
      <c r="J1918" s="201">
        <v>0.78</v>
      </c>
      <c r="K1918" s="201">
        <v>0</v>
      </c>
      <c r="L1918" s="202">
        <v>0</v>
      </c>
    </row>
    <row r="1919" s="192" customFormat="1" customHeight="1" spans="1:12">
      <c r="A1919" s="179" t="s">
        <v>1414</v>
      </c>
      <c r="B1919" s="179" t="s">
        <v>1913</v>
      </c>
      <c r="C1919" s="179" t="s">
        <v>1897</v>
      </c>
      <c r="D1919" s="199" t="s">
        <v>3519</v>
      </c>
      <c r="E1919" s="200" t="s">
        <v>3522</v>
      </c>
      <c r="F1919" s="201">
        <v>4</v>
      </c>
      <c r="G1919" s="201">
        <v>4</v>
      </c>
      <c r="H1919" s="202">
        <v>0</v>
      </c>
      <c r="I1919" s="205">
        <v>0</v>
      </c>
      <c r="J1919" s="201">
        <v>4</v>
      </c>
      <c r="K1919" s="201">
        <v>0</v>
      </c>
      <c r="L1919" s="202">
        <v>0</v>
      </c>
    </row>
    <row r="1920" s="192" customFormat="1" customHeight="1" spans="1:12">
      <c r="A1920" s="179" t="s">
        <v>1619</v>
      </c>
      <c r="B1920" s="179" t="s">
        <v>1911</v>
      </c>
      <c r="C1920" s="179" t="s">
        <v>1911</v>
      </c>
      <c r="D1920" s="199" t="s">
        <v>3523</v>
      </c>
      <c r="E1920" s="200" t="s">
        <v>3524</v>
      </c>
      <c r="F1920" s="201">
        <v>5.1</v>
      </c>
      <c r="G1920" s="201">
        <v>5.1</v>
      </c>
      <c r="H1920" s="202">
        <v>0</v>
      </c>
      <c r="I1920" s="205">
        <v>0</v>
      </c>
      <c r="J1920" s="201">
        <v>0</v>
      </c>
      <c r="K1920" s="201">
        <v>5.1</v>
      </c>
      <c r="L1920" s="202">
        <v>0</v>
      </c>
    </row>
    <row r="1921" s="192" customFormat="1" customHeight="1" spans="1:12">
      <c r="A1921" s="179" t="s">
        <v>1619</v>
      </c>
      <c r="B1921" s="179" t="s">
        <v>1911</v>
      </c>
      <c r="C1921" s="179" t="s">
        <v>1913</v>
      </c>
      <c r="D1921" s="199" t="s">
        <v>3525</v>
      </c>
      <c r="E1921" s="200" t="s">
        <v>3526</v>
      </c>
      <c r="F1921" s="201">
        <v>2.04</v>
      </c>
      <c r="G1921" s="201">
        <v>2.04</v>
      </c>
      <c r="H1921" s="202">
        <v>0</v>
      </c>
      <c r="I1921" s="205">
        <v>0</v>
      </c>
      <c r="J1921" s="201">
        <v>0</v>
      </c>
      <c r="K1921" s="201">
        <v>2.04</v>
      </c>
      <c r="L1921" s="202">
        <v>0</v>
      </c>
    </row>
    <row r="1922" s="192" customFormat="1" customHeight="1" spans="1:12">
      <c r="A1922" s="179" t="s">
        <v>1697</v>
      </c>
      <c r="B1922" s="179" t="s">
        <v>1992</v>
      </c>
      <c r="C1922" s="179" t="s">
        <v>1897</v>
      </c>
      <c r="D1922" s="199" t="s">
        <v>3527</v>
      </c>
      <c r="E1922" s="200" t="s">
        <v>3528</v>
      </c>
      <c r="F1922" s="201">
        <v>1.24</v>
      </c>
      <c r="G1922" s="201">
        <v>1.24</v>
      </c>
      <c r="H1922" s="202">
        <v>0</v>
      </c>
      <c r="I1922" s="205">
        <v>0</v>
      </c>
      <c r="J1922" s="201">
        <v>0</v>
      </c>
      <c r="K1922" s="201">
        <v>1.24</v>
      </c>
      <c r="L1922" s="202">
        <v>0</v>
      </c>
    </row>
    <row r="1923" s="192" customFormat="1" customHeight="1" spans="1:12">
      <c r="A1923" s="179" t="s">
        <v>1619</v>
      </c>
      <c r="B1923" s="179" t="s">
        <v>2029</v>
      </c>
      <c r="C1923" s="179" t="s">
        <v>1899</v>
      </c>
      <c r="D1923" s="199" t="s">
        <v>3529</v>
      </c>
      <c r="E1923" s="200" t="s">
        <v>3530</v>
      </c>
      <c r="F1923" s="201">
        <v>0.21</v>
      </c>
      <c r="G1923" s="201">
        <v>0.21</v>
      </c>
      <c r="H1923" s="202">
        <v>0</v>
      </c>
      <c r="I1923" s="205">
        <v>0</v>
      </c>
      <c r="J1923" s="201">
        <v>0</v>
      </c>
      <c r="K1923" s="201">
        <v>0.21</v>
      </c>
      <c r="L1923" s="202">
        <v>0</v>
      </c>
    </row>
    <row r="1924" s="192" customFormat="1" customHeight="1" spans="1:12">
      <c r="A1924" s="179" t="s">
        <v>1619</v>
      </c>
      <c r="B1924" s="179" t="s">
        <v>2029</v>
      </c>
      <c r="C1924" s="179" t="s">
        <v>1897</v>
      </c>
      <c r="D1924" s="199" t="s">
        <v>3531</v>
      </c>
      <c r="E1924" s="200" t="s">
        <v>3532</v>
      </c>
      <c r="F1924" s="201">
        <v>0.04</v>
      </c>
      <c r="G1924" s="201">
        <v>0.04</v>
      </c>
      <c r="H1924" s="202">
        <v>0</v>
      </c>
      <c r="I1924" s="205">
        <v>0</v>
      </c>
      <c r="J1924" s="201">
        <v>0</v>
      </c>
      <c r="K1924" s="201">
        <v>0.04</v>
      </c>
      <c r="L1924" s="202">
        <v>0</v>
      </c>
    </row>
    <row r="1925" s="192" customFormat="1" customHeight="1" spans="1:12">
      <c r="A1925" s="179" t="s">
        <v>1851</v>
      </c>
      <c r="B1925" s="179" t="s">
        <v>1899</v>
      </c>
      <c r="C1925" s="179" t="s">
        <v>1897</v>
      </c>
      <c r="D1925" s="199" t="s">
        <v>3533</v>
      </c>
      <c r="E1925" s="200" t="s">
        <v>3533</v>
      </c>
      <c r="F1925" s="201">
        <v>2.49</v>
      </c>
      <c r="G1925" s="201">
        <v>2.49</v>
      </c>
      <c r="H1925" s="202">
        <v>0</v>
      </c>
      <c r="I1925" s="205">
        <v>0</v>
      </c>
      <c r="J1925" s="201">
        <v>0</v>
      </c>
      <c r="K1925" s="201">
        <v>2.49</v>
      </c>
      <c r="L1925" s="202">
        <v>0</v>
      </c>
    </row>
    <row r="1926" s="192" customFormat="1" customHeight="1" spans="1:12">
      <c r="A1926" s="179" t="s">
        <v>1414</v>
      </c>
      <c r="B1926" s="179" t="s">
        <v>1913</v>
      </c>
      <c r="C1926" s="179" t="s">
        <v>1897</v>
      </c>
      <c r="D1926" s="199" t="s">
        <v>3519</v>
      </c>
      <c r="E1926" s="200" t="s">
        <v>3534</v>
      </c>
      <c r="F1926" s="201">
        <v>6</v>
      </c>
      <c r="G1926" s="201">
        <v>6</v>
      </c>
      <c r="H1926" s="202">
        <v>0</v>
      </c>
      <c r="I1926" s="205">
        <v>6</v>
      </c>
      <c r="J1926" s="201">
        <v>0</v>
      </c>
      <c r="K1926" s="201">
        <v>0</v>
      </c>
      <c r="L1926" s="202">
        <v>0</v>
      </c>
    </row>
    <row r="1927" s="192" customFormat="1" customHeight="1" spans="1:12">
      <c r="A1927" s="179" t="s">
        <v>1414</v>
      </c>
      <c r="B1927" s="179" t="s">
        <v>1913</v>
      </c>
      <c r="C1927" s="179" t="s">
        <v>1897</v>
      </c>
      <c r="D1927" s="199" t="s">
        <v>3519</v>
      </c>
      <c r="E1927" s="200" t="s">
        <v>3535</v>
      </c>
      <c r="F1927" s="201">
        <v>0.23</v>
      </c>
      <c r="G1927" s="201">
        <v>0.23</v>
      </c>
      <c r="H1927" s="202">
        <v>0</v>
      </c>
      <c r="I1927" s="205">
        <v>0.23</v>
      </c>
      <c r="J1927" s="201">
        <v>0</v>
      </c>
      <c r="K1927" s="201">
        <v>0</v>
      </c>
      <c r="L1927" s="202">
        <v>0</v>
      </c>
    </row>
    <row r="1928" s="192" customFormat="1" customHeight="1" spans="1:12">
      <c r="A1928" s="179" t="s">
        <v>1414</v>
      </c>
      <c r="B1928" s="179" t="s">
        <v>1913</v>
      </c>
      <c r="C1928" s="179" t="s">
        <v>1897</v>
      </c>
      <c r="D1928" s="199" t="s">
        <v>3519</v>
      </c>
      <c r="E1928" s="200" t="s">
        <v>3536</v>
      </c>
      <c r="F1928" s="201">
        <v>1.32</v>
      </c>
      <c r="G1928" s="201">
        <v>1.32</v>
      </c>
      <c r="H1928" s="202">
        <v>0</v>
      </c>
      <c r="I1928" s="205">
        <v>1.32</v>
      </c>
      <c r="J1928" s="201">
        <v>0</v>
      </c>
      <c r="K1928" s="201">
        <v>0</v>
      </c>
      <c r="L1928" s="202">
        <v>0</v>
      </c>
    </row>
    <row r="1929" s="192" customFormat="1" customHeight="1" spans="1:12">
      <c r="A1929" s="179"/>
      <c r="B1929" s="179"/>
      <c r="C1929" s="179"/>
      <c r="D1929" s="199" t="s">
        <v>2551</v>
      </c>
      <c r="E1929" s="200" t="s">
        <v>2552</v>
      </c>
      <c r="F1929" s="201">
        <v>35.82</v>
      </c>
      <c r="G1929" s="201">
        <v>35.82</v>
      </c>
      <c r="H1929" s="202">
        <v>0</v>
      </c>
      <c r="I1929" s="205">
        <v>6.67</v>
      </c>
      <c r="J1929" s="201">
        <v>3.79</v>
      </c>
      <c r="K1929" s="201">
        <v>8.83</v>
      </c>
      <c r="L1929" s="202">
        <v>16.53</v>
      </c>
    </row>
    <row r="1930" s="192" customFormat="1" customHeight="1" spans="1:12">
      <c r="A1930" s="179"/>
      <c r="B1930" s="179"/>
      <c r="C1930" s="179"/>
      <c r="D1930" s="199" t="s">
        <v>3517</v>
      </c>
      <c r="E1930" s="200" t="s">
        <v>3518</v>
      </c>
      <c r="F1930" s="201">
        <v>35.82</v>
      </c>
      <c r="G1930" s="201">
        <v>35.82</v>
      </c>
      <c r="H1930" s="202">
        <v>0</v>
      </c>
      <c r="I1930" s="205">
        <v>6.67</v>
      </c>
      <c r="J1930" s="201">
        <v>3.79</v>
      </c>
      <c r="K1930" s="201">
        <v>8.83</v>
      </c>
      <c r="L1930" s="202">
        <v>16.53</v>
      </c>
    </row>
    <row r="1931" s="192" customFormat="1" customHeight="1" spans="1:12">
      <c r="A1931" s="179" t="s">
        <v>1414</v>
      </c>
      <c r="B1931" s="179" t="s">
        <v>1913</v>
      </c>
      <c r="C1931" s="179" t="s">
        <v>1897</v>
      </c>
      <c r="D1931" s="199" t="s">
        <v>3519</v>
      </c>
      <c r="E1931" s="200" t="s">
        <v>3520</v>
      </c>
      <c r="F1931" s="201">
        <v>16.53</v>
      </c>
      <c r="G1931" s="201">
        <v>16.53</v>
      </c>
      <c r="H1931" s="202">
        <v>0</v>
      </c>
      <c r="I1931" s="205">
        <v>0</v>
      </c>
      <c r="J1931" s="201">
        <v>0</v>
      </c>
      <c r="K1931" s="201">
        <v>0</v>
      </c>
      <c r="L1931" s="202">
        <v>16.53</v>
      </c>
    </row>
    <row r="1932" s="192" customFormat="1" customHeight="1" spans="1:12">
      <c r="A1932" s="179" t="s">
        <v>1414</v>
      </c>
      <c r="B1932" s="179" t="s">
        <v>1913</v>
      </c>
      <c r="C1932" s="179" t="s">
        <v>1897</v>
      </c>
      <c r="D1932" s="199" t="s">
        <v>3519</v>
      </c>
      <c r="E1932" s="200" t="s">
        <v>3521</v>
      </c>
      <c r="F1932" s="201">
        <v>0.79</v>
      </c>
      <c r="G1932" s="201">
        <v>0.79</v>
      </c>
      <c r="H1932" s="202">
        <v>0</v>
      </c>
      <c r="I1932" s="205">
        <v>0</v>
      </c>
      <c r="J1932" s="201">
        <v>0.79</v>
      </c>
      <c r="K1932" s="201">
        <v>0</v>
      </c>
      <c r="L1932" s="202">
        <v>0</v>
      </c>
    </row>
    <row r="1933" s="192" customFormat="1" customHeight="1" spans="1:12">
      <c r="A1933" s="179" t="s">
        <v>1414</v>
      </c>
      <c r="B1933" s="179" t="s">
        <v>1913</v>
      </c>
      <c r="C1933" s="179" t="s">
        <v>1897</v>
      </c>
      <c r="D1933" s="199" t="s">
        <v>3519</v>
      </c>
      <c r="E1933" s="200" t="s">
        <v>3522</v>
      </c>
      <c r="F1933" s="201">
        <v>3</v>
      </c>
      <c r="G1933" s="201">
        <v>3</v>
      </c>
      <c r="H1933" s="202">
        <v>0</v>
      </c>
      <c r="I1933" s="205">
        <v>0</v>
      </c>
      <c r="J1933" s="201">
        <v>3</v>
      </c>
      <c r="K1933" s="201">
        <v>0</v>
      </c>
      <c r="L1933" s="202">
        <v>0</v>
      </c>
    </row>
    <row r="1934" s="192" customFormat="1" customHeight="1" spans="1:12">
      <c r="A1934" s="179" t="s">
        <v>1619</v>
      </c>
      <c r="B1934" s="179" t="s">
        <v>1911</v>
      </c>
      <c r="C1934" s="179" t="s">
        <v>1911</v>
      </c>
      <c r="D1934" s="199" t="s">
        <v>3523</v>
      </c>
      <c r="E1934" s="200" t="s">
        <v>3524</v>
      </c>
      <c r="F1934" s="201">
        <v>4.06</v>
      </c>
      <c r="G1934" s="201">
        <v>4.06</v>
      </c>
      <c r="H1934" s="202">
        <v>0</v>
      </c>
      <c r="I1934" s="205">
        <v>0</v>
      </c>
      <c r="J1934" s="201">
        <v>0</v>
      </c>
      <c r="K1934" s="201">
        <v>4.06</v>
      </c>
      <c r="L1934" s="202">
        <v>0</v>
      </c>
    </row>
    <row r="1935" s="192" customFormat="1" customHeight="1" spans="1:12">
      <c r="A1935" s="179" t="s">
        <v>1619</v>
      </c>
      <c r="B1935" s="179" t="s">
        <v>1911</v>
      </c>
      <c r="C1935" s="179" t="s">
        <v>1913</v>
      </c>
      <c r="D1935" s="199" t="s">
        <v>3525</v>
      </c>
      <c r="E1935" s="200" t="s">
        <v>3526</v>
      </c>
      <c r="F1935" s="201">
        <v>1.62</v>
      </c>
      <c r="G1935" s="201">
        <v>1.62</v>
      </c>
      <c r="H1935" s="202">
        <v>0</v>
      </c>
      <c r="I1935" s="205">
        <v>0</v>
      </c>
      <c r="J1935" s="201">
        <v>0</v>
      </c>
      <c r="K1935" s="201">
        <v>1.62</v>
      </c>
      <c r="L1935" s="202">
        <v>0</v>
      </c>
    </row>
    <row r="1936" s="192" customFormat="1" customHeight="1" spans="1:12">
      <c r="A1936" s="179" t="s">
        <v>1697</v>
      </c>
      <c r="B1936" s="179" t="s">
        <v>1992</v>
      </c>
      <c r="C1936" s="179" t="s">
        <v>1897</v>
      </c>
      <c r="D1936" s="199" t="s">
        <v>3527</v>
      </c>
      <c r="E1936" s="200" t="s">
        <v>3528</v>
      </c>
      <c r="F1936" s="201">
        <v>1</v>
      </c>
      <c r="G1936" s="201">
        <v>1</v>
      </c>
      <c r="H1936" s="202">
        <v>0</v>
      </c>
      <c r="I1936" s="205">
        <v>0</v>
      </c>
      <c r="J1936" s="201">
        <v>0</v>
      </c>
      <c r="K1936" s="201">
        <v>1</v>
      </c>
      <c r="L1936" s="202">
        <v>0</v>
      </c>
    </row>
    <row r="1937" s="192" customFormat="1" customHeight="1" spans="1:12">
      <c r="A1937" s="179" t="s">
        <v>1619</v>
      </c>
      <c r="B1937" s="179" t="s">
        <v>2029</v>
      </c>
      <c r="C1937" s="179" t="s">
        <v>1899</v>
      </c>
      <c r="D1937" s="199" t="s">
        <v>3529</v>
      </c>
      <c r="E1937" s="200" t="s">
        <v>3530</v>
      </c>
      <c r="F1937" s="201">
        <v>0.17</v>
      </c>
      <c r="G1937" s="201">
        <v>0.17</v>
      </c>
      <c r="H1937" s="202">
        <v>0</v>
      </c>
      <c r="I1937" s="205">
        <v>0</v>
      </c>
      <c r="J1937" s="201">
        <v>0</v>
      </c>
      <c r="K1937" s="201">
        <v>0.17</v>
      </c>
      <c r="L1937" s="202">
        <v>0</v>
      </c>
    </row>
    <row r="1938" s="192" customFormat="1" customHeight="1" spans="1:12">
      <c r="A1938" s="179" t="s">
        <v>1851</v>
      </c>
      <c r="B1938" s="179" t="s">
        <v>1899</v>
      </c>
      <c r="C1938" s="179" t="s">
        <v>1897</v>
      </c>
      <c r="D1938" s="199" t="s">
        <v>3533</v>
      </c>
      <c r="E1938" s="200" t="s">
        <v>3533</v>
      </c>
      <c r="F1938" s="201">
        <v>1.98</v>
      </c>
      <c r="G1938" s="201">
        <v>1.98</v>
      </c>
      <c r="H1938" s="202">
        <v>0</v>
      </c>
      <c r="I1938" s="205">
        <v>0</v>
      </c>
      <c r="J1938" s="201">
        <v>0</v>
      </c>
      <c r="K1938" s="201">
        <v>1.98</v>
      </c>
      <c r="L1938" s="202">
        <v>0</v>
      </c>
    </row>
    <row r="1939" s="192" customFormat="1" customHeight="1" spans="1:12">
      <c r="A1939" s="179" t="s">
        <v>1414</v>
      </c>
      <c r="B1939" s="179" t="s">
        <v>1913</v>
      </c>
      <c r="C1939" s="179" t="s">
        <v>1897</v>
      </c>
      <c r="D1939" s="199" t="s">
        <v>3519</v>
      </c>
      <c r="E1939" s="200" t="s">
        <v>3534</v>
      </c>
      <c r="F1939" s="201">
        <v>4.5</v>
      </c>
      <c r="G1939" s="201">
        <v>4.5</v>
      </c>
      <c r="H1939" s="202">
        <v>0</v>
      </c>
      <c r="I1939" s="205">
        <v>4.5</v>
      </c>
      <c r="J1939" s="201">
        <v>0</v>
      </c>
      <c r="K1939" s="201">
        <v>0</v>
      </c>
      <c r="L1939" s="202">
        <v>0</v>
      </c>
    </row>
    <row r="1940" s="192" customFormat="1" customHeight="1" spans="1:12">
      <c r="A1940" s="179" t="s">
        <v>1414</v>
      </c>
      <c r="B1940" s="179" t="s">
        <v>1913</v>
      </c>
      <c r="C1940" s="179" t="s">
        <v>1897</v>
      </c>
      <c r="D1940" s="199" t="s">
        <v>3519</v>
      </c>
      <c r="E1940" s="200" t="s">
        <v>3535</v>
      </c>
      <c r="F1940" s="201">
        <v>0.19</v>
      </c>
      <c r="G1940" s="201">
        <v>0.19</v>
      </c>
      <c r="H1940" s="202">
        <v>0</v>
      </c>
      <c r="I1940" s="205">
        <v>0.19</v>
      </c>
      <c r="J1940" s="201">
        <v>0</v>
      </c>
      <c r="K1940" s="201">
        <v>0</v>
      </c>
      <c r="L1940" s="202">
        <v>0</v>
      </c>
    </row>
    <row r="1941" s="192" customFormat="1" customHeight="1" spans="1:12">
      <c r="A1941" s="179" t="s">
        <v>1414</v>
      </c>
      <c r="B1941" s="179" t="s">
        <v>1913</v>
      </c>
      <c r="C1941" s="179" t="s">
        <v>1897</v>
      </c>
      <c r="D1941" s="199" t="s">
        <v>3519</v>
      </c>
      <c r="E1941" s="200" t="s">
        <v>3536</v>
      </c>
      <c r="F1941" s="201">
        <v>1.98</v>
      </c>
      <c r="G1941" s="201">
        <v>1.98</v>
      </c>
      <c r="H1941" s="202">
        <v>0</v>
      </c>
      <c r="I1941" s="205">
        <v>1.98</v>
      </c>
      <c r="J1941" s="201">
        <v>0</v>
      </c>
      <c r="K1941" s="201">
        <v>0</v>
      </c>
      <c r="L1941" s="202">
        <v>0</v>
      </c>
    </row>
    <row r="1942" s="192" customFormat="1" customHeight="1" spans="1:12">
      <c r="A1942" s="179"/>
      <c r="B1942" s="179"/>
      <c r="C1942" s="179"/>
      <c r="D1942" s="199" t="s">
        <v>2553</v>
      </c>
      <c r="E1942" s="200" t="s">
        <v>2554</v>
      </c>
      <c r="F1942" s="201">
        <v>45.43</v>
      </c>
      <c r="G1942" s="201">
        <v>45.43</v>
      </c>
      <c r="H1942" s="202">
        <v>0</v>
      </c>
      <c r="I1942" s="205">
        <v>7.57</v>
      </c>
      <c r="J1942" s="201">
        <v>4.76</v>
      </c>
      <c r="K1942" s="201">
        <v>11.54</v>
      </c>
      <c r="L1942" s="202">
        <v>21.56</v>
      </c>
    </row>
    <row r="1943" s="192" customFormat="1" customHeight="1" spans="1:12">
      <c r="A1943" s="179"/>
      <c r="B1943" s="179"/>
      <c r="C1943" s="179"/>
      <c r="D1943" s="199" t="s">
        <v>3517</v>
      </c>
      <c r="E1943" s="200" t="s">
        <v>3518</v>
      </c>
      <c r="F1943" s="201">
        <v>45.43</v>
      </c>
      <c r="G1943" s="201">
        <v>45.43</v>
      </c>
      <c r="H1943" s="202">
        <v>0</v>
      </c>
      <c r="I1943" s="205">
        <v>7.57</v>
      </c>
      <c r="J1943" s="201">
        <v>4.76</v>
      </c>
      <c r="K1943" s="201">
        <v>11.54</v>
      </c>
      <c r="L1943" s="202">
        <v>21.56</v>
      </c>
    </row>
    <row r="1944" s="192" customFormat="1" customHeight="1" spans="1:12">
      <c r="A1944" s="179" t="s">
        <v>1414</v>
      </c>
      <c r="B1944" s="179" t="s">
        <v>1913</v>
      </c>
      <c r="C1944" s="179" t="s">
        <v>1897</v>
      </c>
      <c r="D1944" s="199" t="s">
        <v>3519</v>
      </c>
      <c r="E1944" s="200" t="s">
        <v>3520</v>
      </c>
      <c r="F1944" s="201">
        <v>21.56</v>
      </c>
      <c r="G1944" s="201">
        <v>21.56</v>
      </c>
      <c r="H1944" s="202">
        <v>0</v>
      </c>
      <c r="I1944" s="205">
        <v>0</v>
      </c>
      <c r="J1944" s="201">
        <v>0</v>
      </c>
      <c r="K1944" s="201">
        <v>0</v>
      </c>
      <c r="L1944" s="202">
        <v>21.56</v>
      </c>
    </row>
    <row r="1945" s="192" customFormat="1" customHeight="1" spans="1:12">
      <c r="A1945" s="179" t="s">
        <v>1414</v>
      </c>
      <c r="B1945" s="179" t="s">
        <v>1913</v>
      </c>
      <c r="C1945" s="179" t="s">
        <v>1897</v>
      </c>
      <c r="D1945" s="199" t="s">
        <v>3519</v>
      </c>
      <c r="E1945" s="200" t="s">
        <v>3521</v>
      </c>
      <c r="F1945" s="201">
        <v>0.76</v>
      </c>
      <c r="G1945" s="201">
        <v>0.76</v>
      </c>
      <c r="H1945" s="202">
        <v>0</v>
      </c>
      <c r="I1945" s="205">
        <v>0</v>
      </c>
      <c r="J1945" s="201">
        <v>0.76</v>
      </c>
      <c r="K1945" s="201">
        <v>0</v>
      </c>
      <c r="L1945" s="202">
        <v>0</v>
      </c>
    </row>
    <row r="1946" s="192" customFormat="1" customHeight="1" spans="1:12">
      <c r="A1946" s="179" t="s">
        <v>1414</v>
      </c>
      <c r="B1946" s="179" t="s">
        <v>1913</v>
      </c>
      <c r="C1946" s="179" t="s">
        <v>1897</v>
      </c>
      <c r="D1946" s="199" t="s">
        <v>3519</v>
      </c>
      <c r="E1946" s="200" t="s">
        <v>3522</v>
      </c>
      <c r="F1946" s="201">
        <v>4</v>
      </c>
      <c r="G1946" s="201">
        <v>4</v>
      </c>
      <c r="H1946" s="202">
        <v>0</v>
      </c>
      <c r="I1946" s="205">
        <v>0</v>
      </c>
      <c r="J1946" s="201">
        <v>4</v>
      </c>
      <c r="K1946" s="201">
        <v>0</v>
      </c>
      <c r="L1946" s="202">
        <v>0</v>
      </c>
    </row>
    <row r="1947" s="192" customFormat="1" customHeight="1" spans="1:12">
      <c r="A1947" s="179" t="s">
        <v>1619</v>
      </c>
      <c r="B1947" s="179" t="s">
        <v>1911</v>
      </c>
      <c r="C1947" s="179" t="s">
        <v>1911</v>
      </c>
      <c r="D1947" s="199" t="s">
        <v>3523</v>
      </c>
      <c r="E1947" s="200" t="s">
        <v>3524</v>
      </c>
      <c r="F1947" s="201">
        <v>5.26</v>
      </c>
      <c r="G1947" s="201">
        <v>5.26</v>
      </c>
      <c r="H1947" s="202">
        <v>0</v>
      </c>
      <c r="I1947" s="205">
        <v>0</v>
      </c>
      <c r="J1947" s="201">
        <v>0</v>
      </c>
      <c r="K1947" s="201">
        <v>5.26</v>
      </c>
      <c r="L1947" s="202">
        <v>0</v>
      </c>
    </row>
    <row r="1948" s="192" customFormat="1" customHeight="1" spans="1:12">
      <c r="A1948" s="179" t="s">
        <v>1619</v>
      </c>
      <c r="B1948" s="179" t="s">
        <v>1911</v>
      </c>
      <c r="C1948" s="179" t="s">
        <v>1913</v>
      </c>
      <c r="D1948" s="199" t="s">
        <v>3525</v>
      </c>
      <c r="E1948" s="200" t="s">
        <v>3526</v>
      </c>
      <c r="F1948" s="201">
        <v>2.11</v>
      </c>
      <c r="G1948" s="201">
        <v>2.11</v>
      </c>
      <c r="H1948" s="202">
        <v>0</v>
      </c>
      <c r="I1948" s="205">
        <v>0</v>
      </c>
      <c r="J1948" s="201">
        <v>0</v>
      </c>
      <c r="K1948" s="201">
        <v>2.11</v>
      </c>
      <c r="L1948" s="202">
        <v>0</v>
      </c>
    </row>
    <row r="1949" s="192" customFormat="1" customHeight="1" spans="1:12">
      <c r="A1949" s="179" t="s">
        <v>1697</v>
      </c>
      <c r="B1949" s="179" t="s">
        <v>1992</v>
      </c>
      <c r="C1949" s="179" t="s">
        <v>1897</v>
      </c>
      <c r="D1949" s="199" t="s">
        <v>3527</v>
      </c>
      <c r="E1949" s="200" t="s">
        <v>3528</v>
      </c>
      <c r="F1949" s="201">
        <v>1.3</v>
      </c>
      <c r="G1949" s="201">
        <v>1.3</v>
      </c>
      <c r="H1949" s="202">
        <v>0</v>
      </c>
      <c r="I1949" s="205">
        <v>0</v>
      </c>
      <c r="J1949" s="201">
        <v>0</v>
      </c>
      <c r="K1949" s="201">
        <v>1.3</v>
      </c>
      <c r="L1949" s="202">
        <v>0</v>
      </c>
    </row>
    <row r="1950" s="192" customFormat="1" customHeight="1" spans="1:12">
      <c r="A1950" s="179" t="s">
        <v>1619</v>
      </c>
      <c r="B1950" s="179" t="s">
        <v>2029</v>
      </c>
      <c r="C1950" s="179" t="s">
        <v>1899</v>
      </c>
      <c r="D1950" s="199" t="s">
        <v>3529</v>
      </c>
      <c r="E1950" s="200" t="s">
        <v>3530</v>
      </c>
      <c r="F1950" s="201">
        <v>0.22</v>
      </c>
      <c r="G1950" s="201">
        <v>0.22</v>
      </c>
      <c r="H1950" s="202">
        <v>0</v>
      </c>
      <c r="I1950" s="205">
        <v>0</v>
      </c>
      <c r="J1950" s="201">
        <v>0</v>
      </c>
      <c r="K1950" s="201">
        <v>0.22</v>
      </c>
      <c r="L1950" s="202">
        <v>0</v>
      </c>
    </row>
    <row r="1951" s="192" customFormat="1" customHeight="1" spans="1:12">
      <c r="A1951" s="179" t="s">
        <v>1619</v>
      </c>
      <c r="B1951" s="179" t="s">
        <v>2029</v>
      </c>
      <c r="C1951" s="179" t="s">
        <v>1897</v>
      </c>
      <c r="D1951" s="199" t="s">
        <v>3531</v>
      </c>
      <c r="E1951" s="200" t="s">
        <v>3532</v>
      </c>
      <c r="F1951" s="201">
        <v>0.06</v>
      </c>
      <c r="G1951" s="201">
        <v>0.06</v>
      </c>
      <c r="H1951" s="202">
        <v>0</v>
      </c>
      <c r="I1951" s="205">
        <v>0</v>
      </c>
      <c r="J1951" s="201">
        <v>0</v>
      </c>
      <c r="K1951" s="201">
        <v>0.06</v>
      </c>
      <c r="L1951" s="202">
        <v>0</v>
      </c>
    </row>
    <row r="1952" s="192" customFormat="1" customHeight="1" spans="1:12">
      <c r="A1952" s="179" t="s">
        <v>1851</v>
      </c>
      <c r="B1952" s="179" t="s">
        <v>1899</v>
      </c>
      <c r="C1952" s="179" t="s">
        <v>1897</v>
      </c>
      <c r="D1952" s="199" t="s">
        <v>3533</v>
      </c>
      <c r="E1952" s="200" t="s">
        <v>3533</v>
      </c>
      <c r="F1952" s="201">
        <v>2.59</v>
      </c>
      <c r="G1952" s="201">
        <v>2.59</v>
      </c>
      <c r="H1952" s="202">
        <v>0</v>
      </c>
      <c r="I1952" s="205">
        <v>0</v>
      </c>
      <c r="J1952" s="201">
        <v>0</v>
      </c>
      <c r="K1952" s="201">
        <v>2.59</v>
      </c>
      <c r="L1952" s="202">
        <v>0</v>
      </c>
    </row>
    <row r="1953" s="192" customFormat="1" customHeight="1" spans="1:12">
      <c r="A1953" s="179" t="s">
        <v>1414</v>
      </c>
      <c r="B1953" s="179" t="s">
        <v>1913</v>
      </c>
      <c r="C1953" s="179" t="s">
        <v>1897</v>
      </c>
      <c r="D1953" s="199" t="s">
        <v>3519</v>
      </c>
      <c r="E1953" s="200" t="s">
        <v>3534</v>
      </c>
      <c r="F1953" s="201">
        <v>6</v>
      </c>
      <c r="G1953" s="201">
        <v>6</v>
      </c>
      <c r="H1953" s="202">
        <v>0</v>
      </c>
      <c r="I1953" s="205">
        <v>6</v>
      </c>
      <c r="J1953" s="201">
        <v>0</v>
      </c>
      <c r="K1953" s="201">
        <v>0</v>
      </c>
      <c r="L1953" s="202">
        <v>0</v>
      </c>
    </row>
    <row r="1954" s="192" customFormat="1" customHeight="1" spans="1:12">
      <c r="A1954" s="179" t="s">
        <v>1414</v>
      </c>
      <c r="B1954" s="179" t="s">
        <v>1913</v>
      </c>
      <c r="C1954" s="179" t="s">
        <v>1897</v>
      </c>
      <c r="D1954" s="199" t="s">
        <v>3519</v>
      </c>
      <c r="E1954" s="200" t="s">
        <v>3535</v>
      </c>
      <c r="F1954" s="201">
        <v>0.25</v>
      </c>
      <c r="G1954" s="201">
        <v>0.25</v>
      </c>
      <c r="H1954" s="202">
        <v>0</v>
      </c>
      <c r="I1954" s="205">
        <v>0.25</v>
      </c>
      <c r="J1954" s="201">
        <v>0</v>
      </c>
      <c r="K1954" s="201">
        <v>0</v>
      </c>
      <c r="L1954" s="202">
        <v>0</v>
      </c>
    </row>
    <row r="1955" s="192" customFormat="1" customHeight="1" spans="1:12">
      <c r="A1955" s="179" t="s">
        <v>1414</v>
      </c>
      <c r="B1955" s="179" t="s">
        <v>1913</v>
      </c>
      <c r="C1955" s="179" t="s">
        <v>1897</v>
      </c>
      <c r="D1955" s="199" t="s">
        <v>3519</v>
      </c>
      <c r="E1955" s="200" t="s">
        <v>3536</v>
      </c>
      <c r="F1955" s="201">
        <v>1.32</v>
      </c>
      <c r="G1955" s="201">
        <v>1.32</v>
      </c>
      <c r="H1955" s="202">
        <v>0</v>
      </c>
      <c r="I1955" s="205">
        <v>1.32</v>
      </c>
      <c r="J1955" s="201">
        <v>0</v>
      </c>
      <c r="K1955" s="201">
        <v>0</v>
      </c>
      <c r="L1955" s="202">
        <v>0</v>
      </c>
    </row>
    <row r="1956" s="192" customFormat="1" customHeight="1" spans="1:12">
      <c r="A1956" s="179"/>
      <c r="B1956" s="179"/>
      <c r="C1956" s="179"/>
      <c r="D1956" s="199" t="s">
        <v>2555</v>
      </c>
      <c r="E1956" s="200" t="s">
        <v>2556</v>
      </c>
      <c r="F1956" s="201">
        <v>45.74</v>
      </c>
      <c r="G1956" s="201">
        <v>45.74</v>
      </c>
      <c r="H1956" s="202">
        <v>0</v>
      </c>
      <c r="I1956" s="205">
        <v>7.56</v>
      </c>
      <c r="J1956" s="201">
        <v>5.67</v>
      </c>
      <c r="K1956" s="201">
        <v>11.33</v>
      </c>
      <c r="L1956" s="202">
        <v>21.18</v>
      </c>
    </row>
    <row r="1957" s="192" customFormat="1" customHeight="1" spans="1:12">
      <c r="A1957" s="179"/>
      <c r="B1957" s="179"/>
      <c r="C1957" s="179"/>
      <c r="D1957" s="199" t="s">
        <v>3517</v>
      </c>
      <c r="E1957" s="200" t="s">
        <v>3518</v>
      </c>
      <c r="F1957" s="201">
        <v>45.74</v>
      </c>
      <c r="G1957" s="201">
        <v>45.74</v>
      </c>
      <c r="H1957" s="202">
        <v>0</v>
      </c>
      <c r="I1957" s="205">
        <v>7.56</v>
      </c>
      <c r="J1957" s="201">
        <v>5.67</v>
      </c>
      <c r="K1957" s="201">
        <v>11.33</v>
      </c>
      <c r="L1957" s="202">
        <v>21.18</v>
      </c>
    </row>
    <row r="1958" s="192" customFormat="1" customHeight="1" spans="1:12">
      <c r="A1958" s="179" t="s">
        <v>1414</v>
      </c>
      <c r="B1958" s="179" t="s">
        <v>1913</v>
      </c>
      <c r="C1958" s="179" t="s">
        <v>1897</v>
      </c>
      <c r="D1958" s="199" t="s">
        <v>3519</v>
      </c>
      <c r="E1958" s="200" t="s">
        <v>3520</v>
      </c>
      <c r="F1958" s="201">
        <v>21.18</v>
      </c>
      <c r="G1958" s="201">
        <v>21.18</v>
      </c>
      <c r="H1958" s="202">
        <v>0</v>
      </c>
      <c r="I1958" s="205">
        <v>0</v>
      </c>
      <c r="J1958" s="201">
        <v>0</v>
      </c>
      <c r="K1958" s="201">
        <v>0</v>
      </c>
      <c r="L1958" s="202">
        <v>21.18</v>
      </c>
    </row>
    <row r="1959" s="192" customFormat="1" customHeight="1" spans="1:12">
      <c r="A1959" s="179" t="s">
        <v>1414</v>
      </c>
      <c r="B1959" s="179" t="s">
        <v>1913</v>
      </c>
      <c r="C1959" s="179" t="s">
        <v>1897</v>
      </c>
      <c r="D1959" s="199" t="s">
        <v>3519</v>
      </c>
      <c r="E1959" s="200" t="s">
        <v>3521</v>
      </c>
      <c r="F1959" s="201">
        <v>0.73</v>
      </c>
      <c r="G1959" s="201">
        <v>0.73</v>
      </c>
      <c r="H1959" s="202">
        <v>0</v>
      </c>
      <c r="I1959" s="205">
        <v>0</v>
      </c>
      <c r="J1959" s="201">
        <v>0.73</v>
      </c>
      <c r="K1959" s="201">
        <v>0</v>
      </c>
      <c r="L1959" s="202">
        <v>0</v>
      </c>
    </row>
    <row r="1960" s="192" customFormat="1" customHeight="1" spans="1:12">
      <c r="A1960" s="179" t="s">
        <v>1414</v>
      </c>
      <c r="B1960" s="179" t="s">
        <v>1913</v>
      </c>
      <c r="C1960" s="179" t="s">
        <v>1897</v>
      </c>
      <c r="D1960" s="199" t="s">
        <v>3519</v>
      </c>
      <c r="E1960" s="200" t="s">
        <v>3522</v>
      </c>
      <c r="F1960" s="201">
        <v>4</v>
      </c>
      <c r="G1960" s="201">
        <v>4</v>
      </c>
      <c r="H1960" s="202">
        <v>0</v>
      </c>
      <c r="I1960" s="205">
        <v>0</v>
      </c>
      <c r="J1960" s="201">
        <v>4</v>
      </c>
      <c r="K1960" s="201">
        <v>0</v>
      </c>
      <c r="L1960" s="202">
        <v>0</v>
      </c>
    </row>
    <row r="1961" s="192" customFormat="1" customHeight="1" spans="1:12">
      <c r="A1961" s="179" t="s">
        <v>1619</v>
      </c>
      <c r="B1961" s="179" t="s">
        <v>1911</v>
      </c>
      <c r="C1961" s="179" t="s">
        <v>1911</v>
      </c>
      <c r="D1961" s="199" t="s">
        <v>3523</v>
      </c>
      <c r="E1961" s="200" t="s">
        <v>3524</v>
      </c>
      <c r="F1961" s="201">
        <v>5.18</v>
      </c>
      <c r="G1961" s="201">
        <v>5.18</v>
      </c>
      <c r="H1961" s="202">
        <v>0</v>
      </c>
      <c r="I1961" s="205">
        <v>0</v>
      </c>
      <c r="J1961" s="201">
        <v>0</v>
      </c>
      <c r="K1961" s="201">
        <v>5.18</v>
      </c>
      <c r="L1961" s="202">
        <v>0</v>
      </c>
    </row>
    <row r="1962" s="192" customFormat="1" customHeight="1" spans="1:12">
      <c r="A1962" s="179" t="s">
        <v>1619</v>
      </c>
      <c r="B1962" s="179" t="s">
        <v>1911</v>
      </c>
      <c r="C1962" s="179" t="s">
        <v>1913</v>
      </c>
      <c r="D1962" s="199" t="s">
        <v>3525</v>
      </c>
      <c r="E1962" s="200" t="s">
        <v>3526</v>
      </c>
      <c r="F1962" s="201">
        <v>2.07</v>
      </c>
      <c r="G1962" s="201">
        <v>2.07</v>
      </c>
      <c r="H1962" s="202">
        <v>0</v>
      </c>
      <c r="I1962" s="205">
        <v>0</v>
      </c>
      <c r="J1962" s="201">
        <v>0</v>
      </c>
      <c r="K1962" s="201">
        <v>2.07</v>
      </c>
      <c r="L1962" s="202">
        <v>0</v>
      </c>
    </row>
    <row r="1963" s="192" customFormat="1" customHeight="1" spans="1:12">
      <c r="A1963" s="179" t="s">
        <v>1697</v>
      </c>
      <c r="B1963" s="179" t="s">
        <v>1992</v>
      </c>
      <c r="C1963" s="179" t="s">
        <v>1897</v>
      </c>
      <c r="D1963" s="199" t="s">
        <v>3527</v>
      </c>
      <c r="E1963" s="200" t="s">
        <v>3528</v>
      </c>
      <c r="F1963" s="201">
        <v>1.27</v>
      </c>
      <c r="G1963" s="201">
        <v>1.27</v>
      </c>
      <c r="H1963" s="202">
        <v>0</v>
      </c>
      <c r="I1963" s="205">
        <v>0</v>
      </c>
      <c r="J1963" s="201">
        <v>0</v>
      </c>
      <c r="K1963" s="201">
        <v>1.27</v>
      </c>
      <c r="L1963" s="202">
        <v>0</v>
      </c>
    </row>
    <row r="1964" s="192" customFormat="1" customHeight="1" spans="1:12">
      <c r="A1964" s="179" t="s">
        <v>1619</v>
      </c>
      <c r="B1964" s="179" t="s">
        <v>2029</v>
      </c>
      <c r="C1964" s="179" t="s">
        <v>1899</v>
      </c>
      <c r="D1964" s="199" t="s">
        <v>3529</v>
      </c>
      <c r="E1964" s="200" t="s">
        <v>3530</v>
      </c>
      <c r="F1964" s="201">
        <v>0.21</v>
      </c>
      <c r="G1964" s="201">
        <v>0.21</v>
      </c>
      <c r="H1964" s="202">
        <v>0</v>
      </c>
      <c r="I1964" s="205">
        <v>0</v>
      </c>
      <c r="J1964" s="201">
        <v>0</v>
      </c>
      <c r="K1964" s="201">
        <v>0.21</v>
      </c>
      <c r="L1964" s="202">
        <v>0</v>
      </c>
    </row>
    <row r="1965" s="192" customFormat="1" customHeight="1" spans="1:12">
      <c r="A1965" s="179" t="s">
        <v>1619</v>
      </c>
      <c r="B1965" s="179" t="s">
        <v>2029</v>
      </c>
      <c r="C1965" s="179" t="s">
        <v>1897</v>
      </c>
      <c r="D1965" s="199" t="s">
        <v>3531</v>
      </c>
      <c r="E1965" s="200" t="s">
        <v>3532</v>
      </c>
      <c r="F1965" s="201">
        <v>0.06</v>
      </c>
      <c r="G1965" s="201">
        <v>0.06</v>
      </c>
      <c r="H1965" s="202">
        <v>0</v>
      </c>
      <c r="I1965" s="205">
        <v>0</v>
      </c>
      <c r="J1965" s="201">
        <v>0</v>
      </c>
      <c r="K1965" s="201">
        <v>0.06</v>
      </c>
      <c r="L1965" s="202">
        <v>0</v>
      </c>
    </row>
    <row r="1966" s="192" customFormat="1" customHeight="1" spans="1:12">
      <c r="A1966" s="179" t="s">
        <v>1851</v>
      </c>
      <c r="B1966" s="179" t="s">
        <v>1899</v>
      </c>
      <c r="C1966" s="179" t="s">
        <v>1897</v>
      </c>
      <c r="D1966" s="199" t="s">
        <v>3533</v>
      </c>
      <c r="E1966" s="200" t="s">
        <v>3533</v>
      </c>
      <c r="F1966" s="201">
        <v>2.54</v>
      </c>
      <c r="G1966" s="201">
        <v>2.54</v>
      </c>
      <c r="H1966" s="202">
        <v>0</v>
      </c>
      <c r="I1966" s="205">
        <v>0</v>
      </c>
      <c r="J1966" s="201">
        <v>0</v>
      </c>
      <c r="K1966" s="201">
        <v>2.54</v>
      </c>
      <c r="L1966" s="202">
        <v>0</v>
      </c>
    </row>
    <row r="1967" s="192" customFormat="1" customHeight="1" spans="1:12">
      <c r="A1967" s="179" t="s">
        <v>1414</v>
      </c>
      <c r="B1967" s="179" t="s">
        <v>1913</v>
      </c>
      <c r="C1967" s="179" t="s">
        <v>1897</v>
      </c>
      <c r="D1967" s="199" t="s">
        <v>3519</v>
      </c>
      <c r="E1967" s="200" t="s">
        <v>3534</v>
      </c>
      <c r="F1967" s="201">
        <v>6</v>
      </c>
      <c r="G1967" s="201">
        <v>6</v>
      </c>
      <c r="H1967" s="202">
        <v>0</v>
      </c>
      <c r="I1967" s="205">
        <v>6</v>
      </c>
      <c r="J1967" s="201">
        <v>0</v>
      </c>
      <c r="K1967" s="201">
        <v>0</v>
      </c>
      <c r="L1967" s="202">
        <v>0</v>
      </c>
    </row>
    <row r="1968" s="192" customFormat="1" customHeight="1" spans="1:12">
      <c r="A1968" s="179" t="s">
        <v>1414</v>
      </c>
      <c r="B1968" s="179" t="s">
        <v>1913</v>
      </c>
      <c r="C1968" s="179" t="s">
        <v>1897</v>
      </c>
      <c r="D1968" s="199" t="s">
        <v>3519</v>
      </c>
      <c r="E1968" s="200" t="s">
        <v>3535</v>
      </c>
      <c r="F1968" s="201">
        <v>0.24</v>
      </c>
      <c r="G1968" s="201">
        <v>0.24</v>
      </c>
      <c r="H1968" s="202">
        <v>0</v>
      </c>
      <c r="I1968" s="205">
        <v>0.24</v>
      </c>
      <c r="J1968" s="201">
        <v>0</v>
      </c>
      <c r="K1968" s="201">
        <v>0</v>
      </c>
      <c r="L1968" s="202">
        <v>0</v>
      </c>
    </row>
    <row r="1969" s="192" customFormat="1" customHeight="1" spans="1:12">
      <c r="A1969" s="179" t="s">
        <v>1414</v>
      </c>
      <c r="B1969" s="179" t="s">
        <v>1913</v>
      </c>
      <c r="C1969" s="179" t="s">
        <v>1897</v>
      </c>
      <c r="D1969" s="199" t="s">
        <v>3519</v>
      </c>
      <c r="E1969" s="200" t="s">
        <v>3536</v>
      </c>
      <c r="F1969" s="201">
        <v>1.32</v>
      </c>
      <c r="G1969" s="201">
        <v>1.32</v>
      </c>
      <c r="H1969" s="202">
        <v>0</v>
      </c>
      <c r="I1969" s="205">
        <v>1.32</v>
      </c>
      <c r="J1969" s="201">
        <v>0</v>
      </c>
      <c r="K1969" s="201">
        <v>0</v>
      </c>
      <c r="L1969" s="202">
        <v>0</v>
      </c>
    </row>
    <row r="1970" s="192" customFormat="1" customHeight="1" spans="1:12">
      <c r="A1970" s="179" t="s">
        <v>1619</v>
      </c>
      <c r="B1970" s="179" t="s">
        <v>1911</v>
      </c>
      <c r="C1970" s="179" t="s">
        <v>1897</v>
      </c>
      <c r="D1970" s="199" t="s">
        <v>3537</v>
      </c>
      <c r="E1970" s="200" t="s">
        <v>3538</v>
      </c>
      <c r="F1970" s="201">
        <v>0.94</v>
      </c>
      <c r="G1970" s="201">
        <v>0.94</v>
      </c>
      <c r="H1970" s="202">
        <v>0</v>
      </c>
      <c r="I1970" s="205">
        <v>0</v>
      </c>
      <c r="J1970" s="201">
        <v>0.94</v>
      </c>
      <c r="K1970" s="201">
        <v>0</v>
      </c>
      <c r="L1970" s="202">
        <v>0</v>
      </c>
    </row>
    <row r="1971" s="192" customFormat="1" customHeight="1" spans="1:12">
      <c r="A1971" s="179"/>
      <c r="B1971" s="179"/>
      <c r="C1971" s="179"/>
      <c r="D1971" s="199" t="s">
        <v>2557</v>
      </c>
      <c r="E1971" s="200" t="s">
        <v>2558</v>
      </c>
      <c r="F1971" s="201">
        <v>34.94</v>
      </c>
      <c r="G1971" s="201">
        <v>34.94</v>
      </c>
      <c r="H1971" s="202">
        <v>0</v>
      </c>
      <c r="I1971" s="205">
        <v>6.66</v>
      </c>
      <c r="J1971" s="201">
        <v>3.75</v>
      </c>
      <c r="K1971" s="201">
        <v>8.56</v>
      </c>
      <c r="L1971" s="202">
        <v>15.97</v>
      </c>
    </row>
    <row r="1972" s="192" customFormat="1" customHeight="1" spans="1:12">
      <c r="A1972" s="179"/>
      <c r="B1972" s="179"/>
      <c r="C1972" s="179"/>
      <c r="D1972" s="199" t="s">
        <v>3517</v>
      </c>
      <c r="E1972" s="200" t="s">
        <v>3518</v>
      </c>
      <c r="F1972" s="201">
        <v>34.94</v>
      </c>
      <c r="G1972" s="201">
        <v>34.94</v>
      </c>
      <c r="H1972" s="202">
        <v>0</v>
      </c>
      <c r="I1972" s="205">
        <v>6.66</v>
      </c>
      <c r="J1972" s="201">
        <v>3.75</v>
      </c>
      <c r="K1972" s="201">
        <v>8.56</v>
      </c>
      <c r="L1972" s="202">
        <v>15.97</v>
      </c>
    </row>
    <row r="1973" s="192" customFormat="1" customHeight="1" spans="1:12">
      <c r="A1973" s="179" t="s">
        <v>1414</v>
      </c>
      <c r="B1973" s="179" t="s">
        <v>1913</v>
      </c>
      <c r="C1973" s="179" t="s">
        <v>1897</v>
      </c>
      <c r="D1973" s="199" t="s">
        <v>3519</v>
      </c>
      <c r="E1973" s="200" t="s">
        <v>3520</v>
      </c>
      <c r="F1973" s="201">
        <v>15.97</v>
      </c>
      <c r="G1973" s="201">
        <v>15.97</v>
      </c>
      <c r="H1973" s="202">
        <v>0</v>
      </c>
      <c r="I1973" s="205">
        <v>0</v>
      </c>
      <c r="J1973" s="201">
        <v>0</v>
      </c>
      <c r="K1973" s="201">
        <v>0</v>
      </c>
      <c r="L1973" s="202">
        <v>15.97</v>
      </c>
    </row>
    <row r="1974" s="192" customFormat="1" customHeight="1" spans="1:12">
      <c r="A1974" s="179" t="s">
        <v>1414</v>
      </c>
      <c r="B1974" s="179" t="s">
        <v>1913</v>
      </c>
      <c r="C1974" s="179" t="s">
        <v>1897</v>
      </c>
      <c r="D1974" s="199" t="s">
        <v>3519</v>
      </c>
      <c r="E1974" s="200" t="s">
        <v>3521</v>
      </c>
      <c r="F1974" s="201">
        <v>0.75</v>
      </c>
      <c r="G1974" s="201">
        <v>0.75</v>
      </c>
      <c r="H1974" s="202">
        <v>0</v>
      </c>
      <c r="I1974" s="205">
        <v>0</v>
      </c>
      <c r="J1974" s="201">
        <v>0.75</v>
      </c>
      <c r="K1974" s="201">
        <v>0</v>
      </c>
      <c r="L1974" s="202">
        <v>0</v>
      </c>
    </row>
    <row r="1975" s="192" customFormat="1" customHeight="1" spans="1:12">
      <c r="A1975" s="179" t="s">
        <v>1414</v>
      </c>
      <c r="B1975" s="179" t="s">
        <v>1913</v>
      </c>
      <c r="C1975" s="179" t="s">
        <v>1897</v>
      </c>
      <c r="D1975" s="199" t="s">
        <v>3519</v>
      </c>
      <c r="E1975" s="200" t="s">
        <v>3522</v>
      </c>
      <c r="F1975" s="201">
        <v>3</v>
      </c>
      <c r="G1975" s="201">
        <v>3</v>
      </c>
      <c r="H1975" s="202">
        <v>0</v>
      </c>
      <c r="I1975" s="205">
        <v>0</v>
      </c>
      <c r="J1975" s="201">
        <v>3</v>
      </c>
      <c r="K1975" s="201">
        <v>0</v>
      </c>
      <c r="L1975" s="202">
        <v>0</v>
      </c>
    </row>
    <row r="1976" s="192" customFormat="1" customHeight="1" spans="1:12">
      <c r="A1976" s="179" t="s">
        <v>1619</v>
      </c>
      <c r="B1976" s="179" t="s">
        <v>1911</v>
      </c>
      <c r="C1976" s="179" t="s">
        <v>1911</v>
      </c>
      <c r="D1976" s="199" t="s">
        <v>3523</v>
      </c>
      <c r="E1976" s="200" t="s">
        <v>3524</v>
      </c>
      <c r="F1976" s="201">
        <v>3.94</v>
      </c>
      <c r="G1976" s="201">
        <v>3.94</v>
      </c>
      <c r="H1976" s="202">
        <v>0</v>
      </c>
      <c r="I1976" s="205">
        <v>0</v>
      </c>
      <c r="J1976" s="201">
        <v>0</v>
      </c>
      <c r="K1976" s="201">
        <v>3.94</v>
      </c>
      <c r="L1976" s="202">
        <v>0</v>
      </c>
    </row>
    <row r="1977" s="192" customFormat="1" customHeight="1" spans="1:12">
      <c r="A1977" s="179" t="s">
        <v>1619</v>
      </c>
      <c r="B1977" s="179" t="s">
        <v>1911</v>
      </c>
      <c r="C1977" s="179" t="s">
        <v>1913</v>
      </c>
      <c r="D1977" s="199" t="s">
        <v>3525</v>
      </c>
      <c r="E1977" s="200" t="s">
        <v>3526</v>
      </c>
      <c r="F1977" s="201">
        <v>1.58</v>
      </c>
      <c r="G1977" s="201">
        <v>1.58</v>
      </c>
      <c r="H1977" s="202">
        <v>0</v>
      </c>
      <c r="I1977" s="205">
        <v>0</v>
      </c>
      <c r="J1977" s="201">
        <v>0</v>
      </c>
      <c r="K1977" s="201">
        <v>1.58</v>
      </c>
      <c r="L1977" s="202">
        <v>0</v>
      </c>
    </row>
    <row r="1978" s="192" customFormat="1" customHeight="1" spans="1:12">
      <c r="A1978" s="179" t="s">
        <v>1697</v>
      </c>
      <c r="B1978" s="179" t="s">
        <v>1992</v>
      </c>
      <c r="C1978" s="179" t="s">
        <v>1897</v>
      </c>
      <c r="D1978" s="199" t="s">
        <v>3527</v>
      </c>
      <c r="E1978" s="200" t="s">
        <v>3528</v>
      </c>
      <c r="F1978" s="201">
        <v>0.96</v>
      </c>
      <c r="G1978" s="201">
        <v>0.96</v>
      </c>
      <c r="H1978" s="202">
        <v>0</v>
      </c>
      <c r="I1978" s="205">
        <v>0</v>
      </c>
      <c r="J1978" s="201">
        <v>0</v>
      </c>
      <c r="K1978" s="201">
        <v>0.96</v>
      </c>
      <c r="L1978" s="202">
        <v>0</v>
      </c>
    </row>
    <row r="1979" s="192" customFormat="1" customHeight="1" spans="1:12">
      <c r="A1979" s="179" t="s">
        <v>1619</v>
      </c>
      <c r="B1979" s="179" t="s">
        <v>2029</v>
      </c>
      <c r="C1979" s="179" t="s">
        <v>1899</v>
      </c>
      <c r="D1979" s="199" t="s">
        <v>3529</v>
      </c>
      <c r="E1979" s="200" t="s">
        <v>3530</v>
      </c>
      <c r="F1979" s="201">
        <v>0.16</v>
      </c>
      <c r="G1979" s="201">
        <v>0.16</v>
      </c>
      <c r="H1979" s="202">
        <v>0</v>
      </c>
      <c r="I1979" s="205">
        <v>0</v>
      </c>
      <c r="J1979" s="201">
        <v>0</v>
      </c>
      <c r="K1979" s="201">
        <v>0.16</v>
      </c>
      <c r="L1979" s="202">
        <v>0</v>
      </c>
    </row>
    <row r="1980" s="192" customFormat="1" customHeight="1" spans="1:12">
      <c r="A1980" s="179" t="s">
        <v>1851</v>
      </c>
      <c r="B1980" s="179" t="s">
        <v>1899</v>
      </c>
      <c r="C1980" s="179" t="s">
        <v>1897</v>
      </c>
      <c r="D1980" s="199" t="s">
        <v>3533</v>
      </c>
      <c r="E1980" s="200" t="s">
        <v>3533</v>
      </c>
      <c r="F1980" s="201">
        <v>1.92</v>
      </c>
      <c r="G1980" s="201">
        <v>1.92</v>
      </c>
      <c r="H1980" s="202">
        <v>0</v>
      </c>
      <c r="I1980" s="205">
        <v>0</v>
      </c>
      <c r="J1980" s="201">
        <v>0</v>
      </c>
      <c r="K1980" s="201">
        <v>1.92</v>
      </c>
      <c r="L1980" s="202">
        <v>0</v>
      </c>
    </row>
    <row r="1981" s="192" customFormat="1" customHeight="1" spans="1:12">
      <c r="A1981" s="179" t="s">
        <v>1414</v>
      </c>
      <c r="B1981" s="179" t="s">
        <v>1913</v>
      </c>
      <c r="C1981" s="179" t="s">
        <v>1897</v>
      </c>
      <c r="D1981" s="199" t="s">
        <v>3519</v>
      </c>
      <c r="E1981" s="200" t="s">
        <v>3534</v>
      </c>
      <c r="F1981" s="201">
        <v>4.5</v>
      </c>
      <c r="G1981" s="201">
        <v>4.5</v>
      </c>
      <c r="H1981" s="202">
        <v>0</v>
      </c>
      <c r="I1981" s="205">
        <v>4.5</v>
      </c>
      <c r="J1981" s="201">
        <v>0</v>
      </c>
      <c r="K1981" s="201">
        <v>0</v>
      </c>
      <c r="L1981" s="202">
        <v>0</v>
      </c>
    </row>
    <row r="1982" s="192" customFormat="1" customHeight="1" spans="1:12">
      <c r="A1982" s="179" t="s">
        <v>1414</v>
      </c>
      <c r="B1982" s="179" t="s">
        <v>1913</v>
      </c>
      <c r="C1982" s="179" t="s">
        <v>1897</v>
      </c>
      <c r="D1982" s="199" t="s">
        <v>3519</v>
      </c>
      <c r="E1982" s="200" t="s">
        <v>3535</v>
      </c>
      <c r="F1982" s="201">
        <v>0.18</v>
      </c>
      <c r="G1982" s="201">
        <v>0.18</v>
      </c>
      <c r="H1982" s="202">
        <v>0</v>
      </c>
      <c r="I1982" s="205">
        <v>0.18</v>
      </c>
      <c r="J1982" s="201">
        <v>0</v>
      </c>
      <c r="K1982" s="201">
        <v>0</v>
      </c>
      <c r="L1982" s="202">
        <v>0</v>
      </c>
    </row>
    <row r="1983" s="192" customFormat="1" customHeight="1" spans="1:12">
      <c r="A1983" s="179" t="s">
        <v>1414</v>
      </c>
      <c r="B1983" s="179" t="s">
        <v>1913</v>
      </c>
      <c r="C1983" s="179" t="s">
        <v>1897</v>
      </c>
      <c r="D1983" s="199" t="s">
        <v>3519</v>
      </c>
      <c r="E1983" s="200" t="s">
        <v>3536</v>
      </c>
      <c r="F1983" s="201">
        <v>1.98</v>
      </c>
      <c r="G1983" s="201">
        <v>1.98</v>
      </c>
      <c r="H1983" s="202">
        <v>0</v>
      </c>
      <c r="I1983" s="205">
        <v>1.98</v>
      </c>
      <c r="J1983" s="201">
        <v>0</v>
      </c>
      <c r="K1983" s="201">
        <v>0</v>
      </c>
      <c r="L1983" s="202">
        <v>0</v>
      </c>
    </row>
    <row r="1984" s="192" customFormat="1" customHeight="1" spans="1:12">
      <c r="A1984" s="179"/>
      <c r="B1984" s="179"/>
      <c r="C1984" s="179"/>
      <c r="D1984" s="199" t="s">
        <v>2559</v>
      </c>
      <c r="E1984" s="200" t="s">
        <v>2560</v>
      </c>
      <c r="F1984" s="201">
        <v>39.21</v>
      </c>
      <c r="G1984" s="201">
        <v>39.21</v>
      </c>
      <c r="H1984" s="202">
        <v>0</v>
      </c>
      <c r="I1984" s="205">
        <v>6.74</v>
      </c>
      <c r="J1984" s="201">
        <v>6.64</v>
      </c>
      <c r="K1984" s="201">
        <v>9</v>
      </c>
      <c r="L1984" s="202">
        <v>16.83</v>
      </c>
    </row>
    <row r="1985" s="192" customFormat="1" customHeight="1" spans="1:12">
      <c r="A1985" s="179"/>
      <c r="B1985" s="179"/>
      <c r="C1985" s="179"/>
      <c r="D1985" s="199" t="s">
        <v>3517</v>
      </c>
      <c r="E1985" s="200" t="s">
        <v>3518</v>
      </c>
      <c r="F1985" s="201">
        <v>39.21</v>
      </c>
      <c r="G1985" s="201">
        <v>39.21</v>
      </c>
      <c r="H1985" s="202">
        <v>0</v>
      </c>
      <c r="I1985" s="205">
        <v>6.74</v>
      </c>
      <c r="J1985" s="201">
        <v>6.64</v>
      </c>
      <c r="K1985" s="201">
        <v>9</v>
      </c>
      <c r="L1985" s="202">
        <v>16.83</v>
      </c>
    </row>
    <row r="1986" s="192" customFormat="1" customHeight="1" spans="1:12">
      <c r="A1986" s="179" t="s">
        <v>1414</v>
      </c>
      <c r="B1986" s="179" t="s">
        <v>1913</v>
      </c>
      <c r="C1986" s="179" t="s">
        <v>1897</v>
      </c>
      <c r="D1986" s="199" t="s">
        <v>3519</v>
      </c>
      <c r="E1986" s="200" t="s">
        <v>3520</v>
      </c>
      <c r="F1986" s="201">
        <v>16.83</v>
      </c>
      <c r="G1986" s="201">
        <v>16.83</v>
      </c>
      <c r="H1986" s="202">
        <v>0</v>
      </c>
      <c r="I1986" s="205">
        <v>0</v>
      </c>
      <c r="J1986" s="201">
        <v>0</v>
      </c>
      <c r="K1986" s="201">
        <v>0</v>
      </c>
      <c r="L1986" s="202">
        <v>16.83</v>
      </c>
    </row>
    <row r="1987" s="192" customFormat="1" customHeight="1" spans="1:12">
      <c r="A1987" s="179" t="s">
        <v>1414</v>
      </c>
      <c r="B1987" s="179" t="s">
        <v>1913</v>
      </c>
      <c r="C1987" s="179" t="s">
        <v>1897</v>
      </c>
      <c r="D1987" s="199" t="s">
        <v>3519</v>
      </c>
      <c r="E1987" s="200" t="s">
        <v>3521</v>
      </c>
      <c r="F1987" s="201">
        <v>0.83</v>
      </c>
      <c r="G1987" s="201">
        <v>0.83</v>
      </c>
      <c r="H1987" s="202">
        <v>0</v>
      </c>
      <c r="I1987" s="205">
        <v>0</v>
      </c>
      <c r="J1987" s="201">
        <v>0.83</v>
      </c>
      <c r="K1987" s="201">
        <v>0</v>
      </c>
      <c r="L1987" s="202">
        <v>0</v>
      </c>
    </row>
    <row r="1988" s="192" customFormat="1" customHeight="1" spans="1:12">
      <c r="A1988" s="179" t="s">
        <v>1414</v>
      </c>
      <c r="B1988" s="179" t="s">
        <v>1913</v>
      </c>
      <c r="C1988" s="179" t="s">
        <v>1897</v>
      </c>
      <c r="D1988" s="199" t="s">
        <v>3519</v>
      </c>
      <c r="E1988" s="200" t="s">
        <v>3522</v>
      </c>
      <c r="F1988" s="201">
        <v>3</v>
      </c>
      <c r="G1988" s="201">
        <v>3</v>
      </c>
      <c r="H1988" s="202">
        <v>0</v>
      </c>
      <c r="I1988" s="205">
        <v>0</v>
      </c>
      <c r="J1988" s="201">
        <v>3</v>
      </c>
      <c r="K1988" s="201">
        <v>0</v>
      </c>
      <c r="L1988" s="202">
        <v>0</v>
      </c>
    </row>
    <row r="1989" s="192" customFormat="1" customHeight="1" spans="1:12">
      <c r="A1989" s="179" t="s">
        <v>1619</v>
      </c>
      <c r="B1989" s="179" t="s">
        <v>1911</v>
      </c>
      <c r="C1989" s="179" t="s">
        <v>1911</v>
      </c>
      <c r="D1989" s="199" t="s">
        <v>3523</v>
      </c>
      <c r="E1989" s="200" t="s">
        <v>3524</v>
      </c>
      <c r="F1989" s="201">
        <v>4.13</v>
      </c>
      <c r="G1989" s="201">
        <v>4.13</v>
      </c>
      <c r="H1989" s="202">
        <v>0</v>
      </c>
      <c r="I1989" s="205">
        <v>0</v>
      </c>
      <c r="J1989" s="201">
        <v>0</v>
      </c>
      <c r="K1989" s="201">
        <v>4.13</v>
      </c>
      <c r="L1989" s="202">
        <v>0</v>
      </c>
    </row>
    <row r="1990" s="192" customFormat="1" customHeight="1" spans="1:12">
      <c r="A1990" s="179" t="s">
        <v>1619</v>
      </c>
      <c r="B1990" s="179" t="s">
        <v>1911</v>
      </c>
      <c r="C1990" s="179" t="s">
        <v>1913</v>
      </c>
      <c r="D1990" s="199" t="s">
        <v>3525</v>
      </c>
      <c r="E1990" s="200" t="s">
        <v>3526</v>
      </c>
      <c r="F1990" s="201">
        <v>1.65</v>
      </c>
      <c r="G1990" s="201">
        <v>1.65</v>
      </c>
      <c r="H1990" s="202">
        <v>0</v>
      </c>
      <c r="I1990" s="205">
        <v>0</v>
      </c>
      <c r="J1990" s="201">
        <v>0</v>
      </c>
      <c r="K1990" s="201">
        <v>1.65</v>
      </c>
      <c r="L1990" s="202">
        <v>0</v>
      </c>
    </row>
    <row r="1991" s="192" customFormat="1" customHeight="1" spans="1:12">
      <c r="A1991" s="179" t="s">
        <v>1697</v>
      </c>
      <c r="B1991" s="179" t="s">
        <v>1992</v>
      </c>
      <c r="C1991" s="179" t="s">
        <v>1897</v>
      </c>
      <c r="D1991" s="199" t="s">
        <v>3527</v>
      </c>
      <c r="E1991" s="200" t="s">
        <v>3528</v>
      </c>
      <c r="F1991" s="201">
        <v>1.03</v>
      </c>
      <c r="G1991" s="201">
        <v>1.03</v>
      </c>
      <c r="H1991" s="202">
        <v>0</v>
      </c>
      <c r="I1991" s="205">
        <v>0</v>
      </c>
      <c r="J1991" s="201">
        <v>0</v>
      </c>
      <c r="K1991" s="201">
        <v>1.03</v>
      </c>
      <c r="L1991" s="202">
        <v>0</v>
      </c>
    </row>
    <row r="1992" s="192" customFormat="1" customHeight="1" spans="1:12">
      <c r="A1992" s="179" t="s">
        <v>1619</v>
      </c>
      <c r="B1992" s="179" t="s">
        <v>2029</v>
      </c>
      <c r="C1992" s="179" t="s">
        <v>1899</v>
      </c>
      <c r="D1992" s="199" t="s">
        <v>3529</v>
      </c>
      <c r="E1992" s="200" t="s">
        <v>3530</v>
      </c>
      <c r="F1992" s="201">
        <v>0.17</v>
      </c>
      <c r="G1992" s="201">
        <v>0.17</v>
      </c>
      <c r="H1992" s="202">
        <v>0</v>
      </c>
      <c r="I1992" s="205">
        <v>0</v>
      </c>
      <c r="J1992" s="201">
        <v>0</v>
      </c>
      <c r="K1992" s="201">
        <v>0.17</v>
      </c>
      <c r="L1992" s="202">
        <v>0</v>
      </c>
    </row>
    <row r="1993" s="192" customFormat="1" customHeight="1" spans="1:12">
      <c r="A1993" s="179" t="s">
        <v>1851</v>
      </c>
      <c r="B1993" s="179" t="s">
        <v>1899</v>
      </c>
      <c r="C1993" s="179" t="s">
        <v>1897</v>
      </c>
      <c r="D1993" s="199" t="s">
        <v>3533</v>
      </c>
      <c r="E1993" s="200" t="s">
        <v>3533</v>
      </c>
      <c r="F1993" s="201">
        <v>2.02</v>
      </c>
      <c r="G1993" s="201">
        <v>2.02</v>
      </c>
      <c r="H1993" s="202">
        <v>0</v>
      </c>
      <c r="I1993" s="205">
        <v>0</v>
      </c>
      <c r="J1993" s="201">
        <v>0</v>
      </c>
      <c r="K1993" s="201">
        <v>2.02</v>
      </c>
      <c r="L1993" s="202">
        <v>0</v>
      </c>
    </row>
    <row r="1994" s="192" customFormat="1" customHeight="1" spans="1:12">
      <c r="A1994" s="179" t="s">
        <v>1414</v>
      </c>
      <c r="B1994" s="179" t="s">
        <v>1913</v>
      </c>
      <c r="C1994" s="179" t="s">
        <v>1897</v>
      </c>
      <c r="D1994" s="199" t="s">
        <v>3519</v>
      </c>
      <c r="E1994" s="200" t="s">
        <v>3534</v>
      </c>
      <c r="F1994" s="201">
        <v>4.5</v>
      </c>
      <c r="G1994" s="201">
        <v>4.5</v>
      </c>
      <c r="H1994" s="202">
        <v>0</v>
      </c>
      <c r="I1994" s="205">
        <v>4.5</v>
      </c>
      <c r="J1994" s="201">
        <v>0</v>
      </c>
      <c r="K1994" s="201">
        <v>0</v>
      </c>
      <c r="L1994" s="202">
        <v>0</v>
      </c>
    </row>
    <row r="1995" s="192" customFormat="1" customHeight="1" spans="1:12">
      <c r="A1995" s="179" t="s">
        <v>1414</v>
      </c>
      <c r="B1995" s="179" t="s">
        <v>1913</v>
      </c>
      <c r="C1995" s="179" t="s">
        <v>1897</v>
      </c>
      <c r="D1995" s="199" t="s">
        <v>3519</v>
      </c>
      <c r="E1995" s="200" t="s">
        <v>3535</v>
      </c>
      <c r="F1995" s="201">
        <v>0.2</v>
      </c>
      <c r="G1995" s="201">
        <v>0.2</v>
      </c>
      <c r="H1995" s="202">
        <v>0</v>
      </c>
      <c r="I1995" s="205">
        <v>0.2</v>
      </c>
      <c r="J1995" s="201">
        <v>0</v>
      </c>
      <c r="K1995" s="201">
        <v>0</v>
      </c>
      <c r="L1995" s="202">
        <v>0</v>
      </c>
    </row>
    <row r="1996" s="192" customFormat="1" customHeight="1" spans="1:12">
      <c r="A1996" s="179" t="s">
        <v>1414</v>
      </c>
      <c r="B1996" s="179" t="s">
        <v>1913</v>
      </c>
      <c r="C1996" s="179" t="s">
        <v>1897</v>
      </c>
      <c r="D1996" s="199" t="s">
        <v>3519</v>
      </c>
      <c r="E1996" s="200" t="s">
        <v>3536</v>
      </c>
      <c r="F1996" s="201">
        <v>2.04</v>
      </c>
      <c r="G1996" s="201">
        <v>2.04</v>
      </c>
      <c r="H1996" s="202">
        <v>0</v>
      </c>
      <c r="I1996" s="205">
        <v>2.04</v>
      </c>
      <c r="J1996" s="201">
        <v>0</v>
      </c>
      <c r="K1996" s="201">
        <v>0</v>
      </c>
      <c r="L1996" s="202">
        <v>0</v>
      </c>
    </row>
    <row r="1997" s="192" customFormat="1" customHeight="1" spans="1:12">
      <c r="A1997" s="179" t="s">
        <v>1619</v>
      </c>
      <c r="B1997" s="179" t="s">
        <v>1911</v>
      </c>
      <c r="C1997" s="179" t="s">
        <v>1897</v>
      </c>
      <c r="D1997" s="199" t="s">
        <v>3537</v>
      </c>
      <c r="E1997" s="200" t="s">
        <v>3538</v>
      </c>
      <c r="F1997" s="201">
        <v>2.81</v>
      </c>
      <c r="G1997" s="201">
        <v>2.81</v>
      </c>
      <c r="H1997" s="202">
        <v>0</v>
      </c>
      <c r="I1997" s="205">
        <v>0</v>
      </c>
      <c r="J1997" s="201">
        <v>2.81</v>
      </c>
      <c r="K1997" s="201">
        <v>0</v>
      </c>
      <c r="L1997" s="202">
        <v>0</v>
      </c>
    </row>
    <row r="1998" s="192" customFormat="1" customHeight="1" spans="1:12">
      <c r="A1998" s="179"/>
      <c r="B1998" s="179"/>
      <c r="C1998" s="179"/>
      <c r="D1998" s="199" t="s">
        <v>2561</v>
      </c>
      <c r="E1998" s="200" t="s">
        <v>2562</v>
      </c>
      <c r="F1998" s="201">
        <v>43.8</v>
      </c>
      <c r="G1998" s="201">
        <v>43.8</v>
      </c>
      <c r="H1998" s="202">
        <v>0</v>
      </c>
      <c r="I1998" s="205">
        <v>8.2</v>
      </c>
      <c r="J1998" s="201">
        <v>4.91</v>
      </c>
      <c r="K1998" s="201">
        <v>10.74</v>
      </c>
      <c r="L1998" s="202">
        <v>19.95</v>
      </c>
    </row>
    <row r="1999" s="192" customFormat="1" customHeight="1" spans="1:12">
      <c r="A1999" s="179"/>
      <c r="B1999" s="179"/>
      <c r="C1999" s="179"/>
      <c r="D1999" s="199" t="s">
        <v>3517</v>
      </c>
      <c r="E1999" s="200" t="s">
        <v>3518</v>
      </c>
      <c r="F1999" s="201">
        <v>43.8</v>
      </c>
      <c r="G1999" s="201">
        <v>43.8</v>
      </c>
      <c r="H1999" s="202">
        <v>0</v>
      </c>
      <c r="I1999" s="205">
        <v>8.2</v>
      </c>
      <c r="J1999" s="201">
        <v>4.91</v>
      </c>
      <c r="K1999" s="201">
        <v>10.74</v>
      </c>
      <c r="L1999" s="202">
        <v>19.95</v>
      </c>
    </row>
    <row r="2000" s="192" customFormat="1" customHeight="1" spans="1:12">
      <c r="A2000" s="179" t="s">
        <v>1414</v>
      </c>
      <c r="B2000" s="179" t="s">
        <v>1913</v>
      </c>
      <c r="C2000" s="179" t="s">
        <v>1897</v>
      </c>
      <c r="D2000" s="199" t="s">
        <v>3519</v>
      </c>
      <c r="E2000" s="200" t="s">
        <v>3520</v>
      </c>
      <c r="F2000" s="201">
        <v>19.95</v>
      </c>
      <c r="G2000" s="201">
        <v>19.95</v>
      </c>
      <c r="H2000" s="202">
        <v>0</v>
      </c>
      <c r="I2000" s="205">
        <v>0</v>
      </c>
      <c r="J2000" s="201">
        <v>0</v>
      </c>
      <c r="K2000" s="201">
        <v>0</v>
      </c>
      <c r="L2000" s="202">
        <v>19.95</v>
      </c>
    </row>
    <row r="2001" s="192" customFormat="1" customHeight="1" spans="1:12">
      <c r="A2001" s="179" t="s">
        <v>1414</v>
      </c>
      <c r="B2001" s="179" t="s">
        <v>1913</v>
      </c>
      <c r="C2001" s="179" t="s">
        <v>1897</v>
      </c>
      <c r="D2001" s="199" t="s">
        <v>3519</v>
      </c>
      <c r="E2001" s="200" t="s">
        <v>3521</v>
      </c>
      <c r="F2001" s="201">
        <v>0.91</v>
      </c>
      <c r="G2001" s="201">
        <v>0.91</v>
      </c>
      <c r="H2001" s="202">
        <v>0</v>
      </c>
      <c r="I2001" s="205">
        <v>0</v>
      </c>
      <c r="J2001" s="201">
        <v>0.91</v>
      </c>
      <c r="K2001" s="201">
        <v>0</v>
      </c>
      <c r="L2001" s="202">
        <v>0</v>
      </c>
    </row>
    <row r="2002" s="192" customFormat="1" customHeight="1" spans="1:12">
      <c r="A2002" s="179" t="s">
        <v>1414</v>
      </c>
      <c r="B2002" s="179" t="s">
        <v>1913</v>
      </c>
      <c r="C2002" s="179" t="s">
        <v>1897</v>
      </c>
      <c r="D2002" s="199" t="s">
        <v>3519</v>
      </c>
      <c r="E2002" s="200" t="s">
        <v>3522</v>
      </c>
      <c r="F2002" s="201">
        <v>4</v>
      </c>
      <c r="G2002" s="201">
        <v>4</v>
      </c>
      <c r="H2002" s="202">
        <v>0</v>
      </c>
      <c r="I2002" s="205">
        <v>0</v>
      </c>
      <c r="J2002" s="201">
        <v>4</v>
      </c>
      <c r="K2002" s="201">
        <v>0</v>
      </c>
      <c r="L2002" s="202">
        <v>0</v>
      </c>
    </row>
    <row r="2003" s="192" customFormat="1" customHeight="1" spans="1:12">
      <c r="A2003" s="179" t="s">
        <v>1619</v>
      </c>
      <c r="B2003" s="179" t="s">
        <v>1911</v>
      </c>
      <c r="C2003" s="179" t="s">
        <v>1911</v>
      </c>
      <c r="D2003" s="199" t="s">
        <v>3523</v>
      </c>
      <c r="E2003" s="200" t="s">
        <v>3524</v>
      </c>
      <c r="F2003" s="201">
        <v>4.97</v>
      </c>
      <c r="G2003" s="201">
        <v>4.97</v>
      </c>
      <c r="H2003" s="202">
        <v>0</v>
      </c>
      <c r="I2003" s="205">
        <v>0</v>
      </c>
      <c r="J2003" s="201">
        <v>0</v>
      </c>
      <c r="K2003" s="201">
        <v>4.97</v>
      </c>
      <c r="L2003" s="202">
        <v>0</v>
      </c>
    </row>
    <row r="2004" s="192" customFormat="1" customHeight="1" spans="1:12">
      <c r="A2004" s="179" t="s">
        <v>1619</v>
      </c>
      <c r="B2004" s="179" t="s">
        <v>1911</v>
      </c>
      <c r="C2004" s="179" t="s">
        <v>1913</v>
      </c>
      <c r="D2004" s="199" t="s">
        <v>3525</v>
      </c>
      <c r="E2004" s="200" t="s">
        <v>3526</v>
      </c>
      <c r="F2004" s="201">
        <v>1.99</v>
      </c>
      <c r="G2004" s="201">
        <v>1.99</v>
      </c>
      <c r="H2004" s="202">
        <v>0</v>
      </c>
      <c r="I2004" s="205">
        <v>0</v>
      </c>
      <c r="J2004" s="201">
        <v>0</v>
      </c>
      <c r="K2004" s="201">
        <v>1.99</v>
      </c>
      <c r="L2004" s="202">
        <v>0</v>
      </c>
    </row>
    <row r="2005" s="192" customFormat="1" customHeight="1" spans="1:12">
      <c r="A2005" s="179" t="s">
        <v>1697</v>
      </c>
      <c r="B2005" s="179" t="s">
        <v>1992</v>
      </c>
      <c r="C2005" s="179" t="s">
        <v>1897</v>
      </c>
      <c r="D2005" s="199" t="s">
        <v>3527</v>
      </c>
      <c r="E2005" s="200" t="s">
        <v>3528</v>
      </c>
      <c r="F2005" s="201">
        <v>1.19</v>
      </c>
      <c r="G2005" s="201">
        <v>1.19</v>
      </c>
      <c r="H2005" s="202">
        <v>0</v>
      </c>
      <c r="I2005" s="205">
        <v>0</v>
      </c>
      <c r="J2005" s="201">
        <v>0</v>
      </c>
      <c r="K2005" s="201">
        <v>1.19</v>
      </c>
      <c r="L2005" s="202">
        <v>0</v>
      </c>
    </row>
    <row r="2006" s="192" customFormat="1" customHeight="1" spans="1:12">
      <c r="A2006" s="179" t="s">
        <v>1619</v>
      </c>
      <c r="B2006" s="179" t="s">
        <v>2029</v>
      </c>
      <c r="C2006" s="179" t="s">
        <v>1899</v>
      </c>
      <c r="D2006" s="199" t="s">
        <v>3529</v>
      </c>
      <c r="E2006" s="200" t="s">
        <v>3530</v>
      </c>
      <c r="F2006" s="201">
        <v>0.2</v>
      </c>
      <c r="G2006" s="201">
        <v>0.2</v>
      </c>
      <c r="H2006" s="202">
        <v>0</v>
      </c>
      <c r="I2006" s="205">
        <v>0</v>
      </c>
      <c r="J2006" s="201">
        <v>0</v>
      </c>
      <c r="K2006" s="201">
        <v>0.2</v>
      </c>
      <c r="L2006" s="202">
        <v>0</v>
      </c>
    </row>
    <row r="2007" s="192" customFormat="1" customHeight="1" spans="1:12">
      <c r="A2007" s="179" t="s">
        <v>1851</v>
      </c>
      <c r="B2007" s="179" t="s">
        <v>1899</v>
      </c>
      <c r="C2007" s="179" t="s">
        <v>1897</v>
      </c>
      <c r="D2007" s="199" t="s">
        <v>3533</v>
      </c>
      <c r="E2007" s="200" t="s">
        <v>3533</v>
      </c>
      <c r="F2007" s="201">
        <v>2.39</v>
      </c>
      <c r="G2007" s="201">
        <v>2.39</v>
      </c>
      <c r="H2007" s="202">
        <v>0</v>
      </c>
      <c r="I2007" s="205">
        <v>0</v>
      </c>
      <c r="J2007" s="201">
        <v>0</v>
      </c>
      <c r="K2007" s="201">
        <v>2.39</v>
      </c>
      <c r="L2007" s="202">
        <v>0</v>
      </c>
    </row>
    <row r="2008" s="192" customFormat="1" customHeight="1" spans="1:12">
      <c r="A2008" s="179" t="s">
        <v>1414</v>
      </c>
      <c r="B2008" s="179" t="s">
        <v>1913</v>
      </c>
      <c r="C2008" s="179" t="s">
        <v>1897</v>
      </c>
      <c r="D2008" s="199" t="s">
        <v>3519</v>
      </c>
      <c r="E2008" s="200" t="s">
        <v>3534</v>
      </c>
      <c r="F2008" s="201">
        <v>6</v>
      </c>
      <c r="G2008" s="201">
        <v>6</v>
      </c>
      <c r="H2008" s="202">
        <v>0</v>
      </c>
      <c r="I2008" s="205">
        <v>6</v>
      </c>
      <c r="J2008" s="201">
        <v>0</v>
      </c>
      <c r="K2008" s="201">
        <v>0</v>
      </c>
      <c r="L2008" s="202">
        <v>0</v>
      </c>
    </row>
    <row r="2009" s="192" customFormat="1" customHeight="1" spans="1:12">
      <c r="A2009" s="179" t="s">
        <v>1414</v>
      </c>
      <c r="B2009" s="179" t="s">
        <v>1913</v>
      </c>
      <c r="C2009" s="179" t="s">
        <v>1897</v>
      </c>
      <c r="D2009" s="199" t="s">
        <v>3519</v>
      </c>
      <c r="E2009" s="200" t="s">
        <v>3535</v>
      </c>
      <c r="F2009" s="201">
        <v>0.22</v>
      </c>
      <c r="G2009" s="201">
        <v>0.22</v>
      </c>
      <c r="H2009" s="202">
        <v>0</v>
      </c>
      <c r="I2009" s="205">
        <v>0.22</v>
      </c>
      <c r="J2009" s="201">
        <v>0</v>
      </c>
      <c r="K2009" s="201">
        <v>0</v>
      </c>
      <c r="L2009" s="202">
        <v>0</v>
      </c>
    </row>
    <row r="2010" s="192" customFormat="1" customHeight="1" spans="1:12">
      <c r="A2010" s="179" t="s">
        <v>1414</v>
      </c>
      <c r="B2010" s="179" t="s">
        <v>1913</v>
      </c>
      <c r="C2010" s="179" t="s">
        <v>1897</v>
      </c>
      <c r="D2010" s="199" t="s">
        <v>3519</v>
      </c>
      <c r="E2010" s="200" t="s">
        <v>3536</v>
      </c>
      <c r="F2010" s="201">
        <v>1.98</v>
      </c>
      <c r="G2010" s="201">
        <v>1.98</v>
      </c>
      <c r="H2010" s="202">
        <v>0</v>
      </c>
      <c r="I2010" s="205">
        <v>1.98</v>
      </c>
      <c r="J2010" s="201">
        <v>0</v>
      </c>
      <c r="K2010" s="201">
        <v>0</v>
      </c>
      <c r="L2010" s="202">
        <v>0</v>
      </c>
    </row>
    <row r="2011" s="192" customFormat="1" customHeight="1" spans="1:12">
      <c r="A2011" s="179"/>
      <c r="B2011" s="179"/>
      <c r="C2011" s="179"/>
      <c r="D2011" s="199" t="s">
        <v>2563</v>
      </c>
      <c r="E2011" s="200" t="s">
        <v>2564</v>
      </c>
      <c r="F2011" s="201">
        <v>48.29</v>
      </c>
      <c r="G2011" s="201">
        <v>48.29</v>
      </c>
      <c r="H2011" s="202">
        <v>0</v>
      </c>
      <c r="I2011" s="205">
        <v>8.9</v>
      </c>
      <c r="J2011" s="201">
        <v>5.08</v>
      </c>
      <c r="K2011" s="201">
        <v>11.95</v>
      </c>
      <c r="L2011" s="202">
        <v>22.36</v>
      </c>
    </row>
    <row r="2012" s="192" customFormat="1" customHeight="1" spans="1:12">
      <c r="A2012" s="179"/>
      <c r="B2012" s="179"/>
      <c r="C2012" s="179"/>
      <c r="D2012" s="199" t="s">
        <v>3517</v>
      </c>
      <c r="E2012" s="200" t="s">
        <v>3518</v>
      </c>
      <c r="F2012" s="201">
        <v>48.29</v>
      </c>
      <c r="G2012" s="201">
        <v>48.29</v>
      </c>
      <c r="H2012" s="202">
        <v>0</v>
      </c>
      <c r="I2012" s="205">
        <v>8.9</v>
      </c>
      <c r="J2012" s="201">
        <v>5.08</v>
      </c>
      <c r="K2012" s="201">
        <v>11.95</v>
      </c>
      <c r="L2012" s="202">
        <v>22.36</v>
      </c>
    </row>
    <row r="2013" s="192" customFormat="1" customHeight="1" spans="1:12">
      <c r="A2013" s="179" t="s">
        <v>1414</v>
      </c>
      <c r="B2013" s="179" t="s">
        <v>1913</v>
      </c>
      <c r="C2013" s="179" t="s">
        <v>1897</v>
      </c>
      <c r="D2013" s="199" t="s">
        <v>3519</v>
      </c>
      <c r="E2013" s="200" t="s">
        <v>3520</v>
      </c>
      <c r="F2013" s="201">
        <v>22.36</v>
      </c>
      <c r="G2013" s="201">
        <v>22.36</v>
      </c>
      <c r="H2013" s="202">
        <v>0</v>
      </c>
      <c r="I2013" s="205">
        <v>0</v>
      </c>
      <c r="J2013" s="201">
        <v>0</v>
      </c>
      <c r="K2013" s="201">
        <v>0</v>
      </c>
      <c r="L2013" s="202">
        <v>22.36</v>
      </c>
    </row>
    <row r="2014" s="192" customFormat="1" customHeight="1" spans="1:12">
      <c r="A2014" s="179" t="s">
        <v>1414</v>
      </c>
      <c r="B2014" s="179" t="s">
        <v>1913</v>
      </c>
      <c r="C2014" s="179" t="s">
        <v>1897</v>
      </c>
      <c r="D2014" s="199" t="s">
        <v>3519</v>
      </c>
      <c r="E2014" s="200" t="s">
        <v>3521</v>
      </c>
      <c r="F2014" s="201">
        <v>1.08</v>
      </c>
      <c r="G2014" s="201">
        <v>1.08</v>
      </c>
      <c r="H2014" s="202">
        <v>0</v>
      </c>
      <c r="I2014" s="205">
        <v>0</v>
      </c>
      <c r="J2014" s="201">
        <v>1.08</v>
      </c>
      <c r="K2014" s="201">
        <v>0</v>
      </c>
      <c r="L2014" s="202">
        <v>0</v>
      </c>
    </row>
    <row r="2015" s="192" customFormat="1" customHeight="1" spans="1:12">
      <c r="A2015" s="179" t="s">
        <v>1414</v>
      </c>
      <c r="B2015" s="179" t="s">
        <v>1913</v>
      </c>
      <c r="C2015" s="179" t="s">
        <v>1897</v>
      </c>
      <c r="D2015" s="199" t="s">
        <v>3519</v>
      </c>
      <c r="E2015" s="200" t="s">
        <v>3522</v>
      </c>
      <c r="F2015" s="201">
        <v>4</v>
      </c>
      <c r="G2015" s="201">
        <v>4</v>
      </c>
      <c r="H2015" s="202">
        <v>0</v>
      </c>
      <c r="I2015" s="205">
        <v>0</v>
      </c>
      <c r="J2015" s="201">
        <v>4</v>
      </c>
      <c r="K2015" s="201">
        <v>0</v>
      </c>
      <c r="L2015" s="202">
        <v>0</v>
      </c>
    </row>
    <row r="2016" s="192" customFormat="1" customHeight="1" spans="1:12">
      <c r="A2016" s="179" t="s">
        <v>1619</v>
      </c>
      <c r="B2016" s="179" t="s">
        <v>1911</v>
      </c>
      <c r="C2016" s="179" t="s">
        <v>1911</v>
      </c>
      <c r="D2016" s="199" t="s">
        <v>3523</v>
      </c>
      <c r="E2016" s="200" t="s">
        <v>3524</v>
      </c>
      <c r="F2016" s="201">
        <v>5.49</v>
      </c>
      <c r="G2016" s="201">
        <v>5.49</v>
      </c>
      <c r="H2016" s="202">
        <v>0</v>
      </c>
      <c r="I2016" s="205">
        <v>0</v>
      </c>
      <c r="J2016" s="201">
        <v>0</v>
      </c>
      <c r="K2016" s="201">
        <v>5.49</v>
      </c>
      <c r="L2016" s="202">
        <v>0</v>
      </c>
    </row>
    <row r="2017" s="192" customFormat="1" customHeight="1" spans="1:12">
      <c r="A2017" s="179" t="s">
        <v>1619</v>
      </c>
      <c r="B2017" s="179" t="s">
        <v>1911</v>
      </c>
      <c r="C2017" s="179" t="s">
        <v>1913</v>
      </c>
      <c r="D2017" s="199" t="s">
        <v>3525</v>
      </c>
      <c r="E2017" s="200" t="s">
        <v>3526</v>
      </c>
      <c r="F2017" s="201">
        <v>2.2</v>
      </c>
      <c r="G2017" s="201">
        <v>2.2</v>
      </c>
      <c r="H2017" s="202">
        <v>0</v>
      </c>
      <c r="I2017" s="205">
        <v>0</v>
      </c>
      <c r="J2017" s="201">
        <v>0</v>
      </c>
      <c r="K2017" s="201">
        <v>2.2</v>
      </c>
      <c r="L2017" s="202">
        <v>0</v>
      </c>
    </row>
    <row r="2018" s="192" customFormat="1" customHeight="1" spans="1:12">
      <c r="A2018" s="179" t="s">
        <v>1697</v>
      </c>
      <c r="B2018" s="179" t="s">
        <v>1992</v>
      </c>
      <c r="C2018" s="179" t="s">
        <v>1897</v>
      </c>
      <c r="D2018" s="199" t="s">
        <v>3527</v>
      </c>
      <c r="E2018" s="200" t="s">
        <v>3528</v>
      </c>
      <c r="F2018" s="201">
        <v>1.36</v>
      </c>
      <c r="G2018" s="201">
        <v>1.36</v>
      </c>
      <c r="H2018" s="202">
        <v>0</v>
      </c>
      <c r="I2018" s="205">
        <v>0</v>
      </c>
      <c r="J2018" s="201">
        <v>0</v>
      </c>
      <c r="K2018" s="201">
        <v>1.36</v>
      </c>
      <c r="L2018" s="202">
        <v>0</v>
      </c>
    </row>
    <row r="2019" s="192" customFormat="1" customHeight="1" spans="1:12">
      <c r="A2019" s="179" t="s">
        <v>1619</v>
      </c>
      <c r="B2019" s="179" t="s">
        <v>2029</v>
      </c>
      <c r="C2019" s="179" t="s">
        <v>1899</v>
      </c>
      <c r="D2019" s="199" t="s">
        <v>3529</v>
      </c>
      <c r="E2019" s="200" t="s">
        <v>3530</v>
      </c>
      <c r="F2019" s="201">
        <v>0.22</v>
      </c>
      <c r="G2019" s="201">
        <v>0.22</v>
      </c>
      <c r="H2019" s="202">
        <v>0</v>
      </c>
      <c r="I2019" s="205">
        <v>0</v>
      </c>
      <c r="J2019" s="201">
        <v>0</v>
      </c>
      <c r="K2019" s="201">
        <v>0.22</v>
      </c>
      <c r="L2019" s="202">
        <v>0</v>
      </c>
    </row>
    <row r="2020" s="192" customFormat="1" customHeight="1" spans="1:12">
      <c r="A2020" s="179" t="s">
        <v>1851</v>
      </c>
      <c r="B2020" s="179" t="s">
        <v>1899</v>
      </c>
      <c r="C2020" s="179" t="s">
        <v>1897</v>
      </c>
      <c r="D2020" s="199" t="s">
        <v>3533</v>
      </c>
      <c r="E2020" s="200" t="s">
        <v>3533</v>
      </c>
      <c r="F2020" s="201">
        <v>2.68</v>
      </c>
      <c r="G2020" s="201">
        <v>2.68</v>
      </c>
      <c r="H2020" s="202">
        <v>0</v>
      </c>
      <c r="I2020" s="205">
        <v>0</v>
      </c>
      <c r="J2020" s="201">
        <v>0</v>
      </c>
      <c r="K2020" s="201">
        <v>2.68</v>
      </c>
      <c r="L2020" s="202">
        <v>0</v>
      </c>
    </row>
    <row r="2021" s="192" customFormat="1" customHeight="1" spans="1:12">
      <c r="A2021" s="179" t="s">
        <v>1414</v>
      </c>
      <c r="B2021" s="179" t="s">
        <v>1913</v>
      </c>
      <c r="C2021" s="179" t="s">
        <v>1897</v>
      </c>
      <c r="D2021" s="199" t="s">
        <v>3519</v>
      </c>
      <c r="E2021" s="200" t="s">
        <v>3534</v>
      </c>
      <c r="F2021" s="201">
        <v>6</v>
      </c>
      <c r="G2021" s="201">
        <v>6</v>
      </c>
      <c r="H2021" s="202">
        <v>0</v>
      </c>
      <c r="I2021" s="205">
        <v>6</v>
      </c>
      <c r="J2021" s="201">
        <v>0</v>
      </c>
      <c r="K2021" s="201">
        <v>0</v>
      </c>
      <c r="L2021" s="202">
        <v>0</v>
      </c>
    </row>
    <row r="2022" s="192" customFormat="1" customHeight="1" spans="1:12">
      <c r="A2022" s="179" t="s">
        <v>1414</v>
      </c>
      <c r="B2022" s="179" t="s">
        <v>1913</v>
      </c>
      <c r="C2022" s="179" t="s">
        <v>1897</v>
      </c>
      <c r="D2022" s="199" t="s">
        <v>3519</v>
      </c>
      <c r="E2022" s="200" t="s">
        <v>3535</v>
      </c>
      <c r="F2022" s="201">
        <v>0.26</v>
      </c>
      <c r="G2022" s="201">
        <v>0.26</v>
      </c>
      <c r="H2022" s="202">
        <v>0</v>
      </c>
      <c r="I2022" s="205">
        <v>0.26</v>
      </c>
      <c r="J2022" s="201">
        <v>0</v>
      </c>
      <c r="K2022" s="201">
        <v>0</v>
      </c>
      <c r="L2022" s="202">
        <v>0</v>
      </c>
    </row>
    <row r="2023" s="192" customFormat="1" customHeight="1" spans="1:12">
      <c r="A2023" s="179" t="s">
        <v>1414</v>
      </c>
      <c r="B2023" s="179" t="s">
        <v>1913</v>
      </c>
      <c r="C2023" s="179" t="s">
        <v>1897</v>
      </c>
      <c r="D2023" s="199" t="s">
        <v>3519</v>
      </c>
      <c r="E2023" s="200" t="s">
        <v>3536</v>
      </c>
      <c r="F2023" s="201">
        <v>2.64</v>
      </c>
      <c r="G2023" s="201">
        <v>2.64</v>
      </c>
      <c r="H2023" s="202">
        <v>0</v>
      </c>
      <c r="I2023" s="205">
        <v>2.64</v>
      </c>
      <c r="J2023" s="201">
        <v>0</v>
      </c>
      <c r="K2023" s="201">
        <v>0</v>
      </c>
      <c r="L2023" s="202">
        <v>0</v>
      </c>
    </row>
    <row r="2024" s="192" customFormat="1" customHeight="1" spans="1:12">
      <c r="A2024" s="179"/>
      <c r="B2024" s="179"/>
      <c r="C2024" s="179"/>
      <c r="D2024" s="199" t="s">
        <v>2565</v>
      </c>
      <c r="E2024" s="200" t="s">
        <v>2566</v>
      </c>
      <c r="F2024" s="201">
        <v>31.17</v>
      </c>
      <c r="G2024" s="201">
        <v>31.17</v>
      </c>
      <c r="H2024" s="202">
        <v>0</v>
      </c>
      <c r="I2024" s="205">
        <v>5.32</v>
      </c>
      <c r="J2024" s="201">
        <v>3.44</v>
      </c>
      <c r="K2024" s="201">
        <v>7.85</v>
      </c>
      <c r="L2024" s="202">
        <v>14.56</v>
      </c>
    </row>
    <row r="2025" s="192" customFormat="1" customHeight="1" spans="1:12">
      <c r="A2025" s="179"/>
      <c r="B2025" s="179"/>
      <c r="C2025" s="179"/>
      <c r="D2025" s="199" t="s">
        <v>3517</v>
      </c>
      <c r="E2025" s="200" t="s">
        <v>3518</v>
      </c>
      <c r="F2025" s="201">
        <v>31.17</v>
      </c>
      <c r="G2025" s="201">
        <v>31.17</v>
      </c>
      <c r="H2025" s="202">
        <v>0</v>
      </c>
      <c r="I2025" s="205">
        <v>5.32</v>
      </c>
      <c r="J2025" s="201">
        <v>3.44</v>
      </c>
      <c r="K2025" s="201">
        <v>7.85</v>
      </c>
      <c r="L2025" s="202">
        <v>14.56</v>
      </c>
    </row>
    <row r="2026" s="192" customFormat="1" customHeight="1" spans="1:12">
      <c r="A2026" s="179" t="s">
        <v>1414</v>
      </c>
      <c r="B2026" s="179" t="s">
        <v>1913</v>
      </c>
      <c r="C2026" s="179" t="s">
        <v>1897</v>
      </c>
      <c r="D2026" s="199" t="s">
        <v>3519</v>
      </c>
      <c r="E2026" s="200" t="s">
        <v>3520</v>
      </c>
      <c r="F2026" s="201">
        <v>14.56</v>
      </c>
      <c r="G2026" s="201">
        <v>14.56</v>
      </c>
      <c r="H2026" s="202">
        <v>0</v>
      </c>
      <c r="I2026" s="205">
        <v>0</v>
      </c>
      <c r="J2026" s="201">
        <v>0</v>
      </c>
      <c r="K2026" s="201">
        <v>0</v>
      </c>
      <c r="L2026" s="202">
        <v>14.56</v>
      </c>
    </row>
    <row r="2027" s="192" customFormat="1" customHeight="1" spans="1:12">
      <c r="A2027" s="179" t="s">
        <v>1414</v>
      </c>
      <c r="B2027" s="179" t="s">
        <v>1913</v>
      </c>
      <c r="C2027" s="179" t="s">
        <v>1897</v>
      </c>
      <c r="D2027" s="199" t="s">
        <v>3519</v>
      </c>
      <c r="E2027" s="200" t="s">
        <v>3521</v>
      </c>
      <c r="F2027" s="201">
        <v>0.44</v>
      </c>
      <c r="G2027" s="201">
        <v>0.44</v>
      </c>
      <c r="H2027" s="202">
        <v>0</v>
      </c>
      <c r="I2027" s="205">
        <v>0</v>
      </c>
      <c r="J2027" s="201">
        <v>0.44</v>
      </c>
      <c r="K2027" s="201">
        <v>0</v>
      </c>
      <c r="L2027" s="202">
        <v>0</v>
      </c>
    </row>
    <row r="2028" s="192" customFormat="1" customHeight="1" spans="1:12">
      <c r="A2028" s="179" t="s">
        <v>1414</v>
      </c>
      <c r="B2028" s="179" t="s">
        <v>1913</v>
      </c>
      <c r="C2028" s="179" t="s">
        <v>1897</v>
      </c>
      <c r="D2028" s="199" t="s">
        <v>3519</v>
      </c>
      <c r="E2028" s="200" t="s">
        <v>3522</v>
      </c>
      <c r="F2028" s="201">
        <v>3</v>
      </c>
      <c r="G2028" s="201">
        <v>3</v>
      </c>
      <c r="H2028" s="202">
        <v>0</v>
      </c>
      <c r="I2028" s="205">
        <v>0</v>
      </c>
      <c r="J2028" s="201">
        <v>3</v>
      </c>
      <c r="K2028" s="201">
        <v>0</v>
      </c>
      <c r="L2028" s="202">
        <v>0</v>
      </c>
    </row>
    <row r="2029" s="192" customFormat="1" customHeight="1" spans="1:12">
      <c r="A2029" s="179" t="s">
        <v>1619</v>
      </c>
      <c r="B2029" s="179" t="s">
        <v>1911</v>
      </c>
      <c r="C2029" s="179" t="s">
        <v>1911</v>
      </c>
      <c r="D2029" s="199" t="s">
        <v>3523</v>
      </c>
      <c r="E2029" s="200" t="s">
        <v>3524</v>
      </c>
      <c r="F2029" s="201">
        <v>3.6</v>
      </c>
      <c r="G2029" s="201">
        <v>3.6</v>
      </c>
      <c r="H2029" s="202">
        <v>0</v>
      </c>
      <c r="I2029" s="205">
        <v>0</v>
      </c>
      <c r="J2029" s="201">
        <v>0</v>
      </c>
      <c r="K2029" s="201">
        <v>3.6</v>
      </c>
      <c r="L2029" s="202">
        <v>0</v>
      </c>
    </row>
    <row r="2030" s="192" customFormat="1" customHeight="1" spans="1:12">
      <c r="A2030" s="179" t="s">
        <v>1619</v>
      </c>
      <c r="B2030" s="179" t="s">
        <v>1911</v>
      </c>
      <c r="C2030" s="179" t="s">
        <v>1913</v>
      </c>
      <c r="D2030" s="199" t="s">
        <v>3525</v>
      </c>
      <c r="E2030" s="200" t="s">
        <v>3526</v>
      </c>
      <c r="F2030" s="201">
        <v>1.44</v>
      </c>
      <c r="G2030" s="201">
        <v>1.44</v>
      </c>
      <c r="H2030" s="202">
        <v>0</v>
      </c>
      <c r="I2030" s="205">
        <v>0</v>
      </c>
      <c r="J2030" s="201">
        <v>0</v>
      </c>
      <c r="K2030" s="201">
        <v>1.44</v>
      </c>
      <c r="L2030" s="202">
        <v>0</v>
      </c>
    </row>
    <row r="2031" s="192" customFormat="1" customHeight="1" spans="1:12">
      <c r="A2031" s="179" t="s">
        <v>1697</v>
      </c>
      <c r="B2031" s="179" t="s">
        <v>1992</v>
      </c>
      <c r="C2031" s="179" t="s">
        <v>1897</v>
      </c>
      <c r="D2031" s="199" t="s">
        <v>3527</v>
      </c>
      <c r="E2031" s="200" t="s">
        <v>3528</v>
      </c>
      <c r="F2031" s="201">
        <v>0.86</v>
      </c>
      <c r="G2031" s="201">
        <v>0.86</v>
      </c>
      <c r="H2031" s="202">
        <v>0</v>
      </c>
      <c r="I2031" s="205">
        <v>0</v>
      </c>
      <c r="J2031" s="201">
        <v>0</v>
      </c>
      <c r="K2031" s="201">
        <v>0.86</v>
      </c>
      <c r="L2031" s="202">
        <v>0</v>
      </c>
    </row>
    <row r="2032" s="192" customFormat="1" customHeight="1" spans="1:12">
      <c r="A2032" s="179" t="s">
        <v>1619</v>
      </c>
      <c r="B2032" s="179" t="s">
        <v>2029</v>
      </c>
      <c r="C2032" s="179" t="s">
        <v>1899</v>
      </c>
      <c r="D2032" s="199" t="s">
        <v>3529</v>
      </c>
      <c r="E2032" s="200" t="s">
        <v>3530</v>
      </c>
      <c r="F2032" s="201">
        <v>0.15</v>
      </c>
      <c r="G2032" s="201">
        <v>0.15</v>
      </c>
      <c r="H2032" s="202">
        <v>0</v>
      </c>
      <c r="I2032" s="205">
        <v>0</v>
      </c>
      <c r="J2032" s="201">
        <v>0</v>
      </c>
      <c r="K2032" s="201">
        <v>0.15</v>
      </c>
      <c r="L2032" s="202">
        <v>0</v>
      </c>
    </row>
    <row r="2033" s="192" customFormat="1" customHeight="1" spans="1:12">
      <c r="A2033" s="179" t="s">
        <v>1619</v>
      </c>
      <c r="B2033" s="179" t="s">
        <v>2029</v>
      </c>
      <c r="C2033" s="179" t="s">
        <v>1897</v>
      </c>
      <c r="D2033" s="199" t="s">
        <v>3531</v>
      </c>
      <c r="E2033" s="200" t="s">
        <v>3532</v>
      </c>
      <c r="F2033" s="201">
        <v>0.05</v>
      </c>
      <c r="G2033" s="201">
        <v>0.05</v>
      </c>
      <c r="H2033" s="202">
        <v>0</v>
      </c>
      <c r="I2033" s="205">
        <v>0</v>
      </c>
      <c r="J2033" s="201">
        <v>0</v>
      </c>
      <c r="K2033" s="201">
        <v>0.05</v>
      </c>
      <c r="L2033" s="202">
        <v>0</v>
      </c>
    </row>
    <row r="2034" s="192" customFormat="1" customHeight="1" spans="1:12">
      <c r="A2034" s="179" t="s">
        <v>1851</v>
      </c>
      <c r="B2034" s="179" t="s">
        <v>1899</v>
      </c>
      <c r="C2034" s="179" t="s">
        <v>1897</v>
      </c>
      <c r="D2034" s="199" t="s">
        <v>3533</v>
      </c>
      <c r="E2034" s="200" t="s">
        <v>3533</v>
      </c>
      <c r="F2034" s="201">
        <v>1.75</v>
      </c>
      <c r="G2034" s="201">
        <v>1.75</v>
      </c>
      <c r="H2034" s="202">
        <v>0</v>
      </c>
      <c r="I2034" s="205">
        <v>0</v>
      </c>
      <c r="J2034" s="201">
        <v>0</v>
      </c>
      <c r="K2034" s="201">
        <v>1.75</v>
      </c>
      <c r="L2034" s="202">
        <v>0</v>
      </c>
    </row>
    <row r="2035" s="192" customFormat="1" customHeight="1" spans="1:12">
      <c r="A2035" s="179" t="s">
        <v>1414</v>
      </c>
      <c r="B2035" s="179" t="s">
        <v>1913</v>
      </c>
      <c r="C2035" s="179" t="s">
        <v>1897</v>
      </c>
      <c r="D2035" s="199" t="s">
        <v>3519</v>
      </c>
      <c r="E2035" s="200" t="s">
        <v>3534</v>
      </c>
      <c r="F2035" s="201">
        <v>4.5</v>
      </c>
      <c r="G2035" s="201">
        <v>4.5</v>
      </c>
      <c r="H2035" s="202">
        <v>0</v>
      </c>
      <c r="I2035" s="205">
        <v>4.5</v>
      </c>
      <c r="J2035" s="201">
        <v>0</v>
      </c>
      <c r="K2035" s="201">
        <v>0</v>
      </c>
      <c r="L2035" s="202">
        <v>0</v>
      </c>
    </row>
    <row r="2036" s="192" customFormat="1" customHeight="1" spans="1:12">
      <c r="A2036" s="179" t="s">
        <v>1414</v>
      </c>
      <c r="B2036" s="179" t="s">
        <v>1913</v>
      </c>
      <c r="C2036" s="179" t="s">
        <v>1897</v>
      </c>
      <c r="D2036" s="199" t="s">
        <v>3519</v>
      </c>
      <c r="E2036" s="200" t="s">
        <v>3535</v>
      </c>
      <c r="F2036" s="201">
        <v>0.16</v>
      </c>
      <c r="G2036" s="201">
        <v>0.16</v>
      </c>
      <c r="H2036" s="202">
        <v>0</v>
      </c>
      <c r="I2036" s="205">
        <v>0.16</v>
      </c>
      <c r="J2036" s="201">
        <v>0</v>
      </c>
      <c r="K2036" s="201">
        <v>0</v>
      </c>
      <c r="L2036" s="202">
        <v>0</v>
      </c>
    </row>
    <row r="2037" s="192" customFormat="1" customHeight="1" spans="1:12">
      <c r="A2037" s="179" t="s">
        <v>1414</v>
      </c>
      <c r="B2037" s="179" t="s">
        <v>1913</v>
      </c>
      <c r="C2037" s="179" t="s">
        <v>1897</v>
      </c>
      <c r="D2037" s="199" t="s">
        <v>3519</v>
      </c>
      <c r="E2037" s="200" t="s">
        <v>3536</v>
      </c>
      <c r="F2037" s="201">
        <v>0.66</v>
      </c>
      <c r="G2037" s="201">
        <v>0.66</v>
      </c>
      <c r="H2037" s="202">
        <v>0</v>
      </c>
      <c r="I2037" s="205">
        <v>0.66</v>
      </c>
      <c r="J2037" s="201">
        <v>0</v>
      </c>
      <c r="K2037" s="201">
        <v>0</v>
      </c>
      <c r="L2037" s="202">
        <v>0</v>
      </c>
    </row>
    <row r="2038" s="192" customFormat="1" customHeight="1" spans="1:12">
      <c r="A2038" s="179"/>
      <c r="B2038" s="179"/>
      <c r="C2038" s="179"/>
      <c r="D2038" s="199" t="s">
        <v>2567</v>
      </c>
      <c r="E2038" s="200" t="s">
        <v>2568</v>
      </c>
      <c r="F2038" s="201">
        <v>26.08</v>
      </c>
      <c r="G2038" s="201">
        <v>26.08</v>
      </c>
      <c r="H2038" s="202">
        <v>0</v>
      </c>
      <c r="I2038" s="205">
        <v>3.79</v>
      </c>
      <c r="J2038" s="201">
        <v>5.07</v>
      </c>
      <c r="K2038" s="201">
        <v>5.98</v>
      </c>
      <c r="L2038" s="202">
        <v>11.24</v>
      </c>
    </row>
    <row r="2039" s="192" customFormat="1" customHeight="1" spans="1:12">
      <c r="A2039" s="179"/>
      <c r="B2039" s="179"/>
      <c r="C2039" s="179"/>
      <c r="D2039" s="199" t="s">
        <v>3517</v>
      </c>
      <c r="E2039" s="200" t="s">
        <v>3518</v>
      </c>
      <c r="F2039" s="201">
        <v>26.08</v>
      </c>
      <c r="G2039" s="201">
        <v>26.08</v>
      </c>
      <c r="H2039" s="202">
        <v>0</v>
      </c>
      <c r="I2039" s="205">
        <v>3.79</v>
      </c>
      <c r="J2039" s="201">
        <v>5.07</v>
      </c>
      <c r="K2039" s="201">
        <v>5.98</v>
      </c>
      <c r="L2039" s="202">
        <v>11.24</v>
      </c>
    </row>
    <row r="2040" s="192" customFormat="1" customHeight="1" spans="1:12">
      <c r="A2040" s="179" t="s">
        <v>1414</v>
      </c>
      <c r="B2040" s="179" t="s">
        <v>1913</v>
      </c>
      <c r="C2040" s="179" t="s">
        <v>1897</v>
      </c>
      <c r="D2040" s="199" t="s">
        <v>3519</v>
      </c>
      <c r="E2040" s="200" t="s">
        <v>3520</v>
      </c>
      <c r="F2040" s="201">
        <v>11.24</v>
      </c>
      <c r="G2040" s="201">
        <v>11.24</v>
      </c>
      <c r="H2040" s="202">
        <v>0</v>
      </c>
      <c r="I2040" s="205">
        <v>0</v>
      </c>
      <c r="J2040" s="201">
        <v>0</v>
      </c>
      <c r="K2040" s="201">
        <v>0</v>
      </c>
      <c r="L2040" s="202">
        <v>11.24</v>
      </c>
    </row>
    <row r="2041" s="192" customFormat="1" customHeight="1" spans="1:12">
      <c r="A2041" s="179" t="s">
        <v>1414</v>
      </c>
      <c r="B2041" s="179" t="s">
        <v>1913</v>
      </c>
      <c r="C2041" s="179" t="s">
        <v>1897</v>
      </c>
      <c r="D2041" s="199" t="s">
        <v>3519</v>
      </c>
      <c r="E2041" s="200" t="s">
        <v>3521</v>
      </c>
      <c r="F2041" s="201">
        <v>0.27</v>
      </c>
      <c r="G2041" s="201">
        <v>0.27</v>
      </c>
      <c r="H2041" s="202">
        <v>0</v>
      </c>
      <c r="I2041" s="205">
        <v>0</v>
      </c>
      <c r="J2041" s="201">
        <v>0.27</v>
      </c>
      <c r="K2041" s="201">
        <v>0</v>
      </c>
      <c r="L2041" s="202">
        <v>0</v>
      </c>
    </row>
    <row r="2042" s="192" customFormat="1" customHeight="1" spans="1:12">
      <c r="A2042" s="179" t="s">
        <v>1414</v>
      </c>
      <c r="B2042" s="179" t="s">
        <v>1913</v>
      </c>
      <c r="C2042" s="179" t="s">
        <v>1897</v>
      </c>
      <c r="D2042" s="199" t="s">
        <v>3519</v>
      </c>
      <c r="E2042" s="200" t="s">
        <v>3522</v>
      </c>
      <c r="F2042" s="201">
        <v>2</v>
      </c>
      <c r="G2042" s="201">
        <v>2</v>
      </c>
      <c r="H2042" s="202">
        <v>0</v>
      </c>
      <c r="I2042" s="205">
        <v>0</v>
      </c>
      <c r="J2042" s="201">
        <v>2</v>
      </c>
      <c r="K2042" s="201">
        <v>0</v>
      </c>
      <c r="L2042" s="202">
        <v>0</v>
      </c>
    </row>
    <row r="2043" s="192" customFormat="1" customHeight="1" spans="1:12">
      <c r="A2043" s="179" t="s">
        <v>1619</v>
      </c>
      <c r="B2043" s="179" t="s">
        <v>1911</v>
      </c>
      <c r="C2043" s="179" t="s">
        <v>1911</v>
      </c>
      <c r="D2043" s="199" t="s">
        <v>3523</v>
      </c>
      <c r="E2043" s="200" t="s">
        <v>3524</v>
      </c>
      <c r="F2043" s="201">
        <v>2.7</v>
      </c>
      <c r="G2043" s="201">
        <v>2.7</v>
      </c>
      <c r="H2043" s="202">
        <v>0</v>
      </c>
      <c r="I2043" s="205">
        <v>0</v>
      </c>
      <c r="J2043" s="201">
        <v>0</v>
      </c>
      <c r="K2043" s="201">
        <v>2.7</v>
      </c>
      <c r="L2043" s="202">
        <v>0</v>
      </c>
    </row>
    <row r="2044" s="192" customFormat="1" customHeight="1" spans="1:12">
      <c r="A2044" s="179" t="s">
        <v>1619</v>
      </c>
      <c r="B2044" s="179" t="s">
        <v>1911</v>
      </c>
      <c r="C2044" s="179" t="s">
        <v>1913</v>
      </c>
      <c r="D2044" s="199" t="s">
        <v>3525</v>
      </c>
      <c r="E2044" s="200" t="s">
        <v>3526</v>
      </c>
      <c r="F2044" s="201">
        <v>1.08</v>
      </c>
      <c r="G2044" s="201">
        <v>1.08</v>
      </c>
      <c r="H2044" s="202">
        <v>0</v>
      </c>
      <c r="I2044" s="205">
        <v>0</v>
      </c>
      <c r="J2044" s="201">
        <v>0</v>
      </c>
      <c r="K2044" s="201">
        <v>1.08</v>
      </c>
      <c r="L2044" s="202">
        <v>0</v>
      </c>
    </row>
    <row r="2045" s="192" customFormat="1" customHeight="1" spans="1:12">
      <c r="A2045" s="179" t="s">
        <v>1697</v>
      </c>
      <c r="B2045" s="179" t="s">
        <v>1992</v>
      </c>
      <c r="C2045" s="179" t="s">
        <v>1897</v>
      </c>
      <c r="D2045" s="199" t="s">
        <v>3527</v>
      </c>
      <c r="E2045" s="200" t="s">
        <v>3528</v>
      </c>
      <c r="F2045" s="201">
        <v>0.68</v>
      </c>
      <c r="G2045" s="201">
        <v>0.68</v>
      </c>
      <c r="H2045" s="202">
        <v>0</v>
      </c>
      <c r="I2045" s="205">
        <v>0</v>
      </c>
      <c r="J2045" s="201">
        <v>0</v>
      </c>
      <c r="K2045" s="201">
        <v>0.68</v>
      </c>
      <c r="L2045" s="202">
        <v>0</v>
      </c>
    </row>
    <row r="2046" s="192" customFormat="1" customHeight="1" spans="1:12">
      <c r="A2046" s="179" t="s">
        <v>1619</v>
      </c>
      <c r="B2046" s="179" t="s">
        <v>2029</v>
      </c>
      <c r="C2046" s="179" t="s">
        <v>1899</v>
      </c>
      <c r="D2046" s="199" t="s">
        <v>3529</v>
      </c>
      <c r="E2046" s="200" t="s">
        <v>3530</v>
      </c>
      <c r="F2046" s="201">
        <v>0.11</v>
      </c>
      <c r="G2046" s="201">
        <v>0.11</v>
      </c>
      <c r="H2046" s="202">
        <v>0</v>
      </c>
      <c r="I2046" s="205">
        <v>0</v>
      </c>
      <c r="J2046" s="201">
        <v>0</v>
      </c>
      <c r="K2046" s="201">
        <v>0.11</v>
      </c>
      <c r="L2046" s="202">
        <v>0</v>
      </c>
    </row>
    <row r="2047" s="192" customFormat="1" customHeight="1" spans="1:12">
      <c r="A2047" s="179" t="s">
        <v>1619</v>
      </c>
      <c r="B2047" s="179" t="s">
        <v>2029</v>
      </c>
      <c r="C2047" s="179" t="s">
        <v>1897</v>
      </c>
      <c r="D2047" s="199" t="s">
        <v>3531</v>
      </c>
      <c r="E2047" s="200" t="s">
        <v>3532</v>
      </c>
      <c r="F2047" s="201">
        <v>0.06</v>
      </c>
      <c r="G2047" s="201">
        <v>0.06</v>
      </c>
      <c r="H2047" s="202">
        <v>0</v>
      </c>
      <c r="I2047" s="205">
        <v>0</v>
      </c>
      <c r="J2047" s="201">
        <v>0</v>
      </c>
      <c r="K2047" s="201">
        <v>0.06</v>
      </c>
      <c r="L2047" s="202">
        <v>0</v>
      </c>
    </row>
    <row r="2048" s="192" customFormat="1" customHeight="1" spans="1:12">
      <c r="A2048" s="179" t="s">
        <v>1851</v>
      </c>
      <c r="B2048" s="179" t="s">
        <v>1899</v>
      </c>
      <c r="C2048" s="179" t="s">
        <v>1897</v>
      </c>
      <c r="D2048" s="199" t="s">
        <v>3533</v>
      </c>
      <c r="E2048" s="200" t="s">
        <v>3533</v>
      </c>
      <c r="F2048" s="201">
        <v>1.35</v>
      </c>
      <c r="G2048" s="201">
        <v>1.35</v>
      </c>
      <c r="H2048" s="202">
        <v>0</v>
      </c>
      <c r="I2048" s="205">
        <v>0</v>
      </c>
      <c r="J2048" s="201">
        <v>0</v>
      </c>
      <c r="K2048" s="201">
        <v>1.35</v>
      </c>
      <c r="L2048" s="202">
        <v>0</v>
      </c>
    </row>
    <row r="2049" s="192" customFormat="1" customHeight="1" spans="1:12">
      <c r="A2049" s="179" t="s">
        <v>1414</v>
      </c>
      <c r="B2049" s="179" t="s">
        <v>1913</v>
      </c>
      <c r="C2049" s="179" t="s">
        <v>1897</v>
      </c>
      <c r="D2049" s="199" t="s">
        <v>3519</v>
      </c>
      <c r="E2049" s="200" t="s">
        <v>3534</v>
      </c>
      <c r="F2049" s="201">
        <v>3</v>
      </c>
      <c r="G2049" s="201">
        <v>3</v>
      </c>
      <c r="H2049" s="202">
        <v>0</v>
      </c>
      <c r="I2049" s="205">
        <v>3</v>
      </c>
      <c r="J2049" s="201">
        <v>0</v>
      </c>
      <c r="K2049" s="201">
        <v>0</v>
      </c>
      <c r="L2049" s="202">
        <v>0</v>
      </c>
    </row>
    <row r="2050" s="192" customFormat="1" customHeight="1" spans="1:12">
      <c r="A2050" s="179" t="s">
        <v>1414</v>
      </c>
      <c r="B2050" s="179" t="s">
        <v>1913</v>
      </c>
      <c r="C2050" s="179" t="s">
        <v>1897</v>
      </c>
      <c r="D2050" s="199" t="s">
        <v>3519</v>
      </c>
      <c r="E2050" s="200" t="s">
        <v>3535</v>
      </c>
      <c r="F2050" s="201">
        <v>0.13</v>
      </c>
      <c r="G2050" s="201">
        <v>0.13</v>
      </c>
      <c r="H2050" s="202">
        <v>0</v>
      </c>
      <c r="I2050" s="205">
        <v>0.13</v>
      </c>
      <c r="J2050" s="201">
        <v>0</v>
      </c>
      <c r="K2050" s="201">
        <v>0</v>
      </c>
      <c r="L2050" s="202">
        <v>0</v>
      </c>
    </row>
    <row r="2051" s="192" customFormat="1" customHeight="1" spans="1:12">
      <c r="A2051" s="179" t="s">
        <v>1414</v>
      </c>
      <c r="B2051" s="179" t="s">
        <v>1913</v>
      </c>
      <c r="C2051" s="179" t="s">
        <v>1897</v>
      </c>
      <c r="D2051" s="199" t="s">
        <v>3519</v>
      </c>
      <c r="E2051" s="200" t="s">
        <v>3536</v>
      </c>
      <c r="F2051" s="201">
        <v>0.66</v>
      </c>
      <c r="G2051" s="201">
        <v>0.66</v>
      </c>
      <c r="H2051" s="202">
        <v>0</v>
      </c>
      <c r="I2051" s="205">
        <v>0.66</v>
      </c>
      <c r="J2051" s="201">
        <v>0</v>
      </c>
      <c r="K2051" s="201">
        <v>0</v>
      </c>
      <c r="L2051" s="202">
        <v>0</v>
      </c>
    </row>
    <row r="2052" s="192" customFormat="1" customHeight="1" spans="1:12">
      <c r="A2052" s="179" t="s">
        <v>1619</v>
      </c>
      <c r="B2052" s="179" t="s">
        <v>1911</v>
      </c>
      <c r="C2052" s="179" t="s">
        <v>1897</v>
      </c>
      <c r="D2052" s="199" t="s">
        <v>3537</v>
      </c>
      <c r="E2052" s="200" t="s">
        <v>3538</v>
      </c>
      <c r="F2052" s="201">
        <v>2.8</v>
      </c>
      <c r="G2052" s="201">
        <v>2.8</v>
      </c>
      <c r="H2052" s="202">
        <v>0</v>
      </c>
      <c r="I2052" s="205">
        <v>0</v>
      </c>
      <c r="J2052" s="201">
        <v>2.8</v>
      </c>
      <c r="K2052" s="201">
        <v>0</v>
      </c>
      <c r="L2052" s="202">
        <v>0</v>
      </c>
    </row>
    <row r="2053" s="192" customFormat="1" customHeight="1" spans="1:12">
      <c r="A2053" s="179"/>
      <c r="B2053" s="179"/>
      <c r="C2053" s="179"/>
      <c r="D2053" s="199" t="s">
        <v>2569</v>
      </c>
      <c r="E2053" s="200" t="s">
        <v>2570</v>
      </c>
      <c r="F2053" s="201">
        <v>49.93</v>
      </c>
      <c r="G2053" s="201">
        <v>49.93</v>
      </c>
      <c r="H2053" s="202">
        <v>0</v>
      </c>
      <c r="I2053" s="205">
        <v>8.31</v>
      </c>
      <c r="J2053" s="201">
        <v>6.75</v>
      </c>
      <c r="K2053" s="201">
        <v>12.14</v>
      </c>
      <c r="L2053" s="202">
        <v>22.73</v>
      </c>
    </row>
    <row r="2054" s="192" customFormat="1" customHeight="1" spans="1:12">
      <c r="A2054" s="179"/>
      <c r="B2054" s="179"/>
      <c r="C2054" s="179"/>
      <c r="D2054" s="199" t="s">
        <v>3517</v>
      </c>
      <c r="E2054" s="200" t="s">
        <v>3518</v>
      </c>
      <c r="F2054" s="201">
        <v>49.93</v>
      </c>
      <c r="G2054" s="201">
        <v>49.93</v>
      </c>
      <c r="H2054" s="202">
        <v>0</v>
      </c>
      <c r="I2054" s="205">
        <v>8.31</v>
      </c>
      <c r="J2054" s="201">
        <v>6.75</v>
      </c>
      <c r="K2054" s="201">
        <v>12.14</v>
      </c>
      <c r="L2054" s="202">
        <v>22.73</v>
      </c>
    </row>
    <row r="2055" s="192" customFormat="1" customHeight="1" spans="1:12">
      <c r="A2055" s="179" t="s">
        <v>1414</v>
      </c>
      <c r="B2055" s="179" t="s">
        <v>1913</v>
      </c>
      <c r="C2055" s="179" t="s">
        <v>1897</v>
      </c>
      <c r="D2055" s="199" t="s">
        <v>3519</v>
      </c>
      <c r="E2055" s="200" t="s">
        <v>3520</v>
      </c>
      <c r="F2055" s="201">
        <v>22.73</v>
      </c>
      <c r="G2055" s="201">
        <v>22.73</v>
      </c>
      <c r="H2055" s="202">
        <v>0</v>
      </c>
      <c r="I2055" s="205">
        <v>0</v>
      </c>
      <c r="J2055" s="201">
        <v>0</v>
      </c>
      <c r="K2055" s="201">
        <v>0</v>
      </c>
      <c r="L2055" s="202">
        <v>22.73</v>
      </c>
    </row>
    <row r="2056" s="192" customFormat="1" customHeight="1" spans="1:12">
      <c r="A2056" s="179" t="s">
        <v>1414</v>
      </c>
      <c r="B2056" s="179" t="s">
        <v>1913</v>
      </c>
      <c r="C2056" s="179" t="s">
        <v>1897</v>
      </c>
      <c r="D2056" s="199" t="s">
        <v>3519</v>
      </c>
      <c r="E2056" s="200" t="s">
        <v>3521</v>
      </c>
      <c r="F2056" s="201">
        <v>0.85</v>
      </c>
      <c r="G2056" s="201">
        <v>0.85</v>
      </c>
      <c r="H2056" s="202">
        <v>0</v>
      </c>
      <c r="I2056" s="205">
        <v>0</v>
      </c>
      <c r="J2056" s="201">
        <v>0.85</v>
      </c>
      <c r="K2056" s="201">
        <v>0</v>
      </c>
      <c r="L2056" s="202">
        <v>0</v>
      </c>
    </row>
    <row r="2057" s="192" customFormat="1" customHeight="1" spans="1:12">
      <c r="A2057" s="179" t="s">
        <v>1414</v>
      </c>
      <c r="B2057" s="179" t="s">
        <v>1913</v>
      </c>
      <c r="C2057" s="179" t="s">
        <v>1897</v>
      </c>
      <c r="D2057" s="199" t="s">
        <v>3519</v>
      </c>
      <c r="E2057" s="200" t="s">
        <v>3522</v>
      </c>
      <c r="F2057" s="201">
        <v>4</v>
      </c>
      <c r="G2057" s="201">
        <v>4</v>
      </c>
      <c r="H2057" s="202">
        <v>0</v>
      </c>
      <c r="I2057" s="205">
        <v>0</v>
      </c>
      <c r="J2057" s="201">
        <v>4</v>
      </c>
      <c r="K2057" s="201">
        <v>0</v>
      </c>
      <c r="L2057" s="202">
        <v>0</v>
      </c>
    </row>
    <row r="2058" s="192" customFormat="1" customHeight="1" spans="1:12">
      <c r="A2058" s="179" t="s">
        <v>1619</v>
      </c>
      <c r="B2058" s="179" t="s">
        <v>1911</v>
      </c>
      <c r="C2058" s="179" t="s">
        <v>1911</v>
      </c>
      <c r="D2058" s="199" t="s">
        <v>3523</v>
      </c>
      <c r="E2058" s="200" t="s">
        <v>3524</v>
      </c>
      <c r="F2058" s="201">
        <v>5.52</v>
      </c>
      <c r="G2058" s="201">
        <v>5.52</v>
      </c>
      <c r="H2058" s="202">
        <v>0</v>
      </c>
      <c r="I2058" s="205">
        <v>0</v>
      </c>
      <c r="J2058" s="201">
        <v>0</v>
      </c>
      <c r="K2058" s="201">
        <v>5.52</v>
      </c>
      <c r="L2058" s="202">
        <v>0</v>
      </c>
    </row>
    <row r="2059" s="192" customFormat="1" customHeight="1" spans="1:12">
      <c r="A2059" s="179" t="s">
        <v>1619</v>
      </c>
      <c r="B2059" s="179" t="s">
        <v>1911</v>
      </c>
      <c r="C2059" s="179" t="s">
        <v>1913</v>
      </c>
      <c r="D2059" s="199" t="s">
        <v>3525</v>
      </c>
      <c r="E2059" s="200" t="s">
        <v>3526</v>
      </c>
      <c r="F2059" s="201">
        <v>2.21</v>
      </c>
      <c r="G2059" s="201">
        <v>2.21</v>
      </c>
      <c r="H2059" s="202">
        <v>0</v>
      </c>
      <c r="I2059" s="205">
        <v>0</v>
      </c>
      <c r="J2059" s="201">
        <v>0</v>
      </c>
      <c r="K2059" s="201">
        <v>2.21</v>
      </c>
      <c r="L2059" s="202">
        <v>0</v>
      </c>
    </row>
    <row r="2060" s="192" customFormat="1" customHeight="1" spans="1:12">
      <c r="A2060" s="179" t="s">
        <v>1697</v>
      </c>
      <c r="B2060" s="179" t="s">
        <v>1992</v>
      </c>
      <c r="C2060" s="179" t="s">
        <v>1897</v>
      </c>
      <c r="D2060" s="199" t="s">
        <v>3527</v>
      </c>
      <c r="E2060" s="200" t="s">
        <v>3528</v>
      </c>
      <c r="F2060" s="201">
        <v>1.39</v>
      </c>
      <c r="G2060" s="201">
        <v>1.39</v>
      </c>
      <c r="H2060" s="202">
        <v>0</v>
      </c>
      <c r="I2060" s="205">
        <v>0</v>
      </c>
      <c r="J2060" s="201">
        <v>0</v>
      </c>
      <c r="K2060" s="201">
        <v>1.39</v>
      </c>
      <c r="L2060" s="202">
        <v>0</v>
      </c>
    </row>
    <row r="2061" s="192" customFormat="1" customHeight="1" spans="1:12">
      <c r="A2061" s="179" t="s">
        <v>1619</v>
      </c>
      <c r="B2061" s="179" t="s">
        <v>2029</v>
      </c>
      <c r="C2061" s="179" t="s">
        <v>1899</v>
      </c>
      <c r="D2061" s="199" t="s">
        <v>3529</v>
      </c>
      <c r="E2061" s="200" t="s">
        <v>3530</v>
      </c>
      <c r="F2061" s="201">
        <v>0.23</v>
      </c>
      <c r="G2061" s="201">
        <v>0.23</v>
      </c>
      <c r="H2061" s="202">
        <v>0</v>
      </c>
      <c r="I2061" s="205">
        <v>0</v>
      </c>
      <c r="J2061" s="201">
        <v>0</v>
      </c>
      <c r="K2061" s="201">
        <v>0.23</v>
      </c>
      <c r="L2061" s="202">
        <v>0</v>
      </c>
    </row>
    <row r="2062" s="192" customFormat="1" customHeight="1" spans="1:12">
      <c r="A2062" s="179" t="s">
        <v>1619</v>
      </c>
      <c r="B2062" s="179" t="s">
        <v>2029</v>
      </c>
      <c r="C2062" s="179" t="s">
        <v>1897</v>
      </c>
      <c r="D2062" s="199" t="s">
        <v>3531</v>
      </c>
      <c r="E2062" s="200" t="s">
        <v>3532</v>
      </c>
      <c r="F2062" s="201">
        <v>0.06</v>
      </c>
      <c r="G2062" s="201">
        <v>0.06</v>
      </c>
      <c r="H2062" s="202">
        <v>0</v>
      </c>
      <c r="I2062" s="205">
        <v>0</v>
      </c>
      <c r="J2062" s="201">
        <v>0</v>
      </c>
      <c r="K2062" s="201">
        <v>0.06</v>
      </c>
      <c r="L2062" s="202">
        <v>0</v>
      </c>
    </row>
    <row r="2063" s="192" customFormat="1" customHeight="1" spans="1:12">
      <c r="A2063" s="179" t="s">
        <v>1851</v>
      </c>
      <c r="B2063" s="179" t="s">
        <v>1899</v>
      </c>
      <c r="C2063" s="179" t="s">
        <v>1897</v>
      </c>
      <c r="D2063" s="199" t="s">
        <v>3533</v>
      </c>
      <c r="E2063" s="200" t="s">
        <v>3533</v>
      </c>
      <c r="F2063" s="201">
        <v>2.73</v>
      </c>
      <c r="G2063" s="201">
        <v>2.73</v>
      </c>
      <c r="H2063" s="202">
        <v>0</v>
      </c>
      <c r="I2063" s="205">
        <v>0</v>
      </c>
      <c r="J2063" s="201">
        <v>0</v>
      </c>
      <c r="K2063" s="201">
        <v>2.73</v>
      </c>
      <c r="L2063" s="202">
        <v>0</v>
      </c>
    </row>
    <row r="2064" s="192" customFormat="1" customHeight="1" spans="1:12">
      <c r="A2064" s="179" t="s">
        <v>1414</v>
      </c>
      <c r="B2064" s="179" t="s">
        <v>1913</v>
      </c>
      <c r="C2064" s="179" t="s">
        <v>1897</v>
      </c>
      <c r="D2064" s="199" t="s">
        <v>3519</v>
      </c>
      <c r="E2064" s="200" t="s">
        <v>3534</v>
      </c>
      <c r="F2064" s="201">
        <v>6</v>
      </c>
      <c r="G2064" s="201">
        <v>6</v>
      </c>
      <c r="H2064" s="202">
        <v>0</v>
      </c>
      <c r="I2064" s="205">
        <v>6</v>
      </c>
      <c r="J2064" s="201">
        <v>0</v>
      </c>
      <c r="K2064" s="201">
        <v>0</v>
      </c>
      <c r="L2064" s="202">
        <v>0</v>
      </c>
    </row>
    <row r="2065" s="192" customFormat="1" customHeight="1" spans="1:12">
      <c r="A2065" s="179" t="s">
        <v>1414</v>
      </c>
      <c r="B2065" s="179" t="s">
        <v>1913</v>
      </c>
      <c r="C2065" s="179" t="s">
        <v>1897</v>
      </c>
      <c r="D2065" s="199" t="s">
        <v>3519</v>
      </c>
      <c r="E2065" s="200" t="s">
        <v>3535</v>
      </c>
      <c r="F2065" s="201">
        <v>0.27</v>
      </c>
      <c r="G2065" s="201">
        <v>0.27</v>
      </c>
      <c r="H2065" s="202">
        <v>0</v>
      </c>
      <c r="I2065" s="205">
        <v>0.27</v>
      </c>
      <c r="J2065" s="201">
        <v>0</v>
      </c>
      <c r="K2065" s="201">
        <v>0</v>
      </c>
      <c r="L2065" s="202">
        <v>0</v>
      </c>
    </row>
    <row r="2066" s="192" customFormat="1" customHeight="1" spans="1:12">
      <c r="A2066" s="179" t="s">
        <v>1414</v>
      </c>
      <c r="B2066" s="179" t="s">
        <v>1913</v>
      </c>
      <c r="C2066" s="179" t="s">
        <v>1897</v>
      </c>
      <c r="D2066" s="199" t="s">
        <v>3519</v>
      </c>
      <c r="E2066" s="200" t="s">
        <v>3536</v>
      </c>
      <c r="F2066" s="201">
        <v>2.04</v>
      </c>
      <c r="G2066" s="201">
        <v>2.04</v>
      </c>
      <c r="H2066" s="202">
        <v>0</v>
      </c>
      <c r="I2066" s="205">
        <v>2.04</v>
      </c>
      <c r="J2066" s="201">
        <v>0</v>
      </c>
      <c r="K2066" s="201">
        <v>0</v>
      </c>
      <c r="L2066" s="202">
        <v>0</v>
      </c>
    </row>
    <row r="2067" s="192" customFormat="1" customHeight="1" spans="1:12">
      <c r="A2067" s="179" t="s">
        <v>1619</v>
      </c>
      <c r="B2067" s="179" t="s">
        <v>1911</v>
      </c>
      <c r="C2067" s="179" t="s">
        <v>1897</v>
      </c>
      <c r="D2067" s="199" t="s">
        <v>3537</v>
      </c>
      <c r="E2067" s="200" t="s">
        <v>3538</v>
      </c>
      <c r="F2067" s="201">
        <v>1.9</v>
      </c>
      <c r="G2067" s="201">
        <v>1.9</v>
      </c>
      <c r="H2067" s="202">
        <v>0</v>
      </c>
      <c r="I2067" s="205">
        <v>0</v>
      </c>
      <c r="J2067" s="201">
        <v>1.9</v>
      </c>
      <c r="K2067" s="201">
        <v>0</v>
      </c>
      <c r="L2067" s="202">
        <v>0</v>
      </c>
    </row>
    <row r="2068" s="192" customFormat="1" customHeight="1" spans="1:12">
      <c r="A2068" s="179"/>
      <c r="B2068" s="179"/>
      <c r="C2068" s="179"/>
      <c r="D2068" s="199" t="s">
        <v>1414</v>
      </c>
      <c r="E2068" s="200" t="s">
        <v>809</v>
      </c>
      <c r="F2068" s="201">
        <v>1977.65</v>
      </c>
      <c r="G2068" s="201">
        <v>1956.65</v>
      </c>
      <c r="H2068" s="202">
        <v>21</v>
      </c>
      <c r="I2068" s="205">
        <v>442.75</v>
      </c>
      <c r="J2068" s="201">
        <v>261.55</v>
      </c>
      <c r="K2068" s="201">
        <v>441.26</v>
      </c>
      <c r="L2068" s="202">
        <v>832.09</v>
      </c>
    </row>
    <row r="2069" s="192" customFormat="1" customHeight="1" spans="1:12">
      <c r="A2069" s="179"/>
      <c r="B2069" s="179"/>
      <c r="C2069" s="179"/>
      <c r="D2069" s="199" t="s">
        <v>2571</v>
      </c>
      <c r="E2069" s="200" t="s">
        <v>2572</v>
      </c>
      <c r="F2069" s="201">
        <v>1211.93</v>
      </c>
      <c r="G2069" s="201">
        <v>1190.93</v>
      </c>
      <c r="H2069" s="202">
        <v>21</v>
      </c>
      <c r="I2069" s="205">
        <v>277.23</v>
      </c>
      <c r="J2069" s="201">
        <v>173.71</v>
      </c>
      <c r="K2069" s="201">
        <v>263.86</v>
      </c>
      <c r="L2069" s="202">
        <v>497.13</v>
      </c>
    </row>
    <row r="2070" s="192" customFormat="1" customHeight="1" spans="1:12">
      <c r="A2070" s="179"/>
      <c r="B2070" s="179"/>
      <c r="C2070" s="179"/>
      <c r="D2070" s="199" t="s">
        <v>3517</v>
      </c>
      <c r="E2070" s="200" t="s">
        <v>3518</v>
      </c>
      <c r="F2070" s="201">
        <v>1118.93</v>
      </c>
      <c r="G2070" s="201">
        <v>1118.93</v>
      </c>
      <c r="H2070" s="202">
        <v>0</v>
      </c>
      <c r="I2070" s="205">
        <v>205.23</v>
      </c>
      <c r="J2070" s="201">
        <v>152.71</v>
      </c>
      <c r="K2070" s="201">
        <v>263.86</v>
      </c>
      <c r="L2070" s="202">
        <v>497.13</v>
      </c>
    </row>
    <row r="2071" s="192" customFormat="1" customHeight="1" spans="1:12">
      <c r="A2071" s="179" t="s">
        <v>1778</v>
      </c>
      <c r="B2071" s="179" t="s">
        <v>1897</v>
      </c>
      <c r="C2071" s="179" t="s">
        <v>1897</v>
      </c>
      <c r="D2071" s="199" t="s">
        <v>3519</v>
      </c>
      <c r="E2071" s="200" t="s">
        <v>3520</v>
      </c>
      <c r="F2071" s="201">
        <v>497.13</v>
      </c>
      <c r="G2071" s="201">
        <v>497.13</v>
      </c>
      <c r="H2071" s="202">
        <v>0</v>
      </c>
      <c r="I2071" s="205">
        <v>0</v>
      </c>
      <c r="J2071" s="201">
        <v>0</v>
      </c>
      <c r="K2071" s="201">
        <v>0</v>
      </c>
      <c r="L2071" s="202">
        <v>497.13</v>
      </c>
    </row>
    <row r="2072" s="192" customFormat="1" customHeight="1" spans="1:12">
      <c r="A2072" s="179" t="s">
        <v>1778</v>
      </c>
      <c r="B2072" s="179" t="s">
        <v>1897</v>
      </c>
      <c r="C2072" s="179" t="s">
        <v>1897</v>
      </c>
      <c r="D2072" s="199" t="s">
        <v>3519</v>
      </c>
      <c r="E2072" s="200" t="s">
        <v>3521</v>
      </c>
      <c r="F2072" s="201">
        <v>18.67</v>
      </c>
      <c r="G2072" s="201">
        <v>18.67</v>
      </c>
      <c r="H2072" s="202">
        <v>0</v>
      </c>
      <c r="I2072" s="205">
        <v>0</v>
      </c>
      <c r="J2072" s="201">
        <v>18.67</v>
      </c>
      <c r="K2072" s="201">
        <v>0</v>
      </c>
      <c r="L2072" s="202">
        <v>0</v>
      </c>
    </row>
    <row r="2073" s="192" customFormat="1" customHeight="1" spans="1:12">
      <c r="A2073" s="179" t="s">
        <v>1778</v>
      </c>
      <c r="B2073" s="179" t="s">
        <v>1897</v>
      </c>
      <c r="C2073" s="179" t="s">
        <v>1897</v>
      </c>
      <c r="D2073" s="199" t="s">
        <v>3519</v>
      </c>
      <c r="E2073" s="200" t="s">
        <v>3522</v>
      </c>
      <c r="F2073" s="201">
        <v>87</v>
      </c>
      <c r="G2073" s="201">
        <v>87</v>
      </c>
      <c r="H2073" s="202">
        <v>0</v>
      </c>
      <c r="I2073" s="205">
        <v>0</v>
      </c>
      <c r="J2073" s="201">
        <v>87</v>
      </c>
      <c r="K2073" s="201">
        <v>0</v>
      </c>
      <c r="L2073" s="202">
        <v>0</v>
      </c>
    </row>
    <row r="2074" s="192" customFormat="1" customHeight="1" spans="1:12">
      <c r="A2074" s="179" t="s">
        <v>1619</v>
      </c>
      <c r="B2074" s="179" t="s">
        <v>1911</v>
      </c>
      <c r="C2074" s="179" t="s">
        <v>1911</v>
      </c>
      <c r="D2074" s="199" t="s">
        <v>3523</v>
      </c>
      <c r="E2074" s="200" t="s">
        <v>3524</v>
      </c>
      <c r="F2074" s="201">
        <v>119.7</v>
      </c>
      <c r="G2074" s="201">
        <v>119.7</v>
      </c>
      <c r="H2074" s="202">
        <v>0</v>
      </c>
      <c r="I2074" s="205">
        <v>0</v>
      </c>
      <c r="J2074" s="201">
        <v>0</v>
      </c>
      <c r="K2074" s="201">
        <v>119.7</v>
      </c>
      <c r="L2074" s="202">
        <v>0</v>
      </c>
    </row>
    <row r="2075" s="192" customFormat="1" customHeight="1" spans="1:12">
      <c r="A2075" s="179" t="s">
        <v>1619</v>
      </c>
      <c r="B2075" s="179" t="s">
        <v>1911</v>
      </c>
      <c r="C2075" s="179" t="s">
        <v>1913</v>
      </c>
      <c r="D2075" s="199" t="s">
        <v>3525</v>
      </c>
      <c r="E2075" s="200" t="s">
        <v>3526</v>
      </c>
      <c r="F2075" s="201">
        <v>47.88</v>
      </c>
      <c r="G2075" s="201">
        <v>47.88</v>
      </c>
      <c r="H2075" s="202">
        <v>0</v>
      </c>
      <c r="I2075" s="205">
        <v>0</v>
      </c>
      <c r="J2075" s="201">
        <v>0</v>
      </c>
      <c r="K2075" s="201">
        <v>47.88</v>
      </c>
      <c r="L2075" s="202">
        <v>0</v>
      </c>
    </row>
    <row r="2076" s="192" customFormat="1" customHeight="1" spans="1:12">
      <c r="A2076" s="179" t="s">
        <v>1697</v>
      </c>
      <c r="B2076" s="179" t="s">
        <v>1992</v>
      </c>
      <c r="C2076" s="179" t="s">
        <v>1897</v>
      </c>
      <c r="D2076" s="199" t="s">
        <v>3527</v>
      </c>
      <c r="E2076" s="200" t="s">
        <v>3528</v>
      </c>
      <c r="F2076" s="201">
        <v>30.32</v>
      </c>
      <c r="G2076" s="201">
        <v>30.32</v>
      </c>
      <c r="H2076" s="202">
        <v>0</v>
      </c>
      <c r="I2076" s="205">
        <v>0</v>
      </c>
      <c r="J2076" s="201">
        <v>0</v>
      </c>
      <c r="K2076" s="201">
        <v>30.32</v>
      </c>
      <c r="L2076" s="202">
        <v>0</v>
      </c>
    </row>
    <row r="2077" s="192" customFormat="1" customHeight="1" spans="1:12">
      <c r="A2077" s="179" t="s">
        <v>1619</v>
      </c>
      <c r="B2077" s="179" t="s">
        <v>2029</v>
      </c>
      <c r="C2077" s="179" t="s">
        <v>1899</v>
      </c>
      <c r="D2077" s="199" t="s">
        <v>3529</v>
      </c>
      <c r="E2077" s="200" t="s">
        <v>3530</v>
      </c>
      <c r="F2077" s="201">
        <v>4.97</v>
      </c>
      <c r="G2077" s="201">
        <v>4.97</v>
      </c>
      <c r="H2077" s="202">
        <v>0</v>
      </c>
      <c r="I2077" s="205">
        <v>0</v>
      </c>
      <c r="J2077" s="201">
        <v>0</v>
      </c>
      <c r="K2077" s="201">
        <v>4.97</v>
      </c>
      <c r="L2077" s="202">
        <v>0</v>
      </c>
    </row>
    <row r="2078" s="192" customFormat="1" customHeight="1" spans="1:12">
      <c r="A2078" s="179" t="s">
        <v>1619</v>
      </c>
      <c r="B2078" s="179" t="s">
        <v>2029</v>
      </c>
      <c r="C2078" s="179" t="s">
        <v>1897</v>
      </c>
      <c r="D2078" s="199" t="s">
        <v>3531</v>
      </c>
      <c r="E2078" s="200" t="s">
        <v>3532</v>
      </c>
      <c r="F2078" s="201">
        <v>1.33</v>
      </c>
      <c r="G2078" s="201">
        <v>1.33</v>
      </c>
      <c r="H2078" s="202">
        <v>0</v>
      </c>
      <c r="I2078" s="205">
        <v>0</v>
      </c>
      <c r="J2078" s="201">
        <v>0</v>
      </c>
      <c r="K2078" s="201">
        <v>1.33</v>
      </c>
      <c r="L2078" s="202">
        <v>0</v>
      </c>
    </row>
    <row r="2079" s="192" customFormat="1" customHeight="1" spans="1:12">
      <c r="A2079" s="179" t="s">
        <v>1851</v>
      </c>
      <c r="B2079" s="179" t="s">
        <v>1899</v>
      </c>
      <c r="C2079" s="179" t="s">
        <v>1897</v>
      </c>
      <c r="D2079" s="199" t="s">
        <v>3533</v>
      </c>
      <c r="E2079" s="200" t="s">
        <v>3533</v>
      </c>
      <c r="F2079" s="201">
        <v>59.66</v>
      </c>
      <c r="G2079" s="201">
        <v>59.66</v>
      </c>
      <c r="H2079" s="202">
        <v>0</v>
      </c>
      <c r="I2079" s="205">
        <v>0</v>
      </c>
      <c r="J2079" s="201">
        <v>0</v>
      </c>
      <c r="K2079" s="201">
        <v>59.66</v>
      </c>
      <c r="L2079" s="202">
        <v>0</v>
      </c>
    </row>
    <row r="2080" s="192" customFormat="1" customHeight="1" spans="1:12">
      <c r="A2080" s="179" t="s">
        <v>1778</v>
      </c>
      <c r="B2080" s="179" t="s">
        <v>1897</v>
      </c>
      <c r="C2080" s="179" t="s">
        <v>1897</v>
      </c>
      <c r="D2080" s="199" t="s">
        <v>3519</v>
      </c>
      <c r="E2080" s="200" t="s">
        <v>3824</v>
      </c>
      <c r="F2080" s="201">
        <v>18</v>
      </c>
      <c r="G2080" s="201">
        <v>18</v>
      </c>
      <c r="H2080" s="202">
        <v>0</v>
      </c>
      <c r="I2080" s="205">
        <v>18</v>
      </c>
      <c r="J2080" s="201">
        <v>0</v>
      </c>
      <c r="K2080" s="201">
        <v>0</v>
      </c>
      <c r="L2080" s="202">
        <v>0</v>
      </c>
    </row>
    <row r="2081" s="192" customFormat="1" customHeight="1" spans="1:12">
      <c r="A2081" s="179" t="s">
        <v>1778</v>
      </c>
      <c r="B2081" s="179" t="s">
        <v>1897</v>
      </c>
      <c r="C2081" s="179" t="s">
        <v>1897</v>
      </c>
      <c r="D2081" s="199" t="s">
        <v>3519</v>
      </c>
      <c r="E2081" s="200" t="s">
        <v>3534</v>
      </c>
      <c r="F2081" s="201">
        <v>130.5</v>
      </c>
      <c r="G2081" s="201">
        <v>130.5</v>
      </c>
      <c r="H2081" s="202">
        <v>0</v>
      </c>
      <c r="I2081" s="205">
        <v>130.5</v>
      </c>
      <c r="J2081" s="201">
        <v>0</v>
      </c>
      <c r="K2081" s="201">
        <v>0</v>
      </c>
      <c r="L2081" s="202">
        <v>0</v>
      </c>
    </row>
    <row r="2082" s="192" customFormat="1" customHeight="1" spans="1:12">
      <c r="A2082" s="179" t="s">
        <v>1778</v>
      </c>
      <c r="B2082" s="179" t="s">
        <v>1897</v>
      </c>
      <c r="C2082" s="179" t="s">
        <v>1897</v>
      </c>
      <c r="D2082" s="199" t="s">
        <v>3519</v>
      </c>
      <c r="E2082" s="200" t="s">
        <v>3535</v>
      </c>
      <c r="F2082" s="201">
        <v>5.81</v>
      </c>
      <c r="G2082" s="201">
        <v>5.81</v>
      </c>
      <c r="H2082" s="202">
        <v>0</v>
      </c>
      <c r="I2082" s="205">
        <v>5.81</v>
      </c>
      <c r="J2082" s="201">
        <v>0</v>
      </c>
      <c r="K2082" s="201">
        <v>0</v>
      </c>
      <c r="L2082" s="202">
        <v>0</v>
      </c>
    </row>
    <row r="2083" s="192" customFormat="1" customHeight="1" spans="1:12">
      <c r="A2083" s="179" t="s">
        <v>1778</v>
      </c>
      <c r="B2083" s="179" t="s">
        <v>1897</v>
      </c>
      <c r="C2083" s="179" t="s">
        <v>1897</v>
      </c>
      <c r="D2083" s="199" t="s">
        <v>3519</v>
      </c>
      <c r="E2083" s="200" t="s">
        <v>3536</v>
      </c>
      <c r="F2083" s="201">
        <v>42.38</v>
      </c>
      <c r="G2083" s="201">
        <v>42.38</v>
      </c>
      <c r="H2083" s="202">
        <v>0</v>
      </c>
      <c r="I2083" s="205">
        <v>42.38</v>
      </c>
      <c r="J2083" s="201">
        <v>0</v>
      </c>
      <c r="K2083" s="201">
        <v>0</v>
      </c>
      <c r="L2083" s="202">
        <v>0</v>
      </c>
    </row>
    <row r="2084" s="192" customFormat="1" customHeight="1" spans="1:12">
      <c r="A2084" s="179" t="s">
        <v>1619</v>
      </c>
      <c r="B2084" s="179" t="s">
        <v>1911</v>
      </c>
      <c r="C2084" s="179" t="s">
        <v>1897</v>
      </c>
      <c r="D2084" s="199" t="s">
        <v>3537</v>
      </c>
      <c r="E2084" s="200" t="s">
        <v>3538</v>
      </c>
      <c r="F2084" s="201">
        <v>47.04</v>
      </c>
      <c r="G2084" s="201">
        <v>47.04</v>
      </c>
      <c r="H2084" s="202">
        <v>0</v>
      </c>
      <c r="I2084" s="205">
        <v>0</v>
      </c>
      <c r="J2084" s="201">
        <v>47.04</v>
      </c>
      <c r="K2084" s="201">
        <v>0</v>
      </c>
      <c r="L2084" s="202">
        <v>0</v>
      </c>
    </row>
    <row r="2085" s="192" customFormat="1" customHeight="1" spans="1:12">
      <c r="A2085" s="179" t="s">
        <v>1619</v>
      </c>
      <c r="B2085" s="179" t="s">
        <v>1917</v>
      </c>
      <c r="C2085" s="179" t="s">
        <v>1897</v>
      </c>
      <c r="D2085" s="199" t="s">
        <v>3550</v>
      </c>
      <c r="E2085" s="200" t="s">
        <v>3540</v>
      </c>
      <c r="F2085" s="201">
        <v>8.54</v>
      </c>
      <c r="G2085" s="201">
        <v>8.54</v>
      </c>
      <c r="H2085" s="202">
        <v>0</v>
      </c>
      <c r="I2085" s="205">
        <v>8.54</v>
      </c>
      <c r="J2085" s="201">
        <v>0</v>
      </c>
      <c r="K2085" s="201">
        <v>0</v>
      </c>
      <c r="L2085" s="202">
        <v>0</v>
      </c>
    </row>
    <row r="2086" s="192" customFormat="1" customHeight="1" spans="1:12">
      <c r="A2086" s="179"/>
      <c r="B2086" s="179"/>
      <c r="C2086" s="179"/>
      <c r="D2086" s="199" t="s">
        <v>3541</v>
      </c>
      <c r="E2086" s="200" t="s">
        <v>3542</v>
      </c>
      <c r="F2086" s="201">
        <v>93</v>
      </c>
      <c r="G2086" s="201">
        <v>72</v>
      </c>
      <c r="H2086" s="202">
        <v>21</v>
      </c>
      <c r="I2086" s="205">
        <v>72</v>
      </c>
      <c r="J2086" s="201">
        <v>21</v>
      </c>
      <c r="K2086" s="201">
        <v>0</v>
      </c>
      <c r="L2086" s="202">
        <v>0</v>
      </c>
    </row>
    <row r="2087" s="192" customFormat="1" customHeight="1" spans="1:12">
      <c r="A2087" s="179" t="s">
        <v>1778</v>
      </c>
      <c r="B2087" s="179" t="s">
        <v>1899</v>
      </c>
      <c r="C2087" s="179" t="s">
        <v>3182</v>
      </c>
      <c r="D2087" s="199" t="s">
        <v>3825</v>
      </c>
      <c r="E2087" s="200" t="s">
        <v>3826</v>
      </c>
      <c r="F2087" s="201">
        <v>15</v>
      </c>
      <c r="G2087" s="201">
        <v>15</v>
      </c>
      <c r="H2087" s="202">
        <v>0</v>
      </c>
      <c r="I2087" s="205">
        <v>15</v>
      </c>
      <c r="J2087" s="201">
        <v>0</v>
      </c>
      <c r="K2087" s="201">
        <v>0</v>
      </c>
      <c r="L2087" s="202">
        <v>0</v>
      </c>
    </row>
    <row r="2088" s="192" customFormat="1" customHeight="1" spans="1:12">
      <c r="A2088" s="179" t="s">
        <v>1778</v>
      </c>
      <c r="B2088" s="179" t="s">
        <v>1901</v>
      </c>
      <c r="C2088" s="179" t="s">
        <v>1998</v>
      </c>
      <c r="D2088" s="199" t="s">
        <v>3827</v>
      </c>
      <c r="E2088" s="200" t="s">
        <v>3828</v>
      </c>
      <c r="F2088" s="201">
        <v>5</v>
      </c>
      <c r="G2088" s="201">
        <v>5</v>
      </c>
      <c r="H2088" s="202">
        <v>0</v>
      </c>
      <c r="I2088" s="205">
        <v>5</v>
      </c>
      <c r="J2088" s="201">
        <v>0</v>
      </c>
      <c r="K2088" s="201">
        <v>0</v>
      </c>
      <c r="L2088" s="202">
        <v>0</v>
      </c>
    </row>
    <row r="2089" s="192" customFormat="1" customHeight="1" spans="1:12">
      <c r="A2089" s="179" t="s">
        <v>1778</v>
      </c>
      <c r="B2089" s="179" t="s">
        <v>1897</v>
      </c>
      <c r="C2089" s="179" t="s">
        <v>1919</v>
      </c>
      <c r="D2089" s="199" t="s">
        <v>3829</v>
      </c>
      <c r="E2089" s="200" t="s">
        <v>3830</v>
      </c>
      <c r="F2089" s="201">
        <v>10</v>
      </c>
      <c r="G2089" s="201">
        <v>10</v>
      </c>
      <c r="H2089" s="202">
        <v>0</v>
      </c>
      <c r="I2089" s="205">
        <v>10</v>
      </c>
      <c r="J2089" s="201">
        <v>0</v>
      </c>
      <c r="K2089" s="201">
        <v>0</v>
      </c>
      <c r="L2089" s="202">
        <v>0</v>
      </c>
    </row>
    <row r="2090" s="192" customFormat="1" customHeight="1" spans="1:12">
      <c r="A2090" s="179" t="s">
        <v>1778</v>
      </c>
      <c r="B2090" s="179" t="s">
        <v>1897</v>
      </c>
      <c r="C2090" s="179" t="s">
        <v>1903</v>
      </c>
      <c r="D2090" s="199" t="s">
        <v>3831</v>
      </c>
      <c r="E2090" s="200" t="s">
        <v>3832</v>
      </c>
      <c r="F2090" s="201">
        <v>5</v>
      </c>
      <c r="G2090" s="201">
        <v>5</v>
      </c>
      <c r="H2090" s="202">
        <v>0</v>
      </c>
      <c r="I2090" s="205">
        <v>5</v>
      </c>
      <c r="J2090" s="201">
        <v>0</v>
      </c>
      <c r="K2090" s="201">
        <v>0</v>
      </c>
      <c r="L2090" s="202">
        <v>0</v>
      </c>
    </row>
    <row r="2091" s="192" customFormat="1" customHeight="1" spans="1:12">
      <c r="A2091" s="179" t="s">
        <v>1778</v>
      </c>
      <c r="B2091" s="179" t="s">
        <v>1901</v>
      </c>
      <c r="C2091" s="179" t="s">
        <v>1998</v>
      </c>
      <c r="D2091" s="199" t="s">
        <v>3827</v>
      </c>
      <c r="E2091" s="200" t="s">
        <v>3833</v>
      </c>
      <c r="F2091" s="201">
        <v>12</v>
      </c>
      <c r="G2091" s="201">
        <v>12</v>
      </c>
      <c r="H2091" s="202">
        <v>0</v>
      </c>
      <c r="I2091" s="205">
        <v>12</v>
      </c>
      <c r="J2091" s="201">
        <v>0</v>
      </c>
      <c r="K2091" s="201">
        <v>0</v>
      </c>
      <c r="L2091" s="202">
        <v>0</v>
      </c>
    </row>
    <row r="2092" s="192" customFormat="1" customHeight="1" spans="1:12">
      <c r="A2092" s="179" t="s">
        <v>1778</v>
      </c>
      <c r="B2092" s="179" t="s">
        <v>1897</v>
      </c>
      <c r="C2092" s="179" t="s">
        <v>1897</v>
      </c>
      <c r="D2092" s="199" t="s">
        <v>3519</v>
      </c>
      <c r="E2092" s="200" t="s">
        <v>3622</v>
      </c>
      <c r="F2092" s="201">
        <v>21</v>
      </c>
      <c r="G2092" s="201">
        <v>0</v>
      </c>
      <c r="H2092" s="202">
        <v>21</v>
      </c>
      <c r="I2092" s="205">
        <v>0</v>
      </c>
      <c r="J2092" s="201">
        <v>21</v>
      </c>
      <c r="K2092" s="201">
        <v>0</v>
      </c>
      <c r="L2092" s="202">
        <v>0</v>
      </c>
    </row>
    <row r="2093" s="192" customFormat="1" customHeight="1" spans="1:12">
      <c r="A2093" s="179" t="s">
        <v>1778</v>
      </c>
      <c r="B2093" s="179" t="s">
        <v>1897</v>
      </c>
      <c r="C2093" s="179" t="s">
        <v>1903</v>
      </c>
      <c r="D2093" s="199" t="s">
        <v>3831</v>
      </c>
      <c r="E2093" s="200" t="s">
        <v>3834</v>
      </c>
      <c r="F2093" s="201">
        <v>5</v>
      </c>
      <c r="G2093" s="201">
        <v>5</v>
      </c>
      <c r="H2093" s="202">
        <v>0</v>
      </c>
      <c r="I2093" s="205">
        <v>5</v>
      </c>
      <c r="J2093" s="201">
        <v>0</v>
      </c>
      <c r="K2093" s="201">
        <v>0</v>
      </c>
      <c r="L2093" s="202">
        <v>0</v>
      </c>
    </row>
    <row r="2094" s="192" customFormat="1" customHeight="1" spans="1:12">
      <c r="A2094" s="179" t="s">
        <v>1778</v>
      </c>
      <c r="B2094" s="179" t="s">
        <v>1901</v>
      </c>
      <c r="C2094" s="179" t="s">
        <v>1897</v>
      </c>
      <c r="D2094" s="199" t="s">
        <v>3519</v>
      </c>
      <c r="E2094" s="200" t="s">
        <v>3835</v>
      </c>
      <c r="F2094" s="201">
        <v>10</v>
      </c>
      <c r="G2094" s="201">
        <v>10</v>
      </c>
      <c r="H2094" s="202">
        <v>0</v>
      </c>
      <c r="I2094" s="205">
        <v>10</v>
      </c>
      <c r="J2094" s="201">
        <v>0</v>
      </c>
      <c r="K2094" s="201">
        <v>0</v>
      </c>
      <c r="L2094" s="202">
        <v>0</v>
      </c>
    </row>
    <row r="2095" s="192" customFormat="1" customHeight="1" spans="1:12">
      <c r="A2095" s="179" t="s">
        <v>1778</v>
      </c>
      <c r="B2095" s="179" t="s">
        <v>1901</v>
      </c>
      <c r="C2095" s="179" t="s">
        <v>1903</v>
      </c>
      <c r="D2095" s="199" t="s">
        <v>3836</v>
      </c>
      <c r="E2095" s="200" t="s">
        <v>3837</v>
      </c>
      <c r="F2095" s="201">
        <v>10</v>
      </c>
      <c r="G2095" s="201">
        <v>10</v>
      </c>
      <c r="H2095" s="202">
        <v>0</v>
      </c>
      <c r="I2095" s="205">
        <v>10</v>
      </c>
      <c r="J2095" s="201">
        <v>0</v>
      </c>
      <c r="K2095" s="201">
        <v>0</v>
      </c>
      <c r="L2095" s="202">
        <v>0</v>
      </c>
    </row>
    <row r="2096" s="192" customFormat="1" customHeight="1" spans="1:12">
      <c r="A2096" s="179"/>
      <c r="B2096" s="179"/>
      <c r="C2096" s="179"/>
      <c r="D2096" s="199" t="s">
        <v>2573</v>
      </c>
      <c r="E2096" s="200" t="s">
        <v>2574</v>
      </c>
      <c r="F2096" s="201">
        <v>557.77</v>
      </c>
      <c r="G2096" s="201">
        <v>557.77</v>
      </c>
      <c r="H2096" s="202">
        <v>0</v>
      </c>
      <c r="I2096" s="205">
        <v>121.3</v>
      </c>
      <c r="J2096" s="201">
        <v>69.25</v>
      </c>
      <c r="K2096" s="201">
        <v>127.29</v>
      </c>
      <c r="L2096" s="202">
        <v>239.93</v>
      </c>
    </row>
    <row r="2097" s="192" customFormat="1" customHeight="1" spans="1:12">
      <c r="A2097" s="179"/>
      <c r="B2097" s="179"/>
      <c r="C2097" s="179"/>
      <c r="D2097" s="199" t="s">
        <v>3517</v>
      </c>
      <c r="E2097" s="200" t="s">
        <v>3518</v>
      </c>
      <c r="F2097" s="201">
        <v>506.77</v>
      </c>
      <c r="G2097" s="201">
        <v>506.77</v>
      </c>
      <c r="H2097" s="202">
        <v>0</v>
      </c>
      <c r="I2097" s="205">
        <v>70.3</v>
      </c>
      <c r="J2097" s="201">
        <v>69.25</v>
      </c>
      <c r="K2097" s="201">
        <v>127.29</v>
      </c>
      <c r="L2097" s="202">
        <v>239.93</v>
      </c>
    </row>
    <row r="2098" s="192" customFormat="1" customHeight="1" spans="1:12">
      <c r="A2098" s="179" t="s">
        <v>1778</v>
      </c>
      <c r="B2098" s="179" t="s">
        <v>1899</v>
      </c>
      <c r="C2098" s="179" t="s">
        <v>1992</v>
      </c>
      <c r="D2098" s="199" t="s">
        <v>3838</v>
      </c>
      <c r="E2098" s="200" t="s">
        <v>3520</v>
      </c>
      <c r="F2098" s="201">
        <v>239.93</v>
      </c>
      <c r="G2098" s="201">
        <v>239.93</v>
      </c>
      <c r="H2098" s="202">
        <v>0</v>
      </c>
      <c r="I2098" s="205">
        <v>0</v>
      </c>
      <c r="J2098" s="201">
        <v>0</v>
      </c>
      <c r="K2098" s="201">
        <v>0</v>
      </c>
      <c r="L2098" s="202">
        <v>239.93</v>
      </c>
    </row>
    <row r="2099" s="192" customFormat="1" customHeight="1" spans="1:12">
      <c r="A2099" s="179" t="s">
        <v>1778</v>
      </c>
      <c r="B2099" s="179" t="s">
        <v>1899</v>
      </c>
      <c r="C2099" s="179" t="s">
        <v>1992</v>
      </c>
      <c r="D2099" s="199" t="s">
        <v>3838</v>
      </c>
      <c r="E2099" s="200" t="s">
        <v>3522</v>
      </c>
      <c r="F2099" s="201">
        <v>41</v>
      </c>
      <c r="G2099" s="201">
        <v>41</v>
      </c>
      <c r="H2099" s="202">
        <v>0</v>
      </c>
      <c r="I2099" s="205">
        <v>0</v>
      </c>
      <c r="J2099" s="201">
        <v>41</v>
      </c>
      <c r="K2099" s="201">
        <v>0</v>
      </c>
      <c r="L2099" s="202">
        <v>0</v>
      </c>
    </row>
    <row r="2100" s="192" customFormat="1" customHeight="1" spans="1:12">
      <c r="A2100" s="179" t="s">
        <v>1619</v>
      </c>
      <c r="B2100" s="179" t="s">
        <v>1911</v>
      </c>
      <c r="C2100" s="179" t="s">
        <v>1911</v>
      </c>
      <c r="D2100" s="199" t="s">
        <v>3523</v>
      </c>
      <c r="E2100" s="200" t="s">
        <v>3524</v>
      </c>
      <c r="F2100" s="201">
        <v>56.19</v>
      </c>
      <c r="G2100" s="201">
        <v>56.19</v>
      </c>
      <c r="H2100" s="202">
        <v>0</v>
      </c>
      <c r="I2100" s="205">
        <v>0</v>
      </c>
      <c r="J2100" s="201">
        <v>0</v>
      </c>
      <c r="K2100" s="201">
        <v>56.19</v>
      </c>
      <c r="L2100" s="202">
        <v>0</v>
      </c>
    </row>
    <row r="2101" s="192" customFormat="1" customHeight="1" spans="1:12">
      <c r="A2101" s="179" t="s">
        <v>1619</v>
      </c>
      <c r="B2101" s="179" t="s">
        <v>1911</v>
      </c>
      <c r="C2101" s="179" t="s">
        <v>1913</v>
      </c>
      <c r="D2101" s="199" t="s">
        <v>3525</v>
      </c>
      <c r="E2101" s="200" t="s">
        <v>3526</v>
      </c>
      <c r="F2101" s="201">
        <v>22.47</v>
      </c>
      <c r="G2101" s="201">
        <v>22.47</v>
      </c>
      <c r="H2101" s="202">
        <v>0</v>
      </c>
      <c r="I2101" s="205">
        <v>0</v>
      </c>
      <c r="J2101" s="201">
        <v>0</v>
      </c>
      <c r="K2101" s="201">
        <v>22.47</v>
      </c>
      <c r="L2101" s="202">
        <v>0</v>
      </c>
    </row>
    <row r="2102" s="192" customFormat="1" customHeight="1" spans="1:12">
      <c r="A2102" s="179" t="s">
        <v>1697</v>
      </c>
      <c r="B2102" s="179" t="s">
        <v>1992</v>
      </c>
      <c r="C2102" s="179" t="s">
        <v>1899</v>
      </c>
      <c r="D2102" s="199" t="s">
        <v>3582</v>
      </c>
      <c r="E2102" s="200" t="s">
        <v>3528</v>
      </c>
      <c r="F2102" s="201">
        <v>14.64</v>
      </c>
      <c r="G2102" s="201">
        <v>14.64</v>
      </c>
      <c r="H2102" s="202">
        <v>0</v>
      </c>
      <c r="I2102" s="205">
        <v>0</v>
      </c>
      <c r="J2102" s="201">
        <v>0</v>
      </c>
      <c r="K2102" s="201">
        <v>14.64</v>
      </c>
      <c r="L2102" s="202">
        <v>0</v>
      </c>
    </row>
    <row r="2103" s="192" customFormat="1" customHeight="1" spans="1:12">
      <c r="A2103" s="179" t="s">
        <v>1619</v>
      </c>
      <c r="B2103" s="179" t="s">
        <v>2029</v>
      </c>
      <c r="C2103" s="179" t="s">
        <v>1899</v>
      </c>
      <c r="D2103" s="199" t="s">
        <v>3529</v>
      </c>
      <c r="E2103" s="200" t="s">
        <v>3530</v>
      </c>
      <c r="F2103" s="201">
        <v>2.4</v>
      </c>
      <c r="G2103" s="201">
        <v>2.4</v>
      </c>
      <c r="H2103" s="202">
        <v>0</v>
      </c>
      <c r="I2103" s="205">
        <v>0</v>
      </c>
      <c r="J2103" s="201">
        <v>0</v>
      </c>
      <c r="K2103" s="201">
        <v>2.4</v>
      </c>
      <c r="L2103" s="202">
        <v>0</v>
      </c>
    </row>
    <row r="2104" s="192" customFormat="1" customHeight="1" spans="1:12">
      <c r="A2104" s="179" t="s">
        <v>1619</v>
      </c>
      <c r="B2104" s="179" t="s">
        <v>2029</v>
      </c>
      <c r="C2104" s="179" t="s">
        <v>1897</v>
      </c>
      <c r="D2104" s="199" t="s">
        <v>3531</v>
      </c>
      <c r="E2104" s="200" t="s">
        <v>3532</v>
      </c>
      <c r="F2104" s="201">
        <v>2.8</v>
      </c>
      <c r="G2104" s="201">
        <v>2.8</v>
      </c>
      <c r="H2104" s="202">
        <v>0</v>
      </c>
      <c r="I2104" s="205">
        <v>0</v>
      </c>
      <c r="J2104" s="201">
        <v>0</v>
      </c>
      <c r="K2104" s="201">
        <v>2.8</v>
      </c>
      <c r="L2104" s="202">
        <v>0</v>
      </c>
    </row>
    <row r="2105" s="192" customFormat="1" customHeight="1" spans="1:12">
      <c r="A2105" s="179" t="s">
        <v>1851</v>
      </c>
      <c r="B2105" s="179" t="s">
        <v>1899</v>
      </c>
      <c r="C2105" s="179" t="s">
        <v>1897</v>
      </c>
      <c r="D2105" s="199" t="s">
        <v>3533</v>
      </c>
      <c r="E2105" s="200" t="s">
        <v>3533</v>
      </c>
      <c r="F2105" s="201">
        <v>28.79</v>
      </c>
      <c r="G2105" s="201">
        <v>28.79</v>
      </c>
      <c r="H2105" s="202">
        <v>0</v>
      </c>
      <c r="I2105" s="205">
        <v>0</v>
      </c>
      <c r="J2105" s="201">
        <v>0</v>
      </c>
      <c r="K2105" s="201">
        <v>28.79</v>
      </c>
      <c r="L2105" s="202">
        <v>0</v>
      </c>
    </row>
    <row r="2106" s="192" customFormat="1" customHeight="1" spans="1:12">
      <c r="A2106" s="179" t="s">
        <v>1778</v>
      </c>
      <c r="B2106" s="179" t="s">
        <v>1899</v>
      </c>
      <c r="C2106" s="179" t="s">
        <v>1992</v>
      </c>
      <c r="D2106" s="199" t="s">
        <v>3838</v>
      </c>
      <c r="E2106" s="200" t="s">
        <v>3534</v>
      </c>
      <c r="F2106" s="201">
        <v>61.5</v>
      </c>
      <c r="G2106" s="201">
        <v>61.5</v>
      </c>
      <c r="H2106" s="202">
        <v>0</v>
      </c>
      <c r="I2106" s="205">
        <v>61.5</v>
      </c>
      <c r="J2106" s="201">
        <v>0</v>
      </c>
      <c r="K2106" s="201">
        <v>0</v>
      </c>
      <c r="L2106" s="202">
        <v>0</v>
      </c>
    </row>
    <row r="2107" s="192" customFormat="1" customHeight="1" spans="1:12">
      <c r="A2107" s="179" t="s">
        <v>1778</v>
      </c>
      <c r="B2107" s="179" t="s">
        <v>1899</v>
      </c>
      <c r="C2107" s="179" t="s">
        <v>1992</v>
      </c>
      <c r="D2107" s="199" t="s">
        <v>3838</v>
      </c>
      <c r="E2107" s="200" t="s">
        <v>3535</v>
      </c>
      <c r="F2107" s="201">
        <v>2.8</v>
      </c>
      <c r="G2107" s="201">
        <v>2.8</v>
      </c>
      <c r="H2107" s="202">
        <v>0</v>
      </c>
      <c r="I2107" s="205">
        <v>2.8</v>
      </c>
      <c r="J2107" s="201">
        <v>0</v>
      </c>
      <c r="K2107" s="201">
        <v>0</v>
      </c>
      <c r="L2107" s="202">
        <v>0</v>
      </c>
    </row>
    <row r="2108" s="192" customFormat="1" customHeight="1" spans="1:12">
      <c r="A2108" s="179" t="s">
        <v>1778</v>
      </c>
      <c r="B2108" s="179" t="s">
        <v>1899</v>
      </c>
      <c r="C2108" s="179" t="s">
        <v>1992</v>
      </c>
      <c r="D2108" s="199" t="s">
        <v>3838</v>
      </c>
      <c r="E2108" s="200" t="s">
        <v>3536</v>
      </c>
      <c r="F2108" s="201">
        <v>6</v>
      </c>
      <c r="G2108" s="201">
        <v>6</v>
      </c>
      <c r="H2108" s="202">
        <v>0</v>
      </c>
      <c r="I2108" s="205">
        <v>6</v>
      </c>
      <c r="J2108" s="201">
        <v>0</v>
      </c>
      <c r="K2108" s="201">
        <v>0</v>
      </c>
      <c r="L2108" s="202">
        <v>0</v>
      </c>
    </row>
    <row r="2109" s="192" customFormat="1" customHeight="1" spans="1:12">
      <c r="A2109" s="179" t="s">
        <v>1619</v>
      </c>
      <c r="B2109" s="179" t="s">
        <v>1911</v>
      </c>
      <c r="C2109" s="179" t="s">
        <v>1899</v>
      </c>
      <c r="D2109" s="199" t="s">
        <v>3571</v>
      </c>
      <c r="E2109" s="200" t="s">
        <v>3538</v>
      </c>
      <c r="F2109" s="201">
        <v>28.25</v>
      </c>
      <c r="G2109" s="201">
        <v>28.25</v>
      </c>
      <c r="H2109" s="202">
        <v>0</v>
      </c>
      <c r="I2109" s="205">
        <v>0</v>
      </c>
      <c r="J2109" s="201">
        <v>28.25</v>
      </c>
      <c r="K2109" s="201">
        <v>0</v>
      </c>
      <c r="L2109" s="202">
        <v>0</v>
      </c>
    </row>
    <row r="2110" s="192" customFormat="1" customHeight="1" spans="1:12">
      <c r="A2110" s="179"/>
      <c r="B2110" s="179"/>
      <c r="C2110" s="179"/>
      <c r="D2110" s="199" t="s">
        <v>3541</v>
      </c>
      <c r="E2110" s="200" t="s">
        <v>3542</v>
      </c>
      <c r="F2110" s="201">
        <v>51</v>
      </c>
      <c r="G2110" s="201">
        <v>51</v>
      </c>
      <c r="H2110" s="202">
        <v>0</v>
      </c>
      <c r="I2110" s="205">
        <v>51</v>
      </c>
      <c r="J2110" s="201">
        <v>0</v>
      </c>
      <c r="K2110" s="201">
        <v>0</v>
      </c>
      <c r="L2110" s="202">
        <v>0</v>
      </c>
    </row>
    <row r="2111" s="192" customFormat="1" customHeight="1" spans="1:12">
      <c r="A2111" s="179" t="s">
        <v>1778</v>
      </c>
      <c r="B2111" s="179" t="s">
        <v>1897</v>
      </c>
      <c r="C2111" s="179" t="s">
        <v>1917</v>
      </c>
      <c r="D2111" s="199" t="s">
        <v>3839</v>
      </c>
      <c r="E2111" s="200" t="s">
        <v>3840</v>
      </c>
      <c r="F2111" s="201">
        <v>12</v>
      </c>
      <c r="G2111" s="201">
        <v>12</v>
      </c>
      <c r="H2111" s="202">
        <v>0</v>
      </c>
      <c r="I2111" s="205">
        <v>12</v>
      </c>
      <c r="J2111" s="201">
        <v>0</v>
      </c>
      <c r="K2111" s="201">
        <v>0</v>
      </c>
      <c r="L2111" s="202">
        <v>0</v>
      </c>
    </row>
    <row r="2112" s="192" customFormat="1" customHeight="1" spans="1:12">
      <c r="A2112" s="179" t="s">
        <v>1778</v>
      </c>
      <c r="B2112" s="179" t="s">
        <v>1897</v>
      </c>
      <c r="C2112" s="179" t="s">
        <v>1990</v>
      </c>
      <c r="D2112" s="199" t="s">
        <v>3841</v>
      </c>
      <c r="E2112" s="200" t="s">
        <v>3842</v>
      </c>
      <c r="F2112" s="201">
        <v>8</v>
      </c>
      <c r="G2112" s="201">
        <v>8</v>
      </c>
      <c r="H2112" s="202">
        <v>0</v>
      </c>
      <c r="I2112" s="205">
        <v>8</v>
      </c>
      <c r="J2112" s="201">
        <v>0</v>
      </c>
      <c r="K2112" s="201">
        <v>0</v>
      </c>
      <c r="L2112" s="202">
        <v>0</v>
      </c>
    </row>
    <row r="2113" s="192" customFormat="1" customHeight="1" spans="1:12">
      <c r="A2113" s="179" t="s">
        <v>1778</v>
      </c>
      <c r="B2113" s="179" t="s">
        <v>1897</v>
      </c>
      <c r="C2113" s="179" t="s">
        <v>1990</v>
      </c>
      <c r="D2113" s="199" t="s">
        <v>3841</v>
      </c>
      <c r="E2113" s="200" t="s">
        <v>3843</v>
      </c>
      <c r="F2113" s="201">
        <v>20</v>
      </c>
      <c r="G2113" s="201">
        <v>20</v>
      </c>
      <c r="H2113" s="202">
        <v>0</v>
      </c>
      <c r="I2113" s="205">
        <v>20</v>
      </c>
      <c r="J2113" s="201">
        <v>0</v>
      </c>
      <c r="K2113" s="201">
        <v>0</v>
      </c>
      <c r="L2113" s="202">
        <v>0</v>
      </c>
    </row>
    <row r="2114" s="192" customFormat="1" customHeight="1" spans="1:12">
      <c r="A2114" s="179" t="s">
        <v>1778</v>
      </c>
      <c r="B2114" s="179" t="s">
        <v>1897</v>
      </c>
      <c r="C2114" s="179" t="s">
        <v>1917</v>
      </c>
      <c r="D2114" s="199" t="s">
        <v>3839</v>
      </c>
      <c r="E2114" s="200" t="s">
        <v>3844</v>
      </c>
      <c r="F2114" s="201">
        <v>11</v>
      </c>
      <c r="G2114" s="201">
        <v>11</v>
      </c>
      <c r="H2114" s="202">
        <v>0</v>
      </c>
      <c r="I2114" s="205">
        <v>11</v>
      </c>
      <c r="J2114" s="201">
        <v>0</v>
      </c>
      <c r="K2114" s="201">
        <v>0</v>
      </c>
      <c r="L2114" s="202">
        <v>0</v>
      </c>
    </row>
    <row r="2115" s="192" customFormat="1" customHeight="1" spans="1:12">
      <c r="A2115" s="179"/>
      <c r="B2115" s="179"/>
      <c r="C2115" s="179"/>
      <c r="D2115" s="199" t="s">
        <v>2575</v>
      </c>
      <c r="E2115" s="200" t="s">
        <v>2576</v>
      </c>
      <c r="F2115" s="201">
        <v>143.49</v>
      </c>
      <c r="G2115" s="201">
        <v>143.49</v>
      </c>
      <c r="H2115" s="202">
        <v>0</v>
      </c>
      <c r="I2115" s="205">
        <v>25.43</v>
      </c>
      <c r="J2115" s="201">
        <v>13.59</v>
      </c>
      <c r="K2115" s="201">
        <v>35.97</v>
      </c>
      <c r="L2115" s="202">
        <v>68.5</v>
      </c>
    </row>
    <row r="2116" s="192" customFormat="1" customHeight="1" spans="1:12">
      <c r="A2116" s="179"/>
      <c r="B2116" s="179"/>
      <c r="C2116" s="179"/>
      <c r="D2116" s="199" t="s">
        <v>3517</v>
      </c>
      <c r="E2116" s="200" t="s">
        <v>3518</v>
      </c>
      <c r="F2116" s="201">
        <v>132.49</v>
      </c>
      <c r="G2116" s="201">
        <v>132.49</v>
      </c>
      <c r="H2116" s="202">
        <v>0</v>
      </c>
      <c r="I2116" s="205">
        <v>14.43</v>
      </c>
      <c r="J2116" s="201">
        <v>13.59</v>
      </c>
      <c r="K2116" s="201">
        <v>35.97</v>
      </c>
      <c r="L2116" s="202">
        <v>68.5</v>
      </c>
    </row>
    <row r="2117" s="192" customFormat="1" customHeight="1" spans="1:12">
      <c r="A2117" s="179" t="s">
        <v>1778</v>
      </c>
      <c r="B2117" s="179" t="s">
        <v>1897</v>
      </c>
      <c r="C2117" s="179" t="s">
        <v>1994</v>
      </c>
      <c r="D2117" s="199" t="s">
        <v>3845</v>
      </c>
      <c r="E2117" s="200" t="s">
        <v>3520</v>
      </c>
      <c r="F2117" s="201">
        <v>68.5</v>
      </c>
      <c r="G2117" s="201">
        <v>68.5</v>
      </c>
      <c r="H2117" s="202">
        <v>0</v>
      </c>
      <c r="I2117" s="205">
        <v>0</v>
      </c>
      <c r="J2117" s="201">
        <v>0</v>
      </c>
      <c r="K2117" s="201">
        <v>0</v>
      </c>
      <c r="L2117" s="202">
        <v>68.5</v>
      </c>
    </row>
    <row r="2118" s="192" customFormat="1" customHeight="1" spans="1:12">
      <c r="A2118" s="179" t="s">
        <v>1778</v>
      </c>
      <c r="B2118" s="179" t="s">
        <v>1897</v>
      </c>
      <c r="C2118" s="179" t="s">
        <v>1994</v>
      </c>
      <c r="D2118" s="199" t="s">
        <v>3845</v>
      </c>
      <c r="E2118" s="200" t="s">
        <v>3522</v>
      </c>
      <c r="F2118" s="201">
        <v>9</v>
      </c>
      <c r="G2118" s="201">
        <v>9</v>
      </c>
      <c r="H2118" s="202">
        <v>0</v>
      </c>
      <c r="I2118" s="205">
        <v>0</v>
      </c>
      <c r="J2118" s="201">
        <v>9</v>
      </c>
      <c r="K2118" s="201">
        <v>0</v>
      </c>
      <c r="L2118" s="202">
        <v>0</v>
      </c>
    </row>
    <row r="2119" s="192" customFormat="1" customHeight="1" spans="1:12">
      <c r="A2119" s="179" t="s">
        <v>1619</v>
      </c>
      <c r="B2119" s="179" t="s">
        <v>1911</v>
      </c>
      <c r="C2119" s="179" t="s">
        <v>1911</v>
      </c>
      <c r="D2119" s="199" t="s">
        <v>3523</v>
      </c>
      <c r="E2119" s="200" t="s">
        <v>3524</v>
      </c>
      <c r="F2119" s="201">
        <v>15.5</v>
      </c>
      <c r="G2119" s="201">
        <v>15.5</v>
      </c>
      <c r="H2119" s="202">
        <v>0</v>
      </c>
      <c r="I2119" s="205">
        <v>0</v>
      </c>
      <c r="J2119" s="201">
        <v>0</v>
      </c>
      <c r="K2119" s="201">
        <v>15.5</v>
      </c>
      <c r="L2119" s="202">
        <v>0</v>
      </c>
    </row>
    <row r="2120" s="192" customFormat="1" customHeight="1" spans="1:12">
      <c r="A2120" s="179" t="s">
        <v>1619</v>
      </c>
      <c r="B2120" s="179" t="s">
        <v>1911</v>
      </c>
      <c r="C2120" s="179" t="s">
        <v>1913</v>
      </c>
      <c r="D2120" s="199" t="s">
        <v>3525</v>
      </c>
      <c r="E2120" s="200" t="s">
        <v>3526</v>
      </c>
      <c r="F2120" s="201">
        <v>6.2</v>
      </c>
      <c r="G2120" s="201">
        <v>6.2</v>
      </c>
      <c r="H2120" s="202">
        <v>0</v>
      </c>
      <c r="I2120" s="205">
        <v>0</v>
      </c>
      <c r="J2120" s="201">
        <v>0</v>
      </c>
      <c r="K2120" s="201">
        <v>6.2</v>
      </c>
      <c r="L2120" s="202">
        <v>0</v>
      </c>
    </row>
    <row r="2121" s="192" customFormat="1" customHeight="1" spans="1:12">
      <c r="A2121" s="179" t="s">
        <v>1697</v>
      </c>
      <c r="B2121" s="179" t="s">
        <v>1992</v>
      </c>
      <c r="C2121" s="179" t="s">
        <v>1899</v>
      </c>
      <c r="D2121" s="199" t="s">
        <v>3582</v>
      </c>
      <c r="E2121" s="200" t="s">
        <v>3528</v>
      </c>
      <c r="F2121" s="201">
        <v>4.44</v>
      </c>
      <c r="G2121" s="201">
        <v>4.44</v>
      </c>
      <c r="H2121" s="202">
        <v>0</v>
      </c>
      <c r="I2121" s="205">
        <v>0</v>
      </c>
      <c r="J2121" s="201">
        <v>0</v>
      </c>
      <c r="K2121" s="201">
        <v>4.44</v>
      </c>
      <c r="L2121" s="202">
        <v>0</v>
      </c>
    </row>
    <row r="2122" s="192" customFormat="1" customHeight="1" spans="1:12">
      <c r="A2122" s="179" t="s">
        <v>1619</v>
      </c>
      <c r="B2122" s="179" t="s">
        <v>2029</v>
      </c>
      <c r="C2122" s="179" t="s">
        <v>1899</v>
      </c>
      <c r="D2122" s="199" t="s">
        <v>3529</v>
      </c>
      <c r="E2122" s="200" t="s">
        <v>3530</v>
      </c>
      <c r="F2122" s="201">
        <v>0.68</v>
      </c>
      <c r="G2122" s="201">
        <v>0.68</v>
      </c>
      <c r="H2122" s="202">
        <v>0</v>
      </c>
      <c r="I2122" s="205">
        <v>0</v>
      </c>
      <c r="J2122" s="201">
        <v>0</v>
      </c>
      <c r="K2122" s="201">
        <v>0.68</v>
      </c>
      <c r="L2122" s="202">
        <v>0</v>
      </c>
    </row>
    <row r="2123" s="192" customFormat="1" customHeight="1" spans="1:12">
      <c r="A2123" s="179" t="s">
        <v>1619</v>
      </c>
      <c r="B2123" s="179" t="s">
        <v>2029</v>
      </c>
      <c r="C2123" s="179" t="s">
        <v>1897</v>
      </c>
      <c r="D2123" s="199" t="s">
        <v>3531</v>
      </c>
      <c r="E2123" s="200" t="s">
        <v>3532</v>
      </c>
      <c r="F2123" s="201">
        <v>0.93</v>
      </c>
      <c r="G2123" s="201">
        <v>0.93</v>
      </c>
      <c r="H2123" s="202">
        <v>0</v>
      </c>
      <c r="I2123" s="205">
        <v>0</v>
      </c>
      <c r="J2123" s="201">
        <v>0</v>
      </c>
      <c r="K2123" s="201">
        <v>0.93</v>
      </c>
      <c r="L2123" s="202">
        <v>0</v>
      </c>
    </row>
    <row r="2124" s="192" customFormat="1" customHeight="1" spans="1:12">
      <c r="A2124" s="179" t="s">
        <v>1851</v>
      </c>
      <c r="B2124" s="179" t="s">
        <v>1899</v>
      </c>
      <c r="C2124" s="179" t="s">
        <v>1897</v>
      </c>
      <c r="D2124" s="199" t="s">
        <v>3533</v>
      </c>
      <c r="E2124" s="200" t="s">
        <v>3533</v>
      </c>
      <c r="F2124" s="201">
        <v>8.22</v>
      </c>
      <c r="G2124" s="201">
        <v>8.22</v>
      </c>
      <c r="H2124" s="202">
        <v>0</v>
      </c>
      <c r="I2124" s="205">
        <v>0</v>
      </c>
      <c r="J2124" s="201">
        <v>0</v>
      </c>
      <c r="K2124" s="201">
        <v>8.22</v>
      </c>
      <c r="L2124" s="202">
        <v>0</v>
      </c>
    </row>
    <row r="2125" s="192" customFormat="1" customHeight="1" spans="1:12">
      <c r="A2125" s="179" t="s">
        <v>1778</v>
      </c>
      <c r="B2125" s="179" t="s">
        <v>1897</v>
      </c>
      <c r="C2125" s="179" t="s">
        <v>1994</v>
      </c>
      <c r="D2125" s="199" t="s">
        <v>3845</v>
      </c>
      <c r="E2125" s="200" t="s">
        <v>3534</v>
      </c>
      <c r="F2125" s="201">
        <v>13.5</v>
      </c>
      <c r="G2125" s="201">
        <v>13.5</v>
      </c>
      <c r="H2125" s="202">
        <v>0</v>
      </c>
      <c r="I2125" s="205">
        <v>13.5</v>
      </c>
      <c r="J2125" s="201">
        <v>0</v>
      </c>
      <c r="K2125" s="201">
        <v>0</v>
      </c>
      <c r="L2125" s="202">
        <v>0</v>
      </c>
    </row>
    <row r="2126" s="192" customFormat="1" customHeight="1" spans="1:12">
      <c r="A2126" s="179" t="s">
        <v>1778</v>
      </c>
      <c r="B2126" s="179" t="s">
        <v>1897</v>
      </c>
      <c r="C2126" s="179" t="s">
        <v>1994</v>
      </c>
      <c r="D2126" s="199" t="s">
        <v>3845</v>
      </c>
      <c r="E2126" s="200" t="s">
        <v>3535</v>
      </c>
      <c r="F2126" s="201">
        <v>0.93</v>
      </c>
      <c r="G2126" s="201">
        <v>0.93</v>
      </c>
      <c r="H2126" s="202">
        <v>0</v>
      </c>
      <c r="I2126" s="205">
        <v>0.93</v>
      </c>
      <c r="J2126" s="201">
        <v>0</v>
      </c>
      <c r="K2126" s="201">
        <v>0</v>
      </c>
      <c r="L2126" s="202">
        <v>0</v>
      </c>
    </row>
    <row r="2127" s="192" customFormat="1" customHeight="1" spans="1:12">
      <c r="A2127" s="179" t="s">
        <v>1619</v>
      </c>
      <c r="B2127" s="179" t="s">
        <v>1911</v>
      </c>
      <c r="C2127" s="179" t="s">
        <v>1899</v>
      </c>
      <c r="D2127" s="199" t="s">
        <v>3571</v>
      </c>
      <c r="E2127" s="200" t="s">
        <v>3538</v>
      </c>
      <c r="F2127" s="201">
        <v>4.59</v>
      </c>
      <c r="G2127" s="201">
        <v>4.59</v>
      </c>
      <c r="H2127" s="202">
        <v>0</v>
      </c>
      <c r="I2127" s="205">
        <v>0</v>
      </c>
      <c r="J2127" s="201">
        <v>4.59</v>
      </c>
      <c r="K2127" s="201">
        <v>0</v>
      </c>
      <c r="L2127" s="202">
        <v>0</v>
      </c>
    </row>
    <row r="2128" s="192" customFormat="1" customHeight="1" spans="1:12">
      <c r="A2128" s="179"/>
      <c r="B2128" s="179"/>
      <c r="C2128" s="179"/>
      <c r="D2128" s="199" t="s">
        <v>3541</v>
      </c>
      <c r="E2128" s="200" t="s">
        <v>3542</v>
      </c>
      <c r="F2128" s="201">
        <v>11</v>
      </c>
      <c r="G2128" s="201">
        <v>11</v>
      </c>
      <c r="H2128" s="202">
        <v>0</v>
      </c>
      <c r="I2128" s="205">
        <v>11</v>
      </c>
      <c r="J2128" s="201">
        <v>0</v>
      </c>
      <c r="K2128" s="201">
        <v>0</v>
      </c>
      <c r="L2128" s="202">
        <v>0</v>
      </c>
    </row>
    <row r="2129" s="192" customFormat="1" customHeight="1" spans="1:12">
      <c r="A2129" s="179" t="s">
        <v>1778</v>
      </c>
      <c r="B2129" s="179" t="s">
        <v>1897</v>
      </c>
      <c r="C2129" s="179" t="s">
        <v>1897</v>
      </c>
      <c r="D2129" s="199" t="s">
        <v>3519</v>
      </c>
      <c r="E2129" s="200" t="s">
        <v>3846</v>
      </c>
      <c r="F2129" s="201">
        <v>4</v>
      </c>
      <c r="G2129" s="201">
        <v>4</v>
      </c>
      <c r="H2129" s="202">
        <v>0</v>
      </c>
      <c r="I2129" s="205">
        <v>4</v>
      </c>
      <c r="J2129" s="201">
        <v>0</v>
      </c>
      <c r="K2129" s="201">
        <v>0</v>
      </c>
      <c r="L2129" s="202">
        <v>0</v>
      </c>
    </row>
    <row r="2130" s="192" customFormat="1" customHeight="1" spans="1:12">
      <c r="A2130" s="179" t="s">
        <v>1778</v>
      </c>
      <c r="B2130" s="179" t="s">
        <v>1897</v>
      </c>
      <c r="C2130" s="179" t="s">
        <v>1897</v>
      </c>
      <c r="D2130" s="199" t="s">
        <v>3519</v>
      </c>
      <c r="E2130" s="200" t="s">
        <v>3847</v>
      </c>
      <c r="F2130" s="201">
        <v>3</v>
      </c>
      <c r="G2130" s="201">
        <v>3</v>
      </c>
      <c r="H2130" s="202">
        <v>0</v>
      </c>
      <c r="I2130" s="205">
        <v>3</v>
      </c>
      <c r="J2130" s="201">
        <v>0</v>
      </c>
      <c r="K2130" s="201">
        <v>0</v>
      </c>
      <c r="L2130" s="202">
        <v>0</v>
      </c>
    </row>
    <row r="2131" s="192" customFormat="1" customHeight="1" spans="1:12">
      <c r="A2131" s="179" t="s">
        <v>1778</v>
      </c>
      <c r="B2131" s="179" t="s">
        <v>1897</v>
      </c>
      <c r="C2131" s="179" t="s">
        <v>1897</v>
      </c>
      <c r="D2131" s="199" t="s">
        <v>3519</v>
      </c>
      <c r="E2131" s="200" t="s">
        <v>3848</v>
      </c>
      <c r="F2131" s="201">
        <v>4</v>
      </c>
      <c r="G2131" s="201">
        <v>4</v>
      </c>
      <c r="H2131" s="202">
        <v>0</v>
      </c>
      <c r="I2131" s="205">
        <v>4</v>
      </c>
      <c r="J2131" s="201">
        <v>0</v>
      </c>
      <c r="K2131" s="201">
        <v>0</v>
      </c>
      <c r="L2131" s="202">
        <v>0</v>
      </c>
    </row>
    <row r="2132" s="192" customFormat="1" customHeight="1" spans="1:12">
      <c r="A2132" s="179"/>
      <c r="B2132" s="179"/>
      <c r="C2132" s="179"/>
      <c r="D2132" s="199" t="s">
        <v>2577</v>
      </c>
      <c r="E2132" s="200" t="s">
        <v>2578</v>
      </c>
      <c r="F2132" s="201">
        <v>64.46</v>
      </c>
      <c r="G2132" s="201">
        <v>64.46</v>
      </c>
      <c r="H2132" s="202">
        <v>0</v>
      </c>
      <c r="I2132" s="205">
        <v>18.79</v>
      </c>
      <c r="J2132" s="201">
        <v>5</v>
      </c>
      <c r="K2132" s="201">
        <v>14.14</v>
      </c>
      <c r="L2132" s="202">
        <v>26.53</v>
      </c>
    </row>
    <row r="2133" s="192" customFormat="1" customHeight="1" spans="1:12">
      <c r="A2133" s="179"/>
      <c r="B2133" s="179"/>
      <c r="C2133" s="179"/>
      <c r="D2133" s="199" t="s">
        <v>3517</v>
      </c>
      <c r="E2133" s="200" t="s">
        <v>3518</v>
      </c>
      <c r="F2133" s="201">
        <v>53.46</v>
      </c>
      <c r="G2133" s="201">
        <v>53.46</v>
      </c>
      <c r="H2133" s="202">
        <v>0</v>
      </c>
      <c r="I2133" s="205">
        <v>7.79</v>
      </c>
      <c r="J2133" s="201">
        <v>5</v>
      </c>
      <c r="K2133" s="201">
        <v>14.14</v>
      </c>
      <c r="L2133" s="202">
        <v>26.53</v>
      </c>
    </row>
    <row r="2134" s="192" customFormat="1" customHeight="1" spans="1:12">
      <c r="A2134" s="179" t="s">
        <v>1778</v>
      </c>
      <c r="B2134" s="179" t="s">
        <v>1899</v>
      </c>
      <c r="C2134" s="179" t="s">
        <v>1915</v>
      </c>
      <c r="D2134" s="199" t="s">
        <v>3849</v>
      </c>
      <c r="E2134" s="200" t="s">
        <v>3520</v>
      </c>
      <c r="F2134" s="201">
        <v>26.53</v>
      </c>
      <c r="G2134" s="201">
        <v>26.53</v>
      </c>
      <c r="H2134" s="202">
        <v>0</v>
      </c>
      <c r="I2134" s="205">
        <v>0</v>
      </c>
      <c r="J2134" s="201">
        <v>0</v>
      </c>
      <c r="K2134" s="201">
        <v>0</v>
      </c>
      <c r="L2134" s="202">
        <v>26.53</v>
      </c>
    </row>
    <row r="2135" s="192" customFormat="1" customHeight="1" spans="1:12">
      <c r="A2135" s="179" t="s">
        <v>1778</v>
      </c>
      <c r="B2135" s="179" t="s">
        <v>1899</v>
      </c>
      <c r="C2135" s="179" t="s">
        <v>1915</v>
      </c>
      <c r="D2135" s="199" t="s">
        <v>3849</v>
      </c>
      <c r="E2135" s="200" t="s">
        <v>3522</v>
      </c>
      <c r="F2135" s="201">
        <v>5</v>
      </c>
      <c r="G2135" s="201">
        <v>5</v>
      </c>
      <c r="H2135" s="202">
        <v>0</v>
      </c>
      <c r="I2135" s="205">
        <v>0</v>
      </c>
      <c r="J2135" s="201">
        <v>5</v>
      </c>
      <c r="K2135" s="201">
        <v>0</v>
      </c>
      <c r="L2135" s="202">
        <v>0</v>
      </c>
    </row>
    <row r="2136" s="192" customFormat="1" customHeight="1" spans="1:12">
      <c r="A2136" s="179" t="s">
        <v>1619</v>
      </c>
      <c r="B2136" s="179" t="s">
        <v>1911</v>
      </c>
      <c r="C2136" s="179" t="s">
        <v>1911</v>
      </c>
      <c r="D2136" s="199" t="s">
        <v>3523</v>
      </c>
      <c r="E2136" s="200" t="s">
        <v>3524</v>
      </c>
      <c r="F2136" s="201">
        <v>6.31</v>
      </c>
      <c r="G2136" s="201">
        <v>6.31</v>
      </c>
      <c r="H2136" s="202">
        <v>0</v>
      </c>
      <c r="I2136" s="205">
        <v>0</v>
      </c>
      <c r="J2136" s="201">
        <v>0</v>
      </c>
      <c r="K2136" s="201">
        <v>6.31</v>
      </c>
      <c r="L2136" s="202">
        <v>0</v>
      </c>
    </row>
    <row r="2137" s="192" customFormat="1" customHeight="1" spans="1:12">
      <c r="A2137" s="179" t="s">
        <v>1619</v>
      </c>
      <c r="B2137" s="179" t="s">
        <v>1911</v>
      </c>
      <c r="C2137" s="179" t="s">
        <v>1913</v>
      </c>
      <c r="D2137" s="199" t="s">
        <v>3525</v>
      </c>
      <c r="E2137" s="200" t="s">
        <v>3526</v>
      </c>
      <c r="F2137" s="201">
        <v>2.52</v>
      </c>
      <c r="G2137" s="201">
        <v>2.52</v>
      </c>
      <c r="H2137" s="202">
        <v>0</v>
      </c>
      <c r="I2137" s="205">
        <v>0</v>
      </c>
      <c r="J2137" s="201">
        <v>0</v>
      </c>
      <c r="K2137" s="201">
        <v>2.52</v>
      </c>
      <c r="L2137" s="202">
        <v>0</v>
      </c>
    </row>
    <row r="2138" s="192" customFormat="1" customHeight="1" spans="1:12">
      <c r="A2138" s="179" t="s">
        <v>1697</v>
      </c>
      <c r="B2138" s="179" t="s">
        <v>1992</v>
      </c>
      <c r="C2138" s="179" t="s">
        <v>1899</v>
      </c>
      <c r="D2138" s="199" t="s">
        <v>3582</v>
      </c>
      <c r="E2138" s="200" t="s">
        <v>3528</v>
      </c>
      <c r="F2138" s="201">
        <v>1.57</v>
      </c>
      <c r="G2138" s="201">
        <v>1.57</v>
      </c>
      <c r="H2138" s="202">
        <v>0</v>
      </c>
      <c r="I2138" s="205">
        <v>0</v>
      </c>
      <c r="J2138" s="201">
        <v>0</v>
      </c>
      <c r="K2138" s="201">
        <v>1.57</v>
      </c>
      <c r="L2138" s="202">
        <v>0</v>
      </c>
    </row>
    <row r="2139" s="192" customFormat="1" customHeight="1" spans="1:12">
      <c r="A2139" s="179" t="s">
        <v>1619</v>
      </c>
      <c r="B2139" s="179" t="s">
        <v>2029</v>
      </c>
      <c r="C2139" s="179" t="s">
        <v>1899</v>
      </c>
      <c r="D2139" s="199" t="s">
        <v>3529</v>
      </c>
      <c r="E2139" s="200" t="s">
        <v>3530</v>
      </c>
      <c r="F2139" s="201">
        <v>0.27</v>
      </c>
      <c r="G2139" s="201">
        <v>0.27</v>
      </c>
      <c r="H2139" s="202">
        <v>0</v>
      </c>
      <c r="I2139" s="205">
        <v>0</v>
      </c>
      <c r="J2139" s="201">
        <v>0</v>
      </c>
      <c r="K2139" s="201">
        <v>0.27</v>
      </c>
      <c r="L2139" s="202">
        <v>0</v>
      </c>
    </row>
    <row r="2140" s="192" customFormat="1" customHeight="1" spans="1:12">
      <c r="A2140" s="179" t="s">
        <v>1619</v>
      </c>
      <c r="B2140" s="179" t="s">
        <v>2029</v>
      </c>
      <c r="C2140" s="179" t="s">
        <v>1897</v>
      </c>
      <c r="D2140" s="199" t="s">
        <v>3531</v>
      </c>
      <c r="E2140" s="200" t="s">
        <v>3532</v>
      </c>
      <c r="F2140" s="201">
        <v>0.29</v>
      </c>
      <c r="G2140" s="201">
        <v>0.29</v>
      </c>
      <c r="H2140" s="202">
        <v>0</v>
      </c>
      <c r="I2140" s="205">
        <v>0</v>
      </c>
      <c r="J2140" s="201">
        <v>0</v>
      </c>
      <c r="K2140" s="201">
        <v>0.29</v>
      </c>
      <c r="L2140" s="202">
        <v>0</v>
      </c>
    </row>
    <row r="2141" s="192" customFormat="1" customHeight="1" spans="1:12">
      <c r="A2141" s="179" t="s">
        <v>1851</v>
      </c>
      <c r="B2141" s="179" t="s">
        <v>1899</v>
      </c>
      <c r="C2141" s="179" t="s">
        <v>1897</v>
      </c>
      <c r="D2141" s="199" t="s">
        <v>3533</v>
      </c>
      <c r="E2141" s="200" t="s">
        <v>3533</v>
      </c>
      <c r="F2141" s="201">
        <v>3.18</v>
      </c>
      <c r="G2141" s="201">
        <v>3.18</v>
      </c>
      <c r="H2141" s="202">
        <v>0</v>
      </c>
      <c r="I2141" s="205">
        <v>0</v>
      </c>
      <c r="J2141" s="201">
        <v>0</v>
      </c>
      <c r="K2141" s="201">
        <v>3.18</v>
      </c>
      <c r="L2141" s="202">
        <v>0</v>
      </c>
    </row>
    <row r="2142" s="192" customFormat="1" customHeight="1" spans="1:12">
      <c r="A2142" s="179" t="s">
        <v>1778</v>
      </c>
      <c r="B2142" s="179" t="s">
        <v>1899</v>
      </c>
      <c r="C2142" s="179" t="s">
        <v>1915</v>
      </c>
      <c r="D2142" s="199" t="s">
        <v>3849</v>
      </c>
      <c r="E2142" s="200" t="s">
        <v>3534</v>
      </c>
      <c r="F2142" s="201">
        <v>7.5</v>
      </c>
      <c r="G2142" s="201">
        <v>7.5</v>
      </c>
      <c r="H2142" s="202">
        <v>0</v>
      </c>
      <c r="I2142" s="205">
        <v>7.5</v>
      </c>
      <c r="J2142" s="201">
        <v>0</v>
      </c>
      <c r="K2142" s="201">
        <v>0</v>
      </c>
      <c r="L2142" s="202">
        <v>0</v>
      </c>
    </row>
    <row r="2143" s="192" customFormat="1" customHeight="1" spans="1:12">
      <c r="A2143" s="179" t="s">
        <v>1778</v>
      </c>
      <c r="B2143" s="179" t="s">
        <v>1899</v>
      </c>
      <c r="C2143" s="179" t="s">
        <v>1915</v>
      </c>
      <c r="D2143" s="199" t="s">
        <v>3849</v>
      </c>
      <c r="E2143" s="200" t="s">
        <v>3535</v>
      </c>
      <c r="F2143" s="201">
        <v>0.29</v>
      </c>
      <c r="G2143" s="201">
        <v>0.29</v>
      </c>
      <c r="H2143" s="202">
        <v>0</v>
      </c>
      <c r="I2143" s="205">
        <v>0.29</v>
      </c>
      <c r="J2143" s="201">
        <v>0</v>
      </c>
      <c r="K2143" s="201">
        <v>0</v>
      </c>
      <c r="L2143" s="202">
        <v>0</v>
      </c>
    </row>
    <row r="2144" s="192" customFormat="1" customHeight="1" spans="1:12">
      <c r="A2144" s="179"/>
      <c r="B2144" s="179"/>
      <c r="C2144" s="179"/>
      <c r="D2144" s="199" t="s">
        <v>3541</v>
      </c>
      <c r="E2144" s="200" t="s">
        <v>3542</v>
      </c>
      <c r="F2144" s="201">
        <v>11</v>
      </c>
      <c r="G2144" s="201">
        <v>11</v>
      </c>
      <c r="H2144" s="202">
        <v>0</v>
      </c>
      <c r="I2144" s="205">
        <v>11</v>
      </c>
      <c r="J2144" s="201">
        <v>0</v>
      </c>
      <c r="K2144" s="201">
        <v>0</v>
      </c>
      <c r="L2144" s="202">
        <v>0</v>
      </c>
    </row>
    <row r="2145" s="192" customFormat="1" customHeight="1" spans="1:12">
      <c r="A2145" s="179" t="s">
        <v>1778</v>
      </c>
      <c r="B2145" s="179" t="s">
        <v>1897</v>
      </c>
      <c r="C2145" s="179" t="s">
        <v>1909</v>
      </c>
      <c r="D2145" s="199" t="s">
        <v>3654</v>
      </c>
      <c r="E2145" s="200" t="s">
        <v>3850</v>
      </c>
      <c r="F2145" s="201">
        <v>6</v>
      </c>
      <c r="G2145" s="201">
        <v>6</v>
      </c>
      <c r="H2145" s="202">
        <v>0</v>
      </c>
      <c r="I2145" s="205">
        <v>6</v>
      </c>
      <c r="J2145" s="201">
        <v>0</v>
      </c>
      <c r="K2145" s="201">
        <v>0</v>
      </c>
      <c r="L2145" s="202">
        <v>0</v>
      </c>
    </row>
    <row r="2146" s="192" customFormat="1" customHeight="1" spans="1:12">
      <c r="A2146" s="179" t="s">
        <v>1778</v>
      </c>
      <c r="B2146" s="179" t="s">
        <v>1897</v>
      </c>
      <c r="C2146" s="179" t="s">
        <v>2065</v>
      </c>
      <c r="D2146" s="199" t="s">
        <v>3851</v>
      </c>
      <c r="E2146" s="200" t="s">
        <v>3852</v>
      </c>
      <c r="F2146" s="201">
        <v>5</v>
      </c>
      <c r="G2146" s="201">
        <v>5</v>
      </c>
      <c r="H2146" s="202">
        <v>0</v>
      </c>
      <c r="I2146" s="205">
        <v>5</v>
      </c>
      <c r="J2146" s="201">
        <v>0</v>
      </c>
      <c r="K2146" s="201">
        <v>0</v>
      </c>
      <c r="L2146" s="202">
        <v>0</v>
      </c>
    </row>
    <row r="2147" s="192" customFormat="1" customHeight="1" spans="1:12">
      <c r="A2147" s="179"/>
      <c r="B2147" s="179"/>
      <c r="C2147" s="179"/>
      <c r="D2147" s="199" t="s">
        <v>1554</v>
      </c>
      <c r="E2147" s="200" t="s">
        <v>853</v>
      </c>
      <c r="F2147" s="201">
        <v>205.01</v>
      </c>
      <c r="G2147" s="201">
        <v>205.01</v>
      </c>
      <c r="H2147" s="202">
        <v>0</v>
      </c>
      <c r="I2147" s="205">
        <v>48.77</v>
      </c>
      <c r="J2147" s="201">
        <v>22.02</v>
      </c>
      <c r="K2147" s="201">
        <v>46.67</v>
      </c>
      <c r="L2147" s="202">
        <v>87.55</v>
      </c>
    </row>
    <row r="2148" s="192" customFormat="1" customHeight="1" spans="1:12">
      <c r="A2148" s="179"/>
      <c r="B2148" s="179"/>
      <c r="C2148" s="179"/>
      <c r="D2148" s="199" t="s">
        <v>2579</v>
      </c>
      <c r="E2148" s="200" t="s">
        <v>2580</v>
      </c>
      <c r="F2148" s="201">
        <v>205.01</v>
      </c>
      <c r="G2148" s="201">
        <v>205.01</v>
      </c>
      <c r="H2148" s="202">
        <v>0</v>
      </c>
      <c r="I2148" s="205">
        <v>48.77</v>
      </c>
      <c r="J2148" s="201">
        <v>22.02</v>
      </c>
      <c r="K2148" s="201">
        <v>46.67</v>
      </c>
      <c r="L2148" s="202">
        <v>87.55</v>
      </c>
    </row>
    <row r="2149" s="192" customFormat="1" customHeight="1" spans="1:12">
      <c r="A2149" s="179"/>
      <c r="B2149" s="179"/>
      <c r="C2149" s="179"/>
      <c r="D2149" s="199" t="s">
        <v>3517</v>
      </c>
      <c r="E2149" s="200" t="s">
        <v>3518</v>
      </c>
      <c r="F2149" s="201">
        <v>189.01</v>
      </c>
      <c r="G2149" s="201">
        <v>189.01</v>
      </c>
      <c r="H2149" s="202">
        <v>0</v>
      </c>
      <c r="I2149" s="205">
        <v>32.77</v>
      </c>
      <c r="J2149" s="201">
        <v>22.02</v>
      </c>
      <c r="K2149" s="201">
        <v>46.67</v>
      </c>
      <c r="L2149" s="202">
        <v>87.55</v>
      </c>
    </row>
    <row r="2150" s="192" customFormat="1" customHeight="1" spans="1:12">
      <c r="A2150" s="179" t="s">
        <v>1778</v>
      </c>
      <c r="B2150" s="179" t="s">
        <v>1899</v>
      </c>
      <c r="C2150" s="179" t="s">
        <v>1897</v>
      </c>
      <c r="D2150" s="199" t="s">
        <v>3519</v>
      </c>
      <c r="E2150" s="200" t="s">
        <v>3520</v>
      </c>
      <c r="F2150" s="201">
        <v>87.55</v>
      </c>
      <c r="G2150" s="201">
        <v>87.55</v>
      </c>
      <c r="H2150" s="202">
        <v>0</v>
      </c>
      <c r="I2150" s="205">
        <v>0</v>
      </c>
      <c r="J2150" s="201">
        <v>0</v>
      </c>
      <c r="K2150" s="201">
        <v>0</v>
      </c>
      <c r="L2150" s="202">
        <v>87.55</v>
      </c>
    </row>
    <row r="2151" s="192" customFormat="1" customHeight="1" spans="1:12">
      <c r="A2151" s="179" t="s">
        <v>1778</v>
      </c>
      <c r="B2151" s="179" t="s">
        <v>1897</v>
      </c>
      <c r="C2151" s="179" t="s">
        <v>1897</v>
      </c>
      <c r="D2151" s="199" t="s">
        <v>3519</v>
      </c>
      <c r="E2151" s="200" t="s">
        <v>3521</v>
      </c>
      <c r="F2151" s="201">
        <v>4.3</v>
      </c>
      <c r="G2151" s="201">
        <v>4.3</v>
      </c>
      <c r="H2151" s="202">
        <v>0</v>
      </c>
      <c r="I2151" s="205">
        <v>0</v>
      </c>
      <c r="J2151" s="201">
        <v>4.3</v>
      </c>
      <c r="K2151" s="201">
        <v>0</v>
      </c>
      <c r="L2151" s="202">
        <v>0</v>
      </c>
    </row>
    <row r="2152" s="192" customFormat="1" customHeight="1" spans="1:12">
      <c r="A2152" s="179" t="s">
        <v>1778</v>
      </c>
      <c r="B2152" s="179" t="s">
        <v>1897</v>
      </c>
      <c r="C2152" s="179" t="s">
        <v>1897</v>
      </c>
      <c r="D2152" s="199" t="s">
        <v>3519</v>
      </c>
      <c r="E2152" s="200" t="s">
        <v>3522</v>
      </c>
      <c r="F2152" s="201">
        <v>15</v>
      </c>
      <c r="G2152" s="201">
        <v>15</v>
      </c>
      <c r="H2152" s="202">
        <v>0</v>
      </c>
      <c r="I2152" s="205">
        <v>0</v>
      </c>
      <c r="J2152" s="201">
        <v>15</v>
      </c>
      <c r="K2152" s="201">
        <v>0</v>
      </c>
      <c r="L2152" s="202">
        <v>0</v>
      </c>
    </row>
    <row r="2153" s="192" customFormat="1" customHeight="1" spans="1:12">
      <c r="A2153" s="179" t="s">
        <v>1619</v>
      </c>
      <c r="B2153" s="179" t="s">
        <v>1911</v>
      </c>
      <c r="C2153" s="179" t="s">
        <v>1911</v>
      </c>
      <c r="D2153" s="199" t="s">
        <v>3523</v>
      </c>
      <c r="E2153" s="200" t="s">
        <v>3524</v>
      </c>
      <c r="F2153" s="201">
        <v>21.37</v>
      </c>
      <c r="G2153" s="201">
        <v>21.37</v>
      </c>
      <c r="H2153" s="202">
        <v>0</v>
      </c>
      <c r="I2153" s="205">
        <v>0</v>
      </c>
      <c r="J2153" s="201">
        <v>0</v>
      </c>
      <c r="K2153" s="201">
        <v>21.37</v>
      </c>
      <c r="L2153" s="202">
        <v>0</v>
      </c>
    </row>
    <row r="2154" s="192" customFormat="1" customHeight="1" spans="1:12">
      <c r="A2154" s="179" t="s">
        <v>1619</v>
      </c>
      <c r="B2154" s="179" t="s">
        <v>1911</v>
      </c>
      <c r="C2154" s="179" t="s">
        <v>1913</v>
      </c>
      <c r="D2154" s="199" t="s">
        <v>3525</v>
      </c>
      <c r="E2154" s="200" t="s">
        <v>3526</v>
      </c>
      <c r="F2154" s="201">
        <v>8.55</v>
      </c>
      <c r="G2154" s="201">
        <v>8.55</v>
      </c>
      <c r="H2154" s="202">
        <v>0</v>
      </c>
      <c r="I2154" s="205">
        <v>0</v>
      </c>
      <c r="J2154" s="201">
        <v>0</v>
      </c>
      <c r="K2154" s="201">
        <v>8.55</v>
      </c>
      <c r="L2154" s="202">
        <v>0</v>
      </c>
    </row>
    <row r="2155" s="192" customFormat="1" customHeight="1" spans="1:12">
      <c r="A2155" s="179" t="s">
        <v>1697</v>
      </c>
      <c r="B2155" s="179" t="s">
        <v>1992</v>
      </c>
      <c r="C2155" s="179" t="s">
        <v>1897</v>
      </c>
      <c r="D2155" s="199" t="s">
        <v>3527</v>
      </c>
      <c r="E2155" s="200" t="s">
        <v>3528</v>
      </c>
      <c r="F2155" s="201">
        <v>5.36</v>
      </c>
      <c r="G2155" s="201">
        <v>5.36</v>
      </c>
      <c r="H2155" s="202">
        <v>0</v>
      </c>
      <c r="I2155" s="205">
        <v>0</v>
      </c>
      <c r="J2155" s="201">
        <v>0</v>
      </c>
      <c r="K2155" s="201">
        <v>5.36</v>
      </c>
      <c r="L2155" s="202">
        <v>0</v>
      </c>
    </row>
    <row r="2156" s="192" customFormat="1" customHeight="1" spans="1:12">
      <c r="A2156" s="179" t="s">
        <v>1619</v>
      </c>
      <c r="B2156" s="179" t="s">
        <v>2029</v>
      </c>
      <c r="C2156" s="179" t="s">
        <v>1899</v>
      </c>
      <c r="D2156" s="199" t="s">
        <v>3529</v>
      </c>
      <c r="E2156" s="200" t="s">
        <v>3530</v>
      </c>
      <c r="F2156" s="201">
        <v>0.88</v>
      </c>
      <c r="G2156" s="201">
        <v>0.88</v>
      </c>
      <c r="H2156" s="202">
        <v>0</v>
      </c>
      <c r="I2156" s="205">
        <v>0</v>
      </c>
      <c r="J2156" s="201">
        <v>0</v>
      </c>
      <c r="K2156" s="201">
        <v>0.88</v>
      </c>
      <c r="L2156" s="202">
        <v>0</v>
      </c>
    </row>
    <row r="2157" s="192" customFormat="1" customHeight="1" spans="1:12">
      <c r="A2157" s="179" t="s">
        <v>1851</v>
      </c>
      <c r="B2157" s="179" t="s">
        <v>1899</v>
      </c>
      <c r="C2157" s="179" t="s">
        <v>1897</v>
      </c>
      <c r="D2157" s="199" t="s">
        <v>3533</v>
      </c>
      <c r="E2157" s="200" t="s">
        <v>3533</v>
      </c>
      <c r="F2157" s="201">
        <v>10.51</v>
      </c>
      <c r="G2157" s="201">
        <v>10.51</v>
      </c>
      <c r="H2157" s="202">
        <v>0</v>
      </c>
      <c r="I2157" s="205">
        <v>0</v>
      </c>
      <c r="J2157" s="201">
        <v>0</v>
      </c>
      <c r="K2157" s="201">
        <v>10.51</v>
      </c>
      <c r="L2157" s="202">
        <v>0</v>
      </c>
    </row>
    <row r="2158" s="192" customFormat="1" customHeight="1" spans="1:12">
      <c r="A2158" s="179" t="s">
        <v>1778</v>
      </c>
      <c r="B2158" s="179" t="s">
        <v>1897</v>
      </c>
      <c r="C2158" s="179" t="s">
        <v>1897</v>
      </c>
      <c r="D2158" s="199" t="s">
        <v>3519</v>
      </c>
      <c r="E2158" s="200" t="s">
        <v>3534</v>
      </c>
      <c r="F2158" s="201">
        <v>22.5</v>
      </c>
      <c r="G2158" s="201">
        <v>22.5</v>
      </c>
      <c r="H2158" s="202">
        <v>0</v>
      </c>
      <c r="I2158" s="205">
        <v>22.5</v>
      </c>
      <c r="J2158" s="201">
        <v>0</v>
      </c>
      <c r="K2158" s="201">
        <v>0</v>
      </c>
      <c r="L2158" s="202">
        <v>0</v>
      </c>
    </row>
    <row r="2159" s="192" customFormat="1" customHeight="1" spans="1:12">
      <c r="A2159" s="179" t="s">
        <v>1778</v>
      </c>
      <c r="B2159" s="179" t="s">
        <v>1897</v>
      </c>
      <c r="C2159" s="179" t="s">
        <v>1897</v>
      </c>
      <c r="D2159" s="199" t="s">
        <v>3519</v>
      </c>
      <c r="E2159" s="200" t="s">
        <v>3535</v>
      </c>
      <c r="F2159" s="201">
        <v>1.03</v>
      </c>
      <c r="G2159" s="201">
        <v>1.03</v>
      </c>
      <c r="H2159" s="202">
        <v>0</v>
      </c>
      <c r="I2159" s="205">
        <v>1.03</v>
      </c>
      <c r="J2159" s="201">
        <v>0</v>
      </c>
      <c r="K2159" s="201">
        <v>0</v>
      </c>
      <c r="L2159" s="202">
        <v>0</v>
      </c>
    </row>
    <row r="2160" s="192" customFormat="1" customHeight="1" spans="1:12">
      <c r="A2160" s="179" t="s">
        <v>1778</v>
      </c>
      <c r="B2160" s="179" t="s">
        <v>1897</v>
      </c>
      <c r="C2160" s="179" t="s">
        <v>1897</v>
      </c>
      <c r="D2160" s="199" t="s">
        <v>3519</v>
      </c>
      <c r="E2160" s="200" t="s">
        <v>3536</v>
      </c>
      <c r="F2160" s="201">
        <v>9.24</v>
      </c>
      <c r="G2160" s="201">
        <v>9.24</v>
      </c>
      <c r="H2160" s="202">
        <v>0</v>
      </c>
      <c r="I2160" s="205">
        <v>9.24</v>
      </c>
      <c r="J2160" s="201">
        <v>0</v>
      </c>
      <c r="K2160" s="201">
        <v>0</v>
      </c>
      <c r="L2160" s="202">
        <v>0</v>
      </c>
    </row>
    <row r="2161" s="192" customFormat="1" customHeight="1" spans="1:12">
      <c r="A2161" s="179" t="s">
        <v>1619</v>
      </c>
      <c r="B2161" s="179" t="s">
        <v>1911</v>
      </c>
      <c r="C2161" s="179" t="s">
        <v>1897</v>
      </c>
      <c r="D2161" s="199" t="s">
        <v>3537</v>
      </c>
      <c r="E2161" s="200" t="s">
        <v>3538</v>
      </c>
      <c r="F2161" s="201">
        <v>2.72</v>
      </c>
      <c r="G2161" s="201">
        <v>2.72</v>
      </c>
      <c r="H2161" s="202">
        <v>0</v>
      </c>
      <c r="I2161" s="205">
        <v>0</v>
      </c>
      <c r="J2161" s="201">
        <v>2.72</v>
      </c>
      <c r="K2161" s="201">
        <v>0</v>
      </c>
      <c r="L2161" s="202">
        <v>0</v>
      </c>
    </row>
    <row r="2162" s="192" customFormat="1" customHeight="1" spans="1:12">
      <c r="A2162" s="179"/>
      <c r="B2162" s="179"/>
      <c r="C2162" s="179"/>
      <c r="D2162" s="199" t="s">
        <v>3541</v>
      </c>
      <c r="E2162" s="200" t="s">
        <v>3542</v>
      </c>
      <c r="F2162" s="201">
        <v>16</v>
      </c>
      <c r="G2162" s="201">
        <v>16</v>
      </c>
      <c r="H2162" s="202">
        <v>0</v>
      </c>
      <c r="I2162" s="205">
        <v>16</v>
      </c>
      <c r="J2162" s="201">
        <v>0</v>
      </c>
      <c r="K2162" s="201">
        <v>0</v>
      </c>
      <c r="L2162" s="202">
        <v>0</v>
      </c>
    </row>
    <row r="2163" s="192" customFormat="1" customHeight="1" spans="1:12">
      <c r="A2163" s="179" t="s">
        <v>1778</v>
      </c>
      <c r="B2163" s="179" t="s">
        <v>1897</v>
      </c>
      <c r="C2163" s="179" t="s">
        <v>1897</v>
      </c>
      <c r="D2163" s="199" t="s">
        <v>3519</v>
      </c>
      <c r="E2163" s="200" t="s">
        <v>3853</v>
      </c>
      <c r="F2163" s="201">
        <v>4</v>
      </c>
      <c r="G2163" s="201">
        <v>4</v>
      </c>
      <c r="H2163" s="202">
        <v>0</v>
      </c>
      <c r="I2163" s="205">
        <v>4</v>
      </c>
      <c r="J2163" s="201">
        <v>0</v>
      </c>
      <c r="K2163" s="201">
        <v>0</v>
      </c>
      <c r="L2163" s="202">
        <v>0</v>
      </c>
    </row>
    <row r="2164" s="192" customFormat="1" customHeight="1" spans="1:12">
      <c r="A2164" s="179" t="s">
        <v>1778</v>
      </c>
      <c r="B2164" s="179" t="s">
        <v>1897</v>
      </c>
      <c r="C2164" s="179" t="s">
        <v>1897</v>
      </c>
      <c r="D2164" s="199" t="s">
        <v>3519</v>
      </c>
      <c r="E2164" s="200" t="s">
        <v>3854</v>
      </c>
      <c r="F2164" s="201">
        <v>4</v>
      </c>
      <c r="G2164" s="201">
        <v>4</v>
      </c>
      <c r="H2164" s="202">
        <v>0</v>
      </c>
      <c r="I2164" s="205">
        <v>4</v>
      </c>
      <c r="J2164" s="201">
        <v>0</v>
      </c>
      <c r="K2164" s="201">
        <v>0</v>
      </c>
      <c r="L2164" s="202">
        <v>0</v>
      </c>
    </row>
    <row r="2165" s="192" customFormat="1" customHeight="1" spans="1:12">
      <c r="A2165" s="179" t="s">
        <v>1778</v>
      </c>
      <c r="B2165" s="179" t="s">
        <v>1897</v>
      </c>
      <c r="C2165" s="179" t="s">
        <v>1897</v>
      </c>
      <c r="D2165" s="199" t="s">
        <v>3519</v>
      </c>
      <c r="E2165" s="200" t="s">
        <v>3855</v>
      </c>
      <c r="F2165" s="201">
        <v>8</v>
      </c>
      <c r="G2165" s="201">
        <v>8</v>
      </c>
      <c r="H2165" s="202">
        <v>0</v>
      </c>
      <c r="I2165" s="205">
        <v>8</v>
      </c>
      <c r="J2165" s="201">
        <v>0</v>
      </c>
      <c r="K2165" s="201">
        <v>0</v>
      </c>
      <c r="L2165" s="202">
        <v>0</v>
      </c>
    </row>
    <row r="2166" s="192" customFormat="1" customHeight="1" spans="1:12">
      <c r="A2166" s="179"/>
      <c r="B2166" s="179"/>
      <c r="C2166" s="179"/>
      <c r="D2166" s="199" t="s">
        <v>1583</v>
      </c>
      <c r="E2166" s="200" t="s">
        <v>859</v>
      </c>
      <c r="F2166" s="201">
        <v>198.41</v>
      </c>
      <c r="G2166" s="201">
        <v>198.41</v>
      </c>
      <c r="H2166" s="202">
        <v>0</v>
      </c>
      <c r="I2166" s="205">
        <v>86.27</v>
      </c>
      <c r="J2166" s="201">
        <v>18.73</v>
      </c>
      <c r="K2166" s="201">
        <v>32.54</v>
      </c>
      <c r="L2166" s="202">
        <v>60.87</v>
      </c>
    </row>
    <row r="2167" s="192" customFormat="1" customHeight="1" spans="1:12">
      <c r="A2167" s="179"/>
      <c r="B2167" s="179"/>
      <c r="C2167" s="179"/>
      <c r="D2167" s="199" t="s">
        <v>2581</v>
      </c>
      <c r="E2167" s="200" t="s">
        <v>2582</v>
      </c>
      <c r="F2167" s="201">
        <v>198.41</v>
      </c>
      <c r="G2167" s="201">
        <v>198.41</v>
      </c>
      <c r="H2167" s="202">
        <v>0</v>
      </c>
      <c r="I2167" s="205">
        <v>86.27</v>
      </c>
      <c r="J2167" s="201">
        <v>18.73</v>
      </c>
      <c r="K2167" s="201">
        <v>32.54</v>
      </c>
      <c r="L2167" s="202">
        <v>60.87</v>
      </c>
    </row>
    <row r="2168" s="192" customFormat="1" customHeight="1" spans="1:12">
      <c r="A2168" s="179"/>
      <c r="B2168" s="179"/>
      <c r="C2168" s="179"/>
      <c r="D2168" s="199" t="s">
        <v>3517</v>
      </c>
      <c r="E2168" s="200" t="s">
        <v>3518</v>
      </c>
      <c r="F2168" s="201">
        <v>137.41</v>
      </c>
      <c r="G2168" s="201">
        <v>137.41</v>
      </c>
      <c r="H2168" s="202">
        <v>0</v>
      </c>
      <c r="I2168" s="205">
        <v>25.27</v>
      </c>
      <c r="J2168" s="201">
        <v>18.73</v>
      </c>
      <c r="K2168" s="201">
        <v>32.54</v>
      </c>
      <c r="L2168" s="202">
        <v>60.87</v>
      </c>
    </row>
    <row r="2169" s="192" customFormat="1" customHeight="1" spans="1:12">
      <c r="A2169" s="179" t="s">
        <v>1778</v>
      </c>
      <c r="B2169" s="179" t="s">
        <v>1897</v>
      </c>
      <c r="C2169" s="179" t="s">
        <v>1897</v>
      </c>
      <c r="D2169" s="199" t="s">
        <v>3519</v>
      </c>
      <c r="E2169" s="200" t="s">
        <v>3520</v>
      </c>
      <c r="F2169" s="201">
        <v>60.87</v>
      </c>
      <c r="G2169" s="201">
        <v>60.87</v>
      </c>
      <c r="H2169" s="202">
        <v>0</v>
      </c>
      <c r="I2169" s="205">
        <v>0</v>
      </c>
      <c r="J2169" s="201">
        <v>0</v>
      </c>
      <c r="K2169" s="201">
        <v>0</v>
      </c>
      <c r="L2169" s="202">
        <v>60.87</v>
      </c>
    </row>
    <row r="2170" s="192" customFormat="1" customHeight="1" spans="1:12">
      <c r="A2170" s="179" t="s">
        <v>1778</v>
      </c>
      <c r="B2170" s="179" t="s">
        <v>1897</v>
      </c>
      <c r="C2170" s="179" t="s">
        <v>1897</v>
      </c>
      <c r="D2170" s="199" t="s">
        <v>3519</v>
      </c>
      <c r="E2170" s="200" t="s">
        <v>3521</v>
      </c>
      <c r="F2170" s="201">
        <v>2.92</v>
      </c>
      <c r="G2170" s="201">
        <v>2.92</v>
      </c>
      <c r="H2170" s="202">
        <v>0</v>
      </c>
      <c r="I2170" s="205">
        <v>0</v>
      </c>
      <c r="J2170" s="201">
        <v>2.92</v>
      </c>
      <c r="K2170" s="201">
        <v>0</v>
      </c>
      <c r="L2170" s="202">
        <v>0</v>
      </c>
    </row>
    <row r="2171" s="192" customFormat="1" customHeight="1" spans="1:12">
      <c r="A2171" s="179" t="s">
        <v>1778</v>
      </c>
      <c r="B2171" s="179" t="s">
        <v>1897</v>
      </c>
      <c r="C2171" s="179" t="s">
        <v>1897</v>
      </c>
      <c r="D2171" s="199" t="s">
        <v>3519</v>
      </c>
      <c r="E2171" s="200" t="s">
        <v>3522</v>
      </c>
      <c r="F2171" s="201">
        <v>11</v>
      </c>
      <c r="G2171" s="201">
        <v>11</v>
      </c>
      <c r="H2171" s="202">
        <v>0</v>
      </c>
      <c r="I2171" s="205">
        <v>0</v>
      </c>
      <c r="J2171" s="201">
        <v>11</v>
      </c>
      <c r="K2171" s="201">
        <v>0</v>
      </c>
      <c r="L2171" s="202">
        <v>0</v>
      </c>
    </row>
    <row r="2172" s="192" customFormat="1" customHeight="1" spans="1:12">
      <c r="A2172" s="179" t="s">
        <v>1619</v>
      </c>
      <c r="B2172" s="179" t="s">
        <v>1911</v>
      </c>
      <c r="C2172" s="179" t="s">
        <v>1911</v>
      </c>
      <c r="D2172" s="199" t="s">
        <v>3523</v>
      </c>
      <c r="E2172" s="200" t="s">
        <v>3524</v>
      </c>
      <c r="F2172" s="201">
        <v>14.96</v>
      </c>
      <c r="G2172" s="201">
        <v>14.96</v>
      </c>
      <c r="H2172" s="202">
        <v>0</v>
      </c>
      <c r="I2172" s="205">
        <v>0</v>
      </c>
      <c r="J2172" s="201">
        <v>0</v>
      </c>
      <c r="K2172" s="201">
        <v>14.96</v>
      </c>
      <c r="L2172" s="202">
        <v>0</v>
      </c>
    </row>
    <row r="2173" s="192" customFormat="1" customHeight="1" spans="1:12">
      <c r="A2173" s="179" t="s">
        <v>1619</v>
      </c>
      <c r="B2173" s="179" t="s">
        <v>1911</v>
      </c>
      <c r="C2173" s="179" t="s">
        <v>1913</v>
      </c>
      <c r="D2173" s="199" t="s">
        <v>3525</v>
      </c>
      <c r="E2173" s="200" t="s">
        <v>3526</v>
      </c>
      <c r="F2173" s="201">
        <v>5.98</v>
      </c>
      <c r="G2173" s="201">
        <v>5.98</v>
      </c>
      <c r="H2173" s="202">
        <v>0</v>
      </c>
      <c r="I2173" s="205">
        <v>0</v>
      </c>
      <c r="J2173" s="201">
        <v>0</v>
      </c>
      <c r="K2173" s="201">
        <v>5.98</v>
      </c>
      <c r="L2173" s="202">
        <v>0</v>
      </c>
    </row>
    <row r="2174" s="192" customFormat="1" customHeight="1" spans="1:12">
      <c r="A2174" s="179" t="s">
        <v>1697</v>
      </c>
      <c r="B2174" s="179" t="s">
        <v>1992</v>
      </c>
      <c r="C2174" s="179" t="s">
        <v>1897</v>
      </c>
      <c r="D2174" s="199" t="s">
        <v>3527</v>
      </c>
      <c r="E2174" s="200" t="s">
        <v>3528</v>
      </c>
      <c r="F2174" s="201">
        <v>3.69</v>
      </c>
      <c r="G2174" s="201">
        <v>3.69</v>
      </c>
      <c r="H2174" s="202">
        <v>0</v>
      </c>
      <c r="I2174" s="205">
        <v>0</v>
      </c>
      <c r="J2174" s="201">
        <v>0</v>
      </c>
      <c r="K2174" s="201">
        <v>3.69</v>
      </c>
      <c r="L2174" s="202">
        <v>0</v>
      </c>
    </row>
    <row r="2175" s="192" customFormat="1" customHeight="1" spans="1:12">
      <c r="A2175" s="179" t="s">
        <v>1619</v>
      </c>
      <c r="B2175" s="179" t="s">
        <v>2029</v>
      </c>
      <c r="C2175" s="179" t="s">
        <v>1899</v>
      </c>
      <c r="D2175" s="199" t="s">
        <v>3529</v>
      </c>
      <c r="E2175" s="200" t="s">
        <v>3530</v>
      </c>
      <c r="F2175" s="201">
        <v>0.61</v>
      </c>
      <c r="G2175" s="201">
        <v>0.61</v>
      </c>
      <c r="H2175" s="202">
        <v>0</v>
      </c>
      <c r="I2175" s="205">
        <v>0</v>
      </c>
      <c r="J2175" s="201">
        <v>0</v>
      </c>
      <c r="K2175" s="201">
        <v>0.61</v>
      </c>
      <c r="L2175" s="202">
        <v>0</v>
      </c>
    </row>
    <row r="2176" s="192" customFormat="1" customHeight="1" spans="1:12">
      <c r="A2176" s="179" t="s">
        <v>1851</v>
      </c>
      <c r="B2176" s="179" t="s">
        <v>1899</v>
      </c>
      <c r="C2176" s="179" t="s">
        <v>1897</v>
      </c>
      <c r="D2176" s="199" t="s">
        <v>3533</v>
      </c>
      <c r="E2176" s="200" t="s">
        <v>3533</v>
      </c>
      <c r="F2176" s="201">
        <v>7.3</v>
      </c>
      <c r="G2176" s="201">
        <v>7.3</v>
      </c>
      <c r="H2176" s="202">
        <v>0</v>
      </c>
      <c r="I2176" s="205">
        <v>0</v>
      </c>
      <c r="J2176" s="201">
        <v>0</v>
      </c>
      <c r="K2176" s="201">
        <v>7.3</v>
      </c>
      <c r="L2176" s="202">
        <v>0</v>
      </c>
    </row>
    <row r="2177" s="192" customFormat="1" customHeight="1" spans="1:12">
      <c r="A2177" s="179" t="s">
        <v>1778</v>
      </c>
      <c r="B2177" s="179" t="s">
        <v>1897</v>
      </c>
      <c r="C2177" s="179" t="s">
        <v>1897</v>
      </c>
      <c r="D2177" s="199" t="s">
        <v>3519</v>
      </c>
      <c r="E2177" s="200" t="s">
        <v>3534</v>
      </c>
      <c r="F2177" s="201">
        <v>16.5</v>
      </c>
      <c r="G2177" s="201">
        <v>16.5</v>
      </c>
      <c r="H2177" s="202">
        <v>0</v>
      </c>
      <c r="I2177" s="205">
        <v>16.5</v>
      </c>
      <c r="J2177" s="201">
        <v>0</v>
      </c>
      <c r="K2177" s="201">
        <v>0</v>
      </c>
      <c r="L2177" s="202">
        <v>0</v>
      </c>
    </row>
    <row r="2178" s="192" customFormat="1" customHeight="1" spans="1:12">
      <c r="A2178" s="179" t="s">
        <v>1778</v>
      </c>
      <c r="B2178" s="179" t="s">
        <v>1897</v>
      </c>
      <c r="C2178" s="179" t="s">
        <v>1897</v>
      </c>
      <c r="D2178" s="199" t="s">
        <v>3519</v>
      </c>
      <c r="E2178" s="200" t="s">
        <v>3535</v>
      </c>
      <c r="F2178" s="201">
        <v>0.7</v>
      </c>
      <c r="G2178" s="201">
        <v>0.7</v>
      </c>
      <c r="H2178" s="202">
        <v>0</v>
      </c>
      <c r="I2178" s="205">
        <v>0.7</v>
      </c>
      <c r="J2178" s="201">
        <v>0</v>
      </c>
      <c r="K2178" s="201">
        <v>0</v>
      </c>
      <c r="L2178" s="202">
        <v>0</v>
      </c>
    </row>
    <row r="2179" s="192" customFormat="1" customHeight="1" spans="1:12">
      <c r="A2179" s="179" t="s">
        <v>1778</v>
      </c>
      <c r="B2179" s="179" t="s">
        <v>1897</v>
      </c>
      <c r="C2179" s="179" t="s">
        <v>1897</v>
      </c>
      <c r="D2179" s="199" t="s">
        <v>3519</v>
      </c>
      <c r="E2179" s="200" t="s">
        <v>3536</v>
      </c>
      <c r="F2179" s="201">
        <v>7.56</v>
      </c>
      <c r="G2179" s="201">
        <v>7.56</v>
      </c>
      <c r="H2179" s="202">
        <v>0</v>
      </c>
      <c r="I2179" s="205">
        <v>7.56</v>
      </c>
      <c r="J2179" s="201">
        <v>0</v>
      </c>
      <c r="K2179" s="201">
        <v>0</v>
      </c>
      <c r="L2179" s="202">
        <v>0</v>
      </c>
    </row>
    <row r="2180" s="192" customFormat="1" customHeight="1" spans="1:12">
      <c r="A2180" s="179" t="s">
        <v>1619</v>
      </c>
      <c r="B2180" s="179" t="s">
        <v>1911</v>
      </c>
      <c r="C2180" s="179" t="s">
        <v>1897</v>
      </c>
      <c r="D2180" s="199" t="s">
        <v>3537</v>
      </c>
      <c r="E2180" s="200" t="s">
        <v>3538</v>
      </c>
      <c r="F2180" s="201">
        <v>4.81</v>
      </c>
      <c r="G2180" s="201">
        <v>4.81</v>
      </c>
      <c r="H2180" s="202">
        <v>0</v>
      </c>
      <c r="I2180" s="205">
        <v>0</v>
      </c>
      <c r="J2180" s="201">
        <v>4.81</v>
      </c>
      <c r="K2180" s="201">
        <v>0</v>
      </c>
      <c r="L2180" s="202">
        <v>0</v>
      </c>
    </row>
    <row r="2181" s="192" customFormat="1" customHeight="1" spans="1:12">
      <c r="A2181" s="179" t="s">
        <v>1619</v>
      </c>
      <c r="B2181" s="179" t="s">
        <v>1917</v>
      </c>
      <c r="C2181" s="179" t="s">
        <v>1897</v>
      </c>
      <c r="D2181" s="199" t="s">
        <v>3550</v>
      </c>
      <c r="E2181" s="200" t="s">
        <v>3540</v>
      </c>
      <c r="F2181" s="201">
        <v>0.51</v>
      </c>
      <c r="G2181" s="201">
        <v>0.51</v>
      </c>
      <c r="H2181" s="202">
        <v>0</v>
      </c>
      <c r="I2181" s="205">
        <v>0.51</v>
      </c>
      <c r="J2181" s="201">
        <v>0</v>
      </c>
      <c r="K2181" s="201">
        <v>0</v>
      </c>
      <c r="L2181" s="202">
        <v>0</v>
      </c>
    </row>
    <row r="2182" s="192" customFormat="1" customHeight="1" spans="1:12">
      <c r="A2182" s="179"/>
      <c r="B2182" s="179"/>
      <c r="C2182" s="179"/>
      <c r="D2182" s="199" t="s">
        <v>3541</v>
      </c>
      <c r="E2182" s="200" t="s">
        <v>3542</v>
      </c>
      <c r="F2182" s="201">
        <v>61</v>
      </c>
      <c r="G2182" s="201">
        <v>61</v>
      </c>
      <c r="H2182" s="202">
        <v>0</v>
      </c>
      <c r="I2182" s="205">
        <v>61</v>
      </c>
      <c r="J2182" s="201">
        <v>0</v>
      </c>
      <c r="K2182" s="201">
        <v>0</v>
      </c>
      <c r="L2182" s="202">
        <v>0</v>
      </c>
    </row>
    <row r="2183" s="192" customFormat="1" customHeight="1" spans="1:12">
      <c r="A2183" s="179" t="s">
        <v>1778</v>
      </c>
      <c r="B2183" s="179" t="s">
        <v>1897</v>
      </c>
      <c r="C2183" s="179" t="s">
        <v>1897</v>
      </c>
      <c r="D2183" s="199" t="s">
        <v>3519</v>
      </c>
      <c r="E2183" s="200" t="s">
        <v>3856</v>
      </c>
      <c r="F2183" s="201">
        <v>61</v>
      </c>
      <c r="G2183" s="201">
        <v>61</v>
      </c>
      <c r="H2183" s="202">
        <v>0</v>
      </c>
      <c r="I2183" s="205">
        <v>61</v>
      </c>
      <c r="J2183" s="201">
        <v>0</v>
      </c>
      <c r="K2183" s="201">
        <v>0</v>
      </c>
      <c r="L2183" s="202">
        <v>0</v>
      </c>
    </row>
    <row r="2184" s="192" customFormat="1" customHeight="1" spans="1:12">
      <c r="A2184" s="179"/>
      <c r="B2184" s="179"/>
      <c r="C2184" s="179"/>
      <c r="D2184" s="199" t="s">
        <v>1598</v>
      </c>
      <c r="E2184" s="200" t="s">
        <v>121</v>
      </c>
      <c r="F2184" s="201">
        <v>375.74</v>
      </c>
      <c r="G2184" s="201">
        <v>364.74</v>
      </c>
      <c r="H2184" s="202">
        <v>11</v>
      </c>
      <c r="I2184" s="205">
        <v>110.61</v>
      </c>
      <c r="J2184" s="201">
        <v>46.13</v>
      </c>
      <c r="K2184" s="201">
        <v>76.45</v>
      </c>
      <c r="L2184" s="202">
        <v>142.55</v>
      </c>
    </row>
    <row r="2185" s="192" customFormat="1" customHeight="1" spans="1:12">
      <c r="A2185" s="179"/>
      <c r="B2185" s="179"/>
      <c r="C2185" s="179"/>
      <c r="D2185" s="199" t="s">
        <v>2583</v>
      </c>
      <c r="E2185" s="200" t="s">
        <v>2584</v>
      </c>
      <c r="F2185" s="201">
        <v>375.74</v>
      </c>
      <c r="G2185" s="201">
        <v>364.74</v>
      </c>
      <c r="H2185" s="202">
        <v>11</v>
      </c>
      <c r="I2185" s="205">
        <v>110.61</v>
      </c>
      <c r="J2185" s="201">
        <v>46.13</v>
      </c>
      <c r="K2185" s="201">
        <v>76.45</v>
      </c>
      <c r="L2185" s="202">
        <v>142.55</v>
      </c>
    </row>
    <row r="2186" s="192" customFormat="1" customHeight="1" spans="1:12">
      <c r="A2186" s="179"/>
      <c r="B2186" s="179"/>
      <c r="C2186" s="179"/>
      <c r="D2186" s="199" t="s">
        <v>3517</v>
      </c>
      <c r="E2186" s="200" t="s">
        <v>3518</v>
      </c>
      <c r="F2186" s="201">
        <v>314.74</v>
      </c>
      <c r="G2186" s="201">
        <v>314.74</v>
      </c>
      <c r="H2186" s="202">
        <v>0</v>
      </c>
      <c r="I2186" s="205">
        <v>60.61</v>
      </c>
      <c r="J2186" s="201">
        <v>35.13</v>
      </c>
      <c r="K2186" s="201">
        <v>76.45</v>
      </c>
      <c r="L2186" s="202">
        <v>142.55</v>
      </c>
    </row>
    <row r="2187" s="192" customFormat="1" customHeight="1" spans="1:12">
      <c r="A2187" s="179" t="s">
        <v>1778</v>
      </c>
      <c r="B2187" s="179" t="s">
        <v>1897</v>
      </c>
      <c r="C2187" s="179" t="s">
        <v>1897</v>
      </c>
      <c r="D2187" s="199" t="s">
        <v>3519</v>
      </c>
      <c r="E2187" s="200" t="s">
        <v>3520</v>
      </c>
      <c r="F2187" s="201">
        <v>142.55</v>
      </c>
      <c r="G2187" s="201">
        <v>142.55</v>
      </c>
      <c r="H2187" s="202">
        <v>0</v>
      </c>
      <c r="I2187" s="205">
        <v>0</v>
      </c>
      <c r="J2187" s="201">
        <v>0</v>
      </c>
      <c r="K2187" s="201">
        <v>0</v>
      </c>
      <c r="L2187" s="202">
        <v>142.55</v>
      </c>
    </row>
    <row r="2188" s="192" customFormat="1" customHeight="1" spans="1:12">
      <c r="A2188" s="179" t="s">
        <v>1778</v>
      </c>
      <c r="B2188" s="179" t="s">
        <v>1897</v>
      </c>
      <c r="C2188" s="179" t="s">
        <v>1897</v>
      </c>
      <c r="D2188" s="199" t="s">
        <v>3519</v>
      </c>
      <c r="E2188" s="200" t="s">
        <v>3521</v>
      </c>
      <c r="F2188" s="201">
        <v>6.27</v>
      </c>
      <c r="G2188" s="201">
        <v>6.27</v>
      </c>
      <c r="H2188" s="202">
        <v>0</v>
      </c>
      <c r="I2188" s="205">
        <v>0</v>
      </c>
      <c r="J2188" s="201">
        <v>6.27</v>
      </c>
      <c r="K2188" s="201">
        <v>0</v>
      </c>
      <c r="L2188" s="202">
        <v>0</v>
      </c>
    </row>
    <row r="2189" s="192" customFormat="1" customHeight="1" spans="1:12">
      <c r="A2189" s="179" t="s">
        <v>1778</v>
      </c>
      <c r="B2189" s="179" t="s">
        <v>1897</v>
      </c>
      <c r="C2189" s="179" t="s">
        <v>1897</v>
      </c>
      <c r="D2189" s="199" t="s">
        <v>3519</v>
      </c>
      <c r="E2189" s="200" t="s">
        <v>3522</v>
      </c>
      <c r="F2189" s="201">
        <v>27</v>
      </c>
      <c r="G2189" s="201">
        <v>27</v>
      </c>
      <c r="H2189" s="202">
        <v>0</v>
      </c>
      <c r="I2189" s="205">
        <v>0</v>
      </c>
      <c r="J2189" s="201">
        <v>27</v>
      </c>
      <c r="K2189" s="201">
        <v>0</v>
      </c>
      <c r="L2189" s="202">
        <v>0</v>
      </c>
    </row>
    <row r="2190" s="192" customFormat="1" customHeight="1" spans="1:12">
      <c r="A2190" s="179" t="s">
        <v>1619</v>
      </c>
      <c r="B2190" s="179" t="s">
        <v>1911</v>
      </c>
      <c r="C2190" s="179" t="s">
        <v>1911</v>
      </c>
      <c r="D2190" s="199" t="s">
        <v>3523</v>
      </c>
      <c r="E2190" s="200" t="s">
        <v>3524</v>
      </c>
      <c r="F2190" s="201">
        <v>35.16</v>
      </c>
      <c r="G2190" s="201">
        <v>35.16</v>
      </c>
      <c r="H2190" s="202">
        <v>0</v>
      </c>
      <c r="I2190" s="205">
        <v>0</v>
      </c>
      <c r="J2190" s="201">
        <v>0</v>
      </c>
      <c r="K2190" s="201">
        <v>35.16</v>
      </c>
      <c r="L2190" s="202">
        <v>0</v>
      </c>
    </row>
    <row r="2191" s="192" customFormat="1" customHeight="1" spans="1:12">
      <c r="A2191" s="179" t="s">
        <v>1619</v>
      </c>
      <c r="B2191" s="179" t="s">
        <v>1911</v>
      </c>
      <c r="C2191" s="179" t="s">
        <v>1913</v>
      </c>
      <c r="D2191" s="199" t="s">
        <v>3525</v>
      </c>
      <c r="E2191" s="200" t="s">
        <v>3526</v>
      </c>
      <c r="F2191" s="201">
        <v>14.07</v>
      </c>
      <c r="G2191" s="201">
        <v>14.07</v>
      </c>
      <c r="H2191" s="202">
        <v>0</v>
      </c>
      <c r="I2191" s="205">
        <v>0</v>
      </c>
      <c r="J2191" s="201">
        <v>0</v>
      </c>
      <c r="K2191" s="201">
        <v>14.07</v>
      </c>
      <c r="L2191" s="202">
        <v>0</v>
      </c>
    </row>
    <row r="2192" s="192" customFormat="1" customHeight="1" spans="1:12">
      <c r="A2192" s="179" t="s">
        <v>1697</v>
      </c>
      <c r="B2192" s="179" t="s">
        <v>1992</v>
      </c>
      <c r="C2192" s="179" t="s">
        <v>1897</v>
      </c>
      <c r="D2192" s="199" t="s">
        <v>3527</v>
      </c>
      <c r="E2192" s="200" t="s">
        <v>3528</v>
      </c>
      <c r="F2192" s="201">
        <v>8.58</v>
      </c>
      <c r="G2192" s="201">
        <v>8.58</v>
      </c>
      <c r="H2192" s="202">
        <v>0</v>
      </c>
      <c r="I2192" s="205">
        <v>0</v>
      </c>
      <c r="J2192" s="201">
        <v>0</v>
      </c>
      <c r="K2192" s="201">
        <v>8.58</v>
      </c>
      <c r="L2192" s="202">
        <v>0</v>
      </c>
    </row>
    <row r="2193" s="192" customFormat="1" customHeight="1" spans="1:12">
      <c r="A2193" s="179" t="s">
        <v>1619</v>
      </c>
      <c r="B2193" s="179" t="s">
        <v>2029</v>
      </c>
      <c r="C2193" s="179" t="s">
        <v>1899</v>
      </c>
      <c r="D2193" s="199" t="s">
        <v>3529</v>
      </c>
      <c r="E2193" s="200" t="s">
        <v>3530</v>
      </c>
      <c r="F2193" s="201">
        <v>1.43</v>
      </c>
      <c r="G2193" s="201">
        <v>1.43</v>
      </c>
      <c r="H2193" s="202">
        <v>0</v>
      </c>
      <c r="I2193" s="205">
        <v>0</v>
      </c>
      <c r="J2193" s="201">
        <v>0</v>
      </c>
      <c r="K2193" s="201">
        <v>1.43</v>
      </c>
      <c r="L2193" s="202">
        <v>0</v>
      </c>
    </row>
    <row r="2194" s="192" customFormat="1" customHeight="1" spans="1:12">
      <c r="A2194" s="179" t="s">
        <v>1619</v>
      </c>
      <c r="B2194" s="179" t="s">
        <v>2029</v>
      </c>
      <c r="C2194" s="179" t="s">
        <v>1897</v>
      </c>
      <c r="D2194" s="199" t="s">
        <v>3531</v>
      </c>
      <c r="E2194" s="200" t="s">
        <v>3532</v>
      </c>
      <c r="F2194" s="201">
        <v>0.1</v>
      </c>
      <c r="G2194" s="201">
        <v>0.1</v>
      </c>
      <c r="H2194" s="202">
        <v>0</v>
      </c>
      <c r="I2194" s="205">
        <v>0</v>
      </c>
      <c r="J2194" s="201">
        <v>0</v>
      </c>
      <c r="K2194" s="201">
        <v>0.1</v>
      </c>
      <c r="L2194" s="202">
        <v>0</v>
      </c>
    </row>
    <row r="2195" s="192" customFormat="1" customHeight="1" spans="1:12">
      <c r="A2195" s="179" t="s">
        <v>1851</v>
      </c>
      <c r="B2195" s="179" t="s">
        <v>1899</v>
      </c>
      <c r="C2195" s="179" t="s">
        <v>1897</v>
      </c>
      <c r="D2195" s="199" t="s">
        <v>3533</v>
      </c>
      <c r="E2195" s="200" t="s">
        <v>3533</v>
      </c>
      <c r="F2195" s="201">
        <v>17.11</v>
      </c>
      <c r="G2195" s="201">
        <v>17.11</v>
      </c>
      <c r="H2195" s="202">
        <v>0</v>
      </c>
      <c r="I2195" s="205">
        <v>0</v>
      </c>
      <c r="J2195" s="201">
        <v>0</v>
      </c>
      <c r="K2195" s="201">
        <v>17.11</v>
      </c>
      <c r="L2195" s="202">
        <v>0</v>
      </c>
    </row>
    <row r="2196" s="192" customFormat="1" customHeight="1" spans="1:12">
      <c r="A2196" s="179" t="s">
        <v>1778</v>
      </c>
      <c r="B2196" s="179" t="s">
        <v>1897</v>
      </c>
      <c r="C2196" s="179" t="s">
        <v>1897</v>
      </c>
      <c r="D2196" s="199" t="s">
        <v>3519</v>
      </c>
      <c r="E2196" s="200" t="s">
        <v>3534</v>
      </c>
      <c r="F2196" s="201">
        <v>40.5</v>
      </c>
      <c r="G2196" s="201">
        <v>40.5</v>
      </c>
      <c r="H2196" s="202">
        <v>0</v>
      </c>
      <c r="I2196" s="205">
        <v>40.5</v>
      </c>
      <c r="J2196" s="201">
        <v>0</v>
      </c>
      <c r="K2196" s="201">
        <v>0</v>
      </c>
      <c r="L2196" s="202">
        <v>0</v>
      </c>
    </row>
    <row r="2197" s="192" customFormat="1" customHeight="1" spans="1:12">
      <c r="A2197" s="179" t="s">
        <v>1778</v>
      </c>
      <c r="B2197" s="179" t="s">
        <v>1897</v>
      </c>
      <c r="C2197" s="179" t="s">
        <v>1897</v>
      </c>
      <c r="D2197" s="199" t="s">
        <v>3519</v>
      </c>
      <c r="E2197" s="200" t="s">
        <v>3535</v>
      </c>
      <c r="F2197" s="201">
        <v>1.61</v>
      </c>
      <c r="G2197" s="201">
        <v>1.61</v>
      </c>
      <c r="H2197" s="202">
        <v>0</v>
      </c>
      <c r="I2197" s="205">
        <v>1.61</v>
      </c>
      <c r="J2197" s="201">
        <v>0</v>
      </c>
      <c r="K2197" s="201">
        <v>0</v>
      </c>
      <c r="L2197" s="202">
        <v>0</v>
      </c>
    </row>
    <row r="2198" s="192" customFormat="1" customHeight="1" spans="1:12">
      <c r="A2198" s="179" t="s">
        <v>1778</v>
      </c>
      <c r="B2198" s="179" t="s">
        <v>1897</v>
      </c>
      <c r="C2198" s="179" t="s">
        <v>1897</v>
      </c>
      <c r="D2198" s="199" t="s">
        <v>3519</v>
      </c>
      <c r="E2198" s="200" t="s">
        <v>3536</v>
      </c>
      <c r="F2198" s="201">
        <v>18.5</v>
      </c>
      <c r="G2198" s="201">
        <v>18.5</v>
      </c>
      <c r="H2198" s="202">
        <v>0</v>
      </c>
      <c r="I2198" s="205">
        <v>18.5</v>
      </c>
      <c r="J2198" s="201">
        <v>0</v>
      </c>
      <c r="K2198" s="201">
        <v>0</v>
      </c>
      <c r="L2198" s="202">
        <v>0</v>
      </c>
    </row>
    <row r="2199" s="192" customFormat="1" customHeight="1" spans="1:12">
      <c r="A2199" s="179" t="s">
        <v>1619</v>
      </c>
      <c r="B2199" s="179" t="s">
        <v>1911</v>
      </c>
      <c r="C2199" s="179" t="s">
        <v>1897</v>
      </c>
      <c r="D2199" s="199" t="s">
        <v>3537</v>
      </c>
      <c r="E2199" s="200" t="s">
        <v>3538</v>
      </c>
      <c r="F2199" s="201">
        <v>1.86</v>
      </c>
      <c r="G2199" s="201">
        <v>1.86</v>
      </c>
      <c r="H2199" s="202">
        <v>0</v>
      </c>
      <c r="I2199" s="205">
        <v>0</v>
      </c>
      <c r="J2199" s="201">
        <v>1.86</v>
      </c>
      <c r="K2199" s="201">
        <v>0</v>
      </c>
      <c r="L2199" s="202">
        <v>0</v>
      </c>
    </row>
    <row r="2200" s="192" customFormat="1" customHeight="1" spans="1:12">
      <c r="A2200" s="179"/>
      <c r="B2200" s="179"/>
      <c r="C2200" s="179"/>
      <c r="D2200" s="199" t="s">
        <v>3541</v>
      </c>
      <c r="E2200" s="200" t="s">
        <v>3542</v>
      </c>
      <c r="F2200" s="201">
        <v>61</v>
      </c>
      <c r="G2200" s="201">
        <v>50</v>
      </c>
      <c r="H2200" s="202">
        <v>11</v>
      </c>
      <c r="I2200" s="205">
        <v>50</v>
      </c>
      <c r="J2200" s="201">
        <v>11</v>
      </c>
      <c r="K2200" s="201">
        <v>0</v>
      </c>
      <c r="L2200" s="202">
        <v>0</v>
      </c>
    </row>
    <row r="2201" s="192" customFormat="1" customHeight="1" spans="1:12">
      <c r="A2201" s="179" t="s">
        <v>1778</v>
      </c>
      <c r="B2201" s="179" t="s">
        <v>1897</v>
      </c>
      <c r="C2201" s="179" t="s">
        <v>1990</v>
      </c>
      <c r="D2201" s="199" t="s">
        <v>3841</v>
      </c>
      <c r="E2201" s="200" t="s">
        <v>3857</v>
      </c>
      <c r="F2201" s="201">
        <v>20</v>
      </c>
      <c r="G2201" s="201">
        <v>20</v>
      </c>
      <c r="H2201" s="202">
        <v>0</v>
      </c>
      <c r="I2201" s="205">
        <v>20</v>
      </c>
      <c r="J2201" s="201">
        <v>0</v>
      </c>
      <c r="K2201" s="201">
        <v>0</v>
      </c>
      <c r="L2201" s="202">
        <v>0</v>
      </c>
    </row>
    <row r="2202" s="192" customFormat="1" customHeight="1" spans="1:12">
      <c r="A2202" s="179" t="s">
        <v>1778</v>
      </c>
      <c r="B2202" s="179" t="s">
        <v>1897</v>
      </c>
      <c r="C2202" s="179" t="s">
        <v>1897</v>
      </c>
      <c r="D2202" s="199" t="s">
        <v>3519</v>
      </c>
      <c r="E2202" s="200" t="s">
        <v>3622</v>
      </c>
      <c r="F2202" s="201">
        <v>11</v>
      </c>
      <c r="G2202" s="201">
        <v>0</v>
      </c>
      <c r="H2202" s="202">
        <v>11</v>
      </c>
      <c r="I2202" s="205">
        <v>0</v>
      </c>
      <c r="J2202" s="201">
        <v>11</v>
      </c>
      <c r="K2202" s="201">
        <v>0</v>
      </c>
      <c r="L2202" s="202">
        <v>0</v>
      </c>
    </row>
    <row r="2203" s="192" customFormat="1" customHeight="1" spans="1:12">
      <c r="A2203" s="179" t="s">
        <v>1778</v>
      </c>
      <c r="B2203" s="179" t="s">
        <v>1897</v>
      </c>
      <c r="C2203" s="179" t="s">
        <v>1990</v>
      </c>
      <c r="D2203" s="199" t="s">
        <v>3841</v>
      </c>
      <c r="E2203" s="200" t="s">
        <v>3858</v>
      </c>
      <c r="F2203" s="201">
        <v>30</v>
      </c>
      <c r="G2203" s="201">
        <v>30</v>
      </c>
      <c r="H2203" s="202">
        <v>0</v>
      </c>
      <c r="I2203" s="205">
        <v>30</v>
      </c>
      <c r="J2203" s="201">
        <v>0</v>
      </c>
      <c r="K2203" s="201">
        <v>0</v>
      </c>
      <c r="L2203" s="202">
        <v>0</v>
      </c>
    </row>
    <row r="2204" s="192" customFormat="1" customHeight="1" spans="1:12">
      <c r="A2204" s="179"/>
      <c r="B2204" s="179"/>
      <c r="C2204" s="179"/>
      <c r="D2204" s="199" t="s">
        <v>1981</v>
      </c>
      <c r="E2204" s="200" t="s">
        <v>865</v>
      </c>
      <c r="F2204" s="201">
        <v>652.5</v>
      </c>
      <c r="G2204" s="201">
        <v>652.5</v>
      </c>
      <c r="H2204" s="202">
        <v>0</v>
      </c>
      <c r="I2204" s="205">
        <v>130.74</v>
      </c>
      <c r="J2204" s="201">
        <v>113.26</v>
      </c>
      <c r="K2204" s="201">
        <v>141.66</v>
      </c>
      <c r="L2204" s="202">
        <v>266.84</v>
      </c>
    </row>
    <row r="2205" s="192" customFormat="1" customHeight="1" spans="1:12">
      <c r="A2205" s="179"/>
      <c r="B2205" s="179"/>
      <c r="C2205" s="179"/>
      <c r="D2205" s="199" t="s">
        <v>2585</v>
      </c>
      <c r="E2205" s="200" t="s">
        <v>2586</v>
      </c>
      <c r="F2205" s="201">
        <v>652.5</v>
      </c>
      <c r="G2205" s="201">
        <v>652.5</v>
      </c>
      <c r="H2205" s="202">
        <v>0</v>
      </c>
      <c r="I2205" s="205">
        <v>130.74</v>
      </c>
      <c r="J2205" s="201">
        <v>113.26</v>
      </c>
      <c r="K2205" s="201">
        <v>141.66</v>
      </c>
      <c r="L2205" s="202">
        <v>266.84</v>
      </c>
    </row>
    <row r="2206" s="192" customFormat="1" customHeight="1" spans="1:12">
      <c r="A2206" s="179"/>
      <c r="B2206" s="179"/>
      <c r="C2206" s="179"/>
      <c r="D2206" s="199" t="s">
        <v>3517</v>
      </c>
      <c r="E2206" s="200" t="s">
        <v>3518</v>
      </c>
      <c r="F2206" s="201">
        <v>609.5</v>
      </c>
      <c r="G2206" s="201">
        <v>609.5</v>
      </c>
      <c r="H2206" s="202">
        <v>0</v>
      </c>
      <c r="I2206" s="205">
        <v>87.74</v>
      </c>
      <c r="J2206" s="201">
        <v>113.26</v>
      </c>
      <c r="K2206" s="201">
        <v>141.66</v>
      </c>
      <c r="L2206" s="202">
        <v>266.84</v>
      </c>
    </row>
    <row r="2207" s="192" customFormat="1" customHeight="1" spans="1:12">
      <c r="A2207" s="179" t="s">
        <v>1829</v>
      </c>
      <c r="B2207" s="179" t="s">
        <v>1911</v>
      </c>
      <c r="C2207" s="179" t="s">
        <v>1897</v>
      </c>
      <c r="D2207" s="199" t="s">
        <v>3519</v>
      </c>
      <c r="E2207" s="200" t="s">
        <v>3520</v>
      </c>
      <c r="F2207" s="201">
        <v>266.84</v>
      </c>
      <c r="G2207" s="201">
        <v>266.84</v>
      </c>
      <c r="H2207" s="202">
        <v>0</v>
      </c>
      <c r="I2207" s="205">
        <v>0</v>
      </c>
      <c r="J2207" s="201">
        <v>0</v>
      </c>
      <c r="K2207" s="201">
        <v>0</v>
      </c>
      <c r="L2207" s="202">
        <v>266.84</v>
      </c>
    </row>
    <row r="2208" s="192" customFormat="1" customHeight="1" spans="1:12">
      <c r="A2208" s="179" t="s">
        <v>1829</v>
      </c>
      <c r="B2208" s="179" t="s">
        <v>1911</v>
      </c>
      <c r="C2208" s="179" t="s">
        <v>1897</v>
      </c>
      <c r="D2208" s="199" t="s">
        <v>3519</v>
      </c>
      <c r="E2208" s="200" t="s">
        <v>3521</v>
      </c>
      <c r="F2208" s="201">
        <v>8.14</v>
      </c>
      <c r="G2208" s="201">
        <v>8.14</v>
      </c>
      <c r="H2208" s="202">
        <v>0</v>
      </c>
      <c r="I2208" s="205">
        <v>0</v>
      </c>
      <c r="J2208" s="201">
        <v>8.14</v>
      </c>
      <c r="K2208" s="201">
        <v>0</v>
      </c>
      <c r="L2208" s="202">
        <v>0</v>
      </c>
    </row>
    <row r="2209" s="192" customFormat="1" customHeight="1" spans="1:12">
      <c r="A2209" s="179" t="s">
        <v>1829</v>
      </c>
      <c r="B2209" s="179" t="s">
        <v>1911</v>
      </c>
      <c r="C2209" s="179" t="s">
        <v>1897</v>
      </c>
      <c r="D2209" s="199" t="s">
        <v>3519</v>
      </c>
      <c r="E2209" s="200" t="s">
        <v>3522</v>
      </c>
      <c r="F2209" s="201">
        <v>44</v>
      </c>
      <c r="G2209" s="201">
        <v>44</v>
      </c>
      <c r="H2209" s="202">
        <v>0</v>
      </c>
      <c r="I2209" s="205">
        <v>0</v>
      </c>
      <c r="J2209" s="201">
        <v>44</v>
      </c>
      <c r="K2209" s="201">
        <v>0</v>
      </c>
      <c r="L2209" s="202">
        <v>0</v>
      </c>
    </row>
    <row r="2210" s="192" customFormat="1" customHeight="1" spans="1:12">
      <c r="A2210" s="179" t="s">
        <v>1619</v>
      </c>
      <c r="B2210" s="179" t="s">
        <v>1911</v>
      </c>
      <c r="C2210" s="179" t="s">
        <v>1911</v>
      </c>
      <c r="D2210" s="199" t="s">
        <v>3523</v>
      </c>
      <c r="E2210" s="200" t="s">
        <v>3524</v>
      </c>
      <c r="F2210" s="201">
        <v>63.79</v>
      </c>
      <c r="G2210" s="201">
        <v>63.79</v>
      </c>
      <c r="H2210" s="202">
        <v>0</v>
      </c>
      <c r="I2210" s="205">
        <v>0</v>
      </c>
      <c r="J2210" s="201">
        <v>0</v>
      </c>
      <c r="K2210" s="201">
        <v>63.79</v>
      </c>
      <c r="L2210" s="202">
        <v>0</v>
      </c>
    </row>
    <row r="2211" s="192" customFormat="1" customHeight="1" spans="1:12">
      <c r="A2211" s="179" t="s">
        <v>1619</v>
      </c>
      <c r="B2211" s="179" t="s">
        <v>1911</v>
      </c>
      <c r="C2211" s="179" t="s">
        <v>1913</v>
      </c>
      <c r="D2211" s="199" t="s">
        <v>3525</v>
      </c>
      <c r="E2211" s="200" t="s">
        <v>3526</v>
      </c>
      <c r="F2211" s="201">
        <v>25.52</v>
      </c>
      <c r="G2211" s="201">
        <v>25.52</v>
      </c>
      <c r="H2211" s="202">
        <v>0</v>
      </c>
      <c r="I2211" s="205">
        <v>0</v>
      </c>
      <c r="J2211" s="201">
        <v>0</v>
      </c>
      <c r="K2211" s="201">
        <v>25.52</v>
      </c>
      <c r="L2211" s="202">
        <v>0</v>
      </c>
    </row>
    <row r="2212" s="192" customFormat="1" customHeight="1" spans="1:12">
      <c r="A2212" s="179" t="s">
        <v>1697</v>
      </c>
      <c r="B2212" s="179" t="s">
        <v>1992</v>
      </c>
      <c r="C2212" s="179" t="s">
        <v>1897</v>
      </c>
      <c r="D2212" s="199" t="s">
        <v>3527</v>
      </c>
      <c r="E2212" s="200" t="s">
        <v>3528</v>
      </c>
      <c r="F2212" s="201">
        <v>16.42</v>
      </c>
      <c r="G2212" s="201">
        <v>16.42</v>
      </c>
      <c r="H2212" s="202">
        <v>0</v>
      </c>
      <c r="I2212" s="205">
        <v>0</v>
      </c>
      <c r="J2212" s="201">
        <v>0</v>
      </c>
      <c r="K2212" s="201">
        <v>16.42</v>
      </c>
      <c r="L2212" s="202">
        <v>0</v>
      </c>
    </row>
    <row r="2213" s="192" customFormat="1" customHeight="1" spans="1:12">
      <c r="A2213" s="179" t="s">
        <v>1619</v>
      </c>
      <c r="B2213" s="179" t="s">
        <v>2029</v>
      </c>
      <c r="C2213" s="179" t="s">
        <v>1899</v>
      </c>
      <c r="D2213" s="199" t="s">
        <v>3529</v>
      </c>
      <c r="E2213" s="200" t="s">
        <v>3530</v>
      </c>
      <c r="F2213" s="201">
        <v>2.67</v>
      </c>
      <c r="G2213" s="201">
        <v>2.67</v>
      </c>
      <c r="H2213" s="202">
        <v>0</v>
      </c>
      <c r="I2213" s="205">
        <v>0</v>
      </c>
      <c r="J2213" s="201">
        <v>0</v>
      </c>
      <c r="K2213" s="201">
        <v>2.67</v>
      </c>
      <c r="L2213" s="202">
        <v>0</v>
      </c>
    </row>
    <row r="2214" s="192" customFormat="1" customHeight="1" spans="1:12">
      <c r="A2214" s="179" t="s">
        <v>1619</v>
      </c>
      <c r="B2214" s="179" t="s">
        <v>2029</v>
      </c>
      <c r="C2214" s="179" t="s">
        <v>1897</v>
      </c>
      <c r="D2214" s="199" t="s">
        <v>3531</v>
      </c>
      <c r="E2214" s="200" t="s">
        <v>3532</v>
      </c>
      <c r="F2214" s="201">
        <v>1.24</v>
      </c>
      <c r="G2214" s="201">
        <v>1.24</v>
      </c>
      <c r="H2214" s="202">
        <v>0</v>
      </c>
      <c r="I2214" s="205">
        <v>0</v>
      </c>
      <c r="J2214" s="201">
        <v>0</v>
      </c>
      <c r="K2214" s="201">
        <v>1.24</v>
      </c>
      <c r="L2214" s="202">
        <v>0</v>
      </c>
    </row>
    <row r="2215" s="192" customFormat="1" customHeight="1" spans="1:12">
      <c r="A2215" s="179" t="s">
        <v>1851</v>
      </c>
      <c r="B2215" s="179" t="s">
        <v>1899</v>
      </c>
      <c r="C2215" s="179" t="s">
        <v>1897</v>
      </c>
      <c r="D2215" s="199" t="s">
        <v>3533</v>
      </c>
      <c r="E2215" s="200" t="s">
        <v>3533</v>
      </c>
      <c r="F2215" s="201">
        <v>32.02</v>
      </c>
      <c r="G2215" s="201">
        <v>32.02</v>
      </c>
      <c r="H2215" s="202">
        <v>0</v>
      </c>
      <c r="I2215" s="205">
        <v>0</v>
      </c>
      <c r="J2215" s="201">
        <v>0</v>
      </c>
      <c r="K2215" s="201">
        <v>32.02</v>
      </c>
      <c r="L2215" s="202">
        <v>0</v>
      </c>
    </row>
    <row r="2216" s="192" customFormat="1" customHeight="1" spans="1:12">
      <c r="A2216" s="179" t="s">
        <v>1829</v>
      </c>
      <c r="B2216" s="179" t="s">
        <v>1911</v>
      </c>
      <c r="C2216" s="179" t="s">
        <v>1897</v>
      </c>
      <c r="D2216" s="199" t="s">
        <v>3519</v>
      </c>
      <c r="E2216" s="200" t="s">
        <v>3534</v>
      </c>
      <c r="F2216" s="201">
        <v>66</v>
      </c>
      <c r="G2216" s="201">
        <v>66</v>
      </c>
      <c r="H2216" s="202">
        <v>0</v>
      </c>
      <c r="I2216" s="205">
        <v>66</v>
      </c>
      <c r="J2216" s="201">
        <v>0</v>
      </c>
      <c r="K2216" s="201">
        <v>0</v>
      </c>
      <c r="L2216" s="202">
        <v>0</v>
      </c>
    </row>
    <row r="2217" s="192" customFormat="1" customHeight="1" spans="1:12">
      <c r="A2217" s="179" t="s">
        <v>1829</v>
      </c>
      <c r="B2217" s="179" t="s">
        <v>1911</v>
      </c>
      <c r="C2217" s="179" t="s">
        <v>1897</v>
      </c>
      <c r="D2217" s="199" t="s">
        <v>3519</v>
      </c>
      <c r="E2217" s="200" t="s">
        <v>3535</v>
      </c>
      <c r="F2217" s="201">
        <v>3.2</v>
      </c>
      <c r="G2217" s="201">
        <v>3.2</v>
      </c>
      <c r="H2217" s="202">
        <v>0</v>
      </c>
      <c r="I2217" s="205">
        <v>3.2</v>
      </c>
      <c r="J2217" s="201">
        <v>0</v>
      </c>
      <c r="K2217" s="201">
        <v>0</v>
      </c>
      <c r="L2217" s="202">
        <v>0</v>
      </c>
    </row>
    <row r="2218" s="192" customFormat="1" customHeight="1" spans="1:12">
      <c r="A2218" s="179" t="s">
        <v>1829</v>
      </c>
      <c r="B2218" s="179" t="s">
        <v>1911</v>
      </c>
      <c r="C2218" s="179" t="s">
        <v>1897</v>
      </c>
      <c r="D2218" s="199" t="s">
        <v>3519</v>
      </c>
      <c r="E2218" s="200" t="s">
        <v>3536</v>
      </c>
      <c r="F2218" s="201">
        <v>18.54</v>
      </c>
      <c r="G2218" s="201">
        <v>18.54</v>
      </c>
      <c r="H2218" s="202">
        <v>0</v>
      </c>
      <c r="I2218" s="205">
        <v>18.54</v>
      </c>
      <c r="J2218" s="201">
        <v>0</v>
      </c>
      <c r="K2218" s="201">
        <v>0</v>
      </c>
      <c r="L2218" s="202">
        <v>0</v>
      </c>
    </row>
    <row r="2219" s="192" customFormat="1" customHeight="1" spans="1:12">
      <c r="A2219" s="179" t="s">
        <v>1619</v>
      </c>
      <c r="B2219" s="179" t="s">
        <v>1911</v>
      </c>
      <c r="C2219" s="179" t="s">
        <v>1897</v>
      </c>
      <c r="D2219" s="199" t="s">
        <v>3537</v>
      </c>
      <c r="E2219" s="200" t="s">
        <v>3538</v>
      </c>
      <c r="F2219" s="201">
        <v>61.12</v>
      </c>
      <c r="G2219" s="201">
        <v>61.12</v>
      </c>
      <c r="H2219" s="202">
        <v>0</v>
      </c>
      <c r="I2219" s="205">
        <v>0</v>
      </c>
      <c r="J2219" s="201">
        <v>61.12</v>
      </c>
      <c r="K2219" s="201">
        <v>0</v>
      </c>
      <c r="L2219" s="202">
        <v>0</v>
      </c>
    </row>
    <row r="2220" s="192" customFormat="1" customHeight="1" spans="1:12">
      <c r="A2220" s="179"/>
      <c r="B2220" s="179"/>
      <c r="C2220" s="179"/>
      <c r="D2220" s="199" t="s">
        <v>3541</v>
      </c>
      <c r="E2220" s="200" t="s">
        <v>3542</v>
      </c>
      <c r="F2220" s="201">
        <v>43</v>
      </c>
      <c r="G2220" s="201">
        <v>43</v>
      </c>
      <c r="H2220" s="202">
        <v>0</v>
      </c>
      <c r="I2220" s="205">
        <v>43</v>
      </c>
      <c r="J2220" s="201">
        <v>0</v>
      </c>
      <c r="K2220" s="201">
        <v>0</v>
      </c>
      <c r="L2220" s="202">
        <v>0</v>
      </c>
    </row>
    <row r="2221" s="192" customFormat="1" customHeight="1" spans="1:12">
      <c r="A2221" s="179" t="s">
        <v>1829</v>
      </c>
      <c r="B2221" s="179" t="s">
        <v>1911</v>
      </c>
      <c r="C2221" s="179" t="s">
        <v>1897</v>
      </c>
      <c r="D2221" s="199" t="s">
        <v>3519</v>
      </c>
      <c r="E2221" s="200" t="s">
        <v>3859</v>
      </c>
      <c r="F2221" s="201">
        <v>15</v>
      </c>
      <c r="G2221" s="201">
        <v>15</v>
      </c>
      <c r="H2221" s="202">
        <v>0</v>
      </c>
      <c r="I2221" s="205">
        <v>15</v>
      </c>
      <c r="J2221" s="201">
        <v>0</v>
      </c>
      <c r="K2221" s="201">
        <v>0</v>
      </c>
      <c r="L2221" s="202">
        <v>0</v>
      </c>
    </row>
    <row r="2222" s="192" customFormat="1" customHeight="1" spans="1:12">
      <c r="A2222" s="179" t="s">
        <v>1829</v>
      </c>
      <c r="B2222" s="179" t="s">
        <v>1911</v>
      </c>
      <c r="C2222" s="179" t="s">
        <v>1897</v>
      </c>
      <c r="D2222" s="199" t="s">
        <v>3519</v>
      </c>
      <c r="E2222" s="200" t="s">
        <v>3860</v>
      </c>
      <c r="F2222" s="201">
        <v>18</v>
      </c>
      <c r="G2222" s="201">
        <v>18</v>
      </c>
      <c r="H2222" s="202">
        <v>0</v>
      </c>
      <c r="I2222" s="205">
        <v>18</v>
      </c>
      <c r="J2222" s="201">
        <v>0</v>
      </c>
      <c r="K2222" s="201">
        <v>0</v>
      </c>
      <c r="L2222" s="202">
        <v>0</v>
      </c>
    </row>
    <row r="2223" s="192" customFormat="1" customHeight="1" spans="1:12">
      <c r="A2223" s="179" t="s">
        <v>1829</v>
      </c>
      <c r="B2223" s="179" t="s">
        <v>1911</v>
      </c>
      <c r="C2223" s="179" t="s">
        <v>1897</v>
      </c>
      <c r="D2223" s="199" t="s">
        <v>3519</v>
      </c>
      <c r="E2223" s="200" t="s">
        <v>3861</v>
      </c>
      <c r="F2223" s="201">
        <v>10</v>
      </c>
      <c r="G2223" s="201">
        <v>10</v>
      </c>
      <c r="H2223" s="202">
        <v>0</v>
      </c>
      <c r="I2223" s="205">
        <v>10</v>
      </c>
      <c r="J2223" s="201">
        <v>0</v>
      </c>
      <c r="K2223" s="201">
        <v>0</v>
      </c>
      <c r="L2223" s="202">
        <v>0</v>
      </c>
    </row>
    <row r="2224" s="192" customFormat="1" customHeight="1" spans="1:12">
      <c r="A2224" s="179"/>
      <c r="B2224" s="179"/>
      <c r="C2224" s="179"/>
      <c r="D2224" s="199" t="s">
        <v>2587</v>
      </c>
      <c r="E2224" s="200" t="s">
        <v>870</v>
      </c>
      <c r="F2224" s="201">
        <v>1974.12</v>
      </c>
      <c r="G2224" s="201">
        <v>1974.12</v>
      </c>
      <c r="H2224" s="202">
        <v>0</v>
      </c>
      <c r="I2224" s="205">
        <v>548.02</v>
      </c>
      <c r="J2224" s="201">
        <v>204.72</v>
      </c>
      <c r="K2224" s="201">
        <v>425.66</v>
      </c>
      <c r="L2224" s="202">
        <v>795.72</v>
      </c>
    </row>
    <row r="2225" s="192" customFormat="1" customHeight="1" spans="1:12">
      <c r="A2225" s="179"/>
      <c r="B2225" s="179"/>
      <c r="C2225" s="179"/>
      <c r="D2225" s="199" t="s">
        <v>2588</v>
      </c>
      <c r="E2225" s="200" t="s">
        <v>2589</v>
      </c>
      <c r="F2225" s="201">
        <v>1645.66</v>
      </c>
      <c r="G2225" s="201">
        <v>1645.66</v>
      </c>
      <c r="H2225" s="202">
        <v>0</v>
      </c>
      <c r="I2225" s="205">
        <v>425.29</v>
      </c>
      <c r="J2225" s="201">
        <v>168.38</v>
      </c>
      <c r="K2225" s="201">
        <v>366.68</v>
      </c>
      <c r="L2225" s="202">
        <v>685.31</v>
      </c>
    </row>
    <row r="2226" s="192" customFormat="1" customHeight="1" spans="1:12">
      <c r="A2226" s="179"/>
      <c r="B2226" s="179"/>
      <c r="C2226" s="179"/>
      <c r="D2226" s="199" t="s">
        <v>3517</v>
      </c>
      <c r="E2226" s="200" t="s">
        <v>3518</v>
      </c>
      <c r="F2226" s="201">
        <v>1489.66</v>
      </c>
      <c r="G2226" s="201">
        <v>1489.66</v>
      </c>
      <c r="H2226" s="202">
        <v>0</v>
      </c>
      <c r="I2226" s="205">
        <v>269.29</v>
      </c>
      <c r="J2226" s="201">
        <v>168.38</v>
      </c>
      <c r="K2226" s="201">
        <v>366.68</v>
      </c>
      <c r="L2226" s="202">
        <v>685.31</v>
      </c>
    </row>
    <row r="2227" s="192" customFormat="1" customHeight="1" spans="1:12">
      <c r="A2227" s="179" t="s">
        <v>1619</v>
      </c>
      <c r="B2227" s="179" t="s">
        <v>1899</v>
      </c>
      <c r="C2227" s="179" t="s">
        <v>1897</v>
      </c>
      <c r="D2227" s="199" t="s">
        <v>3519</v>
      </c>
      <c r="E2227" s="200" t="s">
        <v>3520</v>
      </c>
      <c r="F2227" s="201">
        <v>685.31</v>
      </c>
      <c r="G2227" s="201">
        <v>685.31</v>
      </c>
      <c r="H2227" s="202">
        <v>0</v>
      </c>
      <c r="I2227" s="205">
        <v>0</v>
      </c>
      <c r="J2227" s="201">
        <v>0</v>
      </c>
      <c r="K2227" s="201">
        <v>0</v>
      </c>
      <c r="L2227" s="202">
        <v>685.31</v>
      </c>
    </row>
    <row r="2228" s="192" customFormat="1" customHeight="1" spans="1:12">
      <c r="A2228" s="179" t="s">
        <v>1619</v>
      </c>
      <c r="B2228" s="179" t="s">
        <v>1899</v>
      </c>
      <c r="C2228" s="179" t="s">
        <v>1897</v>
      </c>
      <c r="D2228" s="199" t="s">
        <v>3519</v>
      </c>
      <c r="E2228" s="200" t="s">
        <v>3521</v>
      </c>
      <c r="F2228" s="201">
        <v>10.85</v>
      </c>
      <c r="G2228" s="201">
        <v>10.85</v>
      </c>
      <c r="H2228" s="202">
        <v>0</v>
      </c>
      <c r="I2228" s="205">
        <v>0</v>
      </c>
      <c r="J2228" s="201">
        <v>10.85</v>
      </c>
      <c r="K2228" s="201">
        <v>0</v>
      </c>
      <c r="L2228" s="202">
        <v>0</v>
      </c>
    </row>
    <row r="2229" s="192" customFormat="1" customHeight="1" spans="1:12">
      <c r="A2229" s="179" t="s">
        <v>1619</v>
      </c>
      <c r="B2229" s="179" t="s">
        <v>1899</v>
      </c>
      <c r="C2229" s="179" t="s">
        <v>1897</v>
      </c>
      <c r="D2229" s="199" t="s">
        <v>3519</v>
      </c>
      <c r="E2229" s="200" t="s">
        <v>3522</v>
      </c>
      <c r="F2229" s="201">
        <v>134</v>
      </c>
      <c r="G2229" s="201">
        <v>134</v>
      </c>
      <c r="H2229" s="202">
        <v>0</v>
      </c>
      <c r="I2229" s="205">
        <v>0</v>
      </c>
      <c r="J2229" s="201">
        <v>134</v>
      </c>
      <c r="K2229" s="201">
        <v>0</v>
      </c>
      <c r="L2229" s="202">
        <v>0</v>
      </c>
    </row>
    <row r="2230" s="192" customFormat="1" customHeight="1" spans="1:12">
      <c r="A2230" s="179" t="s">
        <v>1619</v>
      </c>
      <c r="B2230" s="179" t="s">
        <v>1911</v>
      </c>
      <c r="C2230" s="179" t="s">
        <v>1911</v>
      </c>
      <c r="D2230" s="199" t="s">
        <v>3523</v>
      </c>
      <c r="E2230" s="200" t="s">
        <v>3524</v>
      </c>
      <c r="F2230" s="201">
        <v>166.03</v>
      </c>
      <c r="G2230" s="201">
        <v>166.03</v>
      </c>
      <c r="H2230" s="202">
        <v>0</v>
      </c>
      <c r="I2230" s="205">
        <v>0</v>
      </c>
      <c r="J2230" s="201">
        <v>0</v>
      </c>
      <c r="K2230" s="201">
        <v>166.03</v>
      </c>
      <c r="L2230" s="202">
        <v>0</v>
      </c>
    </row>
    <row r="2231" s="192" customFormat="1" customHeight="1" spans="1:12">
      <c r="A2231" s="179" t="s">
        <v>1619</v>
      </c>
      <c r="B2231" s="179" t="s">
        <v>1911</v>
      </c>
      <c r="C2231" s="179" t="s">
        <v>1913</v>
      </c>
      <c r="D2231" s="199" t="s">
        <v>3525</v>
      </c>
      <c r="E2231" s="200" t="s">
        <v>3526</v>
      </c>
      <c r="F2231" s="201">
        <v>66.41</v>
      </c>
      <c r="G2231" s="201">
        <v>66.41</v>
      </c>
      <c r="H2231" s="202">
        <v>0</v>
      </c>
      <c r="I2231" s="205">
        <v>0</v>
      </c>
      <c r="J2231" s="201">
        <v>0</v>
      </c>
      <c r="K2231" s="201">
        <v>66.41</v>
      </c>
      <c r="L2231" s="202">
        <v>0</v>
      </c>
    </row>
    <row r="2232" s="192" customFormat="1" customHeight="1" spans="1:12">
      <c r="A2232" s="179" t="s">
        <v>1697</v>
      </c>
      <c r="B2232" s="179" t="s">
        <v>1992</v>
      </c>
      <c r="C2232" s="179" t="s">
        <v>1897</v>
      </c>
      <c r="D2232" s="199" t="s">
        <v>3527</v>
      </c>
      <c r="E2232" s="200" t="s">
        <v>3528</v>
      </c>
      <c r="F2232" s="201">
        <v>40.45</v>
      </c>
      <c r="G2232" s="201">
        <v>40.45</v>
      </c>
      <c r="H2232" s="202">
        <v>0</v>
      </c>
      <c r="I2232" s="205">
        <v>0</v>
      </c>
      <c r="J2232" s="201">
        <v>0</v>
      </c>
      <c r="K2232" s="201">
        <v>40.45</v>
      </c>
      <c r="L2232" s="202">
        <v>0</v>
      </c>
    </row>
    <row r="2233" s="192" customFormat="1" customHeight="1" spans="1:12">
      <c r="A2233" s="179" t="s">
        <v>1619</v>
      </c>
      <c r="B2233" s="179" t="s">
        <v>2029</v>
      </c>
      <c r="C2233" s="179" t="s">
        <v>1899</v>
      </c>
      <c r="D2233" s="199" t="s">
        <v>3529</v>
      </c>
      <c r="E2233" s="200" t="s">
        <v>3530</v>
      </c>
      <c r="F2233" s="201">
        <v>6.85</v>
      </c>
      <c r="G2233" s="201">
        <v>6.85</v>
      </c>
      <c r="H2233" s="202">
        <v>0</v>
      </c>
      <c r="I2233" s="205">
        <v>0</v>
      </c>
      <c r="J2233" s="201">
        <v>0</v>
      </c>
      <c r="K2233" s="201">
        <v>6.85</v>
      </c>
      <c r="L2233" s="202">
        <v>0</v>
      </c>
    </row>
    <row r="2234" s="192" customFormat="1" customHeight="1" spans="1:12">
      <c r="A2234" s="179" t="s">
        <v>1619</v>
      </c>
      <c r="B2234" s="179" t="s">
        <v>2029</v>
      </c>
      <c r="C2234" s="179" t="s">
        <v>1897</v>
      </c>
      <c r="D2234" s="199" t="s">
        <v>3531</v>
      </c>
      <c r="E2234" s="200" t="s">
        <v>3532</v>
      </c>
      <c r="F2234" s="201">
        <v>4.7</v>
      </c>
      <c r="G2234" s="201">
        <v>4.7</v>
      </c>
      <c r="H2234" s="202">
        <v>0</v>
      </c>
      <c r="I2234" s="205">
        <v>0</v>
      </c>
      <c r="J2234" s="201">
        <v>0</v>
      </c>
      <c r="K2234" s="201">
        <v>4.7</v>
      </c>
      <c r="L2234" s="202">
        <v>0</v>
      </c>
    </row>
    <row r="2235" s="192" customFormat="1" customHeight="1" spans="1:12">
      <c r="A2235" s="179" t="s">
        <v>1851</v>
      </c>
      <c r="B2235" s="179" t="s">
        <v>1899</v>
      </c>
      <c r="C2235" s="179" t="s">
        <v>1897</v>
      </c>
      <c r="D2235" s="199" t="s">
        <v>3533</v>
      </c>
      <c r="E2235" s="200" t="s">
        <v>3533</v>
      </c>
      <c r="F2235" s="201">
        <v>82.24</v>
      </c>
      <c r="G2235" s="201">
        <v>82.24</v>
      </c>
      <c r="H2235" s="202">
        <v>0</v>
      </c>
      <c r="I2235" s="205">
        <v>0</v>
      </c>
      <c r="J2235" s="201">
        <v>0</v>
      </c>
      <c r="K2235" s="201">
        <v>82.24</v>
      </c>
      <c r="L2235" s="202">
        <v>0</v>
      </c>
    </row>
    <row r="2236" s="192" customFormat="1" customHeight="1" spans="1:12">
      <c r="A2236" s="179" t="s">
        <v>1619</v>
      </c>
      <c r="B2236" s="179" t="s">
        <v>1899</v>
      </c>
      <c r="C2236" s="179" t="s">
        <v>1897</v>
      </c>
      <c r="D2236" s="199" t="s">
        <v>3519</v>
      </c>
      <c r="E2236" s="200" t="s">
        <v>3824</v>
      </c>
      <c r="F2236" s="201">
        <v>31.5</v>
      </c>
      <c r="G2236" s="201">
        <v>31.5</v>
      </c>
      <c r="H2236" s="202">
        <v>0</v>
      </c>
      <c r="I2236" s="205">
        <v>31.5</v>
      </c>
      <c r="J2236" s="201">
        <v>0</v>
      </c>
      <c r="K2236" s="201">
        <v>0</v>
      </c>
      <c r="L2236" s="202">
        <v>0</v>
      </c>
    </row>
    <row r="2237" s="192" customFormat="1" customHeight="1" spans="1:12">
      <c r="A2237" s="179" t="s">
        <v>1619</v>
      </c>
      <c r="B2237" s="179" t="s">
        <v>1899</v>
      </c>
      <c r="C2237" s="179" t="s">
        <v>1897</v>
      </c>
      <c r="D2237" s="199" t="s">
        <v>3519</v>
      </c>
      <c r="E2237" s="200" t="s">
        <v>3534</v>
      </c>
      <c r="F2237" s="201">
        <v>201</v>
      </c>
      <c r="G2237" s="201">
        <v>201</v>
      </c>
      <c r="H2237" s="202">
        <v>0</v>
      </c>
      <c r="I2237" s="205">
        <v>201</v>
      </c>
      <c r="J2237" s="201">
        <v>0</v>
      </c>
      <c r="K2237" s="201">
        <v>0</v>
      </c>
      <c r="L2237" s="202">
        <v>0</v>
      </c>
    </row>
    <row r="2238" s="192" customFormat="1" customHeight="1" spans="1:12">
      <c r="A2238" s="179" t="s">
        <v>1619</v>
      </c>
      <c r="B2238" s="179" t="s">
        <v>1899</v>
      </c>
      <c r="C2238" s="179" t="s">
        <v>1897</v>
      </c>
      <c r="D2238" s="199" t="s">
        <v>3519</v>
      </c>
      <c r="E2238" s="200" t="s">
        <v>3535</v>
      </c>
      <c r="F2238" s="201">
        <v>7.31</v>
      </c>
      <c r="G2238" s="201">
        <v>7.31</v>
      </c>
      <c r="H2238" s="202">
        <v>0</v>
      </c>
      <c r="I2238" s="205">
        <v>7.31</v>
      </c>
      <c r="J2238" s="201">
        <v>0</v>
      </c>
      <c r="K2238" s="201">
        <v>0</v>
      </c>
      <c r="L2238" s="202">
        <v>0</v>
      </c>
    </row>
    <row r="2239" s="192" customFormat="1" customHeight="1" spans="1:12">
      <c r="A2239" s="179" t="s">
        <v>1619</v>
      </c>
      <c r="B2239" s="179" t="s">
        <v>1899</v>
      </c>
      <c r="C2239" s="179" t="s">
        <v>1897</v>
      </c>
      <c r="D2239" s="199" t="s">
        <v>3519</v>
      </c>
      <c r="E2239" s="200" t="s">
        <v>3536</v>
      </c>
      <c r="F2239" s="201">
        <v>28.46</v>
      </c>
      <c r="G2239" s="201">
        <v>28.46</v>
      </c>
      <c r="H2239" s="202">
        <v>0</v>
      </c>
      <c r="I2239" s="205">
        <v>28.46</v>
      </c>
      <c r="J2239" s="201">
        <v>0</v>
      </c>
      <c r="K2239" s="201">
        <v>0</v>
      </c>
      <c r="L2239" s="202">
        <v>0</v>
      </c>
    </row>
    <row r="2240" s="192" customFormat="1" customHeight="1" spans="1:12">
      <c r="A2240" s="179" t="s">
        <v>1619</v>
      </c>
      <c r="B2240" s="179" t="s">
        <v>1911</v>
      </c>
      <c r="C2240" s="179" t="s">
        <v>1897</v>
      </c>
      <c r="D2240" s="199" t="s">
        <v>3537</v>
      </c>
      <c r="E2240" s="200" t="s">
        <v>3538</v>
      </c>
      <c r="F2240" s="201">
        <v>23.53</v>
      </c>
      <c r="G2240" s="201">
        <v>23.53</v>
      </c>
      <c r="H2240" s="202">
        <v>0</v>
      </c>
      <c r="I2240" s="205">
        <v>0</v>
      </c>
      <c r="J2240" s="201">
        <v>23.53</v>
      </c>
      <c r="K2240" s="201">
        <v>0</v>
      </c>
      <c r="L2240" s="202">
        <v>0</v>
      </c>
    </row>
    <row r="2241" s="192" customFormat="1" customHeight="1" spans="1:12">
      <c r="A2241" s="179" t="s">
        <v>1619</v>
      </c>
      <c r="B2241" s="179" t="s">
        <v>1917</v>
      </c>
      <c r="C2241" s="179" t="s">
        <v>1897</v>
      </c>
      <c r="D2241" s="199" t="s">
        <v>3550</v>
      </c>
      <c r="E2241" s="200" t="s">
        <v>3540</v>
      </c>
      <c r="F2241" s="201">
        <v>1.02</v>
      </c>
      <c r="G2241" s="201">
        <v>1.02</v>
      </c>
      <c r="H2241" s="202">
        <v>0</v>
      </c>
      <c r="I2241" s="205">
        <v>1.02</v>
      </c>
      <c r="J2241" s="201">
        <v>0</v>
      </c>
      <c r="K2241" s="201">
        <v>0</v>
      </c>
      <c r="L2241" s="202">
        <v>0</v>
      </c>
    </row>
    <row r="2242" s="192" customFormat="1" customHeight="1" spans="1:12">
      <c r="A2242" s="179"/>
      <c r="B2242" s="179"/>
      <c r="C2242" s="179"/>
      <c r="D2242" s="199" t="s">
        <v>3541</v>
      </c>
      <c r="E2242" s="200" t="s">
        <v>3542</v>
      </c>
      <c r="F2242" s="201">
        <v>156</v>
      </c>
      <c r="G2242" s="201">
        <v>156</v>
      </c>
      <c r="H2242" s="202">
        <v>0</v>
      </c>
      <c r="I2242" s="205">
        <v>156</v>
      </c>
      <c r="J2242" s="201">
        <v>0</v>
      </c>
      <c r="K2242" s="201">
        <v>0</v>
      </c>
      <c r="L2242" s="202">
        <v>0</v>
      </c>
    </row>
    <row r="2243" s="192" customFormat="1" customHeight="1" spans="1:12">
      <c r="A2243" s="179" t="s">
        <v>1619</v>
      </c>
      <c r="B2243" s="179" t="s">
        <v>1899</v>
      </c>
      <c r="C2243" s="179" t="s">
        <v>1911</v>
      </c>
      <c r="D2243" s="199" t="s">
        <v>3862</v>
      </c>
      <c r="E2243" s="200" t="s">
        <v>3863</v>
      </c>
      <c r="F2243" s="201">
        <v>3</v>
      </c>
      <c r="G2243" s="201">
        <v>3</v>
      </c>
      <c r="H2243" s="202">
        <v>0</v>
      </c>
      <c r="I2243" s="205">
        <v>3</v>
      </c>
      <c r="J2243" s="201">
        <v>0</v>
      </c>
      <c r="K2243" s="201">
        <v>0</v>
      </c>
      <c r="L2243" s="202">
        <v>0</v>
      </c>
    </row>
    <row r="2244" s="192" customFormat="1" customHeight="1" spans="1:12">
      <c r="A2244" s="179" t="s">
        <v>1619</v>
      </c>
      <c r="B2244" s="179" t="s">
        <v>1899</v>
      </c>
      <c r="C2244" s="179" t="s">
        <v>1903</v>
      </c>
      <c r="D2244" s="199" t="s">
        <v>3864</v>
      </c>
      <c r="E2244" s="200" t="s">
        <v>3865</v>
      </c>
      <c r="F2244" s="201">
        <v>30</v>
      </c>
      <c r="G2244" s="201">
        <v>30</v>
      </c>
      <c r="H2244" s="202">
        <v>0</v>
      </c>
      <c r="I2244" s="205">
        <v>30</v>
      </c>
      <c r="J2244" s="201">
        <v>0</v>
      </c>
      <c r="K2244" s="201">
        <v>0</v>
      </c>
      <c r="L2244" s="202">
        <v>0</v>
      </c>
    </row>
    <row r="2245" s="192" customFormat="1" customHeight="1" spans="1:12">
      <c r="A2245" s="179" t="s">
        <v>1619</v>
      </c>
      <c r="B2245" s="179" t="s">
        <v>1899</v>
      </c>
      <c r="C2245" s="179" t="s">
        <v>1903</v>
      </c>
      <c r="D2245" s="199" t="s">
        <v>3864</v>
      </c>
      <c r="E2245" s="200" t="s">
        <v>3866</v>
      </c>
      <c r="F2245" s="201">
        <v>3</v>
      </c>
      <c r="G2245" s="201">
        <v>3</v>
      </c>
      <c r="H2245" s="202">
        <v>0</v>
      </c>
      <c r="I2245" s="205">
        <v>3</v>
      </c>
      <c r="J2245" s="201">
        <v>0</v>
      </c>
      <c r="K2245" s="201">
        <v>0</v>
      </c>
      <c r="L2245" s="202">
        <v>0</v>
      </c>
    </row>
    <row r="2246" s="192" customFormat="1" customHeight="1" spans="1:12">
      <c r="A2246" s="179" t="s">
        <v>1619</v>
      </c>
      <c r="B2246" s="179" t="s">
        <v>1899</v>
      </c>
      <c r="C2246" s="179" t="s">
        <v>1903</v>
      </c>
      <c r="D2246" s="199" t="s">
        <v>3864</v>
      </c>
      <c r="E2246" s="200" t="s">
        <v>3867</v>
      </c>
      <c r="F2246" s="201">
        <v>2</v>
      </c>
      <c r="G2246" s="201">
        <v>2</v>
      </c>
      <c r="H2246" s="202">
        <v>0</v>
      </c>
      <c r="I2246" s="205">
        <v>2</v>
      </c>
      <c r="J2246" s="201">
        <v>0</v>
      </c>
      <c r="K2246" s="201">
        <v>0</v>
      </c>
      <c r="L2246" s="202">
        <v>0</v>
      </c>
    </row>
    <row r="2247" s="192" customFormat="1" customHeight="1" spans="1:12">
      <c r="A2247" s="179" t="s">
        <v>1619</v>
      </c>
      <c r="B2247" s="179" t="s">
        <v>1899</v>
      </c>
      <c r="C2247" s="179" t="s">
        <v>1903</v>
      </c>
      <c r="D2247" s="199" t="s">
        <v>3864</v>
      </c>
      <c r="E2247" s="200" t="s">
        <v>3868</v>
      </c>
      <c r="F2247" s="201">
        <v>5</v>
      </c>
      <c r="G2247" s="201">
        <v>5</v>
      </c>
      <c r="H2247" s="202">
        <v>0</v>
      </c>
      <c r="I2247" s="205">
        <v>5</v>
      </c>
      <c r="J2247" s="201">
        <v>0</v>
      </c>
      <c r="K2247" s="201">
        <v>0</v>
      </c>
      <c r="L2247" s="202">
        <v>0</v>
      </c>
    </row>
    <row r="2248" s="192" customFormat="1" customHeight="1" spans="1:12">
      <c r="A2248" s="179" t="s">
        <v>1619</v>
      </c>
      <c r="B2248" s="179" t="s">
        <v>1899</v>
      </c>
      <c r="C2248" s="179" t="s">
        <v>1909</v>
      </c>
      <c r="D2248" s="199" t="s">
        <v>3869</v>
      </c>
      <c r="E2248" s="200" t="s">
        <v>3870</v>
      </c>
      <c r="F2248" s="201">
        <v>4</v>
      </c>
      <c r="G2248" s="201">
        <v>4</v>
      </c>
      <c r="H2248" s="202">
        <v>0</v>
      </c>
      <c r="I2248" s="205">
        <v>4</v>
      </c>
      <c r="J2248" s="201">
        <v>0</v>
      </c>
      <c r="K2248" s="201">
        <v>0</v>
      </c>
      <c r="L2248" s="202">
        <v>0</v>
      </c>
    </row>
    <row r="2249" s="192" customFormat="1" customHeight="1" spans="1:12">
      <c r="A2249" s="179" t="s">
        <v>1619</v>
      </c>
      <c r="B2249" s="179" t="s">
        <v>1899</v>
      </c>
      <c r="C2249" s="179" t="s">
        <v>1903</v>
      </c>
      <c r="D2249" s="199" t="s">
        <v>3864</v>
      </c>
      <c r="E2249" s="200" t="s">
        <v>3871</v>
      </c>
      <c r="F2249" s="201">
        <v>18</v>
      </c>
      <c r="G2249" s="201">
        <v>18</v>
      </c>
      <c r="H2249" s="202">
        <v>0</v>
      </c>
      <c r="I2249" s="205">
        <v>18</v>
      </c>
      <c r="J2249" s="201">
        <v>0</v>
      </c>
      <c r="K2249" s="201">
        <v>0</v>
      </c>
      <c r="L2249" s="202">
        <v>0</v>
      </c>
    </row>
    <row r="2250" s="192" customFormat="1" customHeight="1" spans="1:12">
      <c r="A2250" s="179" t="s">
        <v>1619</v>
      </c>
      <c r="B2250" s="179" t="s">
        <v>1899</v>
      </c>
      <c r="C2250" s="179" t="s">
        <v>1903</v>
      </c>
      <c r="D2250" s="199" t="s">
        <v>3864</v>
      </c>
      <c r="E2250" s="200" t="s">
        <v>3872</v>
      </c>
      <c r="F2250" s="201">
        <v>3</v>
      </c>
      <c r="G2250" s="201">
        <v>3</v>
      </c>
      <c r="H2250" s="202">
        <v>0</v>
      </c>
      <c r="I2250" s="205">
        <v>3</v>
      </c>
      <c r="J2250" s="201">
        <v>0</v>
      </c>
      <c r="K2250" s="201">
        <v>0</v>
      </c>
      <c r="L2250" s="202">
        <v>0</v>
      </c>
    </row>
    <row r="2251" s="192" customFormat="1" customHeight="1" spans="1:12">
      <c r="A2251" s="179" t="s">
        <v>1619</v>
      </c>
      <c r="B2251" s="179" t="s">
        <v>1899</v>
      </c>
      <c r="C2251" s="179" t="s">
        <v>1913</v>
      </c>
      <c r="D2251" s="199" t="s">
        <v>3873</v>
      </c>
      <c r="E2251" s="200" t="s">
        <v>3874</v>
      </c>
      <c r="F2251" s="201">
        <v>2</v>
      </c>
      <c r="G2251" s="201">
        <v>2</v>
      </c>
      <c r="H2251" s="202">
        <v>0</v>
      </c>
      <c r="I2251" s="205">
        <v>2</v>
      </c>
      <c r="J2251" s="201">
        <v>0</v>
      </c>
      <c r="K2251" s="201">
        <v>0</v>
      </c>
      <c r="L2251" s="202">
        <v>0</v>
      </c>
    </row>
    <row r="2252" s="192" customFormat="1" customHeight="1" spans="1:12">
      <c r="A2252" s="179" t="s">
        <v>1619</v>
      </c>
      <c r="B2252" s="179" t="s">
        <v>1899</v>
      </c>
      <c r="C2252" s="179" t="s">
        <v>1903</v>
      </c>
      <c r="D2252" s="199" t="s">
        <v>3864</v>
      </c>
      <c r="E2252" s="200" t="s">
        <v>3875</v>
      </c>
      <c r="F2252" s="201">
        <v>15</v>
      </c>
      <c r="G2252" s="201">
        <v>15</v>
      </c>
      <c r="H2252" s="202">
        <v>0</v>
      </c>
      <c r="I2252" s="205">
        <v>15</v>
      </c>
      <c r="J2252" s="201">
        <v>0</v>
      </c>
      <c r="K2252" s="201">
        <v>0</v>
      </c>
      <c r="L2252" s="202">
        <v>0</v>
      </c>
    </row>
    <row r="2253" s="192" customFormat="1" customHeight="1" spans="1:12">
      <c r="A2253" s="179" t="s">
        <v>1619</v>
      </c>
      <c r="B2253" s="179" t="s">
        <v>1899</v>
      </c>
      <c r="C2253" s="179" t="s">
        <v>1899</v>
      </c>
      <c r="D2253" s="199" t="s">
        <v>3732</v>
      </c>
      <c r="E2253" s="200" t="s">
        <v>3876</v>
      </c>
      <c r="F2253" s="201">
        <v>2</v>
      </c>
      <c r="G2253" s="201">
        <v>2</v>
      </c>
      <c r="H2253" s="202">
        <v>0</v>
      </c>
      <c r="I2253" s="205">
        <v>2</v>
      </c>
      <c r="J2253" s="201">
        <v>0</v>
      </c>
      <c r="K2253" s="201">
        <v>0</v>
      </c>
      <c r="L2253" s="202">
        <v>0</v>
      </c>
    </row>
    <row r="2254" s="192" customFormat="1" customHeight="1" spans="1:12">
      <c r="A2254" s="179" t="s">
        <v>1619</v>
      </c>
      <c r="B2254" s="179" t="s">
        <v>1899</v>
      </c>
      <c r="C2254" s="179" t="s">
        <v>1903</v>
      </c>
      <c r="D2254" s="199" t="s">
        <v>3864</v>
      </c>
      <c r="E2254" s="200" t="s">
        <v>3877</v>
      </c>
      <c r="F2254" s="201">
        <v>5</v>
      </c>
      <c r="G2254" s="201">
        <v>5</v>
      </c>
      <c r="H2254" s="202">
        <v>0</v>
      </c>
      <c r="I2254" s="205">
        <v>5</v>
      </c>
      <c r="J2254" s="201">
        <v>0</v>
      </c>
      <c r="K2254" s="201">
        <v>0</v>
      </c>
      <c r="L2254" s="202">
        <v>0</v>
      </c>
    </row>
    <row r="2255" s="192" customFormat="1" customHeight="1" spans="1:12">
      <c r="A2255" s="179" t="s">
        <v>1619</v>
      </c>
      <c r="B2255" s="179" t="s">
        <v>1899</v>
      </c>
      <c r="C2255" s="179" t="s">
        <v>1915</v>
      </c>
      <c r="D2255" s="199" t="s">
        <v>3878</v>
      </c>
      <c r="E2255" s="200" t="s">
        <v>3879</v>
      </c>
      <c r="F2255" s="201">
        <v>2</v>
      </c>
      <c r="G2255" s="201">
        <v>2</v>
      </c>
      <c r="H2255" s="202">
        <v>0</v>
      </c>
      <c r="I2255" s="205">
        <v>2</v>
      </c>
      <c r="J2255" s="201">
        <v>0</v>
      </c>
      <c r="K2255" s="201">
        <v>0</v>
      </c>
      <c r="L2255" s="202">
        <v>0</v>
      </c>
    </row>
    <row r="2256" s="192" customFormat="1" customHeight="1" spans="1:12">
      <c r="A2256" s="179" t="s">
        <v>1619</v>
      </c>
      <c r="B2256" s="179" t="s">
        <v>1899</v>
      </c>
      <c r="C2256" s="179" t="s">
        <v>1909</v>
      </c>
      <c r="D2256" s="199" t="s">
        <v>3869</v>
      </c>
      <c r="E2256" s="200" t="s">
        <v>3880</v>
      </c>
      <c r="F2256" s="201">
        <v>3</v>
      </c>
      <c r="G2256" s="201">
        <v>3</v>
      </c>
      <c r="H2256" s="202">
        <v>0</v>
      </c>
      <c r="I2256" s="205">
        <v>3</v>
      </c>
      <c r="J2256" s="201">
        <v>0</v>
      </c>
      <c r="K2256" s="201">
        <v>0</v>
      </c>
      <c r="L2256" s="202">
        <v>0</v>
      </c>
    </row>
    <row r="2257" s="192" customFormat="1" customHeight="1" spans="1:12">
      <c r="A2257" s="179" t="s">
        <v>1619</v>
      </c>
      <c r="B2257" s="179" t="s">
        <v>1899</v>
      </c>
      <c r="C2257" s="179" t="s">
        <v>1909</v>
      </c>
      <c r="D2257" s="199" t="s">
        <v>3869</v>
      </c>
      <c r="E2257" s="200" t="s">
        <v>3881</v>
      </c>
      <c r="F2257" s="201">
        <v>3</v>
      </c>
      <c r="G2257" s="201">
        <v>3</v>
      </c>
      <c r="H2257" s="202">
        <v>0</v>
      </c>
      <c r="I2257" s="205">
        <v>3</v>
      </c>
      <c r="J2257" s="201">
        <v>0</v>
      </c>
      <c r="K2257" s="201">
        <v>0</v>
      </c>
      <c r="L2257" s="202">
        <v>0</v>
      </c>
    </row>
    <row r="2258" s="192" customFormat="1" customHeight="1" spans="1:12">
      <c r="A2258" s="179" t="s">
        <v>1619</v>
      </c>
      <c r="B2258" s="179" t="s">
        <v>1899</v>
      </c>
      <c r="C2258" s="179" t="s">
        <v>1903</v>
      </c>
      <c r="D2258" s="199" t="s">
        <v>3864</v>
      </c>
      <c r="E2258" s="200" t="s">
        <v>3882</v>
      </c>
      <c r="F2258" s="201">
        <v>3</v>
      </c>
      <c r="G2258" s="201">
        <v>3</v>
      </c>
      <c r="H2258" s="202">
        <v>0</v>
      </c>
      <c r="I2258" s="205">
        <v>3</v>
      </c>
      <c r="J2258" s="201">
        <v>0</v>
      </c>
      <c r="K2258" s="201">
        <v>0</v>
      </c>
      <c r="L2258" s="202">
        <v>0</v>
      </c>
    </row>
    <row r="2259" s="192" customFormat="1" customHeight="1" spans="1:12">
      <c r="A2259" s="179" t="s">
        <v>1619</v>
      </c>
      <c r="B2259" s="179" t="s">
        <v>1899</v>
      </c>
      <c r="C2259" s="179" t="s">
        <v>1903</v>
      </c>
      <c r="D2259" s="199" t="s">
        <v>3864</v>
      </c>
      <c r="E2259" s="200" t="s">
        <v>3883</v>
      </c>
      <c r="F2259" s="201">
        <v>45</v>
      </c>
      <c r="G2259" s="201">
        <v>45</v>
      </c>
      <c r="H2259" s="202">
        <v>0</v>
      </c>
      <c r="I2259" s="205">
        <v>45</v>
      </c>
      <c r="J2259" s="201">
        <v>0</v>
      </c>
      <c r="K2259" s="201">
        <v>0</v>
      </c>
      <c r="L2259" s="202">
        <v>0</v>
      </c>
    </row>
    <row r="2260" s="192" customFormat="1" customHeight="1" spans="1:12">
      <c r="A2260" s="179" t="s">
        <v>1619</v>
      </c>
      <c r="B2260" s="179" t="s">
        <v>1899</v>
      </c>
      <c r="C2260" s="179" t="s">
        <v>1917</v>
      </c>
      <c r="D2260" s="199" t="s">
        <v>3884</v>
      </c>
      <c r="E2260" s="200" t="s">
        <v>3885</v>
      </c>
      <c r="F2260" s="201">
        <v>8</v>
      </c>
      <c r="G2260" s="201">
        <v>8</v>
      </c>
      <c r="H2260" s="202">
        <v>0</v>
      </c>
      <c r="I2260" s="205">
        <v>8</v>
      </c>
      <c r="J2260" s="201">
        <v>0</v>
      </c>
      <c r="K2260" s="201">
        <v>0</v>
      </c>
      <c r="L2260" s="202">
        <v>0</v>
      </c>
    </row>
    <row r="2261" s="192" customFormat="1" customHeight="1" spans="1:12">
      <c r="A2261" s="179"/>
      <c r="B2261" s="179"/>
      <c r="C2261" s="179"/>
      <c r="D2261" s="199" t="s">
        <v>2590</v>
      </c>
      <c r="E2261" s="200" t="s">
        <v>2591</v>
      </c>
      <c r="F2261" s="201">
        <v>108.84</v>
      </c>
      <c r="G2261" s="201">
        <v>108.84</v>
      </c>
      <c r="H2261" s="202">
        <v>0</v>
      </c>
      <c r="I2261" s="205">
        <v>40.88</v>
      </c>
      <c r="J2261" s="201">
        <v>14.21</v>
      </c>
      <c r="K2261" s="201">
        <v>18.77</v>
      </c>
      <c r="L2261" s="202">
        <v>34.98</v>
      </c>
    </row>
    <row r="2262" s="192" customFormat="1" customHeight="1" spans="1:12">
      <c r="A2262" s="179"/>
      <c r="B2262" s="179"/>
      <c r="C2262" s="179"/>
      <c r="D2262" s="199" t="s">
        <v>3517</v>
      </c>
      <c r="E2262" s="200" t="s">
        <v>3518</v>
      </c>
      <c r="F2262" s="201">
        <v>78.84</v>
      </c>
      <c r="G2262" s="201">
        <v>78.84</v>
      </c>
      <c r="H2262" s="202">
        <v>0</v>
      </c>
      <c r="I2262" s="205">
        <v>10.88</v>
      </c>
      <c r="J2262" s="201">
        <v>14.21</v>
      </c>
      <c r="K2262" s="201">
        <v>18.77</v>
      </c>
      <c r="L2262" s="202">
        <v>34.98</v>
      </c>
    </row>
    <row r="2263" s="192" customFormat="1" customHeight="1" spans="1:12">
      <c r="A2263" s="179" t="s">
        <v>1619</v>
      </c>
      <c r="B2263" s="179" t="s">
        <v>1899</v>
      </c>
      <c r="C2263" s="179" t="s">
        <v>1911</v>
      </c>
      <c r="D2263" s="199" t="s">
        <v>3862</v>
      </c>
      <c r="E2263" s="200" t="s">
        <v>3520</v>
      </c>
      <c r="F2263" s="201">
        <v>34.98</v>
      </c>
      <c r="G2263" s="201">
        <v>34.98</v>
      </c>
      <c r="H2263" s="202">
        <v>0</v>
      </c>
      <c r="I2263" s="205">
        <v>0</v>
      </c>
      <c r="J2263" s="201">
        <v>0</v>
      </c>
      <c r="K2263" s="201">
        <v>0</v>
      </c>
      <c r="L2263" s="202">
        <v>34.98</v>
      </c>
    </row>
    <row r="2264" s="192" customFormat="1" customHeight="1" spans="1:12">
      <c r="A2264" s="179" t="s">
        <v>1619</v>
      </c>
      <c r="B2264" s="179" t="s">
        <v>1899</v>
      </c>
      <c r="C2264" s="179" t="s">
        <v>1911</v>
      </c>
      <c r="D2264" s="199" t="s">
        <v>3862</v>
      </c>
      <c r="E2264" s="200" t="s">
        <v>3522</v>
      </c>
      <c r="F2264" s="201">
        <v>7</v>
      </c>
      <c r="G2264" s="201">
        <v>7</v>
      </c>
      <c r="H2264" s="202">
        <v>0</v>
      </c>
      <c r="I2264" s="205">
        <v>0</v>
      </c>
      <c r="J2264" s="201">
        <v>7</v>
      </c>
      <c r="K2264" s="201">
        <v>0</v>
      </c>
      <c r="L2264" s="202">
        <v>0</v>
      </c>
    </row>
    <row r="2265" s="192" customFormat="1" customHeight="1" spans="1:12">
      <c r="A2265" s="179" t="s">
        <v>1619</v>
      </c>
      <c r="B2265" s="179" t="s">
        <v>1911</v>
      </c>
      <c r="C2265" s="179" t="s">
        <v>1911</v>
      </c>
      <c r="D2265" s="199" t="s">
        <v>3523</v>
      </c>
      <c r="E2265" s="200" t="s">
        <v>3524</v>
      </c>
      <c r="F2265" s="201">
        <v>8.4</v>
      </c>
      <c r="G2265" s="201">
        <v>8.4</v>
      </c>
      <c r="H2265" s="202">
        <v>0</v>
      </c>
      <c r="I2265" s="205">
        <v>0</v>
      </c>
      <c r="J2265" s="201">
        <v>0</v>
      </c>
      <c r="K2265" s="201">
        <v>8.4</v>
      </c>
      <c r="L2265" s="202">
        <v>0</v>
      </c>
    </row>
    <row r="2266" s="192" customFormat="1" customHeight="1" spans="1:12">
      <c r="A2266" s="179" t="s">
        <v>1619</v>
      </c>
      <c r="B2266" s="179" t="s">
        <v>1911</v>
      </c>
      <c r="C2266" s="179" t="s">
        <v>1913</v>
      </c>
      <c r="D2266" s="199" t="s">
        <v>3525</v>
      </c>
      <c r="E2266" s="200" t="s">
        <v>3526</v>
      </c>
      <c r="F2266" s="201">
        <v>3.36</v>
      </c>
      <c r="G2266" s="201">
        <v>3.36</v>
      </c>
      <c r="H2266" s="202">
        <v>0</v>
      </c>
      <c r="I2266" s="205">
        <v>0</v>
      </c>
      <c r="J2266" s="201">
        <v>0</v>
      </c>
      <c r="K2266" s="201">
        <v>3.36</v>
      </c>
      <c r="L2266" s="202">
        <v>0</v>
      </c>
    </row>
    <row r="2267" s="192" customFormat="1" customHeight="1" spans="1:12">
      <c r="A2267" s="179" t="s">
        <v>1697</v>
      </c>
      <c r="B2267" s="179" t="s">
        <v>1992</v>
      </c>
      <c r="C2267" s="179" t="s">
        <v>1899</v>
      </c>
      <c r="D2267" s="199" t="s">
        <v>3582</v>
      </c>
      <c r="E2267" s="200" t="s">
        <v>3528</v>
      </c>
      <c r="F2267" s="201">
        <v>2.08</v>
      </c>
      <c r="G2267" s="201">
        <v>2.08</v>
      </c>
      <c r="H2267" s="202">
        <v>0</v>
      </c>
      <c r="I2267" s="205">
        <v>0</v>
      </c>
      <c r="J2267" s="201">
        <v>0</v>
      </c>
      <c r="K2267" s="201">
        <v>2.08</v>
      </c>
      <c r="L2267" s="202">
        <v>0</v>
      </c>
    </row>
    <row r="2268" s="192" customFormat="1" customHeight="1" spans="1:12">
      <c r="A2268" s="179" t="s">
        <v>1619</v>
      </c>
      <c r="B2268" s="179" t="s">
        <v>2029</v>
      </c>
      <c r="C2268" s="179" t="s">
        <v>1899</v>
      </c>
      <c r="D2268" s="199" t="s">
        <v>3529</v>
      </c>
      <c r="E2268" s="200" t="s">
        <v>3530</v>
      </c>
      <c r="F2268" s="201">
        <v>0.35</v>
      </c>
      <c r="G2268" s="201">
        <v>0.35</v>
      </c>
      <c r="H2268" s="202">
        <v>0</v>
      </c>
      <c r="I2268" s="205">
        <v>0</v>
      </c>
      <c r="J2268" s="201">
        <v>0</v>
      </c>
      <c r="K2268" s="201">
        <v>0.35</v>
      </c>
      <c r="L2268" s="202">
        <v>0</v>
      </c>
    </row>
    <row r="2269" s="192" customFormat="1" customHeight="1" spans="1:12">
      <c r="A2269" s="179" t="s">
        <v>1619</v>
      </c>
      <c r="B2269" s="179" t="s">
        <v>2029</v>
      </c>
      <c r="C2269" s="179" t="s">
        <v>1897</v>
      </c>
      <c r="D2269" s="199" t="s">
        <v>3531</v>
      </c>
      <c r="E2269" s="200" t="s">
        <v>3532</v>
      </c>
      <c r="F2269" s="201">
        <v>0.38</v>
      </c>
      <c r="G2269" s="201">
        <v>0.38</v>
      </c>
      <c r="H2269" s="202">
        <v>0</v>
      </c>
      <c r="I2269" s="205">
        <v>0</v>
      </c>
      <c r="J2269" s="201">
        <v>0</v>
      </c>
      <c r="K2269" s="201">
        <v>0.38</v>
      </c>
      <c r="L2269" s="202">
        <v>0</v>
      </c>
    </row>
    <row r="2270" s="192" customFormat="1" customHeight="1" spans="1:12">
      <c r="A2270" s="179" t="s">
        <v>1851</v>
      </c>
      <c r="B2270" s="179" t="s">
        <v>1899</v>
      </c>
      <c r="C2270" s="179" t="s">
        <v>1897</v>
      </c>
      <c r="D2270" s="199" t="s">
        <v>3533</v>
      </c>
      <c r="E2270" s="200" t="s">
        <v>3533</v>
      </c>
      <c r="F2270" s="201">
        <v>4.2</v>
      </c>
      <c r="G2270" s="201">
        <v>4.2</v>
      </c>
      <c r="H2270" s="202">
        <v>0</v>
      </c>
      <c r="I2270" s="205">
        <v>0</v>
      </c>
      <c r="J2270" s="201">
        <v>0</v>
      </c>
      <c r="K2270" s="201">
        <v>4.2</v>
      </c>
      <c r="L2270" s="202">
        <v>0</v>
      </c>
    </row>
    <row r="2271" s="192" customFormat="1" customHeight="1" spans="1:12">
      <c r="A2271" s="179" t="s">
        <v>1619</v>
      </c>
      <c r="B2271" s="179" t="s">
        <v>1899</v>
      </c>
      <c r="C2271" s="179" t="s">
        <v>1911</v>
      </c>
      <c r="D2271" s="199" t="s">
        <v>3862</v>
      </c>
      <c r="E2271" s="200" t="s">
        <v>3534</v>
      </c>
      <c r="F2271" s="201">
        <v>10.5</v>
      </c>
      <c r="G2271" s="201">
        <v>10.5</v>
      </c>
      <c r="H2271" s="202">
        <v>0</v>
      </c>
      <c r="I2271" s="205">
        <v>10.5</v>
      </c>
      <c r="J2271" s="201">
        <v>0</v>
      </c>
      <c r="K2271" s="201">
        <v>0</v>
      </c>
      <c r="L2271" s="202">
        <v>0</v>
      </c>
    </row>
    <row r="2272" s="192" customFormat="1" customHeight="1" spans="1:12">
      <c r="A2272" s="179" t="s">
        <v>1619</v>
      </c>
      <c r="B2272" s="179" t="s">
        <v>1899</v>
      </c>
      <c r="C2272" s="179" t="s">
        <v>1911</v>
      </c>
      <c r="D2272" s="199" t="s">
        <v>3862</v>
      </c>
      <c r="E2272" s="200" t="s">
        <v>3535</v>
      </c>
      <c r="F2272" s="201">
        <v>0.38</v>
      </c>
      <c r="G2272" s="201">
        <v>0.38</v>
      </c>
      <c r="H2272" s="202">
        <v>0</v>
      </c>
      <c r="I2272" s="205">
        <v>0.38</v>
      </c>
      <c r="J2272" s="201">
        <v>0</v>
      </c>
      <c r="K2272" s="201">
        <v>0</v>
      </c>
      <c r="L2272" s="202">
        <v>0</v>
      </c>
    </row>
    <row r="2273" s="192" customFormat="1" customHeight="1" spans="1:12">
      <c r="A2273" s="179" t="s">
        <v>1619</v>
      </c>
      <c r="B2273" s="179" t="s">
        <v>1911</v>
      </c>
      <c r="C2273" s="179" t="s">
        <v>1899</v>
      </c>
      <c r="D2273" s="199" t="s">
        <v>3571</v>
      </c>
      <c r="E2273" s="200" t="s">
        <v>3538</v>
      </c>
      <c r="F2273" s="201">
        <v>7.21</v>
      </c>
      <c r="G2273" s="201">
        <v>7.21</v>
      </c>
      <c r="H2273" s="202">
        <v>0</v>
      </c>
      <c r="I2273" s="205">
        <v>0</v>
      </c>
      <c r="J2273" s="201">
        <v>7.21</v>
      </c>
      <c r="K2273" s="201">
        <v>0</v>
      </c>
      <c r="L2273" s="202">
        <v>0</v>
      </c>
    </row>
    <row r="2274" s="192" customFormat="1" customHeight="1" spans="1:12">
      <c r="A2274" s="179"/>
      <c r="B2274" s="179"/>
      <c r="C2274" s="179"/>
      <c r="D2274" s="199" t="s">
        <v>3541</v>
      </c>
      <c r="E2274" s="200" t="s">
        <v>3542</v>
      </c>
      <c r="F2274" s="201">
        <v>30</v>
      </c>
      <c r="G2274" s="201">
        <v>30</v>
      </c>
      <c r="H2274" s="202">
        <v>0</v>
      </c>
      <c r="I2274" s="205">
        <v>30</v>
      </c>
      <c r="J2274" s="201">
        <v>0</v>
      </c>
      <c r="K2274" s="201">
        <v>0</v>
      </c>
      <c r="L2274" s="202">
        <v>0</v>
      </c>
    </row>
    <row r="2275" s="192" customFormat="1" customHeight="1" spans="1:12">
      <c r="A2275" s="179" t="s">
        <v>1619</v>
      </c>
      <c r="B2275" s="179" t="s">
        <v>1990</v>
      </c>
      <c r="C2275" s="179" t="s">
        <v>1911</v>
      </c>
      <c r="D2275" s="199" t="s">
        <v>3886</v>
      </c>
      <c r="E2275" s="200" t="s">
        <v>3887</v>
      </c>
      <c r="F2275" s="201">
        <v>30</v>
      </c>
      <c r="G2275" s="201">
        <v>30</v>
      </c>
      <c r="H2275" s="202">
        <v>0</v>
      </c>
      <c r="I2275" s="205">
        <v>30</v>
      </c>
      <c r="J2275" s="201">
        <v>0</v>
      </c>
      <c r="K2275" s="201">
        <v>0</v>
      </c>
      <c r="L2275" s="202">
        <v>0</v>
      </c>
    </row>
    <row r="2276" s="192" customFormat="1" customHeight="1" spans="1:12">
      <c r="A2276" s="179"/>
      <c r="B2276" s="179"/>
      <c r="C2276" s="179"/>
      <c r="D2276" s="199" t="s">
        <v>2592</v>
      </c>
      <c r="E2276" s="200" t="s">
        <v>2593</v>
      </c>
      <c r="F2276" s="201">
        <v>99.83</v>
      </c>
      <c r="G2276" s="201">
        <v>99.83</v>
      </c>
      <c r="H2276" s="202">
        <v>0</v>
      </c>
      <c r="I2276" s="205">
        <v>39.38</v>
      </c>
      <c r="J2276" s="201">
        <v>9.61</v>
      </c>
      <c r="K2276" s="201">
        <v>17.66</v>
      </c>
      <c r="L2276" s="202">
        <v>33.18</v>
      </c>
    </row>
    <row r="2277" s="192" customFormat="1" customHeight="1" spans="1:12">
      <c r="A2277" s="179"/>
      <c r="B2277" s="179"/>
      <c r="C2277" s="179"/>
      <c r="D2277" s="199" t="s">
        <v>3517</v>
      </c>
      <c r="E2277" s="200" t="s">
        <v>3518</v>
      </c>
      <c r="F2277" s="201">
        <v>69.83</v>
      </c>
      <c r="G2277" s="201">
        <v>69.83</v>
      </c>
      <c r="H2277" s="202">
        <v>0</v>
      </c>
      <c r="I2277" s="205">
        <v>9.38</v>
      </c>
      <c r="J2277" s="201">
        <v>9.61</v>
      </c>
      <c r="K2277" s="201">
        <v>17.66</v>
      </c>
      <c r="L2277" s="202">
        <v>33.18</v>
      </c>
    </row>
    <row r="2278" s="192" customFormat="1" customHeight="1" spans="1:12">
      <c r="A2278" s="179" t="s">
        <v>1619</v>
      </c>
      <c r="B2278" s="179" t="s">
        <v>1899</v>
      </c>
      <c r="C2278" s="179" t="s">
        <v>1911</v>
      </c>
      <c r="D2278" s="199" t="s">
        <v>3862</v>
      </c>
      <c r="E2278" s="200" t="s">
        <v>3520</v>
      </c>
      <c r="F2278" s="201">
        <v>33.18</v>
      </c>
      <c r="G2278" s="201">
        <v>33.18</v>
      </c>
      <c r="H2278" s="202">
        <v>0</v>
      </c>
      <c r="I2278" s="205">
        <v>0</v>
      </c>
      <c r="J2278" s="201">
        <v>0</v>
      </c>
      <c r="K2278" s="201">
        <v>0</v>
      </c>
      <c r="L2278" s="202">
        <v>33.18</v>
      </c>
    </row>
    <row r="2279" s="192" customFormat="1" customHeight="1" spans="1:12">
      <c r="A2279" s="179" t="s">
        <v>1619</v>
      </c>
      <c r="B2279" s="179" t="s">
        <v>1899</v>
      </c>
      <c r="C2279" s="179" t="s">
        <v>1911</v>
      </c>
      <c r="D2279" s="199" t="s">
        <v>3862</v>
      </c>
      <c r="E2279" s="200" t="s">
        <v>3522</v>
      </c>
      <c r="F2279" s="201">
        <v>6</v>
      </c>
      <c r="G2279" s="201">
        <v>6</v>
      </c>
      <c r="H2279" s="202">
        <v>0</v>
      </c>
      <c r="I2279" s="205">
        <v>0</v>
      </c>
      <c r="J2279" s="201">
        <v>6</v>
      </c>
      <c r="K2279" s="201">
        <v>0</v>
      </c>
      <c r="L2279" s="202">
        <v>0</v>
      </c>
    </row>
    <row r="2280" s="192" customFormat="1" customHeight="1" spans="1:12">
      <c r="A2280" s="179" t="s">
        <v>1619</v>
      </c>
      <c r="B2280" s="179" t="s">
        <v>1911</v>
      </c>
      <c r="C2280" s="179" t="s">
        <v>1911</v>
      </c>
      <c r="D2280" s="199" t="s">
        <v>3523</v>
      </c>
      <c r="E2280" s="200" t="s">
        <v>3524</v>
      </c>
      <c r="F2280" s="201">
        <v>7.84</v>
      </c>
      <c r="G2280" s="201">
        <v>7.84</v>
      </c>
      <c r="H2280" s="202">
        <v>0</v>
      </c>
      <c r="I2280" s="205">
        <v>0</v>
      </c>
      <c r="J2280" s="201">
        <v>0</v>
      </c>
      <c r="K2280" s="201">
        <v>7.84</v>
      </c>
      <c r="L2280" s="202">
        <v>0</v>
      </c>
    </row>
    <row r="2281" s="192" customFormat="1" customHeight="1" spans="1:12">
      <c r="A2281" s="179" t="s">
        <v>1619</v>
      </c>
      <c r="B2281" s="179" t="s">
        <v>1911</v>
      </c>
      <c r="C2281" s="179" t="s">
        <v>1913</v>
      </c>
      <c r="D2281" s="199" t="s">
        <v>3525</v>
      </c>
      <c r="E2281" s="200" t="s">
        <v>3526</v>
      </c>
      <c r="F2281" s="201">
        <v>3.13</v>
      </c>
      <c r="G2281" s="201">
        <v>3.13</v>
      </c>
      <c r="H2281" s="202">
        <v>0</v>
      </c>
      <c r="I2281" s="205">
        <v>0</v>
      </c>
      <c r="J2281" s="201">
        <v>0</v>
      </c>
      <c r="K2281" s="201">
        <v>3.13</v>
      </c>
      <c r="L2281" s="202">
        <v>0</v>
      </c>
    </row>
    <row r="2282" s="192" customFormat="1" customHeight="1" spans="1:12">
      <c r="A2282" s="179" t="s">
        <v>1697</v>
      </c>
      <c r="B2282" s="179" t="s">
        <v>1992</v>
      </c>
      <c r="C2282" s="179" t="s">
        <v>1899</v>
      </c>
      <c r="D2282" s="199" t="s">
        <v>3582</v>
      </c>
      <c r="E2282" s="200" t="s">
        <v>3528</v>
      </c>
      <c r="F2282" s="201">
        <v>2</v>
      </c>
      <c r="G2282" s="201">
        <v>2</v>
      </c>
      <c r="H2282" s="202">
        <v>0</v>
      </c>
      <c r="I2282" s="205">
        <v>0</v>
      </c>
      <c r="J2282" s="201">
        <v>0</v>
      </c>
      <c r="K2282" s="201">
        <v>2</v>
      </c>
      <c r="L2282" s="202">
        <v>0</v>
      </c>
    </row>
    <row r="2283" s="192" customFormat="1" customHeight="1" spans="1:12">
      <c r="A2283" s="179" t="s">
        <v>1619</v>
      </c>
      <c r="B2283" s="179" t="s">
        <v>2029</v>
      </c>
      <c r="C2283" s="179" t="s">
        <v>1899</v>
      </c>
      <c r="D2283" s="199" t="s">
        <v>3529</v>
      </c>
      <c r="E2283" s="200" t="s">
        <v>3530</v>
      </c>
      <c r="F2283" s="201">
        <v>0.33</v>
      </c>
      <c r="G2283" s="201">
        <v>0.33</v>
      </c>
      <c r="H2283" s="202">
        <v>0</v>
      </c>
      <c r="I2283" s="205">
        <v>0</v>
      </c>
      <c r="J2283" s="201">
        <v>0</v>
      </c>
      <c r="K2283" s="201">
        <v>0.33</v>
      </c>
      <c r="L2283" s="202">
        <v>0</v>
      </c>
    </row>
    <row r="2284" s="192" customFormat="1" customHeight="1" spans="1:12">
      <c r="A2284" s="179" t="s">
        <v>1619</v>
      </c>
      <c r="B2284" s="179" t="s">
        <v>2029</v>
      </c>
      <c r="C2284" s="179" t="s">
        <v>1897</v>
      </c>
      <c r="D2284" s="199" t="s">
        <v>3531</v>
      </c>
      <c r="E2284" s="200" t="s">
        <v>3532</v>
      </c>
      <c r="F2284" s="201">
        <v>0.38</v>
      </c>
      <c r="G2284" s="201">
        <v>0.38</v>
      </c>
      <c r="H2284" s="202">
        <v>0</v>
      </c>
      <c r="I2284" s="205">
        <v>0</v>
      </c>
      <c r="J2284" s="201">
        <v>0</v>
      </c>
      <c r="K2284" s="201">
        <v>0.38</v>
      </c>
      <c r="L2284" s="202">
        <v>0</v>
      </c>
    </row>
    <row r="2285" s="192" customFormat="1" customHeight="1" spans="1:12">
      <c r="A2285" s="179" t="s">
        <v>1851</v>
      </c>
      <c r="B2285" s="179" t="s">
        <v>1899</v>
      </c>
      <c r="C2285" s="179" t="s">
        <v>1897</v>
      </c>
      <c r="D2285" s="199" t="s">
        <v>3533</v>
      </c>
      <c r="E2285" s="200" t="s">
        <v>3533</v>
      </c>
      <c r="F2285" s="201">
        <v>3.98</v>
      </c>
      <c r="G2285" s="201">
        <v>3.98</v>
      </c>
      <c r="H2285" s="202">
        <v>0</v>
      </c>
      <c r="I2285" s="205">
        <v>0</v>
      </c>
      <c r="J2285" s="201">
        <v>0</v>
      </c>
      <c r="K2285" s="201">
        <v>3.98</v>
      </c>
      <c r="L2285" s="202">
        <v>0</v>
      </c>
    </row>
    <row r="2286" s="192" customFormat="1" customHeight="1" spans="1:12">
      <c r="A2286" s="179" t="s">
        <v>1619</v>
      </c>
      <c r="B2286" s="179" t="s">
        <v>1899</v>
      </c>
      <c r="C2286" s="179" t="s">
        <v>1911</v>
      </c>
      <c r="D2286" s="199" t="s">
        <v>3862</v>
      </c>
      <c r="E2286" s="200" t="s">
        <v>3534</v>
      </c>
      <c r="F2286" s="201">
        <v>9</v>
      </c>
      <c r="G2286" s="201">
        <v>9</v>
      </c>
      <c r="H2286" s="202">
        <v>0</v>
      </c>
      <c r="I2286" s="205">
        <v>9</v>
      </c>
      <c r="J2286" s="201">
        <v>0</v>
      </c>
      <c r="K2286" s="201">
        <v>0</v>
      </c>
      <c r="L2286" s="202">
        <v>0</v>
      </c>
    </row>
    <row r="2287" s="192" customFormat="1" customHeight="1" spans="1:12">
      <c r="A2287" s="179" t="s">
        <v>1619</v>
      </c>
      <c r="B2287" s="179" t="s">
        <v>1899</v>
      </c>
      <c r="C2287" s="179" t="s">
        <v>1911</v>
      </c>
      <c r="D2287" s="199" t="s">
        <v>3862</v>
      </c>
      <c r="E2287" s="200" t="s">
        <v>3535</v>
      </c>
      <c r="F2287" s="201">
        <v>0.38</v>
      </c>
      <c r="G2287" s="201">
        <v>0.38</v>
      </c>
      <c r="H2287" s="202">
        <v>0</v>
      </c>
      <c r="I2287" s="205">
        <v>0.38</v>
      </c>
      <c r="J2287" s="201">
        <v>0</v>
      </c>
      <c r="K2287" s="201">
        <v>0</v>
      </c>
      <c r="L2287" s="202">
        <v>0</v>
      </c>
    </row>
    <row r="2288" s="192" customFormat="1" customHeight="1" spans="1:12">
      <c r="A2288" s="179" t="s">
        <v>1619</v>
      </c>
      <c r="B2288" s="179" t="s">
        <v>1911</v>
      </c>
      <c r="C2288" s="179" t="s">
        <v>1899</v>
      </c>
      <c r="D2288" s="199" t="s">
        <v>3571</v>
      </c>
      <c r="E2288" s="200" t="s">
        <v>3538</v>
      </c>
      <c r="F2288" s="201">
        <v>3.61</v>
      </c>
      <c r="G2288" s="201">
        <v>3.61</v>
      </c>
      <c r="H2288" s="202">
        <v>0</v>
      </c>
      <c r="I2288" s="205">
        <v>0</v>
      </c>
      <c r="J2288" s="201">
        <v>3.61</v>
      </c>
      <c r="K2288" s="201">
        <v>0</v>
      </c>
      <c r="L2288" s="202">
        <v>0</v>
      </c>
    </row>
    <row r="2289" s="192" customFormat="1" customHeight="1" spans="1:12">
      <c r="A2289" s="179"/>
      <c r="B2289" s="179"/>
      <c r="C2289" s="179"/>
      <c r="D2289" s="199" t="s">
        <v>3541</v>
      </c>
      <c r="E2289" s="200" t="s">
        <v>3542</v>
      </c>
      <c r="F2289" s="201">
        <v>30</v>
      </c>
      <c r="G2289" s="201">
        <v>30</v>
      </c>
      <c r="H2289" s="202">
        <v>0</v>
      </c>
      <c r="I2289" s="205">
        <v>30</v>
      </c>
      <c r="J2289" s="201">
        <v>0</v>
      </c>
      <c r="K2289" s="201">
        <v>0</v>
      </c>
      <c r="L2289" s="202">
        <v>0</v>
      </c>
    </row>
    <row r="2290" s="192" customFormat="1" customHeight="1" spans="1:12">
      <c r="A2290" s="179" t="s">
        <v>1619</v>
      </c>
      <c r="B2290" s="179" t="s">
        <v>1990</v>
      </c>
      <c r="C2290" s="179" t="s">
        <v>1911</v>
      </c>
      <c r="D2290" s="199" t="s">
        <v>3886</v>
      </c>
      <c r="E2290" s="200" t="s">
        <v>3887</v>
      </c>
      <c r="F2290" s="201">
        <v>30</v>
      </c>
      <c r="G2290" s="201">
        <v>30</v>
      </c>
      <c r="H2290" s="202">
        <v>0</v>
      </c>
      <c r="I2290" s="205">
        <v>30</v>
      </c>
      <c r="J2290" s="201">
        <v>0</v>
      </c>
      <c r="K2290" s="201">
        <v>0</v>
      </c>
      <c r="L2290" s="202">
        <v>0</v>
      </c>
    </row>
    <row r="2291" s="192" customFormat="1" customHeight="1" spans="1:12">
      <c r="A2291" s="179"/>
      <c r="B2291" s="179"/>
      <c r="C2291" s="179"/>
      <c r="D2291" s="199" t="s">
        <v>2594</v>
      </c>
      <c r="E2291" s="200" t="s">
        <v>2595</v>
      </c>
      <c r="F2291" s="201">
        <v>119.79</v>
      </c>
      <c r="G2291" s="201">
        <v>119.79</v>
      </c>
      <c r="H2291" s="202">
        <v>0</v>
      </c>
      <c r="I2291" s="205">
        <v>42.47</v>
      </c>
      <c r="J2291" s="201">
        <v>12.52</v>
      </c>
      <c r="K2291" s="201">
        <v>22.55</v>
      </c>
      <c r="L2291" s="202">
        <v>42.25</v>
      </c>
    </row>
    <row r="2292" s="192" customFormat="1" customHeight="1" spans="1:12">
      <c r="A2292" s="179"/>
      <c r="B2292" s="179"/>
      <c r="C2292" s="179"/>
      <c r="D2292" s="199" t="s">
        <v>3517</v>
      </c>
      <c r="E2292" s="200" t="s">
        <v>3518</v>
      </c>
      <c r="F2292" s="201">
        <v>89.7899999999999</v>
      </c>
      <c r="G2292" s="201">
        <v>89.7899999999999</v>
      </c>
      <c r="H2292" s="202">
        <v>0</v>
      </c>
      <c r="I2292" s="205">
        <v>12.47</v>
      </c>
      <c r="J2292" s="201">
        <v>12.52</v>
      </c>
      <c r="K2292" s="201">
        <v>22.55</v>
      </c>
      <c r="L2292" s="202">
        <v>42.25</v>
      </c>
    </row>
    <row r="2293" s="192" customFormat="1" customHeight="1" spans="1:12">
      <c r="A2293" s="179" t="s">
        <v>1619</v>
      </c>
      <c r="B2293" s="179" t="s">
        <v>1899</v>
      </c>
      <c r="C2293" s="179" t="s">
        <v>1911</v>
      </c>
      <c r="D2293" s="199" t="s">
        <v>3862</v>
      </c>
      <c r="E2293" s="200" t="s">
        <v>3520</v>
      </c>
      <c r="F2293" s="201">
        <v>42.25</v>
      </c>
      <c r="G2293" s="201">
        <v>42.25</v>
      </c>
      <c r="H2293" s="202">
        <v>0</v>
      </c>
      <c r="I2293" s="205">
        <v>0</v>
      </c>
      <c r="J2293" s="201">
        <v>0</v>
      </c>
      <c r="K2293" s="201">
        <v>0</v>
      </c>
      <c r="L2293" s="202">
        <v>42.25</v>
      </c>
    </row>
    <row r="2294" s="192" customFormat="1" customHeight="1" spans="1:12">
      <c r="A2294" s="179" t="s">
        <v>1619</v>
      </c>
      <c r="B2294" s="179" t="s">
        <v>1899</v>
      </c>
      <c r="C2294" s="179" t="s">
        <v>1911</v>
      </c>
      <c r="D2294" s="199" t="s">
        <v>3862</v>
      </c>
      <c r="E2294" s="200" t="s">
        <v>3522</v>
      </c>
      <c r="F2294" s="201">
        <v>8</v>
      </c>
      <c r="G2294" s="201">
        <v>8</v>
      </c>
      <c r="H2294" s="202">
        <v>0</v>
      </c>
      <c r="I2294" s="205">
        <v>0</v>
      </c>
      <c r="J2294" s="201">
        <v>8</v>
      </c>
      <c r="K2294" s="201">
        <v>0</v>
      </c>
      <c r="L2294" s="202">
        <v>0</v>
      </c>
    </row>
    <row r="2295" s="192" customFormat="1" customHeight="1" spans="1:12">
      <c r="A2295" s="179" t="s">
        <v>1619</v>
      </c>
      <c r="B2295" s="179" t="s">
        <v>1911</v>
      </c>
      <c r="C2295" s="179" t="s">
        <v>1911</v>
      </c>
      <c r="D2295" s="199" t="s">
        <v>3523</v>
      </c>
      <c r="E2295" s="200" t="s">
        <v>3524</v>
      </c>
      <c r="F2295" s="201">
        <v>10.05</v>
      </c>
      <c r="G2295" s="201">
        <v>10.05</v>
      </c>
      <c r="H2295" s="202">
        <v>0</v>
      </c>
      <c r="I2295" s="205">
        <v>0</v>
      </c>
      <c r="J2295" s="201">
        <v>0</v>
      </c>
      <c r="K2295" s="201">
        <v>10.05</v>
      </c>
      <c r="L2295" s="202">
        <v>0</v>
      </c>
    </row>
    <row r="2296" s="192" customFormat="1" customHeight="1" spans="1:12">
      <c r="A2296" s="179" t="s">
        <v>1619</v>
      </c>
      <c r="B2296" s="179" t="s">
        <v>1911</v>
      </c>
      <c r="C2296" s="179" t="s">
        <v>1913</v>
      </c>
      <c r="D2296" s="199" t="s">
        <v>3525</v>
      </c>
      <c r="E2296" s="200" t="s">
        <v>3526</v>
      </c>
      <c r="F2296" s="201">
        <v>4.02</v>
      </c>
      <c r="G2296" s="201">
        <v>4.02</v>
      </c>
      <c r="H2296" s="202">
        <v>0</v>
      </c>
      <c r="I2296" s="205">
        <v>0</v>
      </c>
      <c r="J2296" s="201">
        <v>0</v>
      </c>
      <c r="K2296" s="201">
        <v>4.02</v>
      </c>
      <c r="L2296" s="202">
        <v>0</v>
      </c>
    </row>
    <row r="2297" s="192" customFormat="1" customHeight="1" spans="1:12">
      <c r="A2297" s="179" t="s">
        <v>1697</v>
      </c>
      <c r="B2297" s="179" t="s">
        <v>1992</v>
      </c>
      <c r="C2297" s="179" t="s">
        <v>1899</v>
      </c>
      <c r="D2297" s="199" t="s">
        <v>3582</v>
      </c>
      <c r="E2297" s="200" t="s">
        <v>3528</v>
      </c>
      <c r="F2297" s="201">
        <v>2.52</v>
      </c>
      <c r="G2297" s="201">
        <v>2.52</v>
      </c>
      <c r="H2297" s="202">
        <v>0</v>
      </c>
      <c r="I2297" s="205">
        <v>0</v>
      </c>
      <c r="J2297" s="201">
        <v>0</v>
      </c>
      <c r="K2297" s="201">
        <v>2.52</v>
      </c>
      <c r="L2297" s="202">
        <v>0</v>
      </c>
    </row>
    <row r="2298" s="192" customFormat="1" customHeight="1" spans="1:12">
      <c r="A2298" s="179" t="s">
        <v>1619</v>
      </c>
      <c r="B2298" s="179" t="s">
        <v>2029</v>
      </c>
      <c r="C2298" s="179" t="s">
        <v>1899</v>
      </c>
      <c r="D2298" s="199" t="s">
        <v>3529</v>
      </c>
      <c r="E2298" s="200" t="s">
        <v>3530</v>
      </c>
      <c r="F2298" s="201">
        <v>0.42</v>
      </c>
      <c r="G2298" s="201">
        <v>0.42</v>
      </c>
      <c r="H2298" s="202">
        <v>0</v>
      </c>
      <c r="I2298" s="205">
        <v>0</v>
      </c>
      <c r="J2298" s="201">
        <v>0</v>
      </c>
      <c r="K2298" s="201">
        <v>0.42</v>
      </c>
      <c r="L2298" s="202">
        <v>0</v>
      </c>
    </row>
    <row r="2299" s="192" customFormat="1" customHeight="1" spans="1:12">
      <c r="A2299" s="179" t="s">
        <v>1619</v>
      </c>
      <c r="B2299" s="179" t="s">
        <v>2029</v>
      </c>
      <c r="C2299" s="179" t="s">
        <v>1897</v>
      </c>
      <c r="D2299" s="199" t="s">
        <v>3531</v>
      </c>
      <c r="E2299" s="200" t="s">
        <v>3532</v>
      </c>
      <c r="F2299" s="201">
        <v>0.47</v>
      </c>
      <c r="G2299" s="201">
        <v>0.47</v>
      </c>
      <c r="H2299" s="202">
        <v>0</v>
      </c>
      <c r="I2299" s="205">
        <v>0</v>
      </c>
      <c r="J2299" s="201">
        <v>0</v>
      </c>
      <c r="K2299" s="201">
        <v>0.47</v>
      </c>
      <c r="L2299" s="202">
        <v>0</v>
      </c>
    </row>
    <row r="2300" s="192" customFormat="1" customHeight="1" spans="1:12">
      <c r="A2300" s="179" t="s">
        <v>1851</v>
      </c>
      <c r="B2300" s="179" t="s">
        <v>1899</v>
      </c>
      <c r="C2300" s="179" t="s">
        <v>1897</v>
      </c>
      <c r="D2300" s="199" t="s">
        <v>3533</v>
      </c>
      <c r="E2300" s="200" t="s">
        <v>3533</v>
      </c>
      <c r="F2300" s="201">
        <v>5.07</v>
      </c>
      <c r="G2300" s="201">
        <v>5.07</v>
      </c>
      <c r="H2300" s="202">
        <v>0</v>
      </c>
      <c r="I2300" s="205">
        <v>0</v>
      </c>
      <c r="J2300" s="201">
        <v>0</v>
      </c>
      <c r="K2300" s="201">
        <v>5.07</v>
      </c>
      <c r="L2300" s="202">
        <v>0</v>
      </c>
    </row>
    <row r="2301" s="192" customFormat="1" customHeight="1" spans="1:12">
      <c r="A2301" s="179" t="s">
        <v>1619</v>
      </c>
      <c r="B2301" s="179" t="s">
        <v>1899</v>
      </c>
      <c r="C2301" s="179" t="s">
        <v>1911</v>
      </c>
      <c r="D2301" s="199" t="s">
        <v>3862</v>
      </c>
      <c r="E2301" s="200" t="s">
        <v>3534</v>
      </c>
      <c r="F2301" s="201">
        <v>12</v>
      </c>
      <c r="G2301" s="201">
        <v>12</v>
      </c>
      <c r="H2301" s="202">
        <v>0</v>
      </c>
      <c r="I2301" s="205">
        <v>12</v>
      </c>
      <c r="J2301" s="201">
        <v>0</v>
      </c>
      <c r="K2301" s="201">
        <v>0</v>
      </c>
      <c r="L2301" s="202">
        <v>0</v>
      </c>
    </row>
    <row r="2302" s="192" customFormat="1" customHeight="1" spans="1:12">
      <c r="A2302" s="179" t="s">
        <v>1619</v>
      </c>
      <c r="B2302" s="179" t="s">
        <v>1899</v>
      </c>
      <c r="C2302" s="179" t="s">
        <v>1911</v>
      </c>
      <c r="D2302" s="199" t="s">
        <v>3862</v>
      </c>
      <c r="E2302" s="200" t="s">
        <v>3535</v>
      </c>
      <c r="F2302" s="201">
        <v>0.47</v>
      </c>
      <c r="G2302" s="201">
        <v>0.47</v>
      </c>
      <c r="H2302" s="202">
        <v>0</v>
      </c>
      <c r="I2302" s="205">
        <v>0.47</v>
      </c>
      <c r="J2302" s="201">
        <v>0</v>
      </c>
      <c r="K2302" s="201">
        <v>0</v>
      </c>
      <c r="L2302" s="202">
        <v>0</v>
      </c>
    </row>
    <row r="2303" s="192" customFormat="1" customHeight="1" spans="1:12">
      <c r="A2303" s="179" t="s">
        <v>1619</v>
      </c>
      <c r="B2303" s="179" t="s">
        <v>1911</v>
      </c>
      <c r="C2303" s="179" t="s">
        <v>1899</v>
      </c>
      <c r="D2303" s="199" t="s">
        <v>3571</v>
      </c>
      <c r="E2303" s="200" t="s">
        <v>3538</v>
      </c>
      <c r="F2303" s="201">
        <v>4.52</v>
      </c>
      <c r="G2303" s="201">
        <v>4.52</v>
      </c>
      <c r="H2303" s="202">
        <v>0</v>
      </c>
      <c r="I2303" s="205">
        <v>0</v>
      </c>
      <c r="J2303" s="201">
        <v>4.52</v>
      </c>
      <c r="K2303" s="201">
        <v>0</v>
      </c>
      <c r="L2303" s="202">
        <v>0</v>
      </c>
    </row>
    <row r="2304" s="192" customFormat="1" customHeight="1" spans="1:12">
      <c r="A2304" s="179"/>
      <c r="B2304" s="179"/>
      <c r="C2304" s="179"/>
      <c r="D2304" s="199" t="s">
        <v>3541</v>
      </c>
      <c r="E2304" s="200" t="s">
        <v>3542</v>
      </c>
      <c r="F2304" s="201">
        <v>30</v>
      </c>
      <c r="G2304" s="201">
        <v>30</v>
      </c>
      <c r="H2304" s="202">
        <v>0</v>
      </c>
      <c r="I2304" s="205">
        <v>30</v>
      </c>
      <c r="J2304" s="201">
        <v>0</v>
      </c>
      <c r="K2304" s="201">
        <v>0</v>
      </c>
      <c r="L2304" s="202">
        <v>0</v>
      </c>
    </row>
    <row r="2305" s="192" customFormat="1" customHeight="1" spans="1:12">
      <c r="A2305" s="179" t="s">
        <v>1619</v>
      </c>
      <c r="B2305" s="179" t="s">
        <v>1990</v>
      </c>
      <c r="C2305" s="179" t="s">
        <v>1911</v>
      </c>
      <c r="D2305" s="199" t="s">
        <v>3886</v>
      </c>
      <c r="E2305" s="200" t="s">
        <v>3887</v>
      </c>
      <c r="F2305" s="201">
        <v>30</v>
      </c>
      <c r="G2305" s="201">
        <v>30</v>
      </c>
      <c r="H2305" s="202">
        <v>0</v>
      </c>
      <c r="I2305" s="205">
        <v>30</v>
      </c>
      <c r="J2305" s="201">
        <v>0</v>
      </c>
      <c r="K2305" s="201">
        <v>0</v>
      </c>
      <c r="L2305" s="202">
        <v>0</v>
      </c>
    </row>
    <row r="2306" s="192" customFormat="1" customHeight="1" spans="1:12">
      <c r="A2306" s="179"/>
      <c r="B2306" s="179"/>
      <c r="C2306" s="179"/>
      <c r="D2306" s="199" t="s">
        <v>2596</v>
      </c>
      <c r="E2306" s="200" t="s">
        <v>123</v>
      </c>
      <c r="F2306" s="201">
        <v>849.24</v>
      </c>
      <c r="G2306" s="201">
        <v>385.24</v>
      </c>
      <c r="H2306" s="202">
        <v>464</v>
      </c>
      <c r="I2306" s="205">
        <v>101.27</v>
      </c>
      <c r="J2306" s="201">
        <v>504.25</v>
      </c>
      <c r="K2306" s="201">
        <v>84.7399999999999</v>
      </c>
      <c r="L2306" s="202">
        <v>158.98</v>
      </c>
    </row>
    <row r="2307" s="192" customFormat="1" customHeight="1" spans="1:12">
      <c r="A2307" s="179"/>
      <c r="B2307" s="179"/>
      <c r="C2307" s="179"/>
      <c r="D2307" s="199" t="s">
        <v>2597</v>
      </c>
      <c r="E2307" s="200" t="s">
        <v>2598</v>
      </c>
      <c r="F2307" s="201">
        <v>737.58</v>
      </c>
      <c r="G2307" s="201">
        <v>273.58</v>
      </c>
      <c r="H2307" s="202">
        <v>464</v>
      </c>
      <c r="I2307" s="205">
        <v>79.22</v>
      </c>
      <c r="J2307" s="201">
        <v>489.71</v>
      </c>
      <c r="K2307" s="201">
        <v>58.64</v>
      </c>
      <c r="L2307" s="202">
        <v>110.01</v>
      </c>
    </row>
    <row r="2308" s="192" customFormat="1" customHeight="1" spans="1:12">
      <c r="A2308" s="179"/>
      <c r="B2308" s="179"/>
      <c r="C2308" s="179"/>
      <c r="D2308" s="199" t="s">
        <v>3517</v>
      </c>
      <c r="E2308" s="200" t="s">
        <v>3518</v>
      </c>
      <c r="F2308" s="201">
        <v>230.58</v>
      </c>
      <c r="G2308" s="201">
        <v>230.58</v>
      </c>
      <c r="H2308" s="202">
        <v>0</v>
      </c>
      <c r="I2308" s="205">
        <v>36.22</v>
      </c>
      <c r="J2308" s="201">
        <v>25.71</v>
      </c>
      <c r="K2308" s="201">
        <v>58.64</v>
      </c>
      <c r="L2308" s="202">
        <v>110.01</v>
      </c>
    </row>
    <row r="2309" s="192" customFormat="1" customHeight="1" spans="1:12">
      <c r="A2309" s="179" t="s">
        <v>1619</v>
      </c>
      <c r="B2309" s="179" t="s">
        <v>1992</v>
      </c>
      <c r="C2309" s="179" t="s">
        <v>1897</v>
      </c>
      <c r="D2309" s="199" t="s">
        <v>3519</v>
      </c>
      <c r="E2309" s="200" t="s">
        <v>3520</v>
      </c>
      <c r="F2309" s="201">
        <v>110.01</v>
      </c>
      <c r="G2309" s="201">
        <v>110.01</v>
      </c>
      <c r="H2309" s="202">
        <v>0</v>
      </c>
      <c r="I2309" s="205">
        <v>0</v>
      </c>
      <c r="J2309" s="201">
        <v>0</v>
      </c>
      <c r="K2309" s="201">
        <v>0</v>
      </c>
      <c r="L2309" s="202">
        <v>110.01</v>
      </c>
    </row>
    <row r="2310" s="192" customFormat="1" customHeight="1" spans="1:12">
      <c r="A2310" s="179" t="s">
        <v>1619</v>
      </c>
      <c r="B2310" s="179" t="s">
        <v>1992</v>
      </c>
      <c r="C2310" s="179" t="s">
        <v>1897</v>
      </c>
      <c r="D2310" s="199" t="s">
        <v>3519</v>
      </c>
      <c r="E2310" s="200" t="s">
        <v>3521</v>
      </c>
      <c r="F2310" s="201">
        <v>1.95</v>
      </c>
      <c r="G2310" s="201">
        <v>1.95</v>
      </c>
      <c r="H2310" s="202">
        <v>0</v>
      </c>
      <c r="I2310" s="205">
        <v>0</v>
      </c>
      <c r="J2310" s="201">
        <v>1.95</v>
      </c>
      <c r="K2310" s="201">
        <v>0</v>
      </c>
      <c r="L2310" s="202">
        <v>0</v>
      </c>
    </row>
    <row r="2311" s="192" customFormat="1" customHeight="1" spans="1:12">
      <c r="A2311" s="179" t="s">
        <v>1619</v>
      </c>
      <c r="B2311" s="179" t="s">
        <v>1992</v>
      </c>
      <c r="C2311" s="179" t="s">
        <v>1897</v>
      </c>
      <c r="D2311" s="199" t="s">
        <v>3519</v>
      </c>
      <c r="E2311" s="200" t="s">
        <v>3522</v>
      </c>
      <c r="F2311" s="201">
        <v>20</v>
      </c>
      <c r="G2311" s="201">
        <v>20</v>
      </c>
      <c r="H2311" s="202">
        <v>0</v>
      </c>
      <c r="I2311" s="205">
        <v>0</v>
      </c>
      <c r="J2311" s="201">
        <v>20</v>
      </c>
      <c r="K2311" s="201">
        <v>0</v>
      </c>
      <c r="L2311" s="202">
        <v>0</v>
      </c>
    </row>
    <row r="2312" s="192" customFormat="1" customHeight="1" spans="1:12">
      <c r="A2312" s="179" t="s">
        <v>1619</v>
      </c>
      <c r="B2312" s="179" t="s">
        <v>1911</v>
      </c>
      <c r="C2312" s="179" t="s">
        <v>1911</v>
      </c>
      <c r="D2312" s="199" t="s">
        <v>3523</v>
      </c>
      <c r="E2312" s="200" t="s">
        <v>3524</v>
      </c>
      <c r="F2312" s="201">
        <v>26.39</v>
      </c>
      <c r="G2312" s="201">
        <v>26.39</v>
      </c>
      <c r="H2312" s="202">
        <v>0</v>
      </c>
      <c r="I2312" s="205">
        <v>0</v>
      </c>
      <c r="J2312" s="201">
        <v>0</v>
      </c>
      <c r="K2312" s="201">
        <v>26.39</v>
      </c>
      <c r="L2312" s="202">
        <v>0</v>
      </c>
    </row>
    <row r="2313" s="192" customFormat="1" customHeight="1" spans="1:12">
      <c r="A2313" s="179" t="s">
        <v>1619</v>
      </c>
      <c r="B2313" s="179" t="s">
        <v>1911</v>
      </c>
      <c r="C2313" s="179" t="s">
        <v>1913</v>
      </c>
      <c r="D2313" s="199" t="s">
        <v>3525</v>
      </c>
      <c r="E2313" s="200" t="s">
        <v>3526</v>
      </c>
      <c r="F2313" s="201">
        <v>10.56</v>
      </c>
      <c r="G2313" s="201">
        <v>10.56</v>
      </c>
      <c r="H2313" s="202">
        <v>0</v>
      </c>
      <c r="I2313" s="205">
        <v>0</v>
      </c>
      <c r="J2313" s="201">
        <v>0</v>
      </c>
      <c r="K2313" s="201">
        <v>10.56</v>
      </c>
      <c r="L2313" s="202">
        <v>0</v>
      </c>
    </row>
    <row r="2314" s="192" customFormat="1" customHeight="1" spans="1:12">
      <c r="A2314" s="179" t="s">
        <v>1697</v>
      </c>
      <c r="B2314" s="179" t="s">
        <v>1992</v>
      </c>
      <c r="C2314" s="179" t="s">
        <v>1899</v>
      </c>
      <c r="D2314" s="199" t="s">
        <v>3582</v>
      </c>
      <c r="E2314" s="200" t="s">
        <v>3528</v>
      </c>
      <c r="F2314" s="201">
        <v>6.62</v>
      </c>
      <c r="G2314" s="201">
        <v>6.62</v>
      </c>
      <c r="H2314" s="202">
        <v>0</v>
      </c>
      <c r="I2314" s="205">
        <v>0</v>
      </c>
      <c r="J2314" s="201">
        <v>0</v>
      </c>
      <c r="K2314" s="201">
        <v>6.62</v>
      </c>
      <c r="L2314" s="202">
        <v>0</v>
      </c>
    </row>
    <row r="2315" s="192" customFormat="1" customHeight="1" spans="1:12">
      <c r="A2315" s="179" t="s">
        <v>1619</v>
      </c>
      <c r="B2315" s="179" t="s">
        <v>2029</v>
      </c>
      <c r="C2315" s="179" t="s">
        <v>1899</v>
      </c>
      <c r="D2315" s="199" t="s">
        <v>3529</v>
      </c>
      <c r="E2315" s="200" t="s">
        <v>3530</v>
      </c>
      <c r="F2315" s="201">
        <v>1.1</v>
      </c>
      <c r="G2315" s="201">
        <v>1.1</v>
      </c>
      <c r="H2315" s="202">
        <v>0</v>
      </c>
      <c r="I2315" s="205">
        <v>0</v>
      </c>
      <c r="J2315" s="201">
        <v>0</v>
      </c>
      <c r="K2315" s="201">
        <v>1.1</v>
      </c>
      <c r="L2315" s="202">
        <v>0</v>
      </c>
    </row>
    <row r="2316" s="192" customFormat="1" customHeight="1" spans="1:12">
      <c r="A2316" s="179" t="s">
        <v>1619</v>
      </c>
      <c r="B2316" s="179" t="s">
        <v>2029</v>
      </c>
      <c r="C2316" s="179" t="s">
        <v>1897</v>
      </c>
      <c r="D2316" s="199" t="s">
        <v>3531</v>
      </c>
      <c r="E2316" s="200" t="s">
        <v>3532</v>
      </c>
      <c r="F2316" s="201">
        <v>0.77</v>
      </c>
      <c r="G2316" s="201">
        <v>0.77</v>
      </c>
      <c r="H2316" s="202">
        <v>0</v>
      </c>
      <c r="I2316" s="205">
        <v>0</v>
      </c>
      <c r="J2316" s="201">
        <v>0</v>
      </c>
      <c r="K2316" s="201">
        <v>0.77</v>
      </c>
      <c r="L2316" s="202">
        <v>0</v>
      </c>
    </row>
    <row r="2317" s="192" customFormat="1" customHeight="1" spans="1:12">
      <c r="A2317" s="179" t="s">
        <v>1851</v>
      </c>
      <c r="B2317" s="179" t="s">
        <v>1899</v>
      </c>
      <c r="C2317" s="179" t="s">
        <v>1897</v>
      </c>
      <c r="D2317" s="199" t="s">
        <v>3533</v>
      </c>
      <c r="E2317" s="200" t="s">
        <v>3533</v>
      </c>
      <c r="F2317" s="201">
        <v>13.2</v>
      </c>
      <c r="G2317" s="201">
        <v>13.2</v>
      </c>
      <c r="H2317" s="202">
        <v>0</v>
      </c>
      <c r="I2317" s="205">
        <v>0</v>
      </c>
      <c r="J2317" s="201">
        <v>0</v>
      </c>
      <c r="K2317" s="201">
        <v>13.2</v>
      </c>
      <c r="L2317" s="202">
        <v>0</v>
      </c>
    </row>
    <row r="2318" s="192" customFormat="1" customHeight="1" spans="1:12">
      <c r="A2318" s="179" t="s">
        <v>1619</v>
      </c>
      <c r="B2318" s="179" t="s">
        <v>1992</v>
      </c>
      <c r="C2318" s="179" t="s">
        <v>1897</v>
      </c>
      <c r="D2318" s="199" t="s">
        <v>3519</v>
      </c>
      <c r="E2318" s="200" t="s">
        <v>3534</v>
      </c>
      <c r="F2318" s="201">
        <v>30</v>
      </c>
      <c r="G2318" s="201">
        <v>30</v>
      </c>
      <c r="H2318" s="202">
        <v>0</v>
      </c>
      <c r="I2318" s="205">
        <v>30</v>
      </c>
      <c r="J2318" s="201">
        <v>0</v>
      </c>
      <c r="K2318" s="201">
        <v>0</v>
      </c>
      <c r="L2318" s="202">
        <v>0</v>
      </c>
    </row>
    <row r="2319" s="192" customFormat="1" customHeight="1" spans="1:12">
      <c r="A2319" s="179" t="s">
        <v>1619</v>
      </c>
      <c r="B2319" s="179" t="s">
        <v>1992</v>
      </c>
      <c r="C2319" s="179" t="s">
        <v>1897</v>
      </c>
      <c r="D2319" s="199" t="s">
        <v>3519</v>
      </c>
      <c r="E2319" s="200" t="s">
        <v>3535</v>
      </c>
      <c r="F2319" s="201">
        <v>1.24</v>
      </c>
      <c r="G2319" s="201">
        <v>1.24</v>
      </c>
      <c r="H2319" s="202">
        <v>0</v>
      </c>
      <c r="I2319" s="205">
        <v>1.24</v>
      </c>
      <c r="J2319" s="201">
        <v>0</v>
      </c>
      <c r="K2319" s="201">
        <v>0</v>
      </c>
      <c r="L2319" s="202">
        <v>0</v>
      </c>
    </row>
    <row r="2320" s="192" customFormat="1" customHeight="1" spans="1:12">
      <c r="A2320" s="179" t="s">
        <v>1619</v>
      </c>
      <c r="B2320" s="179" t="s">
        <v>1992</v>
      </c>
      <c r="C2320" s="179" t="s">
        <v>1897</v>
      </c>
      <c r="D2320" s="199" t="s">
        <v>3519</v>
      </c>
      <c r="E2320" s="200" t="s">
        <v>3536</v>
      </c>
      <c r="F2320" s="201">
        <v>4.98</v>
      </c>
      <c r="G2320" s="201">
        <v>4.98</v>
      </c>
      <c r="H2320" s="202">
        <v>0</v>
      </c>
      <c r="I2320" s="205">
        <v>4.98</v>
      </c>
      <c r="J2320" s="201">
        <v>0</v>
      </c>
      <c r="K2320" s="201">
        <v>0</v>
      </c>
      <c r="L2320" s="202">
        <v>0</v>
      </c>
    </row>
    <row r="2321" s="192" customFormat="1" customHeight="1" spans="1:12">
      <c r="A2321" s="179" t="s">
        <v>1619</v>
      </c>
      <c r="B2321" s="179" t="s">
        <v>1911</v>
      </c>
      <c r="C2321" s="179" t="s">
        <v>1899</v>
      </c>
      <c r="D2321" s="199" t="s">
        <v>3571</v>
      </c>
      <c r="E2321" s="200" t="s">
        <v>3538</v>
      </c>
      <c r="F2321" s="201">
        <v>3.76</v>
      </c>
      <c r="G2321" s="201">
        <v>3.76</v>
      </c>
      <c r="H2321" s="202">
        <v>0</v>
      </c>
      <c r="I2321" s="205">
        <v>0</v>
      </c>
      <c r="J2321" s="201">
        <v>3.76</v>
      </c>
      <c r="K2321" s="201">
        <v>0</v>
      </c>
      <c r="L2321" s="202">
        <v>0</v>
      </c>
    </row>
    <row r="2322" s="192" customFormat="1" customHeight="1" spans="1:12">
      <c r="A2322" s="179"/>
      <c r="B2322" s="179"/>
      <c r="C2322" s="179"/>
      <c r="D2322" s="199" t="s">
        <v>3541</v>
      </c>
      <c r="E2322" s="200" t="s">
        <v>3542</v>
      </c>
      <c r="F2322" s="201">
        <v>507</v>
      </c>
      <c r="G2322" s="201">
        <v>43</v>
      </c>
      <c r="H2322" s="202">
        <v>464</v>
      </c>
      <c r="I2322" s="205">
        <v>43</v>
      </c>
      <c r="J2322" s="201">
        <v>464</v>
      </c>
      <c r="K2322" s="201">
        <v>0</v>
      </c>
      <c r="L2322" s="202">
        <v>0</v>
      </c>
    </row>
    <row r="2323" s="192" customFormat="1" customHeight="1" spans="1:12">
      <c r="A2323" s="179" t="s">
        <v>1619</v>
      </c>
      <c r="B2323" s="179" t="s">
        <v>1992</v>
      </c>
      <c r="C2323" s="179" t="s">
        <v>1897</v>
      </c>
      <c r="D2323" s="199" t="s">
        <v>3519</v>
      </c>
      <c r="E2323" s="200" t="s">
        <v>3888</v>
      </c>
      <c r="F2323" s="201">
        <v>14</v>
      </c>
      <c r="G2323" s="201">
        <v>14</v>
      </c>
      <c r="H2323" s="202">
        <v>0</v>
      </c>
      <c r="I2323" s="205">
        <v>14</v>
      </c>
      <c r="J2323" s="201">
        <v>0</v>
      </c>
      <c r="K2323" s="201">
        <v>0</v>
      </c>
      <c r="L2323" s="202">
        <v>0</v>
      </c>
    </row>
    <row r="2324" s="192" customFormat="1" customHeight="1" spans="1:12">
      <c r="A2324" s="179" t="s">
        <v>1619</v>
      </c>
      <c r="B2324" s="179" t="s">
        <v>1992</v>
      </c>
      <c r="C2324" s="179" t="s">
        <v>1909</v>
      </c>
      <c r="D2324" s="199" t="s">
        <v>3889</v>
      </c>
      <c r="E2324" s="200" t="s">
        <v>3890</v>
      </c>
      <c r="F2324" s="201">
        <v>4</v>
      </c>
      <c r="G2324" s="201">
        <v>4</v>
      </c>
      <c r="H2324" s="202">
        <v>0</v>
      </c>
      <c r="I2324" s="205">
        <v>4</v>
      </c>
      <c r="J2324" s="201">
        <v>0</v>
      </c>
      <c r="K2324" s="201">
        <v>0</v>
      </c>
      <c r="L2324" s="202">
        <v>0</v>
      </c>
    </row>
    <row r="2325" s="192" customFormat="1" customHeight="1" spans="1:12">
      <c r="A2325" s="179" t="s">
        <v>1619</v>
      </c>
      <c r="B2325" s="179" t="s">
        <v>1992</v>
      </c>
      <c r="C2325" s="179" t="s">
        <v>1915</v>
      </c>
      <c r="D2325" s="199" t="s">
        <v>3891</v>
      </c>
      <c r="E2325" s="200" t="s">
        <v>3892</v>
      </c>
      <c r="F2325" s="201">
        <v>25</v>
      </c>
      <c r="G2325" s="201">
        <v>25</v>
      </c>
      <c r="H2325" s="202">
        <v>0</v>
      </c>
      <c r="I2325" s="205">
        <v>25</v>
      </c>
      <c r="J2325" s="201">
        <v>0</v>
      </c>
      <c r="K2325" s="201">
        <v>0</v>
      </c>
      <c r="L2325" s="202">
        <v>0</v>
      </c>
    </row>
    <row r="2326" s="192" customFormat="1" customHeight="1" spans="1:12">
      <c r="A2326" s="179" t="s">
        <v>1619</v>
      </c>
      <c r="B2326" s="179" t="s">
        <v>1992</v>
      </c>
      <c r="C2326" s="179" t="s">
        <v>1911</v>
      </c>
      <c r="D2326" s="199" t="s">
        <v>3893</v>
      </c>
      <c r="E2326" s="200" t="s">
        <v>3622</v>
      </c>
      <c r="F2326" s="201">
        <v>464</v>
      </c>
      <c r="G2326" s="201">
        <v>0</v>
      </c>
      <c r="H2326" s="202">
        <v>464</v>
      </c>
      <c r="I2326" s="205">
        <v>0</v>
      </c>
      <c r="J2326" s="201">
        <v>464</v>
      </c>
      <c r="K2326" s="201">
        <v>0</v>
      </c>
      <c r="L2326" s="202">
        <v>0</v>
      </c>
    </row>
    <row r="2327" s="192" customFormat="1" customHeight="1" spans="1:12">
      <c r="A2327" s="179"/>
      <c r="B2327" s="179"/>
      <c r="C2327" s="179"/>
      <c r="D2327" s="199" t="s">
        <v>2599</v>
      </c>
      <c r="E2327" s="200" t="s">
        <v>2600</v>
      </c>
      <c r="F2327" s="201">
        <v>111.66</v>
      </c>
      <c r="G2327" s="201">
        <v>111.66</v>
      </c>
      <c r="H2327" s="202">
        <v>0</v>
      </c>
      <c r="I2327" s="205">
        <v>22.05</v>
      </c>
      <c r="J2327" s="201">
        <v>14.54</v>
      </c>
      <c r="K2327" s="201">
        <v>26.1</v>
      </c>
      <c r="L2327" s="202">
        <v>48.97</v>
      </c>
    </row>
    <row r="2328" s="192" customFormat="1" customHeight="1" spans="1:12">
      <c r="A2328" s="179"/>
      <c r="B2328" s="179"/>
      <c r="C2328" s="179"/>
      <c r="D2328" s="199" t="s">
        <v>3517</v>
      </c>
      <c r="E2328" s="200" t="s">
        <v>3518</v>
      </c>
      <c r="F2328" s="201">
        <v>103.66</v>
      </c>
      <c r="G2328" s="201">
        <v>103.66</v>
      </c>
      <c r="H2328" s="202">
        <v>0</v>
      </c>
      <c r="I2328" s="205">
        <v>14.05</v>
      </c>
      <c r="J2328" s="201">
        <v>14.54</v>
      </c>
      <c r="K2328" s="201">
        <v>26.1</v>
      </c>
      <c r="L2328" s="202">
        <v>48.97</v>
      </c>
    </row>
    <row r="2329" s="192" customFormat="1" customHeight="1" spans="1:12">
      <c r="A2329" s="179" t="s">
        <v>1619</v>
      </c>
      <c r="B2329" s="179" t="s">
        <v>1992</v>
      </c>
      <c r="C2329" s="179" t="s">
        <v>1909</v>
      </c>
      <c r="D2329" s="199" t="s">
        <v>3889</v>
      </c>
      <c r="E2329" s="200" t="s">
        <v>3520</v>
      </c>
      <c r="F2329" s="201">
        <v>48.97</v>
      </c>
      <c r="G2329" s="201">
        <v>48.97</v>
      </c>
      <c r="H2329" s="202">
        <v>0</v>
      </c>
      <c r="I2329" s="205">
        <v>0</v>
      </c>
      <c r="J2329" s="201">
        <v>0</v>
      </c>
      <c r="K2329" s="201">
        <v>0</v>
      </c>
      <c r="L2329" s="202">
        <v>48.97</v>
      </c>
    </row>
    <row r="2330" s="192" customFormat="1" customHeight="1" spans="1:12">
      <c r="A2330" s="179" t="s">
        <v>1619</v>
      </c>
      <c r="B2330" s="179" t="s">
        <v>1992</v>
      </c>
      <c r="C2330" s="179" t="s">
        <v>1909</v>
      </c>
      <c r="D2330" s="199" t="s">
        <v>3889</v>
      </c>
      <c r="E2330" s="200" t="s">
        <v>3522</v>
      </c>
      <c r="F2330" s="201">
        <v>9</v>
      </c>
      <c r="G2330" s="201">
        <v>9</v>
      </c>
      <c r="H2330" s="202">
        <v>0</v>
      </c>
      <c r="I2330" s="205">
        <v>0</v>
      </c>
      <c r="J2330" s="201">
        <v>9</v>
      </c>
      <c r="K2330" s="201">
        <v>0</v>
      </c>
      <c r="L2330" s="202">
        <v>0</v>
      </c>
    </row>
    <row r="2331" s="192" customFormat="1" customHeight="1" spans="1:12">
      <c r="A2331" s="179" t="s">
        <v>1619</v>
      </c>
      <c r="B2331" s="179" t="s">
        <v>1911</v>
      </c>
      <c r="C2331" s="179" t="s">
        <v>1911</v>
      </c>
      <c r="D2331" s="199" t="s">
        <v>3523</v>
      </c>
      <c r="E2331" s="200" t="s">
        <v>3524</v>
      </c>
      <c r="F2331" s="201">
        <v>11.6</v>
      </c>
      <c r="G2331" s="201">
        <v>11.6</v>
      </c>
      <c r="H2331" s="202">
        <v>0</v>
      </c>
      <c r="I2331" s="205">
        <v>0</v>
      </c>
      <c r="J2331" s="201">
        <v>0</v>
      </c>
      <c r="K2331" s="201">
        <v>11.6</v>
      </c>
      <c r="L2331" s="202">
        <v>0</v>
      </c>
    </row>
    <row r="2332" s="192" customFormat="1" customHeight="1" spans="1:12">
      <c r="A2332" s="179" t="s">
        <v>1619</v>
      </c>
      <c r="B2332" s="179" t="s">
        <v>1911</v>
      </c>
      <c r="C2332" s="179" t="s">
        <v>1913</v>
      </c>
      <c r="D2332" s="199" t="s">
        <v>3525</v>
      </c>
      <c r="E2332" s="200" t="s">
        <v>3526</v>
      </c>
      <c r="F2332" s="201">
        <v>4.64</v>
      </c>
      <c r="G2332" s="201">
        <v>4.64</v>
      </c>
      <c r="H2332" s="202">
        <v>0</v>
      </c>
      <c r="I2332" s="205">
        <v>0</v>
      </c>
      <c r="J2332" s="201">
        <v>0</v>
      </c>
      <c r="K2332" s="201">
        <v>4.64</v>
      </c>
      <c r="L2332" s="202">
        <v>0</v>
      </c>
    </row>
    <row r="2333" s="192" customFormat="1" customHeight="1" spans="1:12">
      <c r="A2333" s="179" t="s">
        <v>1697</v>
      </c>
      <c r="B2333" s="179" t="s">
        <v>1992</v>
      </c>
      <c r="C2333" s="179" t="s">
        <v>1899</v>
      </c>
      <c r="D2333" s="199" t="s">
        <v>3582</v>
      </c>
      <c r="E2333" s="200" t="s">
        <v>3528</v>
      </c>
      <c r="F2333" s="201">
        <v>2.94</v>
      </c>
      <c r="G2333" s="201">
        <v>2.94</v>
      </c>
      <c r="H2333" s="202">
        <v>0</v>
      </c>
      <c r="I2333" s="205">
        <v>0</v>
      </c>
      <c r="J2333" s="201">
        <v>0</v>
      </c>
      <c r="K2333" s="201">
        <v>2.94</v>
      </c>
      <c r="L2333" s="202">
        <v>0</v>
      </c>
    </row>
    <row r="2334" s="192" customFormat="1" customHeight="1" spans="1:12">
      <c r="A2334" s="179" t="s">
        <v>1619</v>
      </c>
      <c r="B2334" s="179" t="s">
        <v>2029</v>
      </c>
      <c r="C2334" s="179" t="s">
        <v>1899</v>
      </c>
      <c r="D2334" s="199" t="s">
        <v>3529</v>
      </c>
      <c r="E2334" s="200" t="s">
        <v>3530</v>
      </c>
      <c r="F2334" s="201">
        <v>0.49</v>
      </c>
      <c r="G2334" s="201">
        <v>0.49</v>
      </c>
      <c r="H2334" s="202">
        <v>0</v>
      </c>
      <c r="I2334" s="205">
        <v>0</v>
      </c>
      <c r="J2334" s="201">
        <v>0</v>
      </c>
      <c r="K2334" s="201">
        <v>0.49</v>
      </c>
      <c r="L2334" s="202">
        <v>0</v>
      </c>
    </row>
    <row r="2335" s="192" customFormat="1" customHeight="1" spans="1:12">
      <c r="A2335" s="179" t="s">
        <v>1619</v>
      </c>
      <c r="B2335" s="179" t="s">
        <v>2029</v>
      </c>
      <c r="C2335" s="179" t="s">
        <v>1897</v>
      </c>
      <c r="D2335" s="199" t="s">
        <v>3531</v>
      </c>
      <c r="E2335" s="200" t="s">
        <v>3532</v>
      </c>
      <c r="F2335" s="201">
        <v>0.55</v>
      </c>
      <c r="G2335" s="201">
        <v>0.55</v>
      </c>
      <c r="H2335" s="202">
        <v>0</v>
      </c>
      <c r="I2335" s="205">
        <v>0</v>
      </c>
      <c r="J2335" s="201">
        <v>0</v>
      </c>
      <c r="K2335" s="201">
        <v>0.55</v>
      </c>
      <c r="L2335" s="202">
        <v>0</v>
      </c>
    </row>
    <row r="2336" s="192" customFormat="1" customHeight="1" spans="1:12">
      <c r="A2336" s="179" t="s">
        <v>1851</v>
      </c>
      <c r="B2336" s="179" t="s">
        <v>1899</v>
      </c>
      <c r="C2336" s="179" t="s">
        <v>1897</v>
      </c>
      <c r="D2336" s="199" t="s">
        <v>3533</v>
      </c>
      <c r="E2336" s="200" t="s">
        <v>3533</v>
      </c>
      <c r="F2336" s="201">
        <v>5.88</v>
      </c>
      <c r="G2336" s="201">
        <v>5.88</v>
      </c>
      <c r="H2336" s="202">
        <v>0</v>
      </c>
      <c r="I2336" s="205">
        <v>0</v>
      </c>
      <c r="J2336" s="201">
        <v>0</v>
      </c>
      <c r="K2336" s="201">
        <v>5.88</v>
      </c>
      <c r="L2336" s="202">
        <v>0</v>
      </c>
    </row>
    <row r="2337" s="192" customFormat="1" customHeight="1" spans="1:12">
      <c r="A2337" s="179" t="s">
        <v>1619</v>
      </c>
      <c r="B2337" s="179" t="s">
        <v>1992</v>
      </c>
      <c r="C2337" s="179" t="s">
        <v>1909</v>
      </c>
      <c r="D2337" s="199" t="s">
        <v>3889</v>
      </c>
      <c r="E2337" s="200" t="s">
        <v>3534</v>
      </c>
      <c r="F2337" s="201">
        <v>13.5</v>
      </c>
      <c r="G2337" s="201">
        <v>13.5</v>
      </c>
      <c r="H2337" s="202">
        <v>0</v>
      </c>
      <c r="I2337" s="205">
        <v>13.5</v>
      </c>
      <c r="J2337" s="201">
        <v>0</v>
      </c>
      <c r="K2337" s="201">
        <v>0</v>
      </c>
      <c r="L2337" s="202">
        <v>0</v>
      </c>
    </row>
    <row r="2338" s="192" customFormat="1" customHeight="1" spans="1:12">
      <c r="A2338" s="179" t="s">
        <v>1619</v>
      </c>
      <c r="B2338" s="179" t="s">
        <v>1992</v>
      </c>
      <c r="C2338" s="179" t="s">
        <v>1909</v>
      </c>
      <c r="D2338" s="199" t="s">
        <v>3889</v>
      </c>
      <c r="E2338" s="200" t="s">
        <v>3535</v>
      </c>
      <c r="F2338" s="201">
        <v>0.55</v>
      </c>
      <c r="G2338" s="201">
        <v>0.55</v>
      </c>
      <c r="H2338" s="202">
        <v>0</v>
      </c>
      <c r="I2338" s="205">
        <v>0.55</v>
      </c>
      <c r="J2338" s="201">
        <v>0</v>
      </c>
      <c r="K2338" s="201">
        <v>0</v>
      </c>
      <c r="L2338" s="202">
        <v>0</v>
      </c>
    </row>
    <row r="2339" s="192" customFormat="1" customHeight="1" spans="1:12">
      <c r="A2339" s="179" t="s">
        <v>1619</v>
      </c>
      <c r="B2339" s="179" t="s">
        <v>1911</v>
      </c>
      <c r="C2339" s="179" t="s">
        <v>1899</v>
      </c>
      <c r="D2339" s="199" t="s">
        <v>3571</v>
      </c>
      <c r="E2339" s="200" t="s">
        <v>3538</v>
      </c>
      <c r="F2339" s="201">
        <v>5.54</v>
      </c>
      <c r="G2339" s="201">
        <v>5.54</v>
      </c>
      <c r="H2339" s="202">
        <v>0</v>
      </c>
      <c r="I2339" s="205">
        <v>0</v>
      </c>
      <c r="J2339" s="201">
        <v>5.54</v>
      </c>
      <c r="K2339" s="201">
        <v>0</v>
      </c>
      <c r="L2339" s="202">
        <v>0</v>
      </c>
    </row>
    <row r="2340" s="192" customFormat="1" customHeight="1" spans="1:12">
      <c r="A2340" s="179"/>
      <c r="B2340" s="179"/>
      <c r="C2340" s="179"/>
      <c r="D2340" s="199" t="s">
        <v>3541</v>
      </c>
      <c r="E2340" s="200" t="s">
        <v>3542</v>
      </c>
      <c r="F2340" s="201">
        <v>8</v>
      </c>
      <c r="G2340" s="201">
        <v>8</v>
      </c>
      <c r="H2340" s="202">
        <v>0</v>
      </c>
      <c r="I2340" s="205">
        <v>8</v>
      </c>
      <c r="J2340" s="201">
        <v>0</v>
      </c>
      <c r="K2340" s="201">
        <v>0</v>
      </c>
      <c r="L2340" s="202">
        <v>0</v>
      </c>
    </row>
    <row r="2341" s="192" customFormat="1" customHeight="1" spans="1:12">
      <c r="A2341" s="179" t="s">
        <v>1619</v>
      </c>
      <c r="B2341" s="179" t="s">
        <v>1992</v>
      </c>
      <c r="C2341" s="179" t="s">
        <v>1909</v>
      </c>
      <c r="D2341" s="199" t="s">
        <v>3889</v>
      </c>
      <c r="E2341" s="200" t="s">
        <v>3894</v>
      </c>
      <c r="F2341" s="201">
        <v>8</v>
      </c>
      <c r="G2341" s="201">
        <v>8</v>
      </c>
      <c r="H2341" s="202">
        <v>0</v>
      </c>
      <c r="I2341" s="205">
        <v>8</v>
      </c>
      <c r="J2341" s="201">
        <v>0</v>
      </c>
      <c r="K2341" s="201">
        <v>0</v>
      </c>
      <c r="L2341" s="202">
        <v>0</v>
      </c>
    </row>
    <row r="2342" s="192" customFormat="1" customHeight="1" spans="1:12">
      <c r="A2342" s="179"/>
      <c r="B2342" s="179"/>
      <c r="C2342" s="179"/>
      <c r="D2342" s="199" t="s">
        <v>2601</v>
      </c>
      <c r="E2342" s="200" t="s">
        <v>125</v>
      </c>
      <c r="F2342" s="201">
        <v>2937.67</v>
      </c>
      <c r="G2342" s="201">
        <v>2906.67</v>
      </c>
      <c r="H2342" s="202">
        <v>31</v>
      </c>
      <c r="I2342" s="205">
        <v>958.34</v>
      </c>
      <c r="J2342" s="201">
        <v>309.72</v>
      </c>
      <c r="K2342" s="201">
        <v>580.96</v>
      </c>
      <c r="L2342" s="202">
        <v>1088.65</v>
      </c>
    </row>
    <row r="2343" s="192" customFormat="1" customHeight="1" spans="1:12">
      <c r="A2343" s="179"/>
      <c r="B2343" s="179"/>
      <c r="C2343" s="179"/>
      <c r="D2343" s="199" t="s">
        <v>2602</v>
      </c>
      <c r="E2343" s="200" t="s">
        <v>2603</v>
      </c>
      <c r="F2343" s="201">
        <v>376.27</v>
      </c>
      <c r="G2343" s="201">
        <v>369.27</v>
      </c>
      <c r="H2343" s="202">
        <v>7</v>
      </c>
      <c r="I2343" s="205">
        <v>138.93</v>
      </c>
      <c r="J2343" s="201">
        <v>48.63</v>
      </c>
      <c r="K2343" s="201">
        <v>65.31</v>
      </c>
      <c r="L2343" s="202">
        <v>123.4</v>
      </c>
    </row>
    <row r="2344" s="192" customFormat="1" customHeight="1" spans="1:12">
      <c r="A2344" s="179"/>
      <c r="B2344" s="179"/>
      <c r="C2344" s="179"/>
      <c r="D2344" s="199" t="s">
        <v>3517</v>
      </c>
      <c r="E2344" s="200" t="s">
        <v>3518</v>
      </c>
      <c r="F2344" s="201">
        <v>274.27</v>
      </c>
      <c r="G2344" s="201">
        <v>274.27</v>
      </c>
      <c r="H2344" s="202">
        <v>0</v>
      </c>
      <c r="I2344" s="205">
        <v>43.93</v>
      </c>
      <c r="J2344" s="201">
        <v>41.63</v>
      </c>
      <c r="K2344" s="201">
        <v>65.31</v>
      </c>
      <c r="L2344" s="202">
        <v>123.4</v>
      </c>
    </row>
    <row r="2345" s="192" customFormat="1" customHeight="1" spans="1:12">
      <c r="A2345" s="179" t="s">
        <v>1619</v>
      </c>
      <c r="B2345" s="179" t="s">
        <v>1897</v>
      </c>
      <c r="C2345" s="179" t="s">
        <v>1897</v>
      </c>
      <c r="D2345" s="199" t="s">
        <v>3519</v>
      </c>
      <c r="E2345" s="200" t="s">
        <v>3520</v>
      </c>
      <c r="F2345" s="201">
        <v>123.4</v>
      </c>
      <c r="G2345" s="201">
        <v>123.4</v>
      </c>
      <c r="H2345" s="202">
        <v>0</v>
      </c>
      <c r="I2345" s="205">
        <v>0</v>
      </c>
      <c r="J2345" s="201">
        <v>0</v>
      </c>
      <c r="K2345" s="201">
        <v>0</v>
      </c>
      <c r="L2345" s="202">
        <v>123.4</v>
      </c>
    </row>
    <row r="2346" s="192" customFormat="1" customHeight="1" spans="1:12">
      <c r="A2346" s="179" t="s">
        <v>1619</v>
      </c>
      <c r="B2346" s="179" t="s">
        <v>1897</v>
      </c>
      <c r="C2346" s="179" t="s">
        <v>1897</v>
      </c>
      <c r="D2346" s="199" t="s">
        <v>3519</v>
      </c>
      <c r="E2346" s="200" t="s">
        <v>3521</v>
      </c>
      <c r="F2346" s="201">
        <v>6.27</v>
      </c>
      <c r="G2346" s="201">
        <v>6.27</v>
      </c>
      <c r="H2346" s="202">
        <v>0</v>
      </c>
      <c r="I2346" s="205">
        <v>0</v>
      </c>
      <c r="J2346" s="201">
        <v>6.27</v>
      </c>
      <c r="K2346" s="201">
        <v>0</v>
      </c>
      <c r="L2346" s="202">
        <v>0</v>
      </c>
    </row>
    <row r="2347" s="192" customFormat="1" customHeight="1" spans="1:12">
      <c r="A2347" s="179" t="s">
        <v>1619</v>
      </c>
      <c r="B2347" s="179" t="s">
        <v>1897</v>
      </c>
      <c r="C2347" s="179" t="s">
        <v>1897</v>
      </c>
      <c r="D2347" s="199" t="s">
        <v>3519</v>
      </c>
      <c r="E2347" s="200" t="s">
        <v>3522</v>
      </c>
      <c r="F2347" s="201">
        <v>19</v>
      </c>
      <c r="G2347" s="201">
        <v>19</v>
      </c>
      <c r="H2347" s="202">
        <v>0</v>
      </c>
      <c r="I2347" s="205">
        <v>0</v>
      </c>
      <c r="J2347" s="201">
        <v>19</v>
      </c>
      <c r="K2347" s="201">
        <v>0</v>
      </c>
      <c r="L2347" s="202">
        <v>0</v>
      </c>
    </row>
    <row r="2348" s="192" customFormat="1" customHeight="1" spans="1:12">
      <c r="A2348" s="179" t="s">
        <v>1619</v>
      </c>
      <c r="B2348" s="179" t="s">
        <v>1911</v>
      </c>
      <c r="C2348" s="179" t="s">
        <v>1911</v>
      </c>
      <c r="D2348" s="199" t="s">
        <v>3523</v>
      </c>
      <c r="E2348" s="200" t="s">
        <v>3524</v>
      </c>
      <c r="F2348" s="201">
        <v>29.73</v>
      </c>
      <c r="G2348" s="201">
        <v>29.73</v>
      </c>
      <c r="H2348" s="202">
        <v>0</v>
      </c>
      <c r="I2348" s="205">
        <v>0</v>
      </c>
      <c r="J2348" s="201">
        <v>0</v>
      </c>
      <c r="K2348" s="201">
        <v>29.73</v>
      </c>
      <c r="L2348" s="202">
        <v>0</v>
      </c>
    </row>
    <row r="2349" s="192" customFormat="1" customHeight="1" spans="1:12">
      <c r="A2349" s="179" t="s">
        <v>1619</v>
      </c>
      <c r="B2349" s="179" t="s">
        <v>1911</v>
      </c>
      <c r="C2349" s="179" t="s">
        <v>1913</v>
      </c>
      <c r="D2349" s="199" t="s">
        <v>3525</v>
      </c>
      <c r="E2349" s="200" t="s">
        <v>3526</v>
      </c>
      <c r="F2349" s="201">
        <v>11.89</v>
      </c>
      <c r="G2349" s="201">
        <v>11.89</v>
      </c>
      <c r="H2349" s="202">
        <v>0</v>
      </c>
      <c r="I2349" s="205">
        <v>0</v>
      </c>
      <c r="J2349" s="201">
        <v>0</v>
      </c>
      <c r="K2349" s="201">
        <v>11.89</v>
      </c>
      <c r="L2349" s="202">
        <v>0</v>
      </c>
    </row>
    <row r="2350" s="192" customFormat="1" customHeight="1" spans="1:12">
      <c r="A2350" s="179" t="s">
        <v>1697</v>
      </c>
      <c r="B2350" s="179" t="s">
        <v>1992</v>
      </c>
      <c r="C2350" s="179" t="s">
        <v>1897</v>
      </c>
      <c r="D2350" s="199" t="s">
        <v>3527</v>
      </c>
      <c r="E2350" s="200" t="s">
        <v>3528</v>
      </c>
      <c r="F2350" s="201">
        <v>7.65</v>
      </c>
      <c r="G2350" s="201">
        <v>7.65</v>
      </c>
      <c r="H2350" s="202">
        <v>0</v>
      </c>
      <c r="I2350" s="205">
        <v>0</v>
      </c>
      <c r="J2350" s="201">
        <v>0</v>
      </c>
      <c r="K2350" s="201">
        <v>7.65</v>
      </c>
      <c r="L2350" s="202">
        <v>0</v>
      </c>
    </row>
    <row r="2351" s="192" customFormat="1" customHeight="1" spans="1:12">
      <c r="A2351" s="179" t="s">
        <v>1619</v>
      </c>
      <c r="B2351" s="179" t="s">
        <v>2029</v>
      </c>
      <c r="C2351" s="179" t="s">
        <v>1899</v>
      </c>
      <c r="D2351" s="199" t="s">
        <v>3529</v>
      </c>
      <c r="E2351" s="200" t="s">
        <v>3530</v>
      </c>
      <c r="F2351" s="201">
        <v>1.23</v>
      </c>
      <c r="G2351" s="201">
        <v>1.23</v>
      </c>
      <c r="H2351" s="202">
        <v>0</v>
      </c>
      <c r="I2351" s="205">
        <v>0</v>
      </c>
      <c r="J2351" s="201">
        <v>0</v>
      </c>
      <c r="K2351" s="201">
        <v>1.23</v>
      </c>
      <c r="L2351" s="202">
        <v>0</v>
      </c>
    </row>
    <row r="2352" s="192" customFormat="1" customHeight="1" spans="1:12">
      <c r="A2352" s="179" t="s">
        <v>1851</v>
      </c>
      <c r="B2352" s="179" t="s">
        <v>1899</v>
      </c>
      <c r="C2352" s="179" t="s">
        <v>1897</v>
      </c>
      <c r="D2352" s="199" t="s">
        <v>3533</v>
      </c>
      <c r="E2352" s="200" t="s">
        <v>3533</v>
      </c>
      <c r="F2352" s="201">
        <v>14.81</v>
      </c>
      <c r="G2352" s="201">
        <v>14.81</v>
      </c>
      <c r="H2352" s="202">
        <v>0</v>
      </c>
      <c r="I2352" s="205">
        <v>0</v>
      </c>
      <c r="J2352" s="201">
        <v>0</v>
      </c>
      <c r="K2352" s="201">
        <v>14.81</v>
      </c>
      <c r="L2352" s="202">
        <v>0</v>
      </c>
    </row>
    <row r="2353" s="192" customFormat="1" customHeight="1" spans="1:12">
      <c r="A2353" s="179" t="s">
        <v>1619</v>
      </c>
      <c r="B2353" s="179" t="s">
        <v>1897</v>
      </c>
      <c r="C2353" s="179" t="s">
        <v>1897</v>
      </c>
      <c r="D2353" s="199" t="s">
        <v>3519</v>
      </c>
      <c r="E2353" s="200" t="s">
        <v>3534</v>
      </c>
      <c r="F2353" s="201">
        <v>28.5</v>
      </c>
      <c r="G2353" s="201">
        <v>28.5</v>
      </c>
      <c r="H2353" s="202">
        <v>0</v>
      </c>
      <c r="I2353" s="205">
        <v>28.5</v>
      </c>
      <c r="J2353" s="201">
        <v>0</v>
      </c>
      <c r="K2353" s="201">
        <v>0</v>
      </c>
      <c r="L2353" s="202">
        <v>0</v>
      </c>
    </row>
    <row r="2354" s="192" customFormat="1" customHeight="1" spans="1:12">
      <c r="A2354" s="179" t="s">
        <v>1619</v>
      </c>
      <c r="B2354" s="179" t="s">
        <v>1897</v>
      </c>
      <c r="C2354" s="179" t="s">
        <v>1897</v>
      </c>
      <c r="D2354" s="199" t="s">
        <v>3519</v>
      </c>
      <c r="E2354" s="200" t="s">
        <v>3535</v>
      </c>
      <c r="F2354" s="201">
        <v>1.51</v>
      </c>
      <c r="G2354" s="201">
        <v>1.51</v>
      </c>
      <c r="H2354" s="202">
        <v>0</v>
      </c>
      <c r="I2354" s="205">
        <v>1.51</v>
      </c>
      <c r="J2354" s="201">
        <v>0</v>
      </c>
      <c r="K2354" s="201">
        <v>0</v>
      </c>
      <c r="L2354" s="202">
        <v>0</v>
      </c>
    </row>
    <row r="2355" s="192" customFormat="1" customHeight="1" spans="1:12">
      <c r="A2355" s="179" t="s">
        <v>1619</v>
      </c>
      <c r="B2355" s="179" t="s">
        <v>1897</v>
      </c>
      <c r="C2355" s="179" t="s">
        <v>1897</v>
      </c>
      <c r="D2355" s="199" t="s">
        <v>3519</v>
      </c>
      <c r="E2355" s="200" t="s">
        <v>3536</v>
      </c>
      <c r="F2355" s="201">
        <v>13.92</v>
      </c>
      <c r="G2355" s="201">
        <v>13.92</v>
      </c>
      <c r="H2355" s="202">
        <v>0</v>
      </c>
      <c r="I2355" s="205">
        <v>13.92</v>
      </c>
      <c r="J2355" s="201">
        <v>0</v>
      </c>
      <c r="K2355" s="201">
        <v>0</v>
      </c>
      <c r="L2355" s="202">
        <v>0</v>
      </c>
    </row>
    <row r="2356" s="192" customFormat="1" customHeight="1" spans="1:12">
      <c r="A2356" s="179" t="s">
        <v>1619</v>
      </c>
      <c r="B2356" s="179" t="s">
        <v>1911</v>
      </c>
      <c r="C2356" s="179" t="s">
        <v>1897</v>
      </c>
      <c r="D2356" s="199" t="s">
        <v>3537</v>
      </c>
      <c r="E2356" s="200" t="s">
        <v>3538</v>
      </c>
      <c r="F2356" s="201">
        <v>16.36</v>
      </c>
      <c r="G2356" s="201">
        <v>16.36</v>
      </c>
      <c r="H2356" s="202">
        <v>0</v>
      </c>
      <c r="I2356" s="205">
        <v>0</v>
      </c>
      <c r="J2356" s="201">
        <v>16.36</v>
      </c>
      <c r="K2356" s="201">
        <v>0</v>
      </c>
      <c r="L2356" s="202">
        <v>0</v>
      </c>
    </row>
    <row r="2357" s="192" customFormat="1" customHeight="1" spans="1:12">
      <c r="A2357" s="179"/>
      <c r="B2357" s="179"/>
      <c r="C2357" s="179"/>
      <c r="D2357" s="199" t="s">
        <v>3541</v>
      </c>
      <c r="E2357" s="200" t="s">
        <v>3542</v>
      </c>
      <c r="F2357" s="201">
        <v>102</v>
      </c>
      <c r="G2357" s="201">
        <v>95</v>
      </c>
      <c r="H2357" s="202">
        <v>7</v>
      </c>
      <c r="I2357" s="205">
        <v>95</v>
      </c>
      <c r="J2357" s="201">
        <v>7</v>
      </c>
      <c r="K2357" s="201">
        <v>0</v>
      </c>
      <c r="L2357" s="202">
        <v>0</v>
      </c>
    </row>
    <row r="2358" s="192" customFormat="1" customHeight="1" spans="1:12">
      <c r="A2358" s="179" t="s">
        <v>1619</v>
      </c>
      <c r="B2358" s="179" t="s">
        <v>1897</v>
      </c>
      <c r="C2358" s="179" t="s">
        <v>1897</v>
      </c>
      <c r="D2358" s="199" t="s">
        <v>3519</v>
      </c>
      <c r="E2358" s="200" t="s">
        <v>3895</v>
      </c>
      <c r="F2358" s="201">
        <v>10</v>
      </c>
      <c r="G2358" s="201">
        <v>10</v>
      </c>
      <c r="H2358" s="202">
        <v>0</v>
      </c>
      <c r="I2358" s="205">
        <v>10</v>
      </c>
      <c r="J2358" s="201">
        <v>0</v>
      </c>
      <c r="K2358" s="201">
        <v>0</v>
      </c>
      <c r="L2358" s="202">
        <v>0</v>
      </c>
    </row>
    <row r="2359" s="192" customFormat="1" customHeight="1" spans="1:12">
      <c r="A2359" s="179" t="s">
        <v>1414</v>
      </c>
      <c r="B2359" s="179" t="s">
        <v>1990</v>
      </c>
      <c r="C2359" s="179" t="s">
        <v>1897</v>
      </c>
      <c r="D2359" s="199" t="s">
        <v>3519</v>
      </c>
      <c r="E2359" s="200" t="s">
        <v>3622</v>
      </c>
      <c r="F2359" s="201">
        <v>7</v>
      </c>
      <c r="G2359" s="201">
        <v>0</v>
      </c>
      <c r="H2359" s="202">
        <v>7</v>
      </c>
      <c r="I2359" s="205">
        <v>0</v>
      </c>
      <c r="J2359" s="201">
        <v>7</v>
      </c>
      <c r="K2359" s="201">
        <v>0</v>
      </c>
      <c r="L2359" s="202">
        <v>0</v>
      </c>
    </row>
    <row r="2360" s="192" customFormat="1" customHeight="1" spans="1:12">
      <c r="A2360" s="179" t="s">
        <v>1619</v>
      </c>
      <c r="B2360" s="179" t="s">
        <v>1897</v>
      </c>
      <c r="C2360" s="179" t="s">
        <v>1897</v>
      </c>
      <c r="D2360" s="199" t="s">
        <v>3519</v>
      </c>
      <c r="E2360" s="200" t="s">
        <v>3896</v>
      </c>
      <c r="F2360" s="201">
        <v>30</v>
      </c>
      <c r="G2360" s="201">
        <v>30</v>
      </c>
      <c r="H2360" s="202">
        <v>0</v>
      </c>
      <c r="I2360" s="205">
        <v>30</v>
      </c>
      <c r="J2360" s="201">
        <v>0</v>
      </c>
      <c r="K2360" s="201">
        <v>0</v>
      </c>
      <c r="L2360" s="202">
        <v>0</v>
      </c>
    </row>
    <row r="2361" s="192" customFormat="1" customHeight="1" spans="1:12">
      <c r="A2361" s="179" t="s">
        <v>1619</v>
      </c>
      <c r="B2361" s="179" t="s">
        <v>1897</v>
      </c>
      <c r="C2361" s="179" t="s">
        <v>1897</v>
      </c>
      <c r="D2361" s="199" t="s">
        <v>3519</v>
      </c>
      <c r="E2361" s="200" t="s">
        <v>3897</v>
      </c>
      <c r="F2361" s="201">
        <v>8</v>
      </c>
      <c r="G2361" s="201">
        <v>8</v>
      </c>
      <c r="H2361" s="202">
        <v>0</v>
      </c>
      <c r="I2361" s="205">
        <v>8</v>
      </c>
      <c r="J2361" s="201">
        <v>0</v>
      </c>
      <c r="K2361" s="201">
        <v>0</v>
      </c>
      <c r="L2361" s="202">
        <v>0</v>
      </c>
    </row>
    <row r="2362" s="192" customFormat="1" customHeight="1" spans="1:12">
      <c r="A2362" s="179" t="s">
        <v>1619</v>
      </c>
      <c r="B2362" s="179" t="s">
        <v>1897</v>
      </c>
      <c r="C2362" s="179" t="s">
        <v>1897</v>
      </c>
      <c r="D2362" s="199" t="s">
        <v>3519</v>
      </c>
      <c r="E2362" s="200" t="s">
        <v>3898</v>
      </c>
      <c r="F2362" s="201">
        <v>5</v>
      </c>
      <c r="G2362" s="201">
        <v>5</v>
      </c>
      <c r="H2362" s="202">
        <v>0</v>
      </c>
      <c r="I2362" s="205">
        <v>5</v>
      </c>
      <c r="J2362" s="201">
        <v>0</v>
      </c>
      <c r="K2362" s="201">
        <v>0</v>
      </c>
      <c r="L2362" s="202">
        <v>0</v>
      </c>
    </row>
    <row r="2363" s="192" customFormat="1" customHeight="1" spans="1:12">
      <c r="A2363" s="179" t="s">
        <v>1619</v>
      </c>
      <c r="B2363" s="179" t="s">
        <v>1897</v>
      </c>
      <c r="C2363" s="179" t="s">
        <v>1897</v>
      </c>
      <c r="D2363" s="199" t="s">
        <v>3519</v>
      </c>
      <c r="E2363" s="200" t="s">
        <v>3899</v>
      </c>
      <c r="F2363" s="201">
        <v>15</v>
      </c>
      <c r="G2363" s="201">
        <v>15</v>
      </c>
      <c r="H2363" s="202">
        <v>0</v>
      </c>
      <c r="I2363" s="205">
        <v>15</v>
      </c>
      <c r="J2363" s="201">
        <v>0</v>
      </c>
      <c r="K2363" s="201">
        <v>0</v>
      </c>
      <c r="L2363" s="202">
        <v>0</v>
      </c>
    </row>
    <row r="2364" s="192" customFormat="1" customHeight="1" spans="1:12">
      <c r="A2364" s="179" t="s">
        <v>1619</v>
      </c>
      <c r="B2364" s="179" t="s">
        <v>1897</v>
      </c>
      <c r="C2364" s="179" t="s">
        <v>1897</v>
      </c>
      <c r="D2364" s="199" t="s">
        <v>3519</v>
      </c>
      <c r="E2364" s="200" t="s">
        <v>3900</v>
      </c>
      <c r="F2364" s="201">
        <v>7</v>
      </c>
      <c r="G2364" s="201">
        <v>7</v>
      </c>
      <c r="H2364" s="202">
        <v>0</v>
      </c>
      <c r="I2364" s="205">
        <v>7</v>
      </c>
      <c r="J2364" s="201">
        <v>0</v>
      </c>
      <c r="K2364" s="201">
        <v>0</v>
      </c>
      <c r="L2364" s="202">
        <v>0</v>
      </c>
    </row>
    <row r="2365" s="192" customFormat="1" customHeight="1" spans="1:12">
      <c r="A2365" s="179" t="s">
        <v>1619</v>
      </c>
      <c r="B2365" s="179" t="s">
        <v>1897</v>
      </c>
      <c r="C2365" s="179" t="s">
        <v>1897</v>
      </c>
      <c r="D2365" s="199" t="s">
        <v>3519</v>
      </c>
      <c r="E2365" s="200" t="s">
        <v>3901</v>
      </c>
      <c r="F2365" s="201">
        <v>10</v>
      </c>
      <c r="G2365" s="201">
        <v>10</v>
      </c>
      <c r="H2365" s="202">
        <v>0</v>
      </c>
      <c r="I2365" s="205">
        <v>10</v>
      </c>
      <c r="J2365" s="201">
        <v>0</v>
      </c>
      <c r="K2365" s="201">
        <v>0</v>
      </c>
      <c r="L2365" s="202">
        <v>0</v>
      </c>
    </row>
    <row r="2366" s="192" customFormat="1" customHeight="1" spans="1:12">
      <c r="A2366" s="179" t="s">
        <v>1619</v>
      </c>
      <c r="B2366" s="179" t="s">
        <v>1897</v>
      </c>
      <c r="C2366" s="179" t="s">
        <v>1897</v>
      </c>
      <c r="D2366" s="199" t="s">
        <v>3519</v>
      </c>
      <c r="E2366" s="200" t="s">
        <v>3902</v>
      </c>
      <c r="F2366" s="201">
        <v>5</v>
      </c>
      <c r="G2366" s="201">
        <v>5</v>
      </c>
      <c r="H2366" s="202">
        <v>0</v>
      </c>
      <c r="I2366" s="205">
        <v>5</v>
      </c>
      <c r="J2366" s="201">
        <v>0</v>
      </c>
      <c r="K2366" s="201">
        <v>0</v>
      </c>
      <c r="L2366" s="202">
        <v>0</v>
      </c>
    </row>
    <row r="2367" s="192" customFormat="1" customHeight="1" spans="1:12">
      <c r="A2367" s="179" t="s">
        <v>1619</v>
      </c>
      <c r="B2367" s="179" t="s">
        <v>1897</v>
      </c>
      <c r="C2367" s="179" t="s">
        <v>1897</v>
      </c>
      <c r="D2367" s="199" t="s">
        <v>3519</v>
      </c>
      <c r="E2367" s="200" t="s">
        <v>3903</v>
      </c>
      <c r="F2367" s="201">
        <v>5</v>
      </c>
      <c r="G2367" s="201">
        <v>5</v>
      </c>
      <c r="H2367" s="202">
        <v>0</v>
      </c>
      <c r="I2367" s="205">
        <v>5</v>
      </c>
      <c r="J2367" s="201">
        <v>0</v>
      </c>
      <c r="K2367" s="201">
        <v>0</v>
      </c>
      <c r="L2367" s="202">
        <v>0</v>
      </c>
    </row>
    <row r="2368" s="192" customFormat="1" customHeight="1" spans="1:12">
      <c r="A2368" s="179"/>
      <c r="B2368" s="179"/>
      <c r="C2368" s="179"/>
      <c r="D2368" s="199" t="s">
        <v>2604</v>
      </c>
      <c r="E2368" s="200" t="s">
        <v>2605</v>
      </c>
      <c r="F2368" s="201">
        <v>220.71</v>
      </c>
      <c r="G2368" s="201">
        <v>213.71</v>
      </c>
      <c r="H2368" s="202">
        <v>7</v>
      </c>
      <c r="I2368" s="205">
        <v>61.59</v>
      </c>
      <c r="J2368" s="201">
        <v>27.98</v>
      </c>
      <c r="K2368" s="201">
        <v>45.76</v>
      </c>
      <c r="L2368" s="202">
        <v>85.38</v>
      </c>
    </row>
    <row r="2369" s="192" customFormat="1" customHeight="1" spans="1:12">
      <c r="A2369" s="179"/>
      <c r="B2369" s="179"/>
      <c r="C2369" s="179"/>
      <c r="D2369" s="199" t="s">
        <v>3517</v>
      </c>
      <c r="E2369" s="200" t="s">
        <v>3518</v>
      </c>
      <c r="F2369" s="201">
        <v>189.71</v>
      </c>
      <c r="G2369" s="201">
        <v>189.71</v>
      </c>
      <c r="H2369" s="202">
        <v>0</v>
      </c>
      <c r="I2369" s="205">
        <v>37.59</v>
      </c>
      <c r="J2369" s="201">
        <v>20.98</v>
      </c>
      <c r="K2369" s="201">
        <v>45.76</v>
      </c>
      <c r="L2369" s="202">
        <v>85.38</v>
      </c>
    </row>
    <row r="2370" s="192" customFormat="1" customHeight="1" spans="1:12">
      <c r="A2370" s="179" t="s">
        <v>1619</v>
      </c>
      <c r="B2370" s="179" t="s">
        <v>1897</v>
      </c>
      <c r="C2370" s="179" t="s">
        <v>1911</v>
      </c>
      <c r="D2370" s="199" t="s">
        <v>3904</v>
      </c>
      <c r="E2370" s="200" t="s">
        <v>3520</v>
      </c>
      <c r="F2370" s="201">
        <v>85.38</v>
      </c>
      <c r="G2370" s="201">
        <v>85.38</v>
      </c>
      <c r="H2370" s="202">
        <v>0</v>
      </c>
      <c r="I2370" s="205">
        <v>0</v>
      </c>
      <c r="J2370" s="201">
        <v>0</v>
      </c>
      <c r="K2370" s="201">
        <v>0</v>
      </c>
      <c r="L2370" s="202">
        <v>85.38</v>
      </c>
    </row>
    <row r="2371" s="192" customFormat="1" customHeight="1" spans="1:12">
      <c r="A2371" s="179" t="s">
        <v>1619</v>
      </c>
      <c r="B2371" s="179" t="s">
        <v>1897</v>
      </c>
      <c r="C2371" s="179" t="s">
        <v>1911</v>
      </c>
      <c r="D2371" s="199" t="s">
        <v>3904</v>
      </c>
      <c r="E2371" s="200" t="s">
        <v>3521</v>
      </c>
      <c r="F2371" s="201">
        <v>4.04</v>
      </c>
      <c r="G2371" s="201">
        <v>4.04</v>
      </c>
      <c r="H2371" s="202">
        <v>0</v>
      </c>
      <c r="I2371" s="205">
        <v>0</v>
      </c>
      <c r="J2371" s="201">
        <v>4.04</v>
      </c>
      <c r="K2371" s="201">
        <v>0</v>
      </c>
      <c r="L2371" s="202">
        <v>0</v>
      </c>
    </row>
    <row r="2372" s="192" customFormat="1" customHeight="1" spans="1:12">
      <c r="A2372" s="179" t="s">
        <v>1619</v>
      </c>
      <c r="B2372" s="179" t="s">
        <v>1897</v>
      </c>
      <c r="C2372" s="179" t="s">
        <v>1911</v>
      </c>
      <c r="D2372" s="199" t="s">
        <v>3904</v>
      </c>
      <c r="E2372" s="200" t="s">
        <v>3522</v>
      </c>
      <c r="F2372" s="201">
        <v>16</v>
      </c>
      <c r="G2372" s="201">
        <v>16</v>
      </c>
      <c r="H2372" s="202">
        <v>0</v>
      </c>
      <c r="I2372" s="205">
        <v>0</v>
      </c>
      <c r="J2372" s="201">
        <v>16</v>
      </c>
      <c r="K2372" s="201">
        <v>0</v>
      </c>
      <c r="L2372" s="202">
        <v>0</v>
      </c>
    </row>
    <row r="2373" s="192" customFormat="1" customHeight="1" spans="1:12">
      <c r="A2373" s="179" t="s">
        <v>1619</v>
      </c>
      <c r="B2373" s="179" t="s">
        <v>1911</v>
      </c>
      <c r="C2373" s="179" t="s">
        <v>1911</v>
      </c>
      <c r="D2373" s="199" t="s">
        <v>3523</v>
      </c>
      <c r="E2373" s="200" t="s">
        <v>3524</v>
      </c>
      <c r="F2373" s="201">
        <v>21.08</v>
      </c>
      <c r="G2373" s="201">
        <v>21.08</v>
      </c>
      <c r="H2373" s="202">
        <v>0</v>
      </c>
      <c r="I2373" s="205">
        <v>0</v>
      </c>
      <c r="J2373" s="201">
        <v>0</v>
      </c>
      <c r="K2373" s="201">
        <v>21.08</v>
      </c>
      <c r="L2373" s="202">
        <v>0</v>
      </c>
    </row>
    <row r="2374" s="192" customFormat="1" customHeight="1" spans="1:12">
      <c r="A2374" s="179" t="s">
        <v>1619</v>
      </c>
      <c r="B2374" s="179" t="s">
        <v>1911</v>
      </c>
      <c r="C2374" s="179" t="s">
        <v>1913</v>
      </c>
      <c r="D2374" s="199" t="s">
        <v>3525</v>
      </c>
      <c r="E2374" s="200" t="s">
        <v>3526</v>
      </c>
      <c r="F2374" s="201">
        <v>8.43</v>
      </c>
      <c r="G2374" s="201">
        <v>8.43</v>
      </c>
      <c r="H2374" s="202">
        <v>0</v>
      </c>
      <c r="I2374" s="205">
        <v>0</v>
      </c>
      <c r="J2374" s="201">
        <v>0</v>
      </c>
      <c r="K2374" s="201">
        <v>8.43</v>
      </c>
      <c r="L2374" s="202">
        <v>0</v>
      </c>
    </row>
    <row r="2375" s="192" customFormat="1" customHeight="1" spans="1:12">
      <c r="A2375" s="179" t="s">
        <v>1697</v>
      </c>
      <c r="B2375" s="179" t="s">
        <v>1992</v>
      </c>
      <c r="C2375" s="179" t="s">
        <v>1899</v>
      </c>
      <c r="D2375" s="199" t="s">
        <v>3582</v>
      </c>
      <c r="E2375" s="200" t="s">
        <v>3528</v>
      </c>
      <c r="F2375" s="201">
        <v>5.15</v>
      </c>
      <c r="G2375" s="201">
        <v>5.15</v>
      </c>
      <c r="H2375" s="202">
        <v>0</v>
      </c>
      <c r="I2375" s="205">
        <v>0</v>
      </c>
      <c r="J2375" s="201">
        <v>0</v>
      </c>
      <c r="K2375" s="201">
        <v>5.15</v>
      </c>
      <c r="L2375" s="202">
        <v>0</v>
      </c>
    </row>
    <row r="2376" s="192" customFormat="1" customHeight="1" spans="1:12">
      <c r="A2376" s="179" t="s">
        <v>1619</v>
      </c>
      <c r="B2376" s="179" t="s">
        <v>2029</v>
      </c>
      <c r="C2376" s="179" t="s">
        <v>1899</v>
      </c>
      <c r="D2376" s="199" t="s">
        <v>3529</v>
      </c>
      <c r="E2376" s="200" t="s">
        <v>3530</v>
      </c>
      <c r="F2376" s="201">
        <v>0.85</v>
      </c>
      <c r="G2376" s="201">
        <v>0.85</v>
      </c>
      <c r="H2376" s="202">
        <v>0</v>
      </c>
      <c r="I2376" s="205">
        <v>0</v>
      </c>
      <c r="J2376" s="201">
        <v>0</v>
      </c>
      <c r="K2376" s="201">
        <v>0.85</v>
      </c>
      <c r="L2376" s="202">
        <v>0</v>
      </c>
    </row>
    <row r="2377" s="192" customFormat="1" customHeight="1" spans="1:12">
      <c r="A2377" s="179" t="s">
        <v>1851</v>
      </c>
      <c r="B2377" s="179" t="s">
        <v>1899</v>
      </c>
      <c r="C2377" s="179" t="s">
        <v>1897</v>
      </c>
      <c r="D2377" s="199" t="s">
        <v>3533</v>
      </c>
      <c r="E2377" s="200" t="s">
        <v>3533</v>
      </c>
      <c r="F2377" s="201">
        <v>10.25</v>
      </c>
      <c r="G2377" s="201">
        <v>10.25</v>
      </c>
      <c r="H2377" s="202">
        <v>0</v>
      </c>
      <c r="I2377" s="205">
        <v>0</v>
      </c>
      <c r="J2377" s="201">
        <v>0</v>
      </c>
      <c r="K2377" s="201">
        <v>10.25</v>
      </c>
      <c r="L2377" s="202">
        <v>0</v>
      </c>
    </row>
    <row r="2378" s="192" customFormat="1" customHeight="1" spans="1:12">
      <c r="A2378" s="179" t="s">
        <v>1619</v>
      </c>
      <c r="B2378" s="179" t="s">
        <v>1897</v>
      </c>
      <c r="C2378" s="179" t="s">
        <v>1911</v>
      </c>
      <c r="D2378" s="199" t="s">
        <v>3904</v>
      </c>
      <c r="E2378" s="200" t="s">
        <v>3534</v>
      </c>
      <c r="F2378" s="201">
        <v>24</v>
      </c>
      <c r="G2378" s="201">
        <v>24</v>
      </c>
      <c r="H2378" s="202">
        <v>0</v>
      </c>
      <c r="I2378" s="205">
        <v>24</v>
      </c>
      <c r="J2378" s="201">
        <v>0</v>
      </c>
      <c r="K2378" s="201">
        <v>0</v>
      </c>
      <c r="L2378" s="202">
        <v>0</v>
      </c>
    </row>
    <row r="2379" s="192" customFormat="1" customHeight="1" spans="1:12">
      <c r="A2379" s="179" t="s">
        <v>1619</v>
      </c>
      <c r="B2379" s="179" t="s">
        <v>1897</v>
      </c>
      <c r="C2379" s="179" t="s">
        <v>1911</v>
      </c>
      <c r="D2379" s="199" t="s">
        <v>3904</v>
      </c>
      <c r="E2379" s="200" t="s">
        <v>3535</v>
      </c>
      <c r="F2379" s="201">
        <v>0.97</v>
      </c>
      <c r="G2379" s="201">
        <v>0.97</v>
      </c>
      <c r="H2379" s="202">
        <v>0</v>
      </c>
      <c r="I2379" s="205">
        <v>0.97</v>
      </c>
      <c r="J2379" s="201">
        <v>0</v>
      </c>
      <c r="K2379" s="201">
        <v>0</v>
      </c>
      <c r="L2379" s="202">
        <v>0</v>
      </c>
    </row>
    <row r="2380" s="192" customFormat="1" customHeight="1" spans="1:12">
      <c r="A2380" s="179" t="s">
        <v>1619</v>
      </c>
      <c r="B2380" s="179" t="s">
        <v>1897</v>
      </c>
      <c r="C2380" s="179" t="s">
        <v>1911</v>
      </c>
      <c r="D2380" s="199" t="s">
        <v>3904</v>
      </c>
      <c r="E2380" s="200" t="s">
        <v>3536</v>
      </c>
      <c r="F2380" s="201">
        <v>12.62</v>
      </c>
      <c r="G2380" s="201">
        <v>12.62</v>
      </c>
      <c r="H2380" s="202">
        <v>0</v>
      </c>
      <c r="I2380" s="205">
        <v>12.62</v>
      </c>
      <c r="J2380" s="201">
        <v>0</v>
      </c>
      <c r="K2380" s="201">
        <v>0</v>
      </c>
      <c r="L2380" s="202">
        <v>0</v>
      </c>
    </row>
    <row r="2381" s="192" customFormat="1" customHeight="1" spans="1:12">
      <c r="A2381" s="179" t="s">
        <v>1619</v>
      </c>
      <c r="B2381" s="179" t="s">
        <v>1911</v>
      </c>
      <c r="C2381" s="179" t="s">
        <v>1899</v>
      </c>
      <c r="D2381" s="199" t="s">
        <v>3571</v>
      </c>
      <c r="E2381" s="200" t="s">
        <v>3538</v>
      </c>
      <c r="F2381" s="201">
        <v>0.94</v>
      </c>
      <c r="G2381" s="201">
        <v>0.94</v>
      </c>
      <c r="H2381" s="202">
        <v>0</v>
      </c>
      <c r="I2381" s="205">
        <v>0</v>
      </c>
      <c r="J2381" s="201">
        <v>0.94</v>
      </c>
      <c r="K2381" s="201">
        <v>0</v>
      </c>
      <c r="L2381" s="202">
        <v>0</v>
      </c>
    </row>
    <row r="2382" s="192" customFormat="1" customHeight="1" spans="1:12">
      <c r="A2382" s="179"/>
      <c r="B2382" s="179"/>
      <c r="C2382" s="179"/>
      <c r="D2382" s="199" t="s">
        <v>3541</v>
      </c>
      <c r="E2382" s="200" t="s">
        <v>3542</v>
      </c>
      <c r="F2382" s="201">
        <v>31</v>
      </c>
      <c r="G2382" s="201">
        <v>24</v>
      </c>
      <c r="H2382" s="202">
        <v>7</v>
      </c>
      <c r="I2382" s="205">
        <v>24</v>
      </c>
      <c r="J2382" s="201">
        <v>7</v>
      </c>
      <c r="K2382" s="201">
        <v>0</v>
      </c>
      <c r="L2382" s="202">
        <v>0</v>
      </c>
    </row>
    <row r="2383" s="192" customFormat="1" customHeight="1" spans="1:12">
      <c r="A2383" s="179" t="s">
        <v>1619</v>
      </c>
      <c r="B2383" s="179" t="s">
        <v>1897</v>
      </c>
      <c r="C2383" s="179" t="s">
        <v>1911</v>
      </c>
      <c r="D2383" s="199" t="s">
        <v>3904</v>
      </c>
      <c r="E2383" s="200" t="s">
        <v>3905</v>
      </c>
      <c r="F2383" s="201">
        <v>0.5</v>
      </c>
      <c r="G2383" s="201">
        <v>0.5</v>
      </c>
      <c r="H2383" s="202">
        <v>0</v>
      </c>
      <c r="I2383" s="205">
        <v>0.5</v>
      </c>
      <c r="J2383" s="201">
        <v>0</v>
      </c>
      <c r="K2383" s="201">
        <v>0</v>
      </c>
      <c r="L2383" s="202">
        <v>0</v>
      </c>
    </row>
    <row r="2384" s="192" customFormat="1" customHeight="1" spans="1:12">
      <c r="A2384" s="179" t="s">
        <v>1619</v>
      </c>
      <c r="B2384" s="179" t="s">
        <v>1897</v>
      </c>
      <c r="C2384" s="179" t="s">
        <v>1911</v>
      </c>
      <c r="D2384" s="199" t="s">
        <v>3904</v>
      </c>
      <c r="E2384" s="200" t="s">
        <v>3622</v>
      </c>
      <c r="F2384" s="201">
        <v>7</v>
      </c>
      <c r="G2384" s="201">
        <v>0</v>
      </c>
      <c r="H2384" s="202">
        <v>7</v>
      </c>
      <c r="I2384" s="205">
        <v>0</v>
      </c>
      <c r="J2384" s="201">
        <v>7</v>
      </c>
      <c r="K2384" s="201">
        <v>0</v>
      </c>
      <c r="L2384" s="202">
        <v>0</v>
      </c>
    </row>
    <row r="2385" s="192" customFormat="1" customHeight="1" spans="1:12">
      <c r="A2385" s="179" t="s">
        <v>1619</v>
      </c>
      <c r="B2385" s="179" t="s">
        <v>1897</v>
      </c>
      <c r="C2385" s="179" t="s">
        <v>1911</v>
      </c>
      <c r="D2385" s="199" t="s">
        <v>3904</v>
      </c>
      <c r="E2385" s="200" t="s">
        <v>3906</v>
      </c>
      <c r="F2385" s="201">
        <v>13.5</v>
      </c>
      <c r="G2385" s="201">
        <v>13.5</v>
      </c>
      <c r="H2385" s="202">
        <v>0</v>
      </c>
      <c r="I2385" s="205">
        <v>13.5</v>
      </c>
      <c r="J2385" s="201">
        <v>0</v>
      </c>
      <c r="K2385" s="201">
        <v>0</v>
      </c>
      <c r="L2385" s="202">
        <v>0</v>
      </c>
    </row>
    <row r="2386" s="192" customFormat="1" customHeight="1" spans="1:12">
      <c r="A2386" s="179" t="s">
        <v>1619</v>
      </c>
      <c r="B2386" s="179" t="s">
        <v>1897</v>
      </c>
      <c r="C2386" s="179" t="s">
        <v>1911</v>
      </c>
      <c r="D2386" s="199" t="s">
        <v>3904</v>
      </c>
      <c r="E2386" s="200" t="s">
        <v>3907</v>
      </c>
      <c r="F2386" s="201">
        <v>10</v>
      </c>
      <c r="G2386" s="201">
        <v>10</v>
      </c>
      <c r="H2386" s="202">
        <v>0</v>
      </c>
      <c r="I2386" s="205">
        <v>10</v>
      </c>
      <c r="J2386" s="201">
        <v>0</v>
      </c>
      <c r="K2386" s="201">
        <v>0</v>
      </c>
      <c r="L2386" s="202">
        <v>0</v>
      </c>
    </row>
    <row r="2387" s="192" customFormat="1" customHeight="1" spans="1:12">
      <c r="A2387" s="179"/>
      <c r="B2387" s="179"/>
      <c r="C2387" s="179"/>
      <c r="D2387" s="199" t="s">
        <v>2606</v>
      </c>
      <c r="E2387" s="200" t="s">
        <v>2607</v>
      </c>
      <c r="F2387" s="201">
        <v>100.79</v>
      </c>
      <c r="G2387" s="201">
        <v>100.79</v>
      </c>
      <c r="H2387" s="202">
        <v>0</v>
      </c>
      <c r="I2387" s="205">
        <v>44.33</v>
      </c>
      <c r="J2387" s="201">
        <v>8.77</v>
      </c>
      <c r="K2387" s="201">
        <v>16.6</v>
      </c>
      <c r="L2387" s="202">
        <v>31.09</v>
      </c>
    </row>
    <row r="2388" s="192" customFormat="1" customHeight="1" spans="1:12">
      <c r="A2388" s="179"/>
      <c r="B2388" s="179"/>
      <c r="C2388" s="179"/>
      <c r="D2388" s="199" t="s">
        <v>3517</v>
      </c>
      <c r="E2388" s="200" t="s">
        <v>3518</v>
      </c>
      <c r="F2388" s="201">
        <v>65.79</v>
      </c>
      <c r="G2388" s="201">
        <v>65.79</v>
      </c>
      <c r="H2388" s="202">
        <v>0</v>
      </c>
      <c r="I2388" s="205">
        <v>9.33</v>
      </c>
      <c r="J2388" s="201">
        <v>8.77</v>
      </c>
      <c r="K2388" s="201">
        <v>16.6</v>
      </c>
      <c r="L2388" s="202">
        <v>31.09</v>
      </c>
    </row>
    <row r="2389" s="192" customFormat="1" customHeight="1" spans="1:12">
      <c r="A2389" s="179" t="s">
        <v>1619</v>
      </c>
      <c r="B2389" s="179" t="s">
        <v>1897</v>
      </c>
      <c r="C2389" s="179" t="s">
        <v>1897</v>
      </c>
      <c r="D2389" s="199" t="s">
        <v>3519</v>
      </c>
      <c r="E2389" s="200" t="s">
        <v>3520</v>
      </c>
      <c r="F2389" s="201">
        <v>31.09</v>
      </c>
      <c r="G2389" s="201">
        <v>31.09</v>
      </c>
      <c r="H2389" s="202">
        <v>0</v>
      </c>
      <c r="I2389" s="205">
        <v>0</v>
      </c>
      <c r="J2389" s="201">
        <v>0</v>
      </c>
      <c r="K2389" s="201">
        <v>0</v>
      </c>
      <c r="L2389" s="202">
        <v>31.09</v>
      </c>
    </row>
    <row r="2390" s="192" customFormat="1" customHeight="1" spans="1:12">
      <c r="A2390" s="179" t="s">
        <v>1619</v>
      </c>
      <c r="B2390" s="179" t="s">
        <v>1897</v>
      </c>
      <c r="C2390" s="179" t="s">
        <v>1897</v>
      </c>
      <c r="D2390" s="199" t="s">
        <v>3519</v>
      </c>
      <c r="E2390" s="200" t="s">
        <v>3522</v>
      </c>
      <c r="F2390" s="201">
        <v>6</v>
      </c>
      <c r="G2390" s="201">
        <v>6</v>
      </c>
      <c r="H2390" s="202">
        <v>0</v>
      </c>
      <c r="I2390" s="205">
        <v>0</v>
      </c>
      <c r="J2390" s="201">
        <v>6</v>
      </c>
      <c r="K2390" s="201">
        <v>0</v>
      </c>
      <c r="L2390" s="202">
        <v>0</v>
      </c>
    </row>
    <row r="2391" s="192" customFormat="1" customHeight="1" spans="1:12">
      <c r="A2391" s="179" t="s">
        <v>1619</v>
      </c>
      <c r="B2391" s="179" t="s">
        <v>1911</v>
      </c>
      <c r="C2391" s="179" t="s">
        <v>1911</v>
      </c>
      <c r="D2391" s="199" t="s">
        <v>3523</v>
      </c>
      <c r="E2391" s="200" t="s">
        <v>3524</v>
      </c>
      <c r="F2391" s="201">
        <v>7.42</v>
      </c>
      <c r="G2391" s="201">
        <v>7.42</v>
      </c>
      <c r="H2391" s="202">
        <v>0</v>
      </c>
      <c r="I2391" s="205">
        <v>0</v>
      </c>
      <c r="J2391" s="201">
        <v>0</v>
      </c>
      <c r="K2391" s="201">
        <v>7.42</v>
      </c>
      <c r="L2391" s="202">
        <v>0</v>
      </c>
    </row>
    <row r="2392" s="192" customFormat="1" customHeight="1" spans="1:12">
      <c r="A2392" s="179" t="s">
        <v>1619</v>
      </c>
      <c r="B2392" s="179" t="s">
        <v>1911</v>
      </c>
      <c r="C2392" s="179" t="s">
        <v>1913</v>
      </c>
      <c r="D2392" s="199" t="s">
        <v>3525</v>
      </c>
      <c r="E2392" s="200" t="s">
        <v>3526</v>
      </c>
      <c r="F2392" s="201">
        <v>2.97</v>
      </c>
      <c r="G2392" s="201">
        <v>2.97</v>
      </c>
      <c r="H2392" s="202">
        <v>0</v>
      </c>
      <c r="I2392" s="205">
        <v>0</v>
      </c>
      <c r="J2392" s="201">
        <v>0</v>
      </c>
      <c r="K2392" s="201">
        <v>2.97</v>
      </c>
      <c r="L2392" s="202">
        <v>0</v>
      </c>
    </row>
    <row r="2393" s="192" customFormat="1" customHeight="1" spans="1:12">
      <c r="A2393" s="179" t="s">
        <v>1697</v>
      </c>
      <c r="B2393" s="179" t="s">
        <v>1992</v>
      </c>
      <c r="C2393" s="179" t="s">
        <v>1899</v>
      </c>
      <c r="D2393" s="199" t="s">
        <v>3582</v>
      </c>
      <c r="E2393" s="200" t="s">
        <v>3528</v>
      </c>
      <c r="F2393" s="201">
        <v>1.84</v>
      </c>
      <c r="G2393" s="201">
        <v>1.84</v>
      </c>
      <c r="H2393" s="202">
        <v>0</v>
      </c>
      <c r="I2393" s="205">
        <v>0</v>
      </c>
      <c r="J2393" s="201">
        <v>0</v>
      </c>
      <c r="K2393" s="201">
        <v>1.84</v>
      </c>
      <c r="L2393" s="202">
        <v>0</v>
      </c>
    </row>
    <row r="2394" s="192" customFormat="1" customHeight="1" spans="1:12">
      <c r="A2394" s="179" t="s">
        <v>1619</v>
      </c>
      <c r="B2394" s="179" t="s">
        <v>2029</v>
      </c>
      <c r="C2394" s="179" t="s">
        <v>1899</v>
      </c>
      <c r="D2394" s="199" t="s">
        <v>3529</v>
      </c>
      <c r="E2394" s="200" t="s">
        <v>3530</v>
      </c>
      <c r="F2394" s="201">
        <v>0.31</v>
      </c>
      <c r="G2394" s="201">
        <v>0.31</v>
      </c>
      <c r="H2394" s="202">
        <v>0</v>
      </c>
      <c r="I2394" s="205">
        <v>0</v>
      </c>
      <c r="J2394" s="201">
        <v>0</v>
      </c>
      <c r="K2394" s="201">
        <v>0.31</v>
      </c>
      <c r="L2394" s="202">
        <v>0</v>
      </c>
    </row>
    <row r="2395" s="192" customFormat="1" customHeight="1" spans="1:12">
      <c r="A2395" s="179" t="s">
        <v>1619</v>
      </c>
      <c r="B2395" s="179" t="s">
        <v>2029</v>
      </c>
      <c r="C2395" s="179" t="s">
        <v>1897</v>
      </c>
      <c r="D2395" s="199" t="s">
        <v>3531</v>
      </c>
      <c r="E2395" s="200" t="s">
        <v>3532</v>
      </c>
      <c r="F2395" s="201">
        <v>0.33</v>
      </c>
      <c r="G2395" s="201">
        <v>0.33</v>
      </c>
      <c r="H2395" s="202">
        <v>0</v>
      </c>
      <c r="I2395" s="205">
        <v>0</v>
      </c>
      <c r="J2395" s="201">
        <v>0</v>
      </c>
      <c r="K2395" s="201">
        <v>0.33</v>
      </c>
      <c r="L2395" s="202">
        <v>0</v>
      </c>
    </row>
    <row r="2396" s="192" customFormat="1" customHeight="1" spans="1:12">
      <c r="A2396" s="179" t="s">
        <v>1851</v>
      </c>
      <c r="B2396" s="179" t="s">
        <v>1899</v>
      </c>
      <c r="C2396" s="179" t="s">
        <v>1897</v>
      </c>
      <c r="D2396" s="199" t="s">
        <v>3533</v>
      </c>
      <c r="E2396" s="200" t="s">
        <v>3533</v>
      </c>
      <c r="F2396" s="201">
        <v>3.73</v>
      </c>
      <c r="G2396" s="201">
        <v>3.73</v>
      </c>
      <c r="H2396" s="202">
        <v>0</v>
      </c>
      <c r="I2396" s="205">
        <v>0</v>
      </c>
      <c r="J2396" s="201">
        <v>0</v>
      </c>
      <c r="K2396" s="201">
        <v>3.73</v>
      </c>
      <c r="L2396" s="202">
        <v>0</v>
      </c>
    </row>
    <row r="2397" s="192" customFormat="1" customHeight="1" spans="1:12">
      <c r="A2397" s="179" t="s">
        <v>1619</v>
      </c>
      <c r="B2397" s="179" t="s">
        <v>1897</v>
      </c>
      <c r="C2397" s="179" t="s">
        <v>1897</v>
      </c>
      <c r="D2397" s="199" t="s">
        <v>3519</v>
      </c>
      <c r="E2397" s="200" t="s">
        <v>3534</v>
      </c>
      <c r="F2397" s="201">
        <v>9</v>
      </c>
      <c r="G2397" s="201">
        <v>9</v>
      </c>
      <c r="H2397" s="202">
        <v>0</v>
      </c>
      <c r="I2397" s="205">
        <v>9</v>
      </c>
      <c r="J2397" s="201">
        <v>0</v>
      </c>
      <c r="K2397" s="201">
        <v>0</v>
      </c>
      <c r="L2397" s="202">
        <v>0</v>
      </c>
    </row>
    <row r="2398" s="192" customFormat="1" customHeight="1" spans="1:12">
      <c r="A2398" s="179" t="s">
        <v>1619</v>
      </c>
      <c r="B2398" s="179" t="s">
        <v>1897</v>
      </c>
      <c r="C2398" s="179" t="s">
        <v>1897</v>
      </c>
      <c r="D2398" s="199" t="s">
        <v>3519</v>
      </c>
      <c r="E2398" s="200" t="s">
        <v>3535</v>
      </c>
      <c r="F2398" s="201">
        <v>0.33</v>
      </c>
      <c r="G2398" s="201">
        <v>0.33</v>
      </c>
      <c r="H2398" s="202">
        <v>0</v>
      </c>
      <c r="I2398" s="205">
        <v>0.33</v>
      </c>
      <c r="J2398" s="201">
        <v>0</v>
      </c>
      <c r="K2398" s="201">
        <v>0</v>
      </c>
      <c r="L2398" s="202">
        <v>0</v>
      </c>
    </row>
    <row r="2399" s="192" customFormat="1" customHeight="1" spans="1:12">
      <c r="A2399" s="179" t="s">
        <v>1619</v>
      </c>
      <c r="B2399" s="179" t="s">
        <v>1911</v>
      </c>
      <c r="C2399" s="179" t="s">
        <v>1899</v>
      </c>
      <c r="D2399" s="199" t="s">
        <v>3571</v>
      </c>
      <c r="E2399" s="200" t="s">
        <v>3538</v>
      </c>
      <c r="F2399" s="201">
        <v>2.77</v>
      </c>
      <c r="G2399" s="201">
        <v>2.77</v>
      </c>
      <c r="H2399" s="202">
        <v>0</v>
      </c>
      <c r="I2399" s="205">
        <v>0</v>
      </c>
      <c r="J2399" s="201">
        <v>2.77</v>
      </c>
      <c r="K2399" s="201">
        <v>0</v>
      </c>
      <c r="L2399" s="202">
        <v>0</v>
      </c>
    </row>
    <row r="2400" s="192" customFormat="1" customHeight="1" spans="1:12">
      <c r="A2400" s="179"/>
      <c r="B2400" s="179"/>
      <c r="C2400" s="179"/>
      <c r="D2400" s="199" t="s">
        <v>3541</v>
      </c>
      <c r="E2400" s="200" t="s">
        <v>3542</v>
      </c>
      <c r="F2400" s="201">
        <v>35</v>
      </c>
      <c r="G2400" s="201">
        <v>35</v>
      </c>
      <c r="H2400" s="202">
        <v>0</v>
      </c>
      <c r="I2400" s="205">
        <v>35</v>
      </c>
      <c r="J2400" s="201">
        <v>0</v>
      </c>
      <c r="K2400" s="201">
        <v>0</v>
      </c>
      <c r="L2400" s="202">
        <v>0</v>
      </c>
    </row>
    <row r="2401" s="192" customFormat="1" customHeight="1" spans="1:12">
      <c r="A2401" s="179" t="s">
        <v>1619</v>
      </c>
      <c r="B2401" s="179" t="s">
        <v>1897</v>
      </c>
      <c r="C2401" s="179" t="s">
        <v>1897</v>
      </c>
      <c r="D2401" s="199" t="s">
        <v>3519</v>
      </c>
      <c r="E2401" s="200" t="s">
        <v>3908</v>
      </c>
      <c r="F2401" s="201">
        <v>20</v>
      </c>
      <c r="G2401" s="201">
        <v>20</v>
      </c>
      <c r="H2401" s="202">
        <v>0</v>
      </c>
      <c r="I2401" s="205">
        <v>20</v>
      </c>
      <c r="J2401" s="201">
        <v>0</v>
      </c>
      <c r="K2401" s="201">
        <v>0</v>
      </c>
      <c r="L2401" s="202">
        <v>0</v>
      </c>
    </row>
    <row r="2402" s="192" customFormat="1" customHeight="1" spans="1:12">
      <c r="A2402" s="179" t="s">
        <v>1619</v>
      </c>
      <c r="B2402" s="179" t="s">
        <v>1897</v>
      </c>
      <c r="C2402" s="179" t="s">
        <v>1897</v>
      </c>
      <c r="D2402" s="199" t="s">
        <v>3519</v>
      </c>
      <c r="E2402" s="200" t="s">
        <v>3909</v>
      </c>
      <c r="F2402" s="201">
        <v>13</v>
      </c>
      <c r="G2402" s="201">
        <v>13</v>
      </c>
      <c r="H2402" s="202">
        <v>0</v>
      </c>
      <c r="I2402" s="205">
        <v>13</v>
      </c>
      <c r="J2402" s="201">
        <v>0</v>
      </c>
      <c r="K2402" s="201">
        <v>0</v>
      </c>
      <c r="L2402" s="202">
        <v>0</v>
      </c>
    </row>
    <row r="2403" s="192" customFormat="1" customHeight="1" spans="1:12">
      <c r="A2403" s="179" t="s">
        <v>1619</v>
      </c>
      <c r="B2403" s="179" t="s">
        <v>1897</v>
      </c>
      <c r="C2403" s="179" t="s">
        <v>1897</v>
      </c>
      <c r="D2403" s="199" t="s">
        <v>3519</v>
      </c>
      <c r="E2403" s="200" t="s">
        <v>3910</v>
      </c>
      <c r="F2403" s="201">
        <v>2</v>
      </c>
      <c r="G2403" s="201">
        <v>2</v>
      </c>
      <c r="H2403" s="202">
        <v>0</v>
      </c>
      <c r="I2403" s="205">
        <v>2</v>
      </c>
      <c r="J2403" s="201">
        <v>0</v>
      </c>
      <c r="K2403" s="201">
        <v>0</v>
      </c>
      <c r="L2403" s="202">
        <v>0</v>
      </c>
    </row>
    <row r="2404" s="192" customFormat="1" customHeight="1" spans="1:12">
      <c r="A2404" s="179"/>
      <c r="B2404" s="179"/>
      <c r="C2404" s="179"/>
      <c r="D2404" s="199" t="s">
        <v>2608</v>
      </c>
      <c r="E2404" s="200" t="s">
        <v>2609</v>
      </c>
      <c r="F2404" s="201">
        <v>587.66</v>
      </c>
      <c r="G2404" s="201">
        <v>583.66</v>
      </c>
      <c r="H2404" s="202">
        <v>4</v>
      </c>
      <c r="I2404" s="205">
        <v>141.91</v>
      </c>
      <c r="J2404" s="201">
        <v>72.85</v>
      </c>
      <c r="K2404" s="201">
        <v>129.76</v>
      </c>
      <c r="L2404" s="202">
        <v>243.14</v>
      </c>
    </row>
    <row r="2405" s="192" customFormat="1" customHeight="1" spans="1:12">
      <c r="A2405" s="179"/>
      <c r="B2405" s="179"/>
      <c r="C2405" s="179"/>
      <c r="D2405" s="199" t="s">
        <v>3517</v>
      </c>
      <c r="E2405" s="200" t="s">
        <v>3518</v>
      </c>
      <c r="F2405" s="201">
        <v>535.66</v>
      </c>
      <c r="G2405" s="201">
        <v>535.66</v>
      </c>
      <c r="H2405" s="202">
        <v>0</v>
      </c>
      <c r="I2405" s="205">
        <v>93.91</v>
      </c>
      <c r="J2405" s="201">
        <v>68.85</v>
      </c>
      <c r="K2405" s="201">
        <v>129.76</v>
      </c>
      <c r="L2405" s="202">
        <v>243.14</v>
      </c>
    </row>
    <row r="2406" s="192" customFormat="1" customHeight="1" spans="1:12">
      <c r="A2406" s="179" t="s">
        <v>1619</v>
      </c>
      <c r="B2406" s="179" t="s">
        <v>1897</v>
      </c>
      <c r="C2406" s="179" t="s">
        <v>1913</v>
      </c>
      <c r="D2406" s="199" t="s">
        <v>3911</v>
      </c>
      <c r="E2406" s="200" t="s">
        <v>3520</v>
      </c>
      <c r="F2406" s="201">
        <v>243.14</v>
      </c>
      <c r="G2406" s="201">
        <v>243.14</v>
      </c>
      <c r="H2406" s="202">
        <v>0</v>
      </c>
      <c r="I2406" s="205">
        <v>0</v>
      </c>
      <c r="J2406" s="201">
        <v>0</v>
      </c>
      <c r="K2406" s="201">
        <v>0</v>
      </c>
      <c r="L2406" s="202">
        <v>243.14</v>
      </c>
    </row>
    <row r="2407" s="192" customFormat="1" customHeight="1" spans="1:12">
      <c r="A2407" s="179" t="s">
        <v>1619</v>
      </c>
      <c r="B2407" s="179" t="s">
        <v>1897</v>
      </c>
      <c r="C2407" s="179" t="s">
        <v>1913</v>
      </c>
      <c r="D2407" s="199" t="s">
        <v>3911</v>
      </c>
      <c r="E2407" s="200" t="s">
        <v>3521</v>
      </c>
      <c r="F2407" s="201">
        <v>12.06</v>
      </c>
      <c r="G2407" s="201">
        <v>12.06</v>
      </c>
      <c r="H2407" s="202">
        <v>0</v>
      </c>
      <c r="I2407" s="205">
        <v>0</v>
      </c>
      <c r="J2407" s="201">
        <v>12.06</v>
      </c>
      <c r="K2407" s="201">
        <v>0</v>
      </c>
      <c r="L2407" s="202">
        <v>0</v>
      </c>
    </row>
    <row r="2408" s="192" customFormat="1" customHeight="1" spans="1:12">
      <c r="A2408" s="179" t="s">
        <v>1619</v>
      </c>
      <c r="B2408" s="179" t="s">
        <v>1897</v>
      </c>
      <c r="C2408" s="179" t="s">
        <v>1913</v>
      </c>
      <c r="D2408" s="199" t="s">
        <v>3911</v>
      </c>
      <c r="E2408" s="200" t="s">
        <v>3522</v>
      </c>
      <c r="F2408" s="201">
        <v>42</v>
      </c>
      <c r="G2408" s="201">
        <v>42</v>
      </c>
      <c r="H2408" s="202">
        <v>0</v>
      </c>
      <c r="I2408" s="205">
        <v>0</v>
      </c>
      <c r="J2408" s="201">
        <v>42</v>
      </c>
      <c r="K2408" s="201">
        <v>0</v>
      </c>
      <c r="L2408" s="202">
        <v>0</v>
      </c>
    </row>
    <row r="2409" s="192" customFormat="1" customHeight="1" spans="1:12">
      <c r="A2409" s="179" t="s">
        <v>1619</v>
      </c>
      <c r="B2409" s="179" t="s">
        <v>1911</v>
      </c>
      <c r="C2409" s="179" t="s">
        <v>1911</v>
      </c>
      <c r="D2409" s="199" t="s">
        <v>3523</v>
      </c>
      <c r="E2409" s="200" t="s">
        <v>3524</v>
      </c>
      <c r="F2409" s="201">
        <v>59.44</v>
      </c>
      <c r="G2409" s="201">
        <v>59.44</v>
      </c>
      <c r="H2409" s="202">
        <v>0</v>
      </c>
      <c r="I2409" s="205">
        <v>0</v>
      </c>
      <c r="J2409" s="201">
        <v>0</v>
      </c>
      <c r="K2409" s="201">
        <v>59.44</v>
      </c>
      <c r="L2409" s="202">
        <v>0</v>
      </c>
    </row>
    <row r="2410" s="192" customFormat="1" customHeight="1" spans="1:12">
      <c r="A2410" s="179" t="s">
        <v>1619</v>
      </c>
      <c r="B2410" s="179" t="s">
        <v>1911</v>
      </c>
      <c r="C2410" s="179" t="s">
        <v>1913</v>
      </c>
      <c r="D2410" s="199" t="s">
        <v>3525</v>
      </c>
      <c r="E2410" s="200" t="s">
        <v>3526</v>
      </c>
      <c r="F2410" s="201">
        <v>23.78</v>
      </c>
      <c r="G2410" s="201">
        <v>23.78</v>
      </c>
      <c r="H2410" s="202">
        <v>0</v>
      </c>
      <c r="I2410" s="205">
        <v>0</v>
      </c>
      <c r="J2410" s="201">
        <v>0</v>
      </c>
      <c r="K2410" s="201">
        <v>23.78</v>
      </c>
      <c r="L2410" s="202">
        <v>0</v>
      </c>
    </row>
    <row r="2411" s="192" customFormat="1" customHeight="1" spans="1:12">
      <c r="A2411" s="179" t="s">
        <v>1697</v>
      </c>
      <c r="B2411" s="179" t="s">
        <v>1992</v>
      </c>
      <c r="C2411" s="179" t="s">
        <v>1899</v>
      </c>
      <c r="D2411" s="199" t="s">
        <v>3582</v>
      </c>
      <c r="E2411" s="200" t="s">
        <v>3528</v>
      </c>
      <c r="F2411" s="201">
        <v>14.93</v>
      </c>
      <c r="G2411" s="201">
        <v>14.93</v>
      </c>
      <c r="H2411" s="202">
        <v>0</v>
      </c>
      <c r="I2411" s="205">
        <v>0</v>
      </c>
      <c r="J2411" s="201">
        <v>0</v>
      </c>
      <c r="K2411" s="201">
        <v>14.93</v>
      </c>
      <c r="L2411" s="202">
        <v>0</v>
      </c>
    </row>
    <row r="2412" s="192" customFormat="1" customHeight="1" spans="1:12">
      <c r="A2412" s="179" t="s">
        <v>1619</v>
      </c>
      <c r="B2412" s="179" t="s">
        <v>2029</v>
      </c>
      <c r="C2412" s="179" t="s">
        <v>1899</v>
      </c>
      <c r="D2412" s="199" t="s">
        <v>3529</v>
      </c>
      <c r="E2412" s="200" t="s">
        <v>3530</v>
      </c>
      <c r="F2412" s="201">
        <v>2.43</v>
      </c>
      <c r="G2412" s="201">
        <v>2.43</v>
      </c>
      <c r="H2412" s="202">
        <v>0</v>
      </c>
      <c r="I2412" s="205">
        <v>0</v>
      </c>
      <c r="J2412" s="201">
        <v>0</v>
      </c>
      <c r="K2412" s="201">
        <v>2.43</v>
      </c>
      <c r="L2412" s="202">
        <v>0</v>
      </c>
    </row>
    <row r="2413" s="192" customFormat="1" customHeight="1" spans="1:12">
      <c r="A2413" s="179" t="s">
        <v>1851</v>
      </c>
      <c r="B2413" s="179" t="s">
        <v>1899</v>
      </c>
      <c r="C2413" s="179" t="s">
        <v>1897</v>
      </c>
      <c r="D2413" s="199" t="s">
        <v>3533</v>
      </c>
      <c r="E2413" s="200" t="s">
        <v>3533</v>
      </c>
      <c r="F2413" s="201">
        <v>29.18</v>
      </c>
      <c r="G2413" s="201">
        <v>29.18</v>
      </c>
      <c r="H2413" s="202">
        <v>0</v>
      </c>
      <c r="I2413" s="205">
        <v>0</v>
      </c>
      <c r="J2413" s="201">
        <v>0</v>
      </c>
      <c r="K2413" s="201">
        <v>29.18</v>
      </c>
      <c r="L2413" s="202">
        <v>0</v>
      </c>
    </row>
    <row r="2414" s="192" customFormat="1" customHeight="1" spans="1:12">
      <c r="A2414" s="179" t="s">
        <v>1619</v>
      </c>
      <c r="B2414" s="179" t="s">
        <v>1897</v>
      </c>
      <c r="C2414" s="179" t="s">
        <v>1913</v>
      </c>
      <c r="D2414" s="199" t="s">
        <v>3911</v>
      </c>
      <c r="E2414" s="200" t="s">
        <v>3534</v>
      </c>
      <c r="F2414" s="201">
        <v>63</v>
      </c>
      <c r="G2414" s="201">
        <v>63</v>
      </c>
      <c r="H2414" s="202">
        <v>0</v>
      </c>
      <c r="I2414" s="205">
        <v>63</v>
      </c>
      <c r="J2414" s="201">
        <v>0</v>
      </c>
      <c r="K2414" s="201">
        <v>0</v>
      </c>
      <c r="L2414" s="202">
        <v>0</v>
      </c>
    </row>
    <row r="2415" s="192" customFormat="1" customHeight="1" spans="1:12">
      <c r="A2415" s="179" t="s">
        <v>1619</v>
      </c>
      <c r="B2415" s="179" t="s">
        <v>1897</v>
      </c>
      <c r="C2415" s="179" t="s">
        <v>1913</v>
      </c>
      <c r="D2415" s="199" t="s">
        <v>3911</v>
      </c>
      <c r="E2415" s="200" t="s">
        <v>3535</v>
      </c>
      <c r="F2415" s="201">
        <v>2.89</v>
      </c>
      <c r="G2415" s="201">
        <v>2.89</v>
      </c>
      <c r="H2415" s="202">
        <v>0</v>
      </c>
      <c r="I2415" s="205">
        <v>2.89</v>
      </c>
      <c r="J2415" s="201">
        <v>0</v>
      </c>
      <c r="K2415" s="201">
        <v>0</v>
      </c>
      <c r="L2415" s="202">
        <v>0</v>
      </c>
    </row>
    <row r="2416" s="192" customFormat="1" customHeight="1" spans="1:12">
      <c r="A2416" s="179" t="s">
        <v>1619</v>
      </c>
      <c r="B2416" s="179" t="s">
        <v>1897</v>
      </c>
      <c r="C2416" s="179" t="s">
        <v>1913</v>
      </c>
      <c r="D2416" s="199" t="s">
        <v>3911</v>
      </c>
      <c r="E2416" s="200" t="s">
        <v>3536</v>
      </c>
      <c r="F2416" s="201">
        <v>28.02</v>
      </c>
      <c r="G2416" s="201">
        <v>28.02</v>
      </c>
      <c r="H2416" s="202">
        <v>0</v>
      </c>
      <c r="I2416" s="205">
        <v>28.02</v>
      </c>
      <c r="J2416" s="201">
        <v>0</v>
      </c>
      <c r="K2416" s="201">
        <v>0</v>
      </c>
      <c r="L2416" s="202">
        <v>0</v>
      </c>
    </row>
    <row r="2417" s="192" customFormat="1" customHeight="1" spans="1:12">
      <c r="A2417" s="179" t="s">
        <v>1619</v>
      </c>
      <c r="B2417" s="179" t="s">
        <v>1911</v>
      </c>
      <c r="C2417" s="179" t="s">
        <v>1899</v>
      </c>
      <c r="D2417" s="199" t="s">
        <v>3571</v>
      </c>
      <c r="E2417" s="200" t="s">
        <v>3538</v>
      </c>
      <c r="F2417" s="201">
        <v>14.79</v>
      </c>
      <c r="G2417" s="201">
        <v>14.79</v>
      </c>
      <c r="H2417" s="202">
        <v>0</v>
      </c>
      <c r="I2417" s="205">
        <v>0</v>
      </c>
      <c r="J2417" s="201">
        <v>14.79</v>
      </c>
      <c r="K2417" s="201">
        <v>0</v>
      </c>
      <c r="L2417" s="202">
        <v>0</v>
      </c>
    </row>
    <row r="2418" s="192" customFormat="1" customHeight="1" spans="1:12">
      <c r="A2418" s="179"/>
      <c r="B2418" s="179"/>
      <c r="C2418" s="179"/>
      <c r="D2418" s="199" t="s">
        <v>3541</v>
      </c>
      <c r="E2418" s="200" t="s">
        <v>3542</v>
      </c>
      <c r="F2418" s="201">
        <v>52</v>
      </c>
      <c r="G2418" s="201">
        <v>48</v>
      </c>
      <c r="H2418" s="202">
        <v>4</v>
      </c>
      <c r="I2418" s="205">
        <v>48</v>
      </c>
      <c r="J2418" s="201">
        <v>4</v>
      </c>
      <c r="K2418" s="201">
        <v>0</v>
      </c>
      <c r="L2418" s="202">
        <v>0</v>
      </c>
    </row>
    <row r="2419" s="192" customFormat="1" customHeight="1" spans="1:12">
      <c r="A2419" s="179" t="s">
        <v>1619</v>
      </c>
      <c r="B2419" s="179" t="s">
        <v>1897</v>
      </c>
      <c r="C2419" s="179" t="s">
        <v>1913</v>
      </c>
      <c r="D2419" s="199" t="s">
        <v>3911</v>
      </c>
      <c r="E2419" s="200" t="s">
        <v>3912</v>
      </c>
      <c r="F2419" s="201">
        <v>6</v>
      </c>
      <c r="G2419" s="201">
        <v>6</v>
      </c>
      <c r="H2419" s="202">
        <v>0</v>
      </c>
      <c r="I2419" s="205">
        <v>6</v>
      </c>
      <c r="J2419" s="201">
        <v>0</v>
      </c>
      <c r="K2419" s="201">
        <v>0</v>
      </c>
      <c r="L2419" s="202">
        <v>0</v>
      </c>
    </row>
    <row r="2420" s="192" customFormat="1" customHeight="1" spans="1:12">
      <c r="A2420" s="179" t="s">
        <v>1619</v>
      </c>
      <c r="B2420" s="179" t="s">
        <v>1897</v>
      </c>
      <c r="C2420" s="179" t="s">
        <v>1913</v>
      </c>
      <c r="D2420" s="199" t="s">
        <v>3911</v>
      </c>
      <c r="E2420" s="200" t="s">
        <v>3913</v>
      </c>
      <c r="F2420" s="201">
        <v>8</v>
      </c>
      <c r="G2420" s="201">
        <v>8</v>
      </c>
      <c r="H2420" s="202">
        <v>0</v>
      </c>
      <c r="I2420" s="205">
        <v>8</v>
      </c>
      <c r="J2420" s="201">
        <v>0</v>
      </c>
      <c r="K2420" s="201">
        <v>0</v>
      </c>
      <c r="L2420" s="202">
        <v>0</v>
      </c>
    </row>
    <row r="2421" s="192" customFormat="1" customHeight="1" spans="1:12">
      <c r="A2421" s="179" t="s">
        <v>1619</v>
      </c>
      <c r="B2421" s="179" t="s">
        <v>1897</v>
      </c>
      <c r="C2421" s="179" t="s">
        <v>1913</v>
      </c>
      <c r="D2421" s="199" t="s">
        <v>3911</v>
      </c>
      <c r="E2421" s="200" t="s">
        <v>3914</v>
      </c>
      <c r="F2421" s="201">
        <v>13</v>
      </c>
      <c r="G2421" s="201">
        <v>13</v>
      </c>
      <c r="H2421" s="202">
        <v>0</v>
      </c>
      <c r="I2421" s="205">
        <v>13</v>
      </c>
      <c r="J2421" s="201">
        <v>0</v>
      </c>
      <c r="K2421" s="201">
        <v>0</v>
      </c>
      <c r="L2421" s="202">
        <v>0</v>
      </c>
    </row>
    <row r="2422" s="192" customFormat="1" customHeight="1" spans="1:12">
      <c r="A2422" s="179" t="s">
        <v>1619</v>
      </c>
      <c r="B2422" s="179" t="s">
        <v>1897</v>
      </c>
      <c r="C2422" s="179" t="s">
        <v>1992</v>
      </c>
      <c r="D2422" s="199" t="s">
        <v>3915</v>
      </c>
      <c r="E2422" s="200" t="s">
        <v>3622</v>
      </c>
      <c r="F2422" s="201">
        <v>4</v>
      </c>
      <c r="G2422" s="201">
        <v>0</v>
      </c>
      <c r="H2422" s="202">
        <v>4</v>
      </c>
      <c r="I2422" s="205">
        <v>0</v>
      </c>
      <c r="J2422" s="201">
        <v>4</v>
      </c>
      <c r="K2422" s="201">
        <v>0</v>
      </c>
      <c r="L2422" s="202">
        <v>0</v>
      </c>
    </row>
    <row r="2423" s="192" customFormat="1" customHeight="1" spans="1:12">
      <c r="A2423" s="179" t="s">
        <v>1619</v>
      </c>
      <c r="B2423" s="179" t="s">
        <v>1897</v>
      </c>
      <c r="C2423" s="179" t="s">
        <v>1913</v>
      </c>
      <c r="D2423" s="199" t="s">
        <v>3911</v>
      </c>
      <c r="E2423" s="200" t="s">
        <v>3916</v>
      </c>
      <c r="F2423" s="201">
        <v>8</v>
      </c>
      <c r="G2423" s="201">
        <v>8</v>
      </c>
      <c r="H2423" s="202">
        <v>0</v>
      </c>
      <c r="I2423" s="205">
        <v>8</v>
      </c>
      <c r="J2423" s="201">
        <v>0</v>
      </c>
      <c r="K2423" s="201">
        <v>0</v>
      </c>
      <c r="L2423" s="202">
        <v>0</v>
      </c>
    </row>
    <row r="2424" s="192" customFormat="1" customHeight="1" spans="1:12">
      <c r="A2424" s="179" t="s">
        <v>1619</v>
      </c>
      <c r="B2424" s="179" t="s">
        <v>1897</v>
      </c>
      <c r="C2424" s="179" t="s">
        <v>1913</v>
      </c>
      <c r="D2424" s="199" t="s">
        <v>3911</v>
      </c>
      <c r="E2424" s="200" t="s">
        <v>3917</v>
      </c>
      <c r="F2424" s="201">
        <v>13</v>
      </c>
      <c r="G2424" s="201">
        <v>13</v>
      </c>
      <c r="H2424" s="202">
        <v>0</v>
      </c>
      <c r="I2424" s="205">
        <v>13</v>
      </c>
      <c r="J2424" s="201">
        <v>0</v>
      </c>
      <c r="K2424" s="201">
        <v>0</v>
      </c>
      <c r="L2424" s="202">
        <v>0</v>
      </c>
    </row>
    <row r="2425" s="192" customFormat="1" customHeight="1" spans="1:12">
      <c r="A2425" s="179"/>
      <c r="B2425" s="179"/>
      <c r="C2425" s="179"/>
      <c r="D2425" s="199" t="s">
        <v>2610</v>
      </c>
      <c r="E2425" s="200" t="s">
        <v>2611</v>
      </c>
      <c r="F2425" s="201">
        <v>408.47</v>
      </c>
      <c r="G2425" s="201">
        <v>408.47</v>
      </c>
      <c r="H2425" s="202">
        <v>0</v>
      </c>
      <c r="I2425" s="205">
        <v>113.77</v>
      </c>
      <c r="J2425" s="201">
        <v>41.68</v>
      </c>
      <c r="K2425" s="201">
        <v>88.22</v>
      </c>
      <c r="L2425" s="202">
        <v>164.8</v>
      </c>
    </row>
    <row r="2426" s="192" customFormat="1" customHeight="1" spans="1:12">
      <c r="A2426" s="179"/>
      <c r="B2426" s="179"/>
      <c r="C2426" s="179"/>
      <c r="D2426" s="199" t="s">
        <v>3517</v>
      </c>
      <c r="E2426" s="200" t="s">
        <v>3518</v>
      </c>
      <c r="F2426" s="201">
        <v>361.47</v>
      </c>
      <c r="G2426" s="201">
        <v>361.47</v>
      </c>
      <c r="H2426" s="202">
        <v>0</v>
      </c>
      <c r="I2426" s="205">
        <v>66.77</v>
      </c>
      <c r="J2426" s="201">
        <v>41.68</v>
      </c>
      <c r="K2426" s="201">
        <v>88.22</v>
      </c>
      <c r="L2426" s="202">
        <v>164.8</v>
      </c>
    </row>
    <row r="2427" s="192" customFormat="1" customHeight="1" spans="1:12">
      <c r="A2427" s="179" t="s">
        <v>1619</v>
      </c>
      <c r="B2427" s="179" t="s">
        <v>1897</v>
      </c>
      <c r="C2427" s="179" t="s">
        <v>1915</v>
      </c>
      <c r="D2427" s="199" t="s">
        <v>3918</v>
      </c>
      <c r="E2427" s="200" t="s">
        <v>3520</v>
      </c>
      <c r="F2427" s="201">
        <v>164.8</v>
      </c>
      <c r="G2427" s="201">
        <v>164.8</v>
      </c>
      <c r="H2427" s="202">
        <v>0</v>
      </c>
      <c r="I2427" s="205">
        <v>0</v>
      </c>
      <c r="J2427" s="201">
        <v>0</v>
      </c>
      <c r="K2427" s="201">
        <v>0</v>
      </c>
      <c r="L2427" s="202">
        <v>164.8</v>
      </c>
    </row>
    <row r="2428" s="192" customFormat="1" customHeight="1" spans="1:12">
      <c r="A2428" s="179" t="s">
        <v>1619</v>
      </c>
      <c r="B2428" s="179" t="s">
        <v>1897</v>
      </c>
      <c r="C2428" s="179" t="s">
        <v>1915</v>
      </c>
      <c r="D2428" s="199" t="s">
        <v>3918</v>
      </c>
      <c r="E2428" s="200" t="s">
        <v>3521</v>
      </c>
      <c r="F2428" s="201">
        <v>7.96</v>
      </c>
      <c r="G2428" s="201">
        <v>7.96</v>
      </c>
      <c r="H2428" s="202">
        <v>0</v>
      </c>
      <c r="I2428" s="205">
        <v>0</v>
      </c>
      <c r="J2428" s="201">
        <v>7.96</v>
      </c>
      <c r="K2428" s="201">
        <v>0</v>
      </c>
      <c r="L2428" s="202">
        <v>0</v>
      </c>
    </row>
    <row r="2429" s="192" customFormat="1" customHeight="1" spans="1:12">
      <c r="A2429" s="179" t="s">
        <v>1619</v>
      </c>
      <c r="B2429" s="179" t="s">
        <v>1897</v>
      </c>
      <c r="C2429" s="179" t="s">
        <v>1915</v>
      </c>
      <c r="D2429" s="199" t="s">
        <v>3918</v>
      </c>
      <c r="E2429" s="200" t="s">
        <v>3522</v>
      </c>
      <c r="F2429" s="201">
        <v>30</v>
      </c>
      <c r="G2429" s="201">
        <v>30</v>
      </c>
      <c r="H2429" s="202">
        <v>0</v>
      </c>
      <c r="I2429" s="205">
        <v>0</v>
      </c>
      <c r="J2429" s="201">
        <v>30</v>
      </c>
      <c r="K2429" s="201">
        <v>0</v>
      </c>
      <c r="L2429" s="202">
        <v>0</v>
      </c>
    </row>
    <row r="2430" s="192" customFormat="1" customHeight="1" spans="1:12">
      <c r="A2430" s="179" t="s">
        <v>1619</v>
      </c>
      <c r="B2430" s="179" t="s">
        <v>1911</v>
      </c>
      <c r="C2430" s="179" t="s">
        <v>1911</v>
      </c>
      <c r="D2430" s="199" t="s">
        <v>3523</v>
      </c>
      <c r="E2430" s="200" t="s">
        <v>3524</v>
      </c>
      <c r="F2430" s="201">
        <v>40.55</v>
      </c>
      <c r="G2430" s="201">
        <v>40.55</v>
      </c>
      <c r="H2430" s="202">
        <v>0</v>
      </c>
      <c r="I2430" s="205">
        <v>0</v>
      </c>
      <c r="J2430" s="201">
        <v>0</v>
      </c>
      <c r="K2430" s="201">
        <v>40.55</v>
      </c>
      <c r="L2430" s="202">
        <v>0</v>
      </c>
    </row>
    <row r="2431" s="192" customFormat="1" customHeight="1" spans="1:12">
      <c r="A2431" s="179" t="s">
        <v>1619</v>
      </c>
      <c r="B2431" s="179" t="s">
        <v>1911</v>
      </c>
      <c r="C2431" s="179" t="s">
        <v>1913</v>
      </c>
      <c r="D2431" s="199" t="s">
        <v>3525</v>
      </c>
      <c r="E2431" s="200" t="s">
        <v>3526</v>
      </c>
      <c r="F2431" s="201">
        <v>16.22</v>
      </c>
      <c r="G2431" s="201">
        <v>16.22</v>
      </c>
      <c r="H2431" s="202">
        <v>0</v>
      </c>
      <c r="I2431" s="205">
        <v>0</v>
      </c>
      <c r="J2431" s="201">
        <v>0</v>
      </c>
      <c r="K2431" s="201">
        <v>16.22</v>
      </c>
      <c r="L2431" s="202">
        <v>0</v>
      </c>
    </row>
    <row r="2432" s="192" customFormat="1" customHeight="1" spans="1:12">
      <c r="A2432" s="179" t="s">
        <v>1697</v>
      </c>
      <c r="B2432" s="179" t="s">
        <v>1992</v>
      </c>
      <c r="C2432" s="179" t="s">
        <v>1899</v>
      </c>
      <c r="D2432" s="199" t="s">
        <v>3582</v>
      </c>
      <c r="E2432" s="200" t="s">
        <v>3528</v>
      </c>
      <c r="F2432" s="201">
        <v>10.02</v>
      </c>
      <c r="G2432" s="201">
        <v>10.02</v>
      </c>
      <c r="H2432" s="202">
        <v>0</v>
      </c>
      <c r="I2432" s="205">
        <v>0</v>
      </c>
      <c r="J2432" s="201">
        <v>0</v>
      </c>
      <c r="K2432" s="201">
        <v>10.02</v>
      </c>
      <c r="L2432" s="202">
        <v>0</v>
      </c>
    </row>
    <row r="2433" s="192" customFormat="1" customHeight="1" spans="1:12">
      <c r="A2433" s="179" t="s">
        <v>1619</v>
      </c>
      <c r="B2433" s="179" t="s">
        <v>2029</v>
      </c>
      <c r="C2433" s="179" t="s">
        <v>1899</v>
      </c>
      <c r="D2433" s="199" t="s">
        <v>3529</v>
      </c>
      <c r="E2433" s="200" t="s">
        <v>3530</v>
      </c>
      <c r="F2433" s="201">
        <v>1.65</v>
      </c>
      <c r="G2433" s="201">
        <v>1.65</v>
      </c>
      <c r="H2433" s="202">
        <v>0</v>
      </c>
      <c r="I2433" s="205">
        <v>0</v>
      </c>
      <c r="J2433" s="201">
        <v>0</v>
      </c>
      <c r="K2433" s="201">
        <v>1.65</v>
      </c>
      <c r="L2433" s="202">
        <v>0</v>
      </c>
    </row>
    <row r="2434" s="192" customFormat="1" customHeight="1" spans="1:12">
      <c r="A2434" s="179" t="s">
        <v>1851</v>
      </c>
      <c r="B2434" s="179" t="s">
        <v>1899</v>
      </c>
      <c r="C2434" s="179" t="s">
        <v>1897</v>
      </c>
      <c r="D2434" s="199" t="s">
        <v>3533</v>
      </c>
      <c r="E2434" s="200" t="s">
        <v>3533</v>
      </c>
      <c r="F2434" s="201">
        <v>19.78</v>
      </c>
      <c r="G2434" s="201">
        <v>19.78</v>
      </c>
      <c r="H2434" s="202">
        <v>0</v>
      </c>
      <c r="I2434" s="205">
        <v>0</v>
      </c>
      <c r="J2434" s="201">
        <v>0</v>
      </c>
      <c r="K2434" s="201">
        <v>19.78</v>
      </c>
      <c r="L2434" s="202">
        <v>0</v>
      </c>
    </row>
    <row r="2435" s="192" customFormat="1" customHeight="1" spans="1:12">
      <c r="A2435" s="179" t="s">
        <v>1619</v>
      </c>
      <c r="B2435" s="179" t="s">
        <v>1897</v>
      </c>
      <c r="C2435" s="179" t="s">
        <v>1899</v>
      </c>
      <c r="D2435" s="199" t="s">
        <v>3732</v>
      </c>
      <c r="E2435" s="200" t="s">
        <v>3534</v>
      </c>
      <c r="F2435" s="201">
        <v>45</v>
      </c>
      <c r="G2435" s="201">
        <v>45</v>
      </c>
      <c r="H2435" s="202">
        <v>0</v>
      </c>
      <c r="I2435" s="205">
        <v>45</v>
      </c>
      <c r="J2435" s="201">
        <v>0</v>
      </c>
      <c r="K2435" s="201">
        <v>0</v>
      </c>
      <c r="L2435" s="202">
        <v>0</v>
      </c>
    </row>
    <row r="2436" s="192" customFormat="1" customHeight="1" spans="1:12">
      <c r="A2436" s="179" t="s">
        <v>1619</v>
      </c>
      <c r="B2436" s="179" t="s">
        <v>1897</v>
      </c>
      <c r="C2436" s="179" t="s">
        <v>1915</v>
      </c>
      <c r="D2436" s="199" t="s">
        <v>3918</v>
      </c>
      <c r="E2436" s="200" t="s">
        <v>3535</v>
      </c>
      <c r="F2436" s="201">
        <v>1.91</v>
      </c>
      <c r="G2436" s="201">
        <v>1.91</v>
      </c>
      <c r="H2436" s="202">
        <v>0</v>
      </c>
      <c r="I2436" s="205">
        <v>1.91</v>
      </c>
      <c r="J2436" s="201">
        <v>0</v>
      </c>
      <c r="K2436" s="201">
        <v>0</v>
      </c>
      <c r="L2436" s="202">
        <v>0</v>
      </c>
    </row>
    <row r="2437" s="192" customFormat="1" customHeight="1" spans="1:12">
      <c r="A2437" s="179" t="s">
        <v>1619</v>
      </c>
      <c r="B2437" s="179" t="s">
        <v>1897</v>
      </c>
      <c r="C2437" s="179" t="s">
        <v>1915</v>
      </c>
      <c r="D2437" s="199" t="s">
        <v>3918</v>
      </c>
      <c r="E2437" s="200" t="s">
        <v>3536</v>
      </c>
      <c r="F2437" s="201">
        <v>19.86</v>
      </c>
      <c r="G2437" s="201">
        <v>19.86</v>
      </c>
      <c r="H2437" s="202">
        <v>0</v>
      </c>
      <c r="I2437" s="205">
        <v>19.86</v>
      </c>
      <c r="J2437" s="201">
        <v>0</v>
      </c>
      <c r="K2437" s="201">
        <v>0</v>
      </c>
      <c r="L2437" s="202">
        <v>0</v>
      </c>
    </row>
    <row r="2438" s="192" customFormat="1" customHeight="1" spans="1:12">
      <c r="A2438" s="179" t="s">
        <v>1619</v>
      </c>
      <c r="B2438" s="179" t="s">
        <v>1911</v>
      </c>
      <c r="C2438" s="179" t="s">
        <v>1899</v>
      </c>
      <c r="D2438" s="199" t="s">
        <v>3571</v>
      </c>
      <c r="E2438" s="200" t="s">
        <v>3538</v>
      </c>
      <c r="F2438" s="201">
        <v>3.72</v>
      </c>
      <c r="G2438" s="201">
        <v>3.72</v>
      </c>
      <c r="H2438" s="202">
        <v>0</v>
      </c>
      <c r="I2438" s="205">
        <v>0</v>
      </c>
      <c r="J2438" s="201">
        <v>3.72</v>
      </c>
      <c r="K2438" s="201">
        <v>0</v>
      </c>
      <c r="L2438" s="202">
        <v>0</v>
      </c>
    </row>
    <row r="2439" s="192" customFormat="1" customHeight="1" spans="1:12">
      <c r="A2439" s="179"/>
      <c r="B2439" s="179"/>
      <c r="C2439" s="179"/>
      <c r="D2439" s="199" t="s">
        <v>3541</v>
      </c>
      <c r="E2439" s="200" t="s">
        <v>3542</v>
      </c>
      <c r="F2439" s="201">
        <v>47</v>
      </c>
      <c r="G2439" s="201">
        <v>47</v>
      </c>
      <c r="H2439" s="202">
        <v>0</v>
      </c>
      <c r="I2439" s="205">
        <v>47</v>
      </c>
      <c r="J2439" s="201">
        <v>0</v>
      </c>
      <c r="K2439" s="201">
        <v>0</v>
      </c>
      <c r="L2439" s="202">
        <v>0</v>
      </c>
    </row>
    <row r="2440" s="192" customFormat="1" customHeight="1" spans="1:12">
      <c r="A2440" s="179" t="s">
        <v>1619</v>
      </c>
      <c r="B2440" s="179" t="s">
        <v>1897</v>
      </c>
      <c r="C2440" s="179" t="s">
        <v>1915</v>
      </c>
      <c r="D2440" s="199" t="s">
        <v>3918</v>
      </c>
      <c r="E2440" s="200" t="s">
        <v>3919</v>
      </c>
      <c r="F2440" s="201">
        <v>7</v>
      </c>
      <c r="G2440" s="201">
        <v>7</v>
      </c>
      <c r="H2440" s="202">
        <v>0</v>
      </c>
      <c r="I2440" s="205">
        <v>7</v>
      </c>
      <c r="J2440" s="201">
        <v>0</v>
      </c>
      <c r="K2440" s="201">
        <v>0</v>
      </c>
      <c r="L2440" s="202">
        <v>0</v>
      </c>
    </row>
    <row r="2441" s="192" customFormat="1" customHeight="1" spans="1:12">
      <c r="A2441" s="179" t="s">
        <v>1619</v>
      </c>
      <c r="B2441" s="179" t="s">
        <v>1897</v>
      </c>
      <c r="C2441" s="179" t="s">
        <v>1915</v>
      </c>
      <c r="D2441" s="199" t="s">
        <v>3918</v>
      </c>
      <c r="E2441" s="200" t="s">
        <v>3920</v>
      </c>
      <c r="F2441" s="201">
        <v>10</v>
      </c>
      <c r="G2441" s="201">
        <v>10</v>
      </c>
      <c r="H2441" s="202">
        <v>0</v>
      </c>
      <c r="I2441" s="205">
        <v>10</v>
      </c>
      <c r="J2441" s="201">
        <v>0</v>
      </c>
      <c r="K2441" s="201">
        <v>0</v>
      </c>
      <c r="L2441" s="202">
        <v>0</v>
      </c>
    </row>
    <row r="2442" s="192" customFormat="1" customHeight="1" spans="1:12">
      <c r="A2442" s="179" t="s">
        <v>1619</v>
      </c>
      <c r="B2442" s="179" t="s">
        <v>1897</v>
      </c>
      <c r="C2442" s="179" t="s">
        <v>1915</v>
      </c>
      <c r="D2442" s="199" t="s">
        <v>3918</v>
      </c>
      <c r="E2442" s="200" t="s">
        <v>3921</v>
      </c>
      <c r="F2442" s="201">
        <v>10</v>
      </c>
      <c r="G2442" s="201">
        <v>10</v>
      </c>
      <c r="H2442" s="202">
        <v>0</v>
      </c>
      <c r="I2442" s="205">
        <v>10</v>
      </c>
      <c r="J2442" s="201">
        <v>0</v>
      </c>
      <c r="K2442" s="201">
        <v>0</v>
      </c>
      <c r="L2442" s="202">
        <v>0</v>
      </c>
    </row>
    <row r="2443" s="192" customFormat="1" customHeight="1" spans="1:12">
      <c r="A2443" s="179" t="s">
        <v>1619</v>
      </c>
      <c r="B2443" s="179" t="s">
        <v>1897</v>
      </c>
      <c r="C2443" s="179" t="s">
        <v>1915</v>
      </c>
      <c r="D2443" s="199" t="s">
        <v>3918</v>
      </c>
      <c r="E2443" s="200" t="s">
        <v>3922</v>
      </c>
      <c r="F2443" s="201">
        <v>20</v>
      </c>
      <c r="G2443" s="201">
        <v>20</v>
      </c>
      <c r="H2443" s="202">
        <v>0</v>
      </c>
      <c r="I2443" s="205">
        <v>20</v>
      </c>
      <c r="J2443" s="201">
        <v>0</v>
      </c>
      <c r="K2443" s="201">
        <v>0</v>
      </c>
      <c r="L2443" s="202">
        <v>0</v>
      </c>
    </row>
    <row r="2444" s="192" customFormat="1" customHeight="1" spans="1:12">
      <c r="A2444" s="179"/>
      <c r="B2444" s="179"/>
      <c r="C2444" s="179"/>
      <c r="D2444" s="199" t="s">
        <v>2612</v>
      </c>
      <c r="E2444" s="200" t="s">
        <v>2613</v>
      </c>
      <c r="F2444" s="201">
        <v>103.01</v>
      </c>
      <c r="G2444" s="201">
        <v>103.01</v>
      </c>
      <c r="H2444" s="202">
        <v>0</v>
      </c>
      <c r="I2444" s="205">
        <v>25.84</v>
      </c>
      <c r="J2444" s="201">
        <v>10.08</v>
      </c>
      <c r="K2444" s="201">
        <v>23.39</v>
      </c>
      <c r="L2444" s="202">
        <v>43.7</v>
      </c>
    </row>
    <row r="2445" s="192" customFormat="1" customHeight="1" spans="1:12">
      <c r="A2445" s="179"/>
      <c r="B2445" s="179"/>
      <c r="C2445" s="179"/>
      <c r="D2445" s="199" t="s">
        <v>3517</v>
      </c>
      <c r="E2445" s="200" t="s">
        <v>3518</v>
      </c>
      <c r="F2445" s="201">
        <v>95.01</v>
      </c>
      <c r="G2445" s="201">
        <v>95.01</v>
      </c>
      <c r="H2445" s="202">
        <v>0</v>
      </c>
      <c r="I2445" s="205">
        <v>17.84</v>
      </c>
      <c r="J2445" s="201">
        <v>10.08</v>
      </c>
      <c r="K2445" s="201">
        <v>23.39</v>
      </c>
      <c r="L2445" s="202">
        <v>43.7</v>
      </c>
    </row>
    <row r="2446" s="192" customFormat="1" customHeight="1" spans="1:12">
      <c r="A2446" s="179" t="s">
        <v>1619</v>
      </c>
      <c r="B2446" s="179" t="s">
        <v>1897</v>
      </c>
      <c r="C2446" s="179" t="s">
        <v>1915</v>
      </c>
      <c r="D2446" s="199" t="s">
        <v>3918</v>
      </c>
      <c r="E2446" s="200" t="s">
        <v>3520</v>
      </c>
      <c r="F2446" s="201">
        <v>43.7</v>
      </c>
      <c r="G2446" s="201">
        <v>43.7</v>
      </c>
      <c r="H2446" s="202">
        <v>0</v>
      </c>
      <c r="I2446" s="205">
        <v>0</v>
      </c>
      <c r="J2446" s="201">
        <v>0</v>
      </c>
      <c r="K2446" s="201">
        <v>0</v>
      </c>
      <c r="L2446" s="202">
        <v>43.7</v>
      </c>
    </row>
    <row r="2447" s="192" customFormat="1" customHeight="1" spans="1:12">
      <c r="A2447" s="179" t="s">
        <v>1619</v>
      </c>
      <c r="B2447" s="179" t="s">
        <v>1897</v>
      </c>
      <c r="C2447" s="179" t="s">
        <v>1915</v>
      </c>
      <c r="D2447" s="199" t="s">
        <v>3918</v>
      </c>
      <c r="E2447" s="200" t="s">
        <v>3521</v>
      </c>
      <c r="F2447" s="201">
        <v>2.08</v>
      </c>
      <c r="G2447" s="201">
        <v>2.08</v>
      </c>
      <c r="H2447" s="202">
        <v>0</v>
      </c>
      <c r="I2447" s="205">
        <v>0</v>
      </c>
      <c r="J2447" s="201">
        <v>2.08</v>
      </c>
      <c r="K2447" s="201">
        <v>0</v>
      </c>
      <c r="L2447" s="202">
        <v>0</v>
      </c>
    </row>
    <row r="2448" s="192" customFormat="1" customHeight="1" spans="1:12">
      <c r="A2448" s="179" t="s">
        <v>1619</v>
      </c>
      <c r="B2448" s="179" t="s">
        <v>1897</v>
      </c>
      <c r="C2448" s="179" t="s">
        <v>1915</v>
      </c>
      <c r="D2448" s="199" t="s">
        <v>3918</v>
      </c>
      <c r="E2448" s="200" t="s">
        <v>3522</v>
      </c>
      <c r="F2448" s="201">
        <v>8</v>
      </c>
      <c r="G2448" s="201">
        <v>8</v>
      </c>
      <c r="H2448" s="202">
        <v>0</v>
      </c>
      <c r="I2448" s="205">
        <v>0</v>
      </c>
      <c r="J2448" s="201">
        <v>8</v>
      </c>
      <c r="K2448" s="201">
        <v>0</v>
      </c>
      <c r="L2448" s="202">
        <v>0</v>
      </c>
    </row>
    <row r="2449" s="192" customFormat="1" customHeight="1" spans="1:12">
      <c r="A2449" s="179" t="s">
        <v>1619</v>
      </c>
      <c r="B2449" s="179" t="s">
        <v>1911</v>
      </c>
      <c r="C2449" s="179" t="s">
        <v>1911</v>
      </c>
      <c r="D2449" s="199" t="s">
        <v>3523</v>
      </c>
      <c r="E2449" s="200" t="s">
        <v>3524</v>
      </c>
      <c r="F2449" s="201">
        <v>10.76</v>
      </c>
      <c r="G2449" s="201">
        <v>10.76</v>
      </c>
      <c r="H2449" s="202">
        <v>0</v>
      </c>
      <c r="I2449" s="205">
        <v>0</v>
      </c>
      <c r="J2449" s="201">
        <v>0</v>
      </c>
      <c r="K2449" s="201">
        <v>10.76</v>
      </c>
      <c r="L2449" s="202">
        <v>0</v>
      </c>
    </row>
    <row r="2450" s="192" customFormat="1" customHeight="1" spans="1:12">
      <c r="A2450" s="179" t="s">
        <v>1619</v>
      </c>
      <c r="B2450" s="179" t="s">
        <v>1911</v>
      </c>
      <c r="C2450" s="179" t="s">
        <v>1913</v>
      </c>
      <c r="D2450" s="199" t="s">
        <v>3525</v>
      </c>
      <c r="E2450" s="200" t="s">
        <v>3526</v>
      </c>
      <c r="F2450" s="201">
        <v>4.3</v>
      </c>
      <c r="G2450" s="201">
        <v>4.3</v>
      </c>
      <c r="H2450" s="202">
        <v>0</v>
      </c>
      <c r="I2450" s="205">
        <v>0</v>
      </c>
      <c r="J2450" s="201">
        <v>0</v>
      </c>
      <c r="K2450" s="201">
        <v>4.3</v>
      </c>
      <c r="L2450" s="202">
        <v>0</v>
      </c>
    </row>
    <row r="2451" s="192" customFormat="1" customHeight="1" spans="1:12">
      <c r="A2451" s="179" t="s">
        <v>1697</v>
      </c>
      <c r="B2451" s="179" t="s">
        <v>1992</v>
      </c>
      <c r="C2451" s="179" t="s">
        <v>1899</v>
      </c>
      <c r="D2451" s="199" t="s">
        <v>3582</v>
      </c>
      <c r="E2451" s="200" t="s">
        <v>3528</v>
      </c>
      <c r="F2451" s="201">
        <v>2.65</v>
      </c>
      <c r="G2451" s="201">
        <v>2.65</v>
      </c>
      <c r="H2451" s="202">
        <v>0</v>
      </c>
      <c r="I2451" s="205">
        <v>0</v>
      </c>
      <c r="J2451" s="201">
        <v>0</v>
      </c>
      <c r="K2451" s="201">
        <v>2.65</v>
      </c>
      <c r="L2451" s="202">
        <v>0</v>
      </c>
    </row>
    <row r="2452" s="192" customFormat="1" customHeight="1" spans="1:12">
      <c r="A2452" s="179" t="s">
        <v>1619</v>
      </c>
      <c r="B2452" s="179" t="s">
        <v>2029</v>
      </c>
      <c r="C2452" s="179" t="s">
        <v>1899</v>
      </c>
      <c r="D2452" s="199" t="s">
        <v>3529</v>
      </c>
      <c r="E2452" s="200" t="s">
        <v>3530</v>
      </c>
      <c r="F2452" s="201">
        <v>0.44</v>
      </c>
      <c r="G2452" s="201">
        <v>0.44</v>
      </c>
      <c r="H2452" s="202">
        <v>0</v>
      </c>
      <c r="I2452" s="205">
        <v>0</v>
      </c>
      <c r="J2452" s="201">
        <v>0</v>
      </c>
      <c r="K2452" s="201">
        <v>0.44</v>
      </c>
      <c r="L2452" s="202">
        <v>0</v>
      </c>
    </row>
    <row r="2453" s="192" customFormat="1" customHeight="1" spans="1:12">
      <c r="A2453" s="179" t="s">
        <v>1851</v>
      </c>
      <c r="B2453" s="179" t="s">
        <v>1899</v>
      </c>
      <c r="C2453" s="179" t="s">
        <v>1897</v>
      </c>
      <c r="D2453" s="199" t="s">
        <v>3533</v>
      </c>
      <c r="E2453" s="200" t="s">
        <v>3533</v>
      </c>
      <c r="F2453" s="201">
        <v>5.24</v>
      </c>
      <c r="G2453" s="201">
        <v>5.24</v>
      </c>
      <c r="H2453" s="202">
        <v>0</v>
      </c>
      <c r="I2453" s="205">
        <v>0</v>
      </c>
      <c r="J2453" s="201">
        <v>0</v>
      </c>
      <c r="K2453" s="201">
        <v>5.24</v>
      </c>
      <c r="L2453" s="202">
        <v>0</v>
      </c>
    </row>
    <row r="2454" s="192" customFormat="1" customHeight="1" spans="1:12">
      <c r="A2454" s="179" t="s">
        <v>1619</v>
      </c>
      <c r="B2454" s="179" t="s">
        <v>1897</v>
      </c>
      <c r="C2454" s="179" t="s">
        <v>1915</v>
      </c>
      <c r="D2454" s="199" t="s">
        <v>3918</v>
      </c>
      <c r="E2454" s="200" t="s">
        <v>3534</v>
      </c>
      <c r="F2454" s="201">
        <v>12</v>
      </c>
      <c r="G2454" s="201">
        <v>12</v>
      </c>
      <c r="H2454" s="202">
        <v>0</v>
      </c>
      <c r="I2454" s="205">
        <v>12</v>
      </c>
      <c r="J2454" s="201">
        <v>0</v>
      </c>
      <c r="K2454" s="201">
        <v>0</v>
      </c>
      <c r="L2454" s="202">
        <v>0</v>
      </c>
    </row>
    <row r="2455" s="192" customFormat="1" customHeight="1" spans="1:12">
      <c r="A2455" s="179" t="s">
        <v>1619</v>
      </c>
      <c r="B2455" s="179" t="s">
        <v>1897</v>
      </c>
      <c r="C2455" s="179" t="s">
        <v>1915</v>
      </c>
      <c r="D2455" s="199" t="s">
        <v>3918</v>
      </c>
      <c r="E2455" s="200" t="s">
        <v>3535</v>
      </c>
      <c r="F2455" s="201">
        <v>0.5</v>
      </c>
      <c r="G2455" s="201">
        <v>0.5</v>
      </c>
      <c r="H2455" s="202">
        <v>0</v>
      </c>
      <c r="I2455" s="205">
        <v>0.5</v>
      </c>
      <c r="J2455" s="201">
        <v>0</v>
      </c>
      <c r="K2455" s="201">
        <v>0</v>
      </c>
      <c r="L2455" s="202">
        <v>0</v>
      </c>
    </row>
    <row r="2456" s="192" customFormat="1" customHeight="1" spans="1:12">
      <c r="A2456" s="179" t="s">
        <v>1619</v>
      </c>
      <c r="B2456" s="179" t="s">
        <v>1897</v>
      </c>
      <c r="C2456" s="179" t="s">
        <v>1915</v>
      </c>
      <c r="D2456" s="199" t="s">
        <v>3918</v>
      </c>
      <c r="E2456" s="200" t="s">
        <v>3536</v>
      </c>
      <c r="F2456" s="201">
        <v>5.34</v>
      </c>
      <c r="G2456" s="201">
        <v>5.34</v>
      </c>
      <c r="H2456" s="202">
        <v>0</v>
      </c>
      <c r="I2456" s="205">
        <v>5.34</v>
      </c>
      <c r="J2456" s="201">
        <v>0</v>
      </c>
      <c r="K2456" s="201">
        <v>0</v>
      </c>
      <c r="L2456" s="202">
        <v>0</v>
      </c>
    </row>
    <row r="2457" s="192" customFormat="1" customHeight="1" spans="1:12">
      <c r="A2457" s="179"/>
      <c r="B2457" s="179"/>
      <c r="C2457" s="179"/>
      <c r="D2457" s="199" t="s">
        <v>3541</v>
      </c>
      <c r="E2457" s="200" t="s">
        <v>3542</v>
      </c>
      <c r="F2457" s="201">
        <v>8</v>
      </c>
      <c r="G2457" s="201">
        <v>8</v>
      </c>
      <c r="H2457" s="202">
        <v>0</v>
      </c>
      <c r="I2457" s="205">
        <v>8</v>
      </c>
      <c r="J2457" s="201">
        <v>0</v>
      </c>
      <c r="K2457" s="201">
        <v>0</v>
      </c>
      <c r="L2457" s="202">
        <v>0</v>
      </c>
    </row>
    <row r="2458" s="192" customFormat="1" customHeight="1" spans="1:12">
      <c r="A2458" s="179" t="s">
        <v>1619</v>
      </c>
      <c r="B2458" s="179" t="s">
        <v>1897</v>
      </c>
      <c r="C2458" s="179" t="s">
        <v>1915</v>
      </c>
      <c r="D2458" s="199" t="s">
        <v>3918</v>
      </c>
      <c r="E2458" s="200" t="s">
        <v>3923</v>
      </c>
      <c r="F2458" s="201">
        <v>6</v>
      </c>
      <c r="G2458" s="201">
        <v>6</v>
      </c>
      <c r="H2458" s="202">
        <v>0</v>
      </c>
      <c r="I2458" s="205">
        <v>6</v>
      </c>
      <c r="J2458" s="201">
        <v>0</v>
      </c>
      <c r="K2458" s="201">
        <v>0</v>
      </c>
      <c r="L2458" s="202">
        <v>0</v>
      </c>
    </row>
    <row r="2459" s="192" customFormat="1" customHeight="1" spans="1:12">
      <c r="A2459" s="179" t="s">
        <v>1619</v>
      </c>
      <c r="B2459" s="179" t="s">
        <v>1897</v>
      </c>
      <c r="C2459" s="179" t="s">
        <v>1915</v>
      </c>
      <c r="D2459" s="199" t="s">
        <v>3918</v>
      </c>
      <c r="E2459" s="200" t="s">
        <v>3924</v>
      </c>
      <c r="F2459" s="201">
        <v>2</v>
      </c>
      <c r="G2459" s="201">
        <v>2</v>
      </c>
      <c r="H2459" s="202">
        <v>0</v>
      </c>
      <c r="I2459" s="205">
        <v>2</v>
      </c>
      <c r="J2459" s="201">
        <v>0</v>
      </c>
      <c r="K2459" s="201">
        <v>0</v>
      </c>
      <c r="L2459" s="202">
        <v>0</v>
      </c>
    </row>
    <row r="2460" s="192" customFormat="1" customHeight="1" spans="1:12">
      <c r="A2460" s="179"/>
      <c r="B2460" s="179"/>
      <c r="C2460" s="179"/>
      <c r="D2460" s="199" t="s">
        <v>2614</v>
      </c>
      <c r="E2460" s="200" t="s">
        <v>2615</v>
      </c>
      <c r="F2460" s="201">
        <v>102.32</v>
      </c>
      <c r="G2460" s="201">
        <v>102.32</v>
      </c>
      <c r="H2460" s="202">
        <v>0</v>
      </c>
      <c r="I2460" s="205">
        <v>23.97</v>
      </c>
      <c r="J2460" s="201">
        <v>9</v>
      </c>
      <c r="K2460" s="201">
        <v>24.16</v>
      </c>
      <c r="L2460" s="202">
        <v>45.19</v>
      </c>
    </row>
    <row r="2461" s="192" customFormat="1" customHeight="1" spans="1:12">
      <c r="A2461" s="179"/>
      <c r="B2461" s="179"/>
      <c r="C2461" s="179"/>
      <c r="D2461" s="199" t="s">
        <v>3517</v>
      </c>
      <c r="E2461" s="200" t="s">
        <v>3518</v>
      </c>
      <c r="F2461" s="201">
        <v>92.32</v>
      </c>
      <c r="G2461" s="201">
        <v>92.32</v>
      </c>
      <c r="H2461" s="202">
        <v>0</v>
      </c>
      <c r="I2461" s="205">
        <v>13.97</v>
      </c>
      <c r="J2461" s="201">
        <v>9</v>
      </c>
      <c r="K2461" s="201">
        <v>24.16</v>
      </c>
      <c r="L2461" s="202">
        <v>45.19</v>
      </c>
    </row>
    <row r="2462" s="192" customFormat="1" customHeight="1" spans="1:12">
      <c r="A2462" s="179" t="s">
        <v>1619</v>
      </c>
      <c r="B2462" s="179" t="s">
        <v>1897</v>
      </c>
      <c r="C2462" s="179" t="s">
        <v>1994</v>
      </c>
      <c r="D2462" s="199" t="s">
        <v>3925</v>
      </c>
      <c r="E2462" s="200" t="s">
        <v>3520</v>
      </c>
      <c r="F2462" s="201">
        <v>45.19</v>
      </c>
      <c r="G2462" s="201">
        <v>45.19</v>
      </c>
      <c r="H2462" s="202">
        <v>0</v>
      </c>
      <c r="I2462" s="205">
        <v>0</v>
      </c>
      <c r="J2462" s="201">
        <v>0</v>
      </c>
      <c r="K2462" s="201">
        <v>0</v>
      </c>
      <c r="L2462" s="202">
        <v>45.19</v>
      </c>
    </row>
    <row r="2463" s="192" customFormat="1" customHeight="1" spans="1:12">
      <c r="A2463" s="179" t="s">
        <v>1619</v>
      </c>
      <c r="B2463" s="179" t="s">
        <v>1897</v>
      </c>
      <c r="C2463" s="179" t="s">
        <v>1994</v>
      </c>
      <c r="D2463" s="199" t="s">
        <v>3925</v>
      </c>
      <c r="E2463" s="200" t="s">
        <v>3522</v>
      </c>
      <c r="F2463" s="201">
        <v>9</v>
      </c>
      <c r="G2463" s="201">
        <v>9</v>
      </c>
      <c r="H2463" s="202">
        <v>0</v>
      </c>
      <c r="I2463" s="205">
        <v>0</v>
      </c>
      <c r="J2463" s="201">
        <v>9</v>
      </c>
      <c r="K2463" s="201">
        <v>0</v>
      </c>
      <c r="L2463" s="202">
        <v>0</v>
      </c>
    </row>
    <row r="2464" s="192" customFormat="1" customHeight="1" spans="1:12">
      <c r="A2464" s="179" t="s">
        <v>1619</v>
      </c>
      <c r="B2464" s="179" t="s">
        <v>1911</v>
      </c>
      <c r="C2464" s="179" t="s">
        <v>1911</v>
      </c>
      <c r="D2464" s="199" t="s">
        <v>3523</v>
      </c>
      <c r="E2464" s="200" t="s">
        <v>3524</v>
      </c>
      <c r="F2464" s="201">
        <v>10.84</v>
      </c>
      <c r="G2464" s="201">
        <v>10.84</v>
      </c>
      <c r="H2464" s="202">
        <v>0</v>
      </c>
      <c r="I2464" s="205">
        <v>0</v>
      </c>
      <c r="J2464" s="201">
        <v>0</v>
      </c>
      <c r="K2464" s="201">
        <v>10.84</v>
      </c>
      <c r="L2464" s="202">
        <v>0</v>
      </c>
    </row>
    <row r="2465" s="192" customFormat="1" customHeight="1" spans="1:12">
      <c r="A2465" s="179" t="s">
        <v>1619</v>
      </c>
      <c r="B2465" s="179" t="s">
        <v>1911</v>
      </c>
      <c r="C2465" s="179" t="s">
        <v>1913</v>
      </c>
      <c r="D2465" s="199" t="s">
        <v>3525</v>
      </c>
      <c r="E2465" s="200" t="s">
        <v>3526</v>
      </c>
      <c r="F2465" s="201">
        <v>4.34</v>
      </c>
      <c r="G2465" s="201">
        <v>4.34</v>
      </c>
      <c r="H2465" s="202">
        <v>0</v>
      </c>
      <c r="I2465" s="205">
        <v>0</v>
      </c>
      <c r="J2465" s="201">
        <v>0</v>
      </c>
      <c r="K2465" s="201">
        <v>4.34</v>
      </c>
      <c r="L2465" s="202">
        <v>0</v>
      </c>
    </row>
    <row r="2466" s="192" customFormat="1" customHeight="1" spans="1:12">
      <c r="A2466" s="179" t="s">
        <v>1697</v>
      </c>
      <c r="B2466" s="179" t="s">
        <v>1992</v>
      </c>
      <c r="C2466" s="179" t="s">
        <v>1899</v>
      </c>
      <c r="D2466" s="199" t="s">
        <v>3582</v>
      </c>
      <c r="E2466" s="200" t="s">
        <v>3528</v>
      </c>
      <c r="F2466" s="201">
        <v>2.64</v>
      </c>
      <c r="G2466" s="201">
        <v>2.64</v>
      </c>
      <c r="H2466" s="202">
        <v>0</v>
      </c>
      <c r="I2466" s="205">
        <v>0</v>
      </c>
      <c r="J2466" s="201">
        <v>0</v>
      </c>
      <c r="K2466" s="201">
        <v>2.64</v>
      </c>
      <c r="L2466" s="202">
        <v>0</v>
      </c>
    </row>
    <row r="2467" s="192" customFormat="1" customHeight="1" spans="1:12">
      <c r="A2467" s="179" t="s">
        <v>1619</v>
      </c>
      <c r="B2467" s="179" t="s">
        <v>2029</v>
      </c>
      <c r="C2467" s="179" t="s">
        <v>1899</v>
      </c>
      <c r="D2467" s="199" t="s">
        <v>3529</v>
      </c>
      <c r="E2467" s="200" t="s">
        <v>3530</v>
      </c>
      <c r="F2467" s="201">
        <v>0.45</v>
      </c>
      <c r="G2467" s="201">
        <v>0.45</v>
      </c>
      <c r="H2467" s="202">
        <v>0</v>
      </c>
      <c r="I2467" s="205">
        <v>0</v>
      </c>
      <c r="J2467" s="201">
        <v>0</v>
      </c>
      <c r="K2467" s="201">
        <v>0.45</v>
      </c>
      <c r="L2467" s="202">
        <v>0</v>
      </c>
    </row>
    <row r="2468" s="192" customFormat="1" customHeight="1" spans="1:12">
      <c r="A2468" s="179" t="s">
        <v>1619</v>
      </c>
      <c r="B2468" s="179" t="s">
        <v>2029</v>
      </c>
      <c r="C2468" s="179" t="s">
        <v>1897</v>
      </c>
      <c r="D2468" s="199" t="s">
        <v>3531</v>
      </c>
      <c r="E2468" s="200" t="s">
        <v>3532</v>
      </c>
      <c r="F2468" s="201">
        <v>0.47</v>
      </c>
      <c r="G2468" s="201">
        <v>0.47</v>
      </c>
      <c r="H2468" s="202">
        <v>0</v>
      </c>
      <c r="I2468" s="205">
        <v>0</v>
      </c>
      <c r="J2468" s="201">
        <v>0</v>
      </c>
      <c r="K2468" s="201">
        <v>0.47</v>
      </c>
      <c r="L2468" s="202">
        <v>0</v>
      </c>
    </row>
    <row r="2469" s="192" customFormat="1" customHeight="1" spans="1:12">
      <c r="A2469" s="179" t="s">
        <v>1851</v>
      </c>
      <c r="B2469" s="179" t="s">
        <v>1899</v>
      </c>
      <c r="C2469" s="179" t="s">
        <v>1897</v>
      </c>
      <c r="D2469" s="199" t="s">
        <v>3533</v>
      </c>
      <c r="E2469" s="200" t="s">
        <v>3533</v>
      </c>
      <c r="F2469" s="201">
        <v>5.42</v>
      </c>
      <c r="G2469" s="201">
        <v>5.42</v>
      </c>
      <c r="H2469" s="202">
        <v>0</v>
      </c>
      <c r="I2469" s="205">
        <v>0</v>
      </c>
      <c r="J2469" s="201">
        <v>0</v>
      </c>
      <c r="K2469" s="201">
        <v>5.42</v>
      </c>
      <c r="L2469" s="202">
        <v>0</v>
      </c>
    </row>
    <row r="2470" s="192" customFormat="1" customHeight="1" spans="1:12">
      <c r="A2470" s="179" t="s">
        <v>1619</v>
      </c>
      <c r="B2470" s="179" t="s">
        <v>1897</v>
      </c>
      <c r="C2470" s="179" t="s">
        <v>1994</v>
      </c>
      <c r="D2470" s="199" t="s">
        <v>3925</v>
      </c>
      <c r="E2470" s="200" t="s">
        <v>3534</v>
      </c>
      <c r="F2470" s="201">
        <v>13.5</v>
      </c>
      <c r="G2470" s="201">
        <v>13.5</v>
      </c>
      <c r="H2470" s="202">
        <v>0</v>
      </c>
      <c r="I2470" s="205">
        <v>13.5</v>
      </c>
      <c r="J2470" s="201">
        <v>0</v>
      </c>
      <c r="K2470" s="201">
        <v>0</v>
      </c>
      <c r="L2470" s="202">
        <v>0</v>
      </c>
    </row>
    <row r="2471" s="192" customFormat="1" customHeight="1" spans="1:12">
      <c r="A2471" s="179" t="s">
        <v>1619</v>
      </c>
      <c r="B2471" s="179" t="s">
        <v>1897</v>
      </c>
      <c r="C2471" s="179" t="s">
        <v>1994</v>
      </c>
      <c r="D2471" s="199" t="s">
        <v>3925</v>
      </c>
      <c r="E2471" s="200" t="s">
        <v>3535</v>
      </c>
      <c r="F2471" s="201">
        <v>0.47</v>
      </c>
      <c r="G2471" s="201">
        <v>0.47</v>
      </c>
      <c r="H2471" s="202">
        <v>0</v>
      </c>
      <c r="I2471" s="205">
        <v>0.47</v>
      </c>
      <c r="J2471" s="201">
        <v>0</v>
      </c>
      <c r="K2471" s="201">
        <v>0</v>
      </c>
      <c r="L2471" s="202">
        <v>0</v>
      </c>
    </row>
    <row r="2472" s="192" customFormat="1" customHeight="1" spans="1:12">
      <c r="A2472" s="179"/>
      <c r="B2472" s="179"/>
      <c r="C2472" s="179"/>
      <c r="D2472" s="199" t="s">
        <v>3541</v>
      </c>
      <c r="E2472" s="200" t="s">
        <v>3542</v>
      </c>
      <c r="F2472" s="201">
        <v>10</v>
      </c>
      <c r="G2472" s="201">
        <v>10</v>
      </c>
      <c r="H2472" s="202">
        <v>0</v>
      </c>
      <c r="I2472" s="205">
        <v>10</v>
      </c>
      <c r="J2472" s="201">
        <v>0</v>
      </c>
      <c r="K2472" s="201">
        <v>0</v>
      </c>
      <c r="L2472" s="202">
        <v>0</v>
      </c>
    </row>
    <row r="2473" s="192" customFormat="1" customHeight="1" spans="1:12">
      <c r="A2473" s="179" t="s">
        <v>1619</v>
      </c>
      <c r="B2473" s="179" t="s">
        <v>1897</v>
      </c>
      <c r="C2473" s="179" t="s">
        <v>1994</v>
      </c>
      <c r="D2473" s="199" t="s">
        <v>3925</v>
      </c>
      <c r="E2473" s="200" t="s">
        <v>3926</v>
      </c>
      <c r="F2473" s="201">
        <v>2</v>
      </c>
      <c r="G2473" s="201">
        <v>2</v>
      </c>
      <c r="H2473" s="202">
        <v>0</v>
      </c>
      <c r="I2473" s="205">
        <v>2</v>
      </c>
      <c r="J2473" s="201">
        <v>0</v>
      </c>
      <c r="K2473" s="201">
        <v>0</v>
      </c>
      <c r="L2473" s="202">
        <v>0</v>
      </c>
    </row>
    <row r="2474" s="192" customFormat="1" customHeight="1" spans="1:12">
      <c r="A2474" s="179" t="s">
        <v>1619</v>
      </c>
      <c r="B2474" s="179" t="s">
        <v>1897</v>
      </c>
      <c r="C2474" s="179" t="s">
        <v>1994</v>
      </c>
      <c r="D2474" s="199" t="s">
        <v>3925</v>
      </c>
      <c r="E2474" s="200" t="s">
        <v>3927</v>
      </c>
      <c r="F2474" s="201">
        <v>4</v>
      </c>
      <c r="G2474" s="201">
        <v>4</v>
      </c>
      <c r="H2474" s="202">
        <v>0</v>
      </c>
      <c r="I2474" s="205">
        <v>4</v>
      </c>
      <c r="J2474" s="201">
        <v>0</v>
      </c>
      <c r="K2474" s="201">
        <v>0</v>
      </c>
      <c r="L2474" s="202">
        <v>0</v>
      </c>
    </row>
    <row r="2475" s="192" customFormat="1" customHeight="1" spans="1:12">
      <c r="A2475" s="179" t="s">
        <v>1619</v>
      </c>
      <c r="B2475" s="179" t="s">
        <v>1897</v>
      </c>
      <c r="C2475" s="179" t="s">
        <v>1994</v>
      </c>
      <c r="D2475" s="199" t="s">
        <v>3925</v>
      </c>
      <c r="E2475" s="200" t="s">
        <v>3770</v>
      </c>
      <c r="F2475" s="201">
        <v>4</v>
      </c>
      <c r="G2475" s="201">
        <v>4</v>
      </c>
      <c r="H2475" s="202">
        <v>0</v>
      </c>
      <c r="I2475" s="205">
        <v>4</v>
      </c>
      <c r="J2475" s="201">
        <v>0</v>
      </c>
      <c r="K2475" s="201">
        <v>0</v>
      </c>
      <c r="L2475" s="202">
        <v>0</v>
      </c>
    </row>
    <row r="2476" s="192" customFormat="1" customHeight="1" spans="1:12">
      <c r="A2476" s="179"/>
      <c r="B2476" s="179"/>
      <c r="C2476" s="179"/>
      <c r="D2476" s="199" t="s">
        <v>2616</v>
      </c>
      <c r="E2476" s="200" t="s">
        <v>2617</v>
      </c>
      <c r="F2476" s="201">
        <v>128.29</v>
      </c>
      <c r="G2476" s="201">
        <v>128.29</v>
      </c>
      <c r="H2476" s="202">
        <v>0</v>
      </c>
      <c r="I2476" s="205">
        <v>35.59</v>
      </c>
      <c r="J2476" s="201">
        <v>10</v>
      </c>
      <c r="K2476" s="201">
        <v>28.74</v>
      </c>
      <c r="L2476" s="202">
        <v>53.96</v>
      </c>
    </row>
    <row r="2477" s="192" customFormat="1" customHeight="1" spans="1:12">
      <c r="A2477" s="179"/>
      <c r="B2477" s="179"/>
      <c r="C2477" s="179"/>
      <c r="D2477" s="199" t="s">
        <v>3517</v>
      </c>
      <c r="E2477" s="200" t="s">
        <v>3518</v>
      </c>
      <c r="F2477" s="201">
        <v>108.29</v>
      </c>
      <c r="G2477" s="201">
        <v>108.29</v>
      </c>
      <c r="H2477" s="202">
        <v>0</v>
      </c>
      <c r="I2477" s="205">
        <v>15.59</v>
      </c>
      <c r="J2477" s="201">
        <v>10</v>
      </c>
      <c r="K2477" s="201">
        <v>28.74</v>
      </c>
      <c r="L2477" s="202">
        <v>53.96</v>
      </c>
    </row>
    <row r="2478" s="192" customFormat="1" customHeight="1" spans="1:12">
      <c r="A2478" s="179" t="s">
        <v>1619</v>
      </c>
      <c r="B2478" s="179" t="s">
        <v>1897</v>
      </c>
      <c r="C2478" s="179" t="s">
        <v>1915</v>
      </c>
      <c r="D2478" s="199" t="s">
        <v>3918</v>
      </c>
      <c r="E2478" s="200" t="s">
        <v>3520</v>
      </c>
      <c r="F2478" s="201">
        <v>53.96</v>
      </c>
      <c r="G2478" s="201">
        <v>53.96</v>
      </c>
      <c r="H2478" s="202">
        <v>0</v>
      </c>
      <c r="I2478" s="205">
        <v>0</v>
      </c>
      <c r="J2478" s="201">
        <v>0</v>
      </c>
      <c r="K2478" s="201">
        <v>0</v>
      </c>
      <c r="L2478" s="202">
        <v>53.96</v>
      </c>
    </row>
    <row r="2479" s="192" customFormat="1" customHeight="1" spans="1:12">
      <c r="A2479" s="179" t="s">
        <v>1619</v>
      </c>
      <c r="B2479" s="179" t="s">
        <v>1897</v>
      </c>
      <c r="C2479" s="179" t="s">
        <v>1915</v>
      </c>
      <c r="D2479" s="199" t="s">
        <v>3918</v>
      </c>
      <c r="E2479" s="200" t="s">
        <v>3522</v>
      </c>
      <c r="F2479" s="201">
        <v>10</v>
      </c>
      <c r="G2479" s="201">
        <v>10</v>
      </c>
      <c r="H2479" s="202">
        <v>0</v>
      </c>
      <c r="I2479" s="205">
        <v>0</v>
      </c>
      <c r="J2479" s="201">
        <v>10</v>
      </c>
      <c r="K2479" s="201">
        <v>0</v>
      </c>
      <c r="L2479" s="202">
        <v>0</v>
      </c>
    </row>
    <row r="2480" s="192" customFormat="1" customHeight="1" spans="1:12">
      <c r="A2480" s="179" t="s">
        <v>1619</v>
      </c>
      <c r="B2480" s="179" t="s">
        <v>1911</v>
      </c>
      <c r="C2480" s="179" t="s">
        <v>1911</v>
      </c>
      <c r="D2480" s="199" t="s">
        <v>3523</v>
      </c>
      <c r="E2480" s="200" t="s">
        <v>3524</v>
      </c>
      <c r="F2480" s="201">
        <v>12.79</v>
      </c>
      <c r="G2480" s="201">
        <v>12.79</v>
      </c>
      <c r="H2480" s="202">
        <v>0</v>
      </c>
      <c r="I2480" s="205">
        <v>0</v>
      </c>
      <c r="J2480" s="201">
        <v>0</v>
      </c>
      <c r="K2480" s="201">
        <v>12.79</v>
      </c>
      <c r="L2480" s="202">
        <v>0</v>
      </c>
    </row>
    <row r="2481" s="192" customFormat="1" customHeight="1" spans="1:12">
      <c r="A2481" s="179" t="s">
        <v>1619</v>
      </c>
      <c r="B2481" s="179" t="s">
        <v>1911</v>
      </c>
      <c r="C2481" s="179" t="s">
        <v>1913</v>
      </c>
      <c r="D2481" s="199" t="s">
        <v>3525</v>
      </c>
      <c r="E2481" s="200" t="s">
        <v>3526</v>
      </c>
      <c r="F2481" s="201">
        <v>5.12</v>
      </c>
      <c r="G2481" s="201">
        <v>5.12</v>
      </c>
      <c r="H2481" s="202">
        <v>0</v>
      </c>
      <c r="I2481" s="205">
        <v>0</v>
      </c>
      <c r="J2481" s="201">
        <v>0</v>
      </c>
      <c r="K2481" s="201">
        <v>5.12</v>
      </c>
      <c r="L2481" s="202">
        <v>0</v>
      </c>
    </row>
    <row r="2482" s="192" customFormat="1" customHeight="1" spans="1:12">
      <c r="A2482" s="179" t="s">
        <v>1697</v>
      </c>
      <c r="B2482" s="179" t="s">
        <v>1992</v>
      </c>
      <c r="C2482" s="179" t="s">
        <v>1899</v>
      </c>
      <c r="D2482" s="199" t="s">
        <v>3582</v>
      </c>
      <c r="E2482" s="200" t="s">
        <v>3528</v>
      </c>
      <c r="F2482" s="201">
        <v>3.22</v>
      </c>
      <c r="G2482" s="201">
        <v>3.22</v>
      </c>
      <c r="H2482" s="202">
        <v>0</v>
      </c>
      <c r="I2482" s="205">
        <v>0</v>
      </c>
      <c r="J2482" s="201">
        <v>0</v>
      </c>
      <c r="K2482" s="201">
        <v>3.22</v>
      </c>
      <c r="L2482" s="202">
        <v>0</v>
      </c>
    </row>
    <row r="2483" s="192" customFormat="1" customHeight="1" spans="1:12">
      <c r="A2483" s="179" t="s">
        <v>1619</v>
      </c>
      <c r="B2483" s="179" t="s">
        <v>2029</v>
      </c>
      <c r="C2483" s="179" t="s">
        <v>1899</v>
      </c>
      <c r="D2483" s="199" t="s">
        <v>3529</v>
      </c>
      <c r="E2483" s="200" t="s">
        <v>3530</v>
      </c>
      <c r="F2483" s="201">
        <v>0.54</v>
      </c>
      <c r="G2483" s="201">
        <v>0.54</v>
      </c>
      <c r="H2483" s="202">
        <v>0</v>
      </c>
      <c r="I2483" s="205">
        <v>0</v>
      </c>
      <c r="J2483" s="201">
        <v>0</v>
      </c>
      <c r="K2483" s="201">
        <v>0.54</v>
      </c>
      <c r="L2483" s="202">
        <v>0</v>
      </c>
    </row>
    <row r="2484" s="192" customFormat="1" customHeight="1" spans="1:12">
      <c r="A2484" s="179" t="s">
        <v>1619</v>
      </c>
      <c r="B2484" s="179" t="s">
        <v>2029</v>
      </c>
      <c r="C2484" s="179" t="s">
        <v>1897</v>
      </c>
      <c r="D2484" s="199" t="s">
        <v>3531</v>
      </c>
      <c r="E2484" s="200" t="s">
        <v>3532</v>
      </c>
      <c r="F2484" s="201">
        <v>0.59</v>
      </c>
      <c r="G2484" s="201">
        <v>0.59</v>
      </c>
      <c r="H2484" s="202">
        <v>0</v>
      </c>
      <c r="I2484" s="205">
        <v>0</v>
      </c>
      <c r="J2484" s="201">
        <v>0</v>
      </c>
      <c r="K2484" s="201">
        <v>0.59</v>
      </c>
      <c r="L2484" s="202">
        <v>0</v>
      </c>
    </row>
    <row r="2485" s="192" customFormat="1" customHeight="1" spans="1:12">
      <c r="A2485" s="179" t="s">
        <v>1851</v>
      </c>
      <c r="B2485" s="179" t="s">
        <v>1899</v>
      </c>
      <c r="C2485" s="179" t="s">
        <v>1897</v>
      </c>
      <c r="D2485" s="199" t="s">
        <v>3533</v>
      </c>
      <c r="E2485" s="200" t="s">
        <v>3533</v>
      </c>
      <c r="F2485" s="201">
        <v>6.48</v>
      </c>
      <c r="G2485" s="201">
        <v>6.48</v>
      </c>
      <c r="H2485" s="202">
        <v>0</v>
      </c>
      <c r="I2485" s="205">
        <v>0</v>
      </c>
      <c r="J2485" s="201">
        <v>0</v>
      </c>
      <c r="K2485" s="201">
        <v>6.48</v>
      </c>
      <c r="L2485" s="202">
        <v>0</v>
      </c>
    </row>
    <row r="2486" s="192" customFormat="1" customHeight="1" spans="1:12">
      <c r="A2486" s="179" t="s">
        <v>1619</v>
      </c>
      <c r="B2486" s="179" t="s">
        <v>1897</v>
      </c>
      <c r="C2486" s="179" t="s">
        <v>1915</v>
      </c>
      <c r="D2486" s="199" t="s">
        <v>3918</v>
      </c>
      <c r="E2486" s="200" t="s">
        <v>3534</v>
      </c>
      <c r="F2486" s="201">
        <v>15</v>
      </c>
      <c r="G2486" s="201">
        <v>15</v>
      </c>
      <c r="H2486" s="202">
        <v>0</v>
      </c>
      <c r="I2486" s="205">
        <v>15</v>
      </c>
      <c r="J2486" s="201">
        <v>0</v>
      </c>
      <c r="K2486" s="201">
        <v>0</v>
      </c>
      <c r="L2486" s="202">
        <v>0</v>
      </c>
    </row>
    <row r="2487" s="192" customFormat="1" customHeight="1" spans="1:12">
      <c r="A2487" s="179" t="s">
        <v>1619</v>
      </c>
      <c r="B2487" s="179" t="s">
        <v>1897</v>
      </c>
      <c r="C2487" s="179" t="s">
        <v>1915</v>
      </c>
      <c r="D2487" s="199" t="s">
        <v>3918</v>
      </c>
      <c r="E2487" s="200" t="s">
        <v>3535</v>
      </c>
      <c r="F2487" s="201">
        <v>0.59</v>
      </c>
      <c r="G2487" s="201">
        <v>0.59</v>
      </c>
      <c r="H2487" s="202">
        <v>0</v>
      </c>
      <c r="I2487" s="205">
        <v>0.59</v>
      </c>
      <c r="J2487" s="201">
        <v>0</v>
      </c>
      <c r="K2487" s="201">
        <v>0</v>
      </c>
      <c r="L2487" s="202">
        <v>0</v>
      </c>
    </row>
    <row r="2488" s="192" customFormat="1" customHeight="1" spans="1:12">
      <c r="A2488" s="179"/>
      <c r="B2488" s="179"/>
      <c r="C2488" s="179"/>
      <c r="D2488" s="199" t="s">
        <v>3541</v>
      </c>
      <c r="E2488" s="200" t="s">
        <v>3542</v>
      </c>
      <c r="F2488" s="201">
        <v>20</v>
      </c>
      <c r="G2488" s="201">
        <v>20</v>
      </c>
      <c r="H2488" s="202">
        <v>0</v>
      </c>
      <c r="I2488" s="205">
        <v>20</v>
      </c>
      <c r="J2488" s="201">
        <v>0</v>
      </c>
      <c r="K2488" s="201">
        <v>0</v>
      </c>
      <c r="L2488" s="202">
        <v>0</v>
      </c>
    </row>
    <row r="2489" s="192" customFormat="1" customHeight="1" spans="1:12">
      <c r="A2489" s="179" t="s">
        <v>1619</v>
      </c>
      <c r="B2489" s="179" t="s">
        <v>1897</v>
      </c>
      <c r="C2489" s="179" t="s">
        <v>1915</v>
      </c>
      <c r="D2489" s="199" t="s">
        <v>3918</v>
      </c>
      <c r="E2489" s="200" t="s">
        <v>3928</v>
      </c>
      <c r="F2489" s="201">
        <v>5</v>
      </c>
      <c r="G2489" s="201">
        <v>5</v>
      </c>
      <c r="H2489" s="202">
        <v>0</v>
      </c>
      <c r="I2489" s="205">
        <v>5</v>
      </c>
      <c r="J2489" s="201">
        <v>0</v>
      </c>
      <c r="K2489" s="201">
        <v>0</v>
      </c>
      <c r="L2489" s="202">
        <v>0</v>
      </c>
    </row>
    <row r="2490" s="192" customFormat="1" customHeight="1" spans="1:12">
      <c r="A2490" s="179" t="s">
        <v>1619</v>
      </c>
      <c r="B2490" s="179" t="s">
        <v>1897</v>
      </c>
      <c r="C2490" s="179" t="s">
        <v>1915</v>
      </c>
      <c r="D2490" s="199" t="s">
        <v>3918</v>
      </c>
      <c r="E2490" s="200" t="s">
        <v>3929</v>
      </c>
      <c r="F2490" s="201">
        <v>5</v>
      </c>
      <c r="G2490" s="201">
        <v>5</v>
      </c>
      <c r="H2490" s="202">
        <v>0</v>
      </c>
      <c r="I2490" s="205">
        <v>5</v>
      </c>
      <c r="J2490" s="201">
        <v>0</v>
      </c>
      <c r="K2490" s="201">
        <v>0</v>
      </c>
      <c r="L2490" s="202">
        <v>0</v>
      </c>
    </row>
    <row r="2491" s="192" customFormat="1" customHeight="1" spans="1:12">
      <c r="A2491" s="179" t="s">
        <v>1619</v>
      </c>
      <c r="B2491" s="179" t="s">
        <v>1897</v>
      </c>
      <c r="C2491" s="179" t="s">
        <v>1915</v>
      </c>
      <c r="D2491" s="199" t="s">
        <v>3918</v>
      </c>
      <c r="E2491" s="200" t="s">
        <v>3930</v>
      </c>
      <c r="F2491" s="201">
        <v>5</v>
      </c>
      <c r="G2491" s="201">
        <v>5</v>
      </c>
      <c r="H2491" s="202">
        <v>0</v>
      </c>
      <c r="I2491" s="205">
        <v>5</v>
      </c>
      <c r="J2491" s="201">
        <v>0</v>
      </c>
      <c r="K2491" s="201">
        <v>0</v>
      </c>
      <c r="L2491" s="202">
        <v>0</v>
      </c>
    </row>
    <row r="2492" s="192" customFormat="1" customHeight="1" spans="1:12">
      <c r="A2492" s="179" t="s">
        <v>1619</v>
      </c>
      <c r="B2492" s="179" t="s">
        <v>1897</v>
      </c>
      <c r="C2492" s="179" t="s">
        <v>1915</v>
      </c>
      <c r="D2492" s="199" t="s">
        <v>3918</v>
      </c>
      <c r="E2492" s="200" t="s">
        <v>3931</v>
      </c>
      <c r="F2492" s="201">
        <v>5</v>
      </c>
      <c r="G2492" s="201">
        <v>5</v>
      </c>
      <c r="H2492" s="202">
        <v>0</v>
      </c>
      <c r="I2492" s="205">
        <v>5</v>
      </c>
      <c r="J2492" s="201">
        <v>0</v>
      </c>
      <c r="K2492" s="201">
        <v>0</v>
      </c>
      <c r="L2492" s="202">
        <v>0</v>
      </c>
    </row>
    <row r="2493" s="192" customFormat="1" customHeight="1" spans="1:12">
      <c r="A2493" s="179"/>
      <c r="B2493" s="179"/>
      <c r="C2493" s="179"/>
      <c r="D2493" s="199" t="s">
        <v>2618</v>
      </c>
      <c r="E2493" s="200" t="s">
        <v>2619</v>
      </c>
      <c r="F2493" s="201">
        <v>155.64</v>
      </c>
      <c r="G2493" s="201">
        <v>155.64</v>
      </c>
      <c r="H2493" s="202">
        <v>0</v>
      </c>
      <c r="I2493" s="205">
        <v>137.12</v>
      </c>
      <c r="J2493" s="201">
        <v>2</v>
      </c>
      <c r="K2493" s="201">
        <v>5.74</v>
      </c>
      <c r="L2493" s="202">
        <v>10.78</v>
      </c>
    </row>
    <row r="2494" s="192" customFormat="1" customHeight="1" spans="1:12">
      <c r="A2494" s="179"/>
      <c r="B2494" s="179"/>
      <c r="C2494" s="179"/>
      <c r="D2494" s="199" t="s">
        <v>3517</v>
      </c>
      <c r="E2494" s="200" t="s">
        <v>3518</v>
      </c>
      <c r="F2494" s="201">
        <v>21.64</v>
      </c>
      <c r="G2494" s="201">
        <v>21.64</v>
      </c>
      <c r="H2494" s="202">
        <v>0</v>
      </c>
      <c r="I2494" s="205">
        <v>3.12</v>
      </c>
      <c r="J2494" s="201">
        <v>2</v>
      </c>
      <c r="K2494" s="201">
        <v>5.74</v>
      </c>
      <c r="L2494" s="202">
        <v>10.78</v>
      </c>
    </row>
    <row r="2495" s="192" customFormat="1" customHeight="1" spans="1:12">
      <c r="A2495" s="179" t="s">
        <v>1619</v>
      </c>
      <c r="B2495" s="179" t="s">
        <v>1897</v>
      </c>
      <c r="C2495" s="179" t="s">
        <v>1917</v>
      </c>
      <c r="D2495" s="199" t="s">
        <v>3613</v>
      </c>
      <c r="E2495" s="200" t="s">
        <v>3520</v>
      </c>
      <c r="F2495" s="201">
        <v>10.78</v>
      </c>
      <c r="G2495" s="201">
        <v>10.78</v>
      </c>
      <c r="H2495" s="202">
        <v>0</v>
      </c>
      <c r="I2495" s="205">
        <v>0</v>
      </c>
      <c r="J2495" s="201">
        <v>0</v>
      </c>
      <c r="K2495" s="201">
        <v>0</v>
      </c>
      <c r="L2495" s="202">
        <v>10.78</v>
      </c>
    </row>
    <row r="2496" s="192" customFormat="1" customHeight="1" spans="1:12">
      <c r="A2496" s="179" t="s">
        <v>1619</v>
      </c>
      <c r="B2496" s="179" t="s">
        <v>1897</v>
      </c>
      <c r="C2496" s="179" t="s">
        <v>1917</v>
      </c>
      <c r="D2496" s="199" t="s">
        <v>3613</v>
      </c>
      <c r="E2496" s="200" t="s">
        <v>3522</v>
      </c>
      <c r="F2496" s="201">
        <v>2</v>
      </c>
      <c r="G2496" s="201">
        <v>2</v>
      </c>
      <c r="H2496" s="202">
        <v>0</v>
      </c>
      <c r="I2496" s="205">
        <v>0</v>
      </c>
      <c r="J2496" s="201">
        <v>2</v>
      </c>
      <c r="K2496" s="201">
        <v>0</v>
      </c>
      <c r="L2496" s="202">
        <v>0</v>
      </c>
    </row>
    <row r="2497" s="192" customFormat="1" customHeight="1" spans="1:12">
      <c r="A2497" s="179" t="s">
        <v>1619</v>
      </c>
      <c r="B2497" s="179" t="s">
        <v>1911</v>
      </c>
      <c r="C2497" s="179" t="s">
        <v>1911</v>
      </c>
      <c r="D2497" s="199" t="s">
        <v>3523</v>
      </c>
      <c r="E2497" s="200" t="s">
        <v>3524</v>
      </c>
      <c r="F2497" s="201">
        <v>2.56</v>
      </c>
      <c r="G2497" s="201">
        <v>2.56</v>
      </c>
      <c r="H2497" s="202">
        <v>0</v>
      </c>
      <c r="I2497" s="205">
        <v>0</v>
      </c>
      <c r="J2497" s="201">
        <v>0</v>
      </c>
      <c r="K2497" s="201">
        <v>2.56</v>
      </c>
      <c r="L2497" s="202">
        <v>0</v>
      </c>
    </row>
    <row r="2498" s="192" customFormat="1" customHeight="1" spans="1:12">
      <c r="A2498" s="179" t="s">
        <v>1619</v>
      </c>
      <c r="B2498" s="179" t="s">
        <v>1911</v>
      </c>
      <c r="C2498" s="179" t="s">
        <v>1913</v>
      </c>
      <c r="D2498" s="199" t="s">
        <v>3525</v>
      </c>
      <c r="E2498" s="200" t="s">
        <v>3526</v>
      </c>
      <c r="F2498" s="201">
        <v>1.02</v>
      </c>
      <c r="G2498" s="201">
        <v>1.02</v>
      </c>
      <c r="H2498" s="202">
        <v>0</v>
      </c>
      <c r="I2498" s="205">
        <v>0</v>
      </c>
      <c r="J2498" s="201">
        <v>0</v>
      </c>
      <c r="K2498" s="201">
        <v>1.02</v>
      </c>
      <c r="L2498" s="202">
        <v>0</v>
      </c>
    </row>
    <row r="2499" s="192" customFormat="1" customHeight="1" spans="1:12">
      <c r="A2499" s="179" t="s">
        <v>1697</v>
      </c>
      <c r="B2499" s="179" t="s">
        <v>1992</v>
      </c>
      <c r="C2499" s="179" t="s">
        <v>1899</v>
      </c>
      <c r="D2499" s="199" t="s">
        <v>3582</v>
      </c>
      <c r="E2499" s="200" t="s">
        <v>3528</v>
      </c>
      <c r="F2499" s="201">
        <v>0.64</v>
      </c>
      <c r="G2499" s="201">
        <v>0.64</v>
      </c>
      <c r="H2499" s="202">
        <v>0</v>
      </c>
      <c r="I2499" s="205">
        <v>0</v>
      </c>
      <c r="J2499" s="201">
        <v>0</v>
      </c>
      <c r="K2499" s="201">
        <v>0.64</v>
      </c>
      <c r="L2499" s="202">
        <v>0</v>
      </c>
    </row>
    <row r="2500" s="192" customFormat="1" customHeight="1" spans="1:12">
      <c r="A2500" s="179" t="s">
        <v>1619</v>
      </c>
      <c r="B2500" s="179" t="s">
        <v>2029</v>
      </c>
      <c r="C2500" s="179" t="s">
        <v>1899</v>
      </c>
      <c r="D2500" s="199" t="s">
        <v>3529</v>
      </c>
      <c r="E2500" s="200" t="s">
        <v>3530</v>
      </c>
      <c r="F2500" s="201">
        <v>0.11</v>
      </c>
      <c r="G2500" s="201">
        <v>0.11</v>
      </c>
      <c r="H2500" s="202">
        <v>0</v>
      </c>
      <c r="I2500" s="205">
        <v>0</v>
      </c>
      <c r="J2500" s="201">
        <v>0</v>
      </c>
      <c r="K2500" s="201">
        <v>0.11</v>
      </c>
      <c r="L2500" s="202">
        <v>0</v>
      </c>
    </row>
    <row r="2501" s="192" customFormat="1" customHeight="1" spans="1:12">
      <c r="A2501" s="179" t="s">
        <v>1619</v>
      </c>
      <c r="B2501" s="179" t="s">
        <v>2029</v>
      </c>
      <c r="C2501" s="179" t="s">
        <v>1897</v>
      </c>
      <c r="D2501" s="199" t="s">
        <v>3531</v>
      </c>
      <c r="E2501" s="200" t="s">
        <v>3532</v>
      </c>
      <c r="F2501" s="201">
        <v>0.12</v>
      </c>
      <c r="G2501" s="201">
        <v>0.12</v>
      </c>
      <c r="H2501" s="202">
        <v>0</v>
      </c>
      <c r="I2501" s="205">
        <v>0</v>
      </c>
      <c r="J2501" s="201">
        <v>0</v>
      </c>
      <c r="K2501" s="201">
        <v>0.12</v>
      </c>
      <c r="L2501" s="202">
        <v>0</v>
      </c>
    </row>
    <row r="2502" s="192" customFormat="1" customHeight="1" spans="1:12">
      <c r="A2502" s="179" t="s">
        <v>1851</v>
      </c>
      <c r="B2502" s="179" t="s">
        <v>1899</v>
      </c>
      <c r="C2502" s="179" t="s">
        <v>1897</v>
      </c>
      <c r="D2502" s="199" t="s">
        <v>3533</v>
      </c>
      <c r="E2502" s="200" t="s">
        <v>3533</v>
      </c>
      <c r="F2502" s="201">
        <v>1.29</v>
      </c>
      <c r="G2502" s="201">
        <v>1.29</v>
      </c>
      <c r="H2502" s="202">
        <v>0</v>
      </c>
      <c r="I2502" s="205">
        <v>0</v>
      </c>
      <c r="J2502" s="201">
        <v>0</v>
      </c>
      <c r="K2502" s="201">
        <v>1.29</v>
      </c>
      <c r="L2502" s="202">
        <v>0</v>
      </c>
    </row>
    <row r="2503" s="192" customFormat="1" customHeight="1" spans="1:12">
      <c r="A2503" s="179" t="s">
        <v>1619</v>
      </c>
      <c r="B2503" s="179" t="s">
        <v>1897</v>
      </c>
      <c r="C2503" s="179" t="s">
        <v>1917</v>
      </c>
      <c r="D2503" s="199" t="s">
        <v>3613</v>
      </c>
      <c r="E2503" s="200" t="s">
        <v>3534</v>
      </c>
      <c r="F2503" s="201">
        <v>3</v>
      </c>
      <c r="G2503" s="201">
        <v>3</v>
      </c>
      <c r="H2503" s="202">
        <v>0</v>
      </c>
      <c r="I2503" s="205">
        <v>3</v>
      </c>
      <c r="J2503" s="201">
        <v>0</v>
      </c>
      <c r="K2503" s="201">
        <v>0</v>
      </c>
      <c r="L2503" s="202">
        <v>0</v>
      </c>
    </row>
    <row r="2504" s="192" customFormat="1" customHeight="1" spans="1:12">
      <c r="A2504" s="179" t="s">
        <v>1619</v>
      </c>
      <c r="B2504" s="179" t="s">
        <v>1897</v>
      </c>
      <c r="C2504" s="179" t="s">
        <v>1917</v>
      </c>
      <c r="D2504" s="199" t="s">
        <v>3613</v>
      </c>
      <c r="E2504" s="200" t="s">
        <v>3535</v>
      </c>
      <c r="F2504" s="201">
        <v>0.12</v>
      </c>
      <c r="G2504" s="201">
        <v>0.12</v>
      </c>
      <c r="H2504" s="202">
        <v>0</v>
      </c>
      <c r="I2504" s="205">
        <v>0.12</v>
      </c>
      <c r="J2504" s="201">
        <v>0</v>
      </c>
      <c r="K2504" s="201">
        <v>0</v>
      </c>
      <c r="L2504" s="202">
        <v>0</v>
      </c>
    </row>
    <row r="2505" s="192" customFormat="1" customHeight="1" spans="1:12">
      <c r="A2505" s="179"/>
      <c r="B2505" s="179"/>
      <c r="C2505" s="179"/>
      <c r="D2505" s="199" t="s">
        <v>3541</v>
      </c>
      <c r="E2505" s="200" t="s">
        <v>3542</v>
      </c>
      <c r="F2505" s="201">
        <v>134</v>
      </c>
      <c r="G2505" s="201">
        <v>134</v>
      </c>
      <c r="H2505" s="202">
        <v>0</v>
      </c>
      <c r="I2505" s="205">
        <v>134</v>
      </c>
      <c r="J2505" s="201">
        <v>0</v>
      </c>
      <c r="K2505" s="201">
        <v>0</v>
      </c>
      <c r="L2505" s="202">
        <v>0</v>
      </c>
    </row>
    <row r="2506" s="192" customFormat="1" customHeight="1" spans="1:12">
      <c r="A2506" s="179" t="s">
        <v>1619</v>
      </c>
      <c r="B2506" s="179" t="s">
        <v>1897</v>
      </c>
      <c r="C2506" s="179" t="s">
        <v>1917</v>
      </c>
      <c r="D2506" s="199" t="s">
        <v>3613</v>
      </c>
      <c r="E2506" s="200" t="s">
        <v>3932</v>
      </c>
      <c r="F2506" s="201">
        <v>30</v>
      </c>
      <c r="G2506" s="201">
        <v>30</v>
      </c>
      <c r="H2506" s="202">
        <v>0</v>
      </c>
      <c r="I2506" s="205">
        <v>30</v>
      </c>
      <c r="J2506" s="201">
        <v>0</v>
      </c>
      <c r="K2506" s="201">
        <v>0</v>
      </c>
      <c r="L2506" s="202">
        <v>0</v>
      </c>
    </row>
    <row r="2507" s="192" customFormat="1" customHeight="1" spans="1:12">
      <c r="A2507" s="179" t="s">
        <v>1619</v>
      </c>
      <c r="B2507" s="179" t="s">
        <v>1897</v>
      </c>
      <c r="C2507" s="179" t="s">
        <v>1917</v>
      </c>
      <c r="D2507" s="199" t="s">
        <v>3613</v>
      </c>
      <c r="E2507" s="200" t="s">
        <v>3933</v>
      </c>
      <c r="F2507" s="201">
        <v>17</v>
      </c>
      <c r="G2507" s="201">
        <v>17</v>
      </c>
      <c r="H2507" s="202">
        <v>0</v>
      </c>
      <c r="I2507" s="205">
        <v>17</v>
      </c>
      <c r="J2507" s="201">
        <v>0</v>
      </c>
      <c r="K2507" s="201">
        <v>0</v>
      </c>
      <c r="L2507" s="202">
        <v>0</v>
      </c>
    </row>
    <row r="2508" s="192" customFormat="1" customHeight="1" spans="1:12">
      <c r="A2508" s="179" t="s">
        <v>1619</v>
      </c>
      <c r="B2508" s="179" t="s">
        <v>1897</v>
      </c>
      <c r="C2508" s="179" t="s">
        <v>1917</v>
      </c>
      <c r="D2508" s="199" t="s">
        <v>3613</v>
      </c>
      <c r="E2508" s="200" t="s">
        <v>3934</v>
      </c>
      <c r="F2508" s="201">
        <v>18</v>
      </c>
      <c r="G2508" s="201">
        <v>18</v>
      </c>
      <c r="H2508" s="202">
        <v>0</v>
      </c>
      <c r="I2508" s="205">
        <v>18</v>
      </c>
      <c r="J2508" s="201">
        <v>0</v>
      </c>
      <c r="K2508" s="201">
        <v>0</v>
      </c>
      <c r="L2508" s="202">
        <v>0</v>
      </c>
    </row>
    <row r="2509" s="192" customFormat="1" customHeight="1" spans="1:12">
      <c r="A2509" s="179" t="s">
        <v>1619</v>
      </c>
      <c r="B2509" s="179" t="s">
        <v>1897</v>
      </c>
      <c r="C2509" s="179" t="s">
        <v>1917</v>
      </c>
      <c r="D2509" s="199" t="s">
        <v>3613</v>
      </c>
      <c r="E2509" s="200" t="s">
        <v>3935</v>
      </c>
      <c r="F2509" s="201">
        <v>69</v>
      </c>
      <c r="G2509" s="201">
        <v>69</v>
      </c>
      <c r="H2509" s="202">
        <v>0</v>
      </c>
      <c r="I2509" s="205">
        <v>69</v>
      </c>
      <c r="J2509" s="201">
        <v>0</v>
      </c>
      <c r="K2509" s="201">
        <v>0</v>
      </c>
      <c r="L2509" s="202">
        <v>0</v>
      </c>
    </row>
    <row r="2510" s="192" customFormat="1" customHeight="1" spans="1:12">
      <c r="A2510" s="179"/>
      <c r="B2510" s="179"/>
      <c r="C2510" s="179"/>
      <c r="D2510" s="199" t="s">
        <v>2620</v>
      </c>
      <c r="E2510" s="200" t="s">
        <v>2621</v>
      </c>
      <c r="F2510" s="201">
        <v>116.62</v>
      </c>
      <c r="G2510" s="201">
        <v>116.62</v>
      </c>
      <c r="H2510" s="202">
        <v>0</v>
      </c>
      <c r="I2510" s="205">
        <v>37.48</v>
      </c>
      <c r="J2510" s="201">
        <v>9</v>
      </c>
      <c r="K2510" s="201">
        <v>24.43</v>
      </c>
      <c r="L2510" s="202">
        <v>45.71</v>
      </c>
    </row>
    <row r="2511" s="192" customFormat="1" customHeight="1" spans="1:12">
      <c r="A2511" s="179"/>
      <c r="B2511" s="179"/>
      <c r="C2511" s="179"/>
      <c r="D2511" s="199" t="s">
        <v>3517</v>
      </c>
      <c r="E2511" s="200" t="s">
        <v>3518</v>
      </c>
      <c r="F2511" s="201">
        <v>97.62</v>
      </c>
      <c r="G2511" s="201">
        <v>97.62</v>
      </c>
      <c r="H2511" s="202">
        <v>0</v>
      </c>
      <c r="I2511" s="205">
        <v>18.48</v>
      </c>
      <c r="J2511" s="201">
        <v>9</v>
      </c>
      <c r="K2511" s="201">
        <v>24.43</v>
      </c>
      <c r="L2511" s="202">
        <v>45.71</v>
      </c>
    </row>
    <row r="2512" s="192" customFormat="1" customHeight="1" spans="1:12">
      <c r="A2512" s="179" t="s">
        <v>1619</v>
      </c>
      <c r="B2512" s="179" t="s">
        <v>1897</v>
      </c>
      <c r="C2512" s="179" t="s">
        <v>1915</v>
      </c>
      <c r="D2512" s="199" t="s">
        <v>3918</v>
      </c>
      <c r="E2512" s="200" t="s">
        <v>3520</v>
      </c>
      <c r="F2512" s="201">
        <v>45.71</v>
      </c>
      <c r="G2512" s="201">
        <v>45.71</v>
      </c>
      <c r="H2512" s="202">
        <v>0</v>
      </c>
      <c r="I2512" s="205">
        <v>0</v>
      </c>
      <c r="J2512" s="201">
        <v>0</v>
      </c>
      <c r="K2512" s="201">
        <v>0</v>
      </c>
      <c r="L2512" s="202">
        <v>45.71</v>
      </c>
    </row>
    <row r="2513" s="192" customFormat="1" customHeight="1" spans="1:12">
      <c r="A2513" s="179" t="s">
        <v>1619</v>
      </c>
      <c r="B2513" s="179" t="s">
        <v>1897</v>
      </c>
      <c r="C2513" s="179" t="s">
        <v>1915</v>
      </c>
      <c r="D2513" s="199" t="s">
        <v>3918</v>
      </c>
      <c r="E2513" s="200" t="s">
        <v>3522</v>
      </c>
      <c r="F2513" s="201">
        <v>9</v>
      </c>
      <c r="G2513" s="201">
        <v>9</v>
      </c>
      <c r="H2513" s="202">
        <v>0</v>
      </c>
      <c r="I2513" s="205">
        <v>0</v>
      </c>
      <c r="J2513" s="201">
        <v>9</v>
      </c>
      <c r="K2513" s="201">
        <v>0</v>
      </c>
      <c r="L2513" s="202">
        <v>0</v>
      </c>
    </row>
    <row r="2514" s="192" customFormat="1" customHeight="1" spans="1:12">
      <c r="A2514" s="179" t="s">
        <v>1619</v>
      </c>
      <c r="B2514" s="179" t="s">
        <v>1911</v>
      </c>
      <c r="C2514" s="179" t="s">
        <v>1911</v>
      </c>
      <c r="D2514" s="199" t="s">
        <v>3523</v>
      </c>
      <c r="E2514" s="200" t="s">
        <v>3524</v>
      </c>
      <c r="F2514" s="201">
        <v>10.94</v>
      </c>
      <c r="G2514" s="201">
        <v>10.94</v>
      </c>
      <c r="H2514" s="202">
        <v>0</v>
      </c>
      <c r="I2514" s="205">
        <v>0</v>
      </c>
      <c r="J2514" s="201">
        <v>0</v>
      </c>
      <c r="K2514" s="201">
        <v>10.94</v>
      </c>
      <c r="L2514" s="202">
        <v>0</v>
      </c>
    </row>
    <row r="2515" s="192" customFormat="1" customHeight="1" spans="1:12">
      <c r="A2515" s="179" t="s">
        <v>1619</v>
      </c>
      <c r="B2515" s="179" t="s">
        <v>1911</v>
      </c>
      <c r="C2515" s="179" t="s">
        <v>1913</v>
      </c>
      <c r="D2515" s="199" t="s">
        <v>3525</v>
      </c>
      <c r="E2515" s="200" t="s">
        <v>3526</v>
      </c>
      <c r="F2515" s="201">
        <v>4.38</v>
      </c>
      <c r="G2515" s="201">
        <v>4.38</v>
      </c>
      <c r="H2515" s="202">
        <v>0</v>
      </c>
      <c r="I2515" s="205">
        <v>0</v>
      </c>
      <c r="J2515" s="201">
        <v>0</v>
      </c>
      <c r="K2515" s="201">
        <v>4.38</v>
      </c>
      <c r="L2515" s="202">
        <v>0</v>
      </c>
    </row>
    <row r="2516" s="192" customFormat="1" customHeight="1" spans="1:12">
      <c r="A2516" s="179" t="s">
        <v>1697</v>
      </c>
      <c r="B2516" s="179" t="s">
        <v>1992</v>
      </c>
      <c r="C2516" s="179" t="s">
        <v>1899</v>
      </c>
      <c r="D2516" s="199" t="s">
        <v>3582</v>
      </c>
      <c r="E2516" s="200" t="s">
        <v>3528</v>
      </c>
      <c r="F2516" s="201">
        <v>2.68</v>
      </c>
      <c r="G2516" s="201">
        <v>2.68</v>
      </c>
      <c r="H2516" s="202">
        <v>0</v>
      </c>
      <c r="I2516" s="205">
        <v>0</v>
      </c>
      <c r="J2516" s="201">
        <v>0</v>
      </c>
      <c r="K2516" s="201">
        <v>2.68</v>
      </c>
      <c r="L2516" s="202">
        <v>0</v>
      </c>
    </row>
    <row r="2517" s="192" customFormat="1" customHeight="1" spans="1:12">
      <c r="A2517" s="179" t="s">
        <v>1619</v>
      </c>
      <c r="B2517" s="179" t="s">
        <v>2029</v>
      </c>
      <c r="C2517" s="179" t="s">
        <v>1899</v>
      </c>
      <c r="D2517" s="199" t="s">
        <v>3529</v>
      </c>
      <c r="E2517" s="200" t="s">
        <v>3530</v>
      </c>
      <c r="F2517" s="201">
        <v>0.46</v>
      </c>
      <c r="G2517" s="201">
        <v>0.46</v>
      </c>
      <c r="H2517" s="202">
        <v>0</v>
      </c>
      <c r="I2517" s="205">
        <v>0</v>
      </c>
      <c r="J2517" s="201">
        <v>0</v>
      </c>
      <c r="K2517" s="201">
        <v>0.46</v>
      </c>
      <c r="L2517" s="202">
        <v>0</v>
      </c>
    </row>
    <row r="2518" s="192" customFormat="1" customHeight="1" spans="1:12">
      <c r="A2518" s="179" t="s">
        <v>1619</v>
      </c>
      <c r="B2518" s="179" t="s">
        <v>2029</v>
      </c>
      <c r="C2518" s="179" t="s">
        <v>1897</v>
      </c>
      <c r="D2518" s="199" t="s">
        <v>3531</v>
      </c>
      <c r="E2518" s="200" t="s">
        <v>3532</v>
      </c>
      <c r="F2518" s="201">
        <v>0.48</v>
      </c>
      <c r="G2518" s="201">
        <v>0.48</v>
      </c>
      <c r="H2518" s="202">
        <v>0</v>
      </c>
      <c r="I2518" s="205">
        <v>0</v>
      </c>
      <c r="J2518" s="201">
        <v>0</v>
      </c>
      <c r="K2518" s="201">
        <v>0.48</v>
      </c>
      <c r="L2518" s="202">
        <v>0</v>
      </c>
    </row>
    <row r="2519" s="192" customFormat="1" customHeight="1" spans="1:12">
      <c r="A2519" s="179" t="s">
        <v>1851</v>
      </c>
      <c r="B2519" s="179" t="s">
        <v>1899</v>
      </c>
      <c r="C2519" s="179" t="s">
        <v>1897</v>
      </c>
      <c r="D2519" s="199" t="s">
        <v>3533</v>
      </c>
      <c r="E2519" s="200" t="s">
        <v>3533</v>
      </c>
      <c r="F2519" s="201">
        <v>5.49</v>
      </c>
      <c r="G2519" s="201">
        <v>5.49</v>
      </c>
      <c r="H2519" s="202">
        <v>0</v>
      </c>
      <c r="I2519" s="205">
        <v>0</v>
      </c>
      <c r="J2519" s="201">
        <v>0</v>
      </c>
      <c r="K2519" s="201">
        <v>5.49</v>
      </c>
      <c r="L2519" s="202">
        <v>0</v>
      </c>
    </row>
    <row r="2520" s="192" customFormat="1" customHeight="1" spans="1:12">
      <c r="A2520" s="179" t="s">
        <v>1619</v>
      </c>
      <c r="B2520" s="179" t="s">
        <v>1897</v>
      </c>
      <c r="C2520" s="179" t="s">
        <v>1915</v>
      </c>
      <c r="D2520" s="199" t="s">
        <v>3918</v>
      </c>
      <c r="E2520" s="200" t="s">
        <v>3824</v>
      </c>
      <c r="F2520" s="201">
        <v>4.5</v>
      </c>
      <c r="G2520" s="201">
        <v>4.5</v>
      </c>
      <c r="H2520" s="202">
        <v>0</v>
      </c>
      <c r="I2520" s="205">
        <v>4.5</v>
      </c>
      <c r="J2520" s="201">
        <v>0</v>
      </c>
      <c r="K2520" s="201">
        <v>0</v>
      </c>
      <c r="L2520" s="202">
        <v>0</v>
      </c>
    </row>
    <row r="2521" s="192" customFormat="1" customHeight="1" spans="1:12">
      <c r="A2521" s="179" t="s">
        <v>1619</v>
      </c>
      <c r="B2521" s="179" t="s">
        <v>1897</v>
      </c>
      <c r="C2521" s="179" t="s">
        <v>1915</v>
      </c>
      <c r="D2521" s="199" t="s">
        <v>3918</v>
      </c>
      <c r="E2521" s="200" t="s">
        <v>3534</v>
      </c>
      <c r="F2521" s="201">
        <v>13.5</v>
      </c>
      <c r="G2521" s="201">
        <v>13.5</v>
      </c>
      <c r="H2521" s="202">
        <v>0</v>
      </c>
      <c r="I2521" s="205">
        <v>13.5</v>
      </c>
      <c r="J2521" s="201">
        <v>0</v>
      </c>
      <c r="K2521" s="201">
        <v>0</v>
      </c>
      <c r="L2521" s="202">
        <v>0</v>
      </c>
    </row>
    <row r="2522" s="192" customFormat="1" customHeight="1" spans="1:12">
      <c r="A2522" s="179" t="s">
        <v>1619</v>
      </c>
      <c r="B2522" s="179" t="s">
        <v>1897</v>
      </c>
      <c r="C2522" s="179" t="s">
        <v>1915</v>
      </c>
      <c r="D2522" s="199" t="s">
        <v>3918</v>
      </c>
      <c r="E2522" s="200" t="s">
        <v>3535</v>
      </c>
      <c r="F2522" s="201">
        <v>0.48</v>
      </c>
      <c r="G2522" s="201">
        <v>0.48</v>
      </c>
      <c r="H2522" s="202">
        <v>0</v>
      </c>
      <c r="I2522" s="205">
        <v>0.48</v>
      </c>
      <c r="J2522" s="201">
        <v>0</v>
      </c>
      <c r="K2522" s="201">
        <v>0</v>
      </c>
      <c r="L2522" s="202">
        <v>0</v>
      </c>
    </row>
    <row r="2523" s="192" customFormat="1" customHeight="1" spans="1:12">
      <c r="A2523" s="179"/>
      <c r="B2523" s="179"/>
      <c r="C2523" s="179"/>
      <c r="D2523" s="199" t="s">
        <v>3541</v>
      </c>
      <c r="E2523" s="200" t="s">
        <v>3542</v>
      </c>
      <c r="F2523" s="201">
        <v>19</v>
      </c>
      <c r="G2523" s="201">
        <v>19</v>
      </c>
      <c r="H2523" s="202">
        <v>0</v>
      </c>
      <c r="I2523" s="205">
        <v>19</v>
      </c>
      <c r="J2523" s="201">
        <v>0</v>
      </c>
      <c r="K2523" s="201">
        <v>0</v>
      </c>
      <c r="L2523" s="202">
        <v>0</v>
      </c>
    </row>
    <row r="2524" s="192" customFormat="1" customHeight="1" spans="1:12">
      <c r="A2524" s="179" t="s">
        <v>1619</v>
      </c>
      <c r="B2524" s="179" t="s">
        <v>1897</v>
      </c>
      <c r="C2524" s="179" t="s">
        <v>1915</v>
      </c>
      <c r="D2524" s="199" t="s">
        <v>3918</v>
      </c>
      <c r="E2524" s="200" t="s">
        <v>3936</v>
      </c>
      <c r="F2524" s="201">
        <v>3</v>
      </c>
      <c r="G2524" s="201">
        <v>3</v>
      </c>
      <c r="H2524" s="202">
        <v>0</v>
      </c>
      <c r="I2524" s="205">
        <v>3</v>
      </c>
      <c r="J2524" s="201">
        <v>0</v>
      </c>
      <c r="K2524" s="201">
        <v>0</v>
      </c>
      <c r="L2524" s="202">
        <v>0</v>
      </c>
    </row>
    <row r="2525" s="192" customFormat="1" customHeight="1" spans="1:12">
      <c r="A2525" s="179" t="s">
        <v>1619</v>
      </c>
      <c r="B2525" s="179" t="s">
        <v>1897</v>
      </c>
      <c r="C2525" s="179" t="s">
        <v>1915</v>
      </c>
      <c r="D2525" s="199" t="s">
        <v>3918</v>
      </c>
      <c r="E2525" s="200" t="s">
        <v>3937</v>
      </c>
      <c r="F2525" s="201">
        <v>8</v>
      </c>
      <c r="G2525" s="201">
        <v>8</v>
      </c>
      <c r="H2525" s="202">
        <v>0</v>
      </c>
      <c r="I2525" s="205">
        <v>8</v>
      </c>
      <c r="J2525" s="201">
        <v>0</v>
      </c>
      <c r="K2525" s="201">
        <v>0</v>
      </c>
      <c r="L2525" s="202">
        <v>0</v>
      </c>
    </row>
    <row r="2526" s="192" customFormat="1" customHeight="1" spans="1:12">
      <c r="A2526" s="179" t="s">
        <v>1619</v>
      </c>
      <c r="B2526" s="179" t="s">
        <v>1897</v>
      </c>
      <c r="C2526" s="179" t="s">
        <v>1915</v>
      </c>
      <c r="D2526" s="199" t="s">
        <v>3918</v>
      </c>
      <c r="E2526" s="200" t="s">
        <v>3938</v>
      </c>
      <c r="F2526" s="201">
        <v>3</v>
      </c>
      <c r="G2526" s="201">
        <v>3</v>
      </c>
      <c r="H2526" s="202">
        <v>0</v>
      </c>
      <c r="I2526" s="205">
        <v>3</v>
      </c>
      <c r="J2526" s="201">
        <v>0</v>
      </c>
      <c r="K2526" s="201">
        <v>0</v>
      </c>
      <c r="L2526" s="202">
        <v>0</v>
      </c>
    </row>
    <row r="2527" s="192" customFormat="1" customHeight="1" spans="1:12">
      <c r="A2527" s="179" t="s">
        <v>1619</v>
      </c>
      <c r="B2527" s="179" t="s">
        <v>1897</v>
      </c>
      <c r="C2527" s="179" t="s">
        <v>1915</v>
      </c>
      <c r="D2527" s="199" t="s">
        <v>3918</v>
      </c>
      <c r="E2527" s="200" t="s">
        <v>3939</v>
      </c>
      <c r="F2527" s="201">
        <v>5</v>
      </c>
      <c r="G2527" s="201">
        <v>5</v>
      </c>
      <c r="H2527" s="202">
        <v>0</v>
      </c>
      <c r="I2527" s="205">
        <v>5</v>
      </c>
      <c r="J2527" s="201">
        <v>0</v>
      </c>
      <c r="K2527" s="201">
        <v>0</v>
      </c>
      <c r="L2527" s="202">
        <v>0</v>
      </c>
    </row>
    <row r="2528" s="192" customFormat="1" customHeight="1" spans="1:12">
      <c r="A2528" s="179"/>
      <c r="B2528" s="179"/>
      <c r="C2528" s="179"/>
      <c r="D2528" s="199" t="s">
        <v>2622</v>
      </c>
      <c r="E2528" s="200" t="s">
        <v>2623</v>
      </c>
      <c r="F2528" s="201">
        <v>335.41</v>
      </c>
      <c r="G2528" s="201">
        <v>322.41</v>
      </c>
      <c r="H2528" s="202">
        <v>13</v>
      </c>
      <c r="I2528" s="205">
        <v>128.24</v>
      </c>
      <c r="J2528" s="201">
        <v>36.76</v>
      </c>
      <c r="K2528" s="201">
        <v>59.13</v>
      </c>
      <c r="L2528" s="202">
        <v>111.28</v>
      </c>
    </row>
    <row r="2529" s="192" customFormat="1" customHeight="1" spans="1:12">
      <c r="A2529" s="179"/>
      <c r="B2529" s="179"/>
      <c r="C2529" s="179"/>
      <c r="D2529" s="199" t="s">
        <v>3517</v>
      </c>
      <c r="E2529" s="200" t="s">
        <v>3518</v>
      </c>
      <c r="F2529" s="201">
        <v>225.41</v>
      </c>
      <c r="G2529" s="201">
        <v>225.41</v>
      </c>
      <c r="H2529" s="202">
        <v>0</v>
      </c>
      <c r="I2529" s="205">
        <v>31.24</v>
      </c>
      <c r="J2529" s="201">
        <v>23.76</v>
      </c>
      <c r="K2529" s="201">
        <v>59.13</v>
      </c>
      <c r="L2529" s="202">
        <v>111.28</v>
      </c>
    </row>
    <row r="2530" s="192" customFormat="1" customHeight="1" spans="1:12">
      <c r="A2530" s="179" t="s">
        <v>1619</v>
      </c>
      <c r="B2530" s="179" t="s">
        <v>1897</v>
      </c>
      <c r="C2530" s="179" t="s">
        <v>1915</v>
      </c>
      <c r="D2530" s="199" t="s">
        <v>3918</v>
      </c>
      <c r="E2530" s="200" t="s">
        <v>3520</v>
      </c>
      <c r="F2530" s="201">
        <v>111.28</v>
      </c>
      <c r="G2530" s="201">
        <v>111.28</v>
      </c>
      <c r="H2530" s="202">
        <v>0</v>
      </c>
      <c r="I2530" s="205">
        <v>0</v>
      </c>
      <c r="J2530" s="201">
        <v>0</v>
      </c>
      <c r="K2530" s="201">
        <v>0</v>
      </c>
      <c r="L2530" s="202">
        <v>111.28</v>
      </c>
    </row>
    <row r="2531" s="192" customFormat="1" customHeight="1" spans="1:12">
      <c r="A2531" s="179" t="s">
        <v>1619</v>
      </c>
      <c r="B2531" s="179" t="s">
        <v>1897</v>
      </c>
      <c r="C2531" s="179" t="s">
        <v>1915</v>
      </c>
      <c r="D2531" s="199" t="s">
        <v>3918</v>
      </c>
      <c r="E2531" s="200" t="s">
        <v>3522</v>
      </c>
      <c r="F2531" s="201">
        <v>20</v>
      </c>
      <c r="G2531" s="201">
        <v>20</v>
      </c>
      <c r="H2531" s="202">
        <v>0</v>
      </c>
      <c r="I2531" s="205">
        <v>0</v>
      </c>
      <c r="J2531" s="201">
        <v>20</v>
      </c>
      <c r="K2531" s="201">
        <v>0</v>
      </c>
      <c r="L2531" s="202">
        <v>0</v>
      </c>
    </row>
    <row r="2532" s="192" customFormat="1" customHeight="1" spans="1:12">
      <c r="A2532" s="179" t="s">
        <v>1619</v>
      </c>
      <c r="B2532" s="179" t="s">
        <v>1911</v>
      </c>
      <c r="C2532" s="179" t="s">
        <v>1911</v>
      </c>
      <c r="D2532" s="199" t="s">
        <v>3523</v>
      </c>
      <c r="E2532" s="200" t="s">
        <v>3524</v>
      </c>
      <c r="F2532" s="201">
        <v>26.26</v>
      </c>
      <c r="G2532" s="201">
        <v>26.26</v>
      </c>
      <c r="H2532" s="202">
        <v>0</v>
      </c>
      <c r="I2532" s="205">
        <v>0</v>
      </c>
      <c r="J2532" s="201">
        <v>0</v>
      </c>
      <c r="K2532" s="201">
        <v>26.26</v>
      </c>
      <c r="L2532" s="202">
        <v>0</v>
      </c>
    </row>
    <row r="2533" s="192" customFormat="1" customHeight="1" spans="1:12">
      <c r="A2533" s="179" t="s">
        <v>1619</v>
      </c>
      <c r="B2533" s="179" t="s">
        <v>1911</v>
      </c>
      <c r="C2533" s="179" t="s">
        <v>1913</v>
      </c>
      <c r="D2533" s="199" t="s">
        <v>3525</v>
      </c>
      <c r="E2533" s="200" t="s">
        <v>3526</v>
      </c>
      <c r="F2533" s="201">
        <v>10.5</v>
      </c>
      <c r="G2533" s="201">
        <v>10.5</v>
      </c>
      <c r="H2533" s="202">
        <v>0</v>
      </c>
      <c r="I2533" s="205">
        <v>0</v>
      </c>
      <c r="J2533" s="201">
        <v>0</v>
      </c>
      <c r="K2533" s="201">
        <v>10.5</v>
      </c>
      <c r="L2533" s="202">
        <v>0</v>
      </c>
    </row>
    <row r="2534" s="192" customFormat="1" customHeight="1" spans="1:12">
      <c r="A2534" s="179" t="s">
        <v>1697</v>
      </c>
      <c r="B2534" s="179" t="s">
        <v>1992</v>
      </c>
      <c r="C2534" s="179" t="s">
        <v>1899</v>
      </c>
      <c r="D2534" s="199" t="s">
        <v>3582</v>
      </c>
      <c r="E2534" s="200" t="s">
        <v>3528</v>
      </c>
      <c r="F2534" s="201">
        <v>6.67</v>
      </c>
      <c r="G2534" s="201">
        <v>6.67</v>
      </c>
      <c r="H2534" s="202">
        <v>0</v>
      </c>
      <c r="I2534" s="205">
        <v>0</v>
      </c>
      <c r="J2534" s="201">
        <v>0</v>
      </c>
      <c r="K2534" s="201">
        <v>6.67</v>
      </c>
      <c r="L2534" s="202">
        <v>0</v>
      </c>
    </row>
    <row r="2535" s="192" customFormat="1" customHeight="1" spans="1:12">
      <c r="A2535" s="179" t="s">
        <v>1619</v>
      </c>
      <c r="B2535" s="179" t="s">
        <v>2029</v>
      </c>
      <c r="C2535" s="179" t="s">
        <v>1899</v>
      </c>
      <c r="D2535" s="199" t="s">
        <v>3529</v>
      </c>
      <c r="E2535" s="200" t="s">
        <v>3530</v>
      </c>
      <c r="F2535" s="201">
        <v>1.11</v>
      </c>
      <c r="G2535" s="201">
        <v>1.11</v>
      </c>
      <c r="H2535" s="202">
        <v>0</v>
      </c>
      <c r="I2535" s="205">
        <v>0</v>
      </c>
      <c r="J2535" s="201">
        <v>0</v>
      </c>
      <c r="K2535" s="201">
        <v>1.11</v>
      </c>
      <c r="L2535" s="202">
        <v>0</v>
      </c>
    </row>
    <row r="2536" s="192" customFormat="1" customHeight="1" spans="1:12">
      <c r="A2536" s="179" t="s">
        <v>1619</v>
      </c>
      <c r="B2536" s="179" t="s">
        <v>2029</v>
      </c>
      <c r="C2536" s="179" t="s">
        <v>1897</v>
      </c>
      <c r="D2536" s="199" t="s">
        <v>3531</v>
      </c>
      <c r="E2536" s="200" t="s">
        <v>3532</v>
      </c>
      <c r="F2536" s="201">
        <v>1.24</v>
      </c>
      <c r="G2536" s="201">
        <v>1.24</v>
      </c>
      <c r="H2536" s="202">
        <v>0</v>
      </c>
      <c r="I2536" s="205">
        <v>0</v>
      </c>
      <c r="J2536" s="201">
        <v>0</v>
      </c>
      <c r="K2536" s="201">
        <v>1.24</v>
      </c>
      <c r="L2536" s="202">
        <v>0</v>
      </c>
    </row>
    <row r="2537" s="192" customFormat="1" customHeight="1" spans="1:12">
      <c r="A2537" s="179" t="s">
        <v>1851</v>
      </c>
      <c r="B2537" s="179" t="s">
        <v>1899</v>
      </c>
      <c r="C2537" s="179" t="s">
        <v>1897</v>
      </c>
      <c r="D2537" s="199" t="s">
        <v>3533</v>
      </c>
      <c r="E2537" s="200" t="s">
        <v>3533</v>
      </c>
      <c r="F2537" s="201">
        <v>13.35</v>
      </c>
      <c r="G2537" s="201">
        <v>13.35</v>
      </c>
      <c r="H2537" s="202">
        <v>0</v>
      </c>
      <c r="I2537" s="205">
        <v>0</v>
      </c>
      <c r="J2537" s="201">
        <v>0</v>
      </c>
      <c r="K2537" s="201">
        <v>13.35</v>
      </c>
      <c r="L2537" s="202">
        <v>0</v>
      </c>
    </row>
    <row r="2538" s="192" customFormat="1" customHeight="1" spans="1:12">
      <c r="A2538" s="179" t="s">
        <v>1619</v>
      </c>
      <c r="B2538" s="179" t="s">
        <v>1897</v>
      </c>
      <c r="C2538" s="179" t="s">
        <v>1915</v>
      </c>
      <c r="D2538" s="199" t="s">
        <v>3918</v>
      </c>
      <c r="E2538" s="200" t="s">
        <v>3534</v>
      </c>
      <c r="F2538" s="201">
        <v>30</v>
      </c>
      <c r="G2538" s="201">
        <v>30</v>
      </c>
      <c r="H2538" s="202">
        <v>0</v>
      </c>
      <c r="I2538" s="205">
        <v>30</v>
      </c>
      <c r="J2538" s="201">
        <v>0</v>
      </c>
      <c r="K2538" s="201">
        <v>0</v>
      </c>
      <c r="L2538" s="202">
        <v>0</v>
      </c>
    </row>
    <row r="2539" s="192" customFormat="1" customHeight="1" spans="1:12">
      <c r="A2539" s="179" t="s">
        <v>1619</v>
      </c>
      <c r="B2539" s="179" t="s">
        <v>1897</v>
      </c>
      <c r="C2539" s="179" t="s">
        <v>1915</v>
      </c>
      <c r="D2539" s="199" t="s">
        <v>3918</v>
      </c>
      <c r="E2539" s="200" t="s">
        <v>3535</v>
      </c>
      <c r="F2539" s="201">
        <v>1.24</v>
      </c>
      <c r="G2539" s="201">
        <v>1.24</v>
      </c>
      <c r="H2539" s="202">
        <v>0</v>
      </c>
      <c r="I2539" s="205">
        <v>1.24</v>
      </c>
      <c r="J2539" s="201">
        <v>0</v>
      </c>
      <c r="K2539" s="201">
        <v>0</v>
      </c>
      <c r="L2539" s="202">
        <v>0</v>
      </c>
    </row>
    <row r="2540" s="192" customFormat="1" customHeight="1" spans="1:12">
      <c r="A2540" s="179" t="s">
        <v>1619</v>
      </c>
      <c r="B2540" s="179" t="s">
        <v>1911</v>
      </c>
      <c r="C2540" s="179" t="s">
        <v>1899</v>
      </c>
      <c r="D2540" s="199" t="s">
        <v>3571</v>
      </c>
      <c r="E2540" s="200" t="s">
        <v>3538</v>
      </c>
      <c r="F2540" s="201">
        <v>3.76</v>
      </c>
      <c r="G2540" s="201">
        <v>3.76</v>
      </c>
      <c r="H2540" s="202">
        <v>0</v>
      </c>
      <c r="I2540" s="205">
        <v>0</v>
      </c>
      <c r="J2540" s="201">
        <v>3.76</v>
      </c>
      <c r="K2540" s="201">
        <v>0</v>
      </c>
      <c r="L2540" s="202">
        <v>0</v>
      </c>
    </row>
    <row r="2541" s="192" customFormat="1" customHeight="1" spans="1:12">
      <c r="A2541" s="179"/>
      <c r="B2541" s="179"/>
      <c r="C2541" s="179"/>
      <c r="D2541" s="199" t="s">
        <v>3541</v>
      </c>
      <c r="E2541" s="200" t="s">
        <v>3542</v>
      </c>
      <c r="F2541" s="201">
        <v>110</v>
      </c>
      <c r="G2541" s="201">
        <v>97</v>
      </c>
      <c r="H2541" s="202">
        <v>13</v>
      </c>
      <c r="I2541" s="205">
        <v>97</v>
      </c>
      <c r="J2541" s="201">
        <v>13</v>
      </c>
      <c r="K2541" s="201">
        <v>0</v>
      </c>
      <c r="L2541" s="202">
        <v>0</v>
      </c>
    </row>
    <row r="2542" s="192" customFormat="1" customHeight="1" spans="1:12">
      <c r="A2542" s="179" t="s">
        <v>1619</v>
      </c>
      <c r="B2542" s="179" t="s">
        <v>1897</v>
      </c>
      <c r="C2542" s="179" t="s">
        <v>1915</v>
      </c>
      <c r="D2542" s="199" t="s">
        <v>3918</v>
      </c>
      <c r="E2542" s="200" t="s">
        <v>3622</v>
      </c>
      <c r="F2542" s="201">
        <v>13</v>
      </c>
      <c r="G2542" s="201">
        <v>0</v>
      </c>
      <c r="H2542" s="202">
        <v>13</v>
      </c>
      <c r="I2542" s="205">
        <v>0</v>
      </c>
      <c r="J2542" s="201">
        <v>13</v>
      </c>
      <c r="K2542" s="201">
        <v>0</v>
      </c>
      <c r="L2542" s="202">
        <v>0</v>
      </c>
    </row>
    <row r="2543" s="192" customFormat="1" customHeight="1" spans="1:12">
      <c r="A2543" s="179" t="s">
        <v>1619</v>
      </c>
      <c r="B2543" s="179" t="s">
        <v>1897</v>
      </c>
      <c r="C2543" s="179" t="s">
        <v>1915</v>
      </c>
      <c r="D2543" s="199" t="s">
        <v>3918</v>
      </c>
      <c r="E2543" s="200" t="s">
        <v>3940</v>
      </c>
      <c r="F2543" s="201">
        <v>20</v>
      </c>
      <c r="G2543" s="201">
        <v>20</v>
      </c>
      <c r="H2543" s="202">
        <v>0</v>
      </c>
      <c r="I2543" s="205">
        <v>20</v>
      </c>
      <c r="J2543" s="201">
        <v>0</v>
      </c>
      <c r="K2543" s="201">
        <v>0</v>
      </c>
      <c r="L2543" s="202">
        <v>0</v>
      </c>
    </row>
    <row r="2544" s="192" customFormat="1" customHeight="1" spans="1:12">
      <c r="A2544" s="179" t="s">
        <v>1619</v>
      </c>
      <c r="B2544" s="179" t="s">
        <v>1897</v>
      </c>
      <c r="C2544" s="179" t="s">
        <v>1915</v>
      </c>
      <c r="D2544" s="199" t="s">
        <v>3918</v>
      </c>
      <c r="E2544" s="200" t="s">
        <v>3941</v>
      </c>
      <c r="F2544" s="201">
        <v>32</v>
      </c>
      <c r="G2544" s="201">
        <v>32</v>
      </c>
      <c r="H2544" s="202">
        <v>0</v>
      </c>
      <c r="I2544" s="205">
        <v>32</v>
      </c>
      <c r="J2544" s="201">
        <v>0</v>
      </c>
      <c r="K2544" s="201">
        <v>0</v>
      </c>
      <c r="L2544" s="202">
        <v>0</v>
      </c>
    </row>
    <row r="2545" s="192" customFormat="1" customHeight="1" spans="1:12">
      <c r="A2545" s="179" t="s">
        <v>1619</v>
      </c>
      <c r="B2545" s="179" t="s">
        <v>1897</v>
      </c>
      <c r="C2545" s="179" t="s">
        <v>1915</v>
      </c>
      <c r="D2545" s="199" t="s">
        <v>3918</v>
      </c>
      <c r="E2545" s="200" t="s">
        <v>3942</v>
      </c>
      <c r="F2545" s="201">
        <v>30</v>
      </c>
      <c r="G2545" s="201">
        <v>30</v>
      </c>
      <c r="H2545" s="202">
        <v>0</v>
      </c>
      <c r="I2545" s="205">
        <v>30</v>
      </c>
      <c r="J2545" s="201">
        <v>0</v>
      </c>
      <c r="K2545" s="201">
        <v>0</v>
      </c>
      <c r="L2545" s="202">
        <v>0</v>
      </c>
    </row>
    <row r="2546" s="192" customFormat="1" customHeight="1" spans="1:12">
      <c r="A2546" s="179" t="s">
        <v>1619</v>
      </c>
      <c r="B2546" s="179" t="s">
        <v>1897</v>
      </c>
      <c r="C2546" s="179" t="s">
        <v>1915</v>
      </c>
      <c r="D2546" s="199" t="s">
        <v>3918</v>
      </c>
      <c r="E2546" s="200" t="s">
        <v>3943</v>
      </c>
      <c r="F2546" s="201">
        <v>15</v>
      </c>
      <c r="G2546" s="201">
        <v>15</v>
      </c>
      <c r="H2546" s="202">
        <v>0</v>
      </c>
      <c r="I2546" s="205">
        <v>15</v>
      </c>
      <c r="J2546" s="201">
        <v>0</v>
      </c>
      <c r="K2546" s="201">
        <v>0</v>
      </c>
      <c r="L2546" s="202">
        <v>0</v>
      </c>
    </row>
    <row r="2547" s="192" customFormat="1" customHeight="1" spans="1:12">
      <c r="A2547" s="179"/>
      <c r="B2547" s="179"/>
      <c r="C2547" s="179"/>
      <c r="D2547" s="199" t="s">
        <v>2624</v>
      </c>
      <c r="E2547" s="200" t="s">
        <v>2625</v>
      </c>
      <c r="F2547" s="201">
        <v>302.48</v>
      </c>
      <c r="G2547" s="201">
        <v>302.48</v>
      </c>
      <c r="H2547" s="202">
        <v>0</v>
      </c>
      <c r="I2547" s="205">
        <v>69.57</v>
      </c>
      <c r="J2547" s="201">
        <v>32.97</v>
      </c>
      <c r="K2547" s="201">
        <v>69.72</v>
      </c>
      <c r="L2547" s="202">
        <v>130.22</v>
      </c>
    </row>
    <row r="2548" s="192" customFormat="1" customHeight="1" spans="1:12">
      <c r="A2548" s="179"/>
      <c r="B2548" s="179"/>
      <c r="C2548" s="179"/>
      <c r="D2548" s="199" t="s">
        <v>3517</v>
      </c>
      <c r="E2548" s="200" t="s">
        <v>3518</v>
      </c>
      <c r="F2548" s="201">
        <v>286.48</v>
      </c>
      <c r="G2548" s="201">
        <v>286.48</v>
      </c>
      <c r="H2548" s="202">
        <v>0</v>
      </c>
      <c r="I2548" s="205">
        <v>53.57</v>
      </c>
      <c r="J2548" s="201">
        <v>32.97</v>
      </c>
      <c r="K2548" s="201">
        <v>69.72</v>
      </c>
      <c r="L2548" s="202">
        <v>130.22</v>
      </c>
    </row>
    <row r="2549" s="192" customFormat="1" customHeight="1" spans="1:12">
      <c r="A2549" s="179" t="s">
        <v>1619</v>
      </c>
      <c r="B2549" s="179" t="s">
        <v>1897</v>
      </c>
      <c r="C2549" s="179" t="s">
        <v>1915</v>
      </c>
      <c r="D2549" s="199" t="s">
        <v>3918</v>
      </c>
      <c r="E2549" s="200" t="s">
        <v>3520</v>
      </c>
      <c r="F2549" s="201">
        <v>130.22</v>
      </c>
      <c r="G2549" s="201">
        <v>130.22</v>
      </c>
      <c r="H2549" s="202">
        <v>0</v>
      </c>
      <c r="I2549" s="205">
        <v>0</v>
      </c>
      <c r="J2549" s="201">
        <v>0</v>
      </c>
      <c r="K2549" s="201">
        <v>0</v>
      </c>
      <c r="L2549" s="202">
        <v>130.22</v>
      </c>
    </row>
    <row r="2550" s="192" customFormat="1" customHeight="1" spans="1:12">
      <c r="A2550" s="179" t="s">
        <v>1619</v>
      </c>
      <c r="B2550" s="179" t="s">
        <v>1897</v>
      </c>
      <c r="C2550" s="179" t="s">
        <v>1915</v>
      </c>
      <c r="D2550" s="199" t="s">
        <v>3918</v>
      </c>
      <c r="E2550" s="200" t="s">
        <v>3521</v>
      </c>
      <c r="F2550" s="201">
        <v>6.2</v>
      </c>
      <c r="G2550" s="201">
        <v>6.2</v>
      </c>
      <c r="H2550" s="202">
        <v>0</v>
      </c>
      <c r="I2550" s="205">
        <v>0</v>
      </c>
      <c r="J2550" s="201">
        <v>6.2</v>
      </c>
      <c r="K2550" s="201">
        <v>0</v>
      </c>
      <c r="L2550" s="202">
        <v>0</v>
      </c>
    </row>
    <row r="2551" s="192" customFormat="1" customHeight="1" spans="1:12">
      <c r="A2551" s="179" t="s">
        <v>1619</v>
      </c>
      <c r="B2551" s="179" t="s">
        <v>1897</v>
      </c>
      <c r="C2551" s="179" t="s">
        <v>1915</v>
      </c>
      <c r="D2551" s="199" t="s">
        <v>3918</v>
      </c>
      <c r="E2551" s="200" t="s">
        <v>3522</v>
      </c>
      <c r="F2551" s="201">
        <v>24</v>
      </c>
      <c r="G2551" s="201">
        <v>24</v>
      </c>
      <c r="H2551" s="202">
        <v>0</v>
      </c>
      <c r="I2551" s="205">
        <v>0</v>
      </c>
      <c r="J2551" s="201">
        <v>24</v>
      </c>
      <c r="K2551" s="201">
        <v>0</v>
      </c>
      <c r="L2551" s="202">
        <v>0</v>
      </c>
    </row>
    <row r="2552" s="192" customFormat="1" customHeight="1" spans="1:12">
      <c r="A2552" s="179" t="s">
        <v>1619</v>
      </c>
      <c r="B2552" s="179" t="s">
        <v>1911</v>
      </c>
      <c r="C2552" s="179" t="s">
        <v>1911</v>
      </c>
      <c r="D2552" s="199" t="s">
        <v>3523</v>
      </c>
      <c r="E2552" s="200" t="s">
        <v>3524</v>
      </c>
      <c r="F2552" s="201">
        <v>32.08</v>
      </c>
      <c r="G2552" s="201">
        <v>32.08</v>
      </c>
      <c r="H2552" s="202">
        <v>0</v>
      </c>
      <c r="I2552" s="205">
        <v>0</v>
      </c>
      <c r="J2552" s="201">
        <v>0</v>
      </c>
      <c r="K2552" s="201">
        <v>32.08</v>
      </c>
      <c r="L2552" s="202">
        <v>0</v>
      </c>
    </row>
    <row r="2553" s="192" customFormat="1" customHeight="1" spans="1:12">
      <c r="A2553" s="179" t="s">
        <v>1619</v>
      </c>
      <c r="B2553" s="179" t="s">
        <v>1911</v>
      </c>
      <c r="C2553" s="179" t="s">
        <v>1913</v>
      </c>
      <c r="D2553" s="199" t="s">
        <v>3525</v>
      </c>
      <c r="E2553" s="200" t="s">
        <v>3526</v>
      </c>
      <c r="F2553" s="201">
        <v>12.83</v>
      </c>
      <c r="G2553" s="201">
        <v>12.83</v>
      </c>
      <c r="H2553" s="202">
        <v>0</v>
      </c>
      <c r="I2553" s="205">
        <v>0</v>
      </c>
      <c r="J2553" s="201">
        <v>0</v>
      </c>
      <c r="K2553" s="201">
        <v>12.83</v>
      </c>
      <c r="L2553" s="202">
        <v>0</v>
      </c>
    </row>
    <row r="2554" s="192" customFormat="1" customHeight="1" spans="1:12">
      <c r="A2554" s="179" t="s">
        <v>1697</v>
      </c>
      <c r="B2554" s="179" t="s">
        <v>1992</v>
      </c>
      <c r="C2554" s="179" t="s">
        <v>1897</v>
      </c>
      <c r="D2554" s="199" t="s">
        <v>3527</v>
      </c>
      <c r="E2554" s="200" t="s">
        <v>3528</v>
      </c>
      <c r="F2554" s="201">
        <v>7.88</v>
      </c>
      <c r="G2554" s="201">
        <v>7.88</v>
      </c>
      <c r="H2554" s="202">
        <v>0</v>
      </c>
      <c r="I2554" s="205">
        <v>0</v>
      </c>
      <c r="J2554" s="201">
        <v>0</v>
      </c>
      <c r="K2554" s="201">
        <v>7.88</v>
      </c>
      <c r="L2554" s="202">
        <v>0</v>
      </c>
    </row>
    <row r="2555" s="192" customFormat="1" customHeight="1" spans="1:12">
      <c r="A2555" s="179" t="s">
        <v>1619</v>
      </c>
      <c r="B2555" s="179" t="s">
        <v>2029</v>
      </c>
      <c r="C2555" s="179" t="s">
        <v>1899</v>
      </c>
      <c r="D2555" s="199" t="s">
        <v>3529</v>
      </c>
      <c r="E2555" s="200" t="s">
        <v>3530</v>
      </c>
      <c r="F2555" s="201">
        <v>1.3</v>
      </c>
      <c r="G2555" s="201">
        <v>1.3</v>
      </c>
      <c r="H2555" s="202">
        <v>0</v>
      </c>
      <c r="I2555" s="205">
        <v>0</v>
      </c>
      <c r="J2555" s="201">
        <v>0</v>
      </c>
      <c r="K2555" s="201">
        <v>1.3</v>
      </c>
      <c r="L2555" s="202">
        <v>0</v>
      </c>
    </row>
    <row r="2556" s="192" customFormat="1" customHeight="1" spans="1:12">
      <c r="A2556" s="179" t="s">
        <v>1851</v>
      </c>
      <c r="B2556" s="179" t="s">
        <v>1899</v>
      </c>
      <c r="C2556" s="179" t="s">
        <v>1897</v>
      </c>
      <c r="D2556" s="199" t="s">
        <v>3533</v>
      </c>
      <c r="E2556" s="200" t="s">
        <v>3533</v>
      </c>
      <c r="F2556" s="201">
        <v>15.63</v>
      </c>
      <c r="G2556" s="201">
        <v>15.63</v>
      </c>
      <c r="H2556" s="202">
        <v>0</v>
      </c>
      <c r="I2556" s="205">
        <v>0</v>
      </c>
      <c r="J2556" s="201">
        <v>0</v>
      </c>
      <c r="K2556" s="201">
        <v>15.63</v>
      </c>
      <c r="L2556" s="202">
        <v>0</v>
      </c>
    </row>
    <row r="2557" s="192" customFormat="1" customHeight="1" spans="1:12">
      <c r="A2557" s="179" t="s">
        <v>1619</v>
      </c>
      <c r="B2557" s="179" t="s">
        <v>1897</v>
      </c>
      <c r="C2557" s="179" t="s">
        <v>1915</v>
      </c>
      <c r="D2557" s="199" t="s">
        <v>3918</v>
      </c>
      <c r="E2557" s="200" t="s">
        <v>3534</v>
      </c>
      <c r="F2557" s="201">
        <v>36</v>
      </c>
      <c r="G2557" s="201">
        <v>36</v>
      </c>
      <c r="H2557" s="202">
        <v>0</v>
      </c>
      <c r="I2557" s="205">
        <v>36</v>
      </c>
      <c r="J2557" s="201">
        <v>0</v>
      </c>
      <c r="K2557" s="201">
        <v>0</v>
      </c>
      <c r="L2557" s="202">
        <v>0</v>
      </c>
    </row>
    <row r="2558" s="192" customFormat="1" customHeight="1" spans="1:12">
      <c r="A2558" s="179" t="s">
        <v>1619</v>
      </c>
      <c r="B2558" s="179" t="s">
        <v>1897</v>
      </c>
      <c r="C2558" s="179" t="s">
        <v>1915</v>
      </c>
      <c r="D2558" s="199" t="s">
        <v>3918</v>
      </c>
      <c r="E2558" s="200" t="s">
        <v>3535</v>
      </c>
      <c r="F2558" s="201">
        <v>1.49</v>
      </c>
      <c r="G2558" s="201">
        <v>1.49</v>
      </c>
      <c r="H2558" s="202">
        <v>0</v>
      </c>
      <c r="I2558" s="205">
        <v>1.49</v>
      </c>
      <c r="J2558" s="201">
        <v>0</v>
      </c>
      <c r="K2558" s="201">
        <v>0</v>
      </c>
      <c r="L2558" s="202">
        <v>0</v>
      </c>
    </row>
    <row r="2559" s="192" customFormat="1" customHeight="1" spans="1:12">
      <c r="A2559" s="179" t="s">
        <v>1619</v>
      </c>
      <c r="B2559" s="179" t="s">
        <v>1897</v>
      </c>
      <c r="C2559" s="179" t="s">
        <v>1915</v>
      </c>
      <c r="D2559" s="199" t="s">
        <v>3918</v>
      </c>
      <c r="E2559" s="200" t="s">
        <v>3536</v>
      </c>
      <c r="F2559" s="201">
        <v>16.08</v>
      </c>
      <c r="G2559" s="201">
        <v>16.08</v>
      </c>
      <c r="H2559" s="202">
        <v>0</v>
      </c>
      <c r="I2559" s="205">
        <v>16.08</v>
      </c>
      <c r="J2559" s="201">
        <v>0</v>
      </c>
      <c r="K2559" s="201">
        <v>0</v>
      </c>
      <c r="L2559" s="202">
        <v>0</v>
      </c>
    </row>
    <row r="2560" s="192" customFormat="1" customHeight="1" spans="1:12">
      <c r="A2560" s="179" t="s">
        <v>1619</v>
      </c>
      <c r="B2560" s="179" t="s">
        <v>1911</v>
      </c>
      <c r="C2560" s="179" t="s">
        <v>1897</v>
      </c>
      <c r="D2560" s="199" t="s">
        <v>3537</v>
      </c>
      <c r="E2560" s="200" t="s">
        <v>3538</v>
      </c>
      <c r="F2560" s="201">
        <v>2.77</v>
      </c>
      <c r="G2560" s="201">
        <v>2.77</v>
      </c>
      <c r="H2560" s="202">
        <v>0</v>
      </c>
      <c r="I2560" s="205">
        <v>0</v>
      </c>
      <c r="J2560" s="201">
        <v>2.77</v>
      </c>
      <c r="K2560" s="201">
        <v>0</v>
      </c>
      <c r="L2560" s="202">
        <v>0</v>
      </c>
    </row>
    <row r="2561" s="192" customFormat="1" customHeight="1" spans="1:12">
      <c r="A2561" s="179"/>
      <c r="B2561" s="179"/>
      <c r="C2561" s="179"/>
      <c r="D2561" s="199" t="s">
        <v>3541</v>
      </c>
      <c r="E2561" s="200" t="s">
        <v>3542</v>
      </c>
      <c r="F2561" s="201">
        <v>16</v>
      </c>
      <c r="G2561" s="201">
        <v>16</v>
      </c>
      <c r="H2561" s="202">
        <v>0</v>
      </c>
      <c r="I2561" s="205">
        <v>16</v>
      </c>
      <c r="J2561" s="201">
        <v>0</v>
      </c>
      <c r="K2561" s="201">
        <v>0</v>
      </c>
      <c r="L2561" s="202">
        <v>0</v>
      </c>
    </row>
    <row r="2562" s="192" customFormat="1" customHeight="1" spans="1:12">
      <c r="A2562" s="179" t="s">
        <v>1619</v>
      </c>
      <c r="B2562" s="179" t="s">
        <v>1897</v>
      </c>
      <c r="C2562" s="179" t="s">
        <v>1915</v>
      </c>
      <c r="D2562" s="199" t="s">
        <v>3918</v>
      </c>
      <c r="E2562" s="200" t="s">
        <v>3944</v>
      </c>
      <c r="F2562" s="201">
        <v>16</v>
      </c>
      <c r="G2562" s="201">
        <v>16</v>
      </c>
      <c r="H2562" s="202">
        <v>0</v>
      </c>
      <c r="I2562" s="205">
        <v>16</v>
      </c>
      <c r="J2562" s="201">
        <v>0</v>
      </c>
      <c r="K2562" s="201">
        <v>0</v>
      </c>
      <c r="L2562" s="202">
        <v>0</v>
      </c>
    </row>
    <row r="2563" s="192" customFormat="1" customHeight="1" spans="1:12">
      <c r="A2563" s="179"/>
      <c r="B2563" s="179"/>
      <c r="C2563" s="179"/>
      <c r="D2563" s="199" t="s">
        <v>2626</v>
      </c>
      <c r="E2563" s="200" t="s">
        <v>997</v>
      </c>
      <c r="F2563" s="201">
        <v>6799.45</v>
      </c>
      <c r="G2563" s="201">
        <v>5290.45</v>
      </c>
      <c r="H2563" s="202">
        <v>1509</v>
      </c>
      <c r="I2563" s="205">
        <v>2010.16</v>
      </c>
      <c r="J2563" s="201">
        <v>2156.62</v>
      </c>
      <c r="K2563" s="201">
        <v>910.709999999999</v>
      </c>
      <c r="L2563" s="202">
        <v>1721.96</v>
      </c>
    </row>
    <row r="2564" s="192" customFormat="1" customHeight="1" spans="1:12">
      <c r="A2564" s="179"/>
      <c r="B2564" s="179"/>
      <c r="C2564" s="179"/>
      <c r="D2564" s="199" t="s">
        <v>2627</v>
      </c>
      <c r="E2564" s="200" t="s">
        <v>2628</v>
      </c>
      <c r="F2564" s="201">
        <v>762.95</v>
      </c>
      <c r="G2564" s="201">
        <v>762.95</v>
      </c>
      <c r="H2564" s="202">
        <v>0</v>
      </c>
      <c r="I2564" s="205">
        <v>170.74</v>
      </c>
      <c r="J2564" s="201">
        <v>104.58</v>
      </c>
      <c r="K2564" s="201">
        <v>169.38</v>
      </c>
      <c r="L2564" s="202">
        <v>318.25</v>
      </c>
    </row>
    <row r="2565" s="192" customFormat="1" customHeight="1" spans="1:12">
      <c r="A2565" s="179"/>
      <c r="B2565" s="179"/>
      <c r="C2565" s="179"/>
      <c r="D2565" s="199" t="s">
        <v>3517</v>
      </c>
      <c r="E2565" s="200" t="s">
        <v>3518</v>
      </c>
      <c r="F2565" s="201">
        <v>713.95</v>
      </c>
      <c r="G2565" s="201">
        <v>713.95</v>
      </c>
      <c r="H2565" s="202">
        <v>0</v>
      </c>
      <c r="I2565" s="205">
        <v>121.74</v>
      </c>
      <c r="J2565" s="201">
        <v>104.58</v>
      </c>
      <c r="K2565" s="201">
        <v>169.38</v>
      </c>
      <c r="L2565" s="202">
        <v>318.25</v>
      </c>
    </row>
    <row r="2566" s="192" customFormat="1" customHeight="1" spans="1:12">
      <c r="A2566" s="179" t="s">
        <v>1697</v>
      </c>
      <c r="B2566" s="179" t="s">
        <v>1897</v>
      </c>
      <c r="C2566" s="179" t="s">
        <v>1897</v>
      </c>
      <c r="D2566" s="199" t="s">
        <v>3519</v>
      </c>
      <c r="E2566" s="200" t="s">
        <v>3520</v>
      </c>
      <c r="F2566" s="201">
        <v>318.25</v>
      </c>
      <c r="G2566" s="201">
        <v>318.25</v>
      </c>
      <c r="H2566" s="202">
        <v>0</v>
      </c>
      <c r="I2566" s="205">
        <v>0</v>
      </c>
      <c r="J2566" s="201">
        <v>0</v>
      </c>
      <c r="K2566" s="201">
        <v>0</v>
      </c>
      <c r="L2566" s="202">
        <v>318.25</v>
      </c>
    </row>
    <row r="2567" s="192" customFormat="1" customHeight="1" spans="1:12">
      <c r="A2567" s="179" t="s">
        <v>1697</v>
      </c>
      <c r="B2567" s="179" t="s">
        <v>1897</v>
      </c>
      <c r="C2567" s="179" t="s">
        <v>1897</v>
      </c>
      <c r="D2567" s="199" t="s">
        <v>3519</v>
      </c>
      <c r="E2567" s="200" t="s">
        <v>3521</v>
      </c>
      <c r="F2567" s="201">
        <v>15.92</v>
      </c>
      <c r="G2567" s="201">
        <v>15.92</v>
      </c>
      <c r="H2567" s="202">
        <v>0</v>
      </c>
      <c r="I2567" s="205">
        <v>0</v>
      </c>
      <c r="J2567" s="201">
        <v>15.92</v>
      </c>
      <c r="K2567" s="201">
        <v>0</v>
      </c>
      <c r="L2567" s="202">
        <v>0</v>
      </c>
    </row>
    <row r="2568" s="192" customFormat="1" customHeight="1" spans="1:12">
      <c r="A2568" s="179" t="s">
        <v>1697</v>
      </c>
      <c r="B2568" s="179" t="s">
        <v>1897</v>
      </c>
      <c r="C2568" s="179" t="s">
        <v>1897</v>
      </c>
      <c r="D2568" s="199" t="s">
        <v>3519</v>
      </c>
      <c r="E2568" s="200" t="s">
        <v>3522</v>
      </c>
      <c r="F2568" s="201">
        <v>53</v>
      </c>
      <c r="G2568" s="201">
        <v>53</v>
      </c>
      <c r="H2568" s="202">
        <v>0</v>
      </c>
      <c r="I2568" s="205">
        <v>0</v>
      </c>
      <c r="J2568" s="201">
        <v>53</v>
      </c>
      <c r="K2568" s="201">
        <v>0</v>
      </c>
      <c r="L2568" s="202">
        <v>0</v>
      </c>
    </row>
    <row r="2569" s="192" customFormat="1" customHeight="1" spans="1:12">
      <c r="A2569" s="179" t="s">
        <v>1619</v>
      </c>
      <c r="B2569" s="179" t="s">
        <v>1911</v>
      </c>
      <c r="C2569" s="179" t="s">
        <v>1911</v>
      </c>
      <c r="D2569" s="199" t="s">
        <v>3523</v>
      </c>
      <c r="E2569" s="200" t="s">
        <v>3524</v>
      </c>
      <c r="F2569" s="201">
        <v>77.43</v>
      </c>
      <c r="G2569" s="201">
        <v>77.43</v>
      </c>
      <c r="H2569" s="202">
        <v>0</v>
      </c>
      <c r="I2569" s="205">
        <v>0</v>
      </c>
      <c r="J2569" s="201">
        <v>0</v>
      </c>
      <c r="K2569" s="201">
        <v>77.43</v>
      </c>
      <c r="L2569" s="202">
        <v>0</v>
      </c>
    </row>
    <row r="2570" s="192" customFormat="1" customHeight="1" spans="1:12">
      <c r="A2570" s="179" t="s">
        <v>1619</v>
      </c>
      <c r="B2570" s="179" t="s">
        <v>1911</v>
      </c>
      <c r="C2570" s="179" t="s">
        <v>1913</v>
      </c>
      <c r="D2570" s="199" t="s">
        <v>3525</v>
      </c>
      <c r="E2570" s="200" t="s">
        <v>3526</v>
      </c>
      <c r="F2570" s="201">
        <v>30.97</v>
      </c>
      <c r="G2570" s="201">
        <v>30.97</v>
      </c>
      <c r="H2570" s="202">
        <v>0</v>
      </c>
      <c r="I2570" s="205">
        <v>0</v>
      </c>
      <c r="J2570" s="201">
        <v>0</v>
      </c>
      <c r="K2570" s="201">
        <v>30.97</v>
      </c>
      <c r="L2570" s="202">
        <v>0</v>
      </c>
    </row>
    <row r="2571" s="192" customFormat="1" customHeight="1" spans="1:12">
      <c r="A2571" s="179" t="s">
        <v>1697</v>
      </c>
      <c r="B2571" s="179" t="s">
        <v>1992</v>
      </c>
      <c r="C2571" s="179" t="s">
        <v>1897</v>
      </c>
      <c r="D2571" s="199" t="s">
        <v>3527</v>
      </c>
      <c r="E2571" s="200" t="s">
        <v>3528</v>
      </c>
      <c r="F2571" s="201">
        <v>19.61</v>
      </c>
      <c r="G2571" s="201">
        <v>19.61</v>
      </c>
      <c r="H2571" s="202">
        <v>0</v>
      </c>
      <c r="I2571" s="205">
        <v>0</v>
      </c>
      <c r="J2571" s="201">
        <v>0</v>
      </c>
      <c r="K2571" s="201">
        <v>19.61</v>
      </c>
      <c r="L2571" s="202">
        <v>0</v>
      </c>
    </row>
    <row r="2572" s="192" customFormat="1" customHeight="1" spans="1:12">
      <c r="A2572" s="179" t="s">
        <v>1619</v>
      </c>
      <c r="B2572" s="179" t="s">
        <v>2029</v>
      </c>
      <c r="C2572" s="179" t="s">
        <v>1899</v>
      </c>
      <c r="D2572" s="199" t="s">
        <v>3529</v>
      </c>
      <c r="E2572" s="200" t="s">
        <v>3530</v>
      </c>
      <c r="F2572" s="201">
        <v>3.18</v>
      </c>
      <c r="G2572" s="201">
        <v>3.18</v>
      </c>
      <c r="H2572" s="202">
        <v>0</v>
      </c>
      <c r="I2572" s="205">
        <v>0</v>
      </c>
      <c r="J2572" s="201">
        <v>0</v>
      </c>
      <c r="K2572" s="201">
        <v>3.18</v>
      </c>
      <c r="L2572" s="202">
        <v>0</v>
      </c>
    </row>
    <row r="2573" s="192" customFormat="1" customHeight="1" spans="1:12">
      <c r="A2573" s="179" t="s">
        <v>1851</v>
      </c>
      <c r="B2573" s="179" t="s">
        <v>1899</v>
      </c>
      <c r="C2573" s="179" t="s">
        <v>1897</v>
      </c>
      <c r="D2573" s="199" t="s">
        <v>3533</v>
      </c>
      <c r="E2573" s="200" t="s">
        <v>3533</v>
      </c>
      <c r="F2573" s="201">
        <v>38.19</v>
      </c>
      <c r="G2573" s="201">
        <v>38.19</v>
      </c>
      <c r="H2573" s="202">
        <v>0</v>
      </c>
      <c r="I2573" s="205">
        <v>0</v>
      </c>
      <c r="J2573" s="201">
        <v>0</v>
      </c>
      <c r="K2573" s="201">
        <v>38.19</v>
      </c>
      <c r="L2573" s="202">
        <v>0</v>
      </c>
    </row>
    <row r="2574" s="192" customFormat="1" customHeight="1" spans="1:12">
      <c r="A2574" s="179" t="s">
        <v>1697</v>
      </c>
      <c r="B2574" s="179" t="s">
        <v>1897</v>
      </c>
      <c r="C2574" s="179" t="s">
        <v>1897</v>
      </c>
      <c r="D2574" s="199" t="s">
        <v>3519</v>
      </c>
      <c r="E2574" s="200" t="s">
        <v>3534</v>
      </c>
      <c r="F2574" s="201">
        <v>79.5</v>
      </c>
      <c r="G2574" s="201">
        <v>79.5</v>
      </c>
      <c r="H2574" s="202">
        <v>0</v>
      </c>
      <c r="I2574" s="205">
        <v>79.5</v>
      </c>
      <c r="J2574" s="201">
        <v>0</v>
      </c>
      <c r="K2574" s="201">
        <v>0</v>
      </c>
      <c r="L2574" s="202">
        <v>0</v>
      </c>
    </row>
    <row r="2575" s="192" customFormat="1" customHeight="1" spans="1:12">
      <c r="A2575" s="179" t="s">
        <v>1697</v>
      </c>
      <c r="B2575" s="179" t="s">
        <v>1897</v>
      </c>
      <c r="C2575" s="179" t="s">
        <v>1897</v>
      </c>
      <c r="D2575" s="199" t="s">
        <v>3519</v>
      </c>
      <c r="E2575" s="200" t="s">
        <v>3535</v>
      </c>
      <c r="F2575" s="201">
        <v>3.82</v>
      </c>
      <c r="G2575" s="201">
        <v>3.82</v>
      </c>
      <c r="H2575" s="202">
        <v>0</v>
      </c>
      <c r="I2575" s="205">
        <v>3.82</v>
      </c>
      <c r="J2575" s="201">
        <v>0</v>
      </c>
      <c r="K2575" s="201">
        <v>0</v>
      </c>
      <c r="L2575" s="202">
        <v>0</v>
      </c>
    </row>
    <row r="2576" s="192" customFormat="1" customHeight="1" spans="1:12">
      <c r="A2576" s="179" t="s">
        <v>1697</v>
      </c>
      <c r="B2576" s="179" t="s">
        <v>1897</v>
      </c>
      <c r="C2576" s="179" t="s">
        <v>1897</v>
      </c>
      <c r="D2576" s="199" t="s">
        <v>3519</v>
      </c>
      <c r="E2576" s="200" t="s">
        <v>3536</v>
      </c>
      <c r="F2576" s="201">
        <v>38.42</v>
      </c>
      <c r="G2576" s="201">
        <v>38.42</v>
      </c>
      <c r="H2576" s="202">
        <v>0</v>
      </c>
      <c r="I2576" s="205">
        <v>38.42</v>
      </c>
      <c r="J2576" s="201">
        <v>0</v>
      </c>
      <c r="K2576" s="201">
        <v>0</v>
      </c>
      <c r="L2576" s="202">
        <v>0</v>
      </c>
    </row>
    <row r="2577" s="192" customFormat="1" customHeight="1" spans="1:12">
      <c r="A2577" s="179" t="s">
        <v>1619</v>
      </c>
      <c r="B2577" s="179" t="s">
        <v>1911</v>
      </c>
      <c r="C2577" s="179" t="s">
        <v>1897</v>
      </c>
      <c r="D2577" s="199" t="s">
        <v>3537</v>
      </c>
      <c r="E2577" s="200" t="s">
        <v>3631</v>
      </c>
      <c r="F2577" s="201">
        <v>1.15</v>
      </c>
      <c r="G2577" s="201">
        <v>1.15</v>
      </c>
      <c r="H2577" s="202">
        <v>0</v>
      </c>
      <c r="I2577" s="205">
        <v>0</v>
      </c>
      <c r="J2577" s="201">
        <v>1.15</v>
      </c>
      <c r="K2577" s="201">
        <v>0</v>
      </c>
      <c r="L2577" s="202">
        <v>0</v>
      </c>
    </row>
    <row r="2578" s="192" customFormat="1" customHeight="1" spans="1:12">
      <c r="A2578" s="179" t="s">
        <v>1619</v>
      </c>
      <c r="B2578" s="179" t="s">
        <v>1911</v>
      </c>
      <c r="C2578" s="179" t="s">
        <v>1897</v>
      </c>
      <c r="D2578" s="199" t="s">
        <v>3537</v>
      </c>
      <c r="E2578" s="200" t="s">
        <v>3538</v>
      </c>
      <c r="F2578" s="201">
        <v>34.51</v>
      </c>
      <c r="G2578" s="201">
        <v>34.51</v>
      </c>
      <c r="H2578" s="202">
        <v>0</v>
      </c>
      <c r="I2578" s="205">
        <v>0</v>
      </c>
      <c r="J2578" s="201">
        <v>34.51</v>
      </c>
      <c r="K2578" s="201">
        <v>0</v>
      </c>
      <c r="L2578" s="202">
        <v>0</v>
      </c>
    </row>
    <row r="2579" s="192" customFormat="1" customHeight="1" spans="1:12">
      <c r="A2579" s="179"/>
      <c r="B2579" s="179"/>
      <c r="C2579" s="179"/>
      <c r="D2579" s="199" t="s">
        <v>3541</v>
      </c>
      <c r="E2579" s="200" t="s">
        <v>3542</v>
      </c>
      <c r="F2579" s="201">
        <v>49</v>
      </c>
      <c r="G2579" s="201">
        <v>49</v>
      </c>
      <c r="H2579" s="202">
        <v>0</v>
      </c>
      <c r="I2579" s="205">
        <v>49</v>
      </c>
      <c r="J2579" s="201">
        <v>0</v>
      </c>
      <c r="K2579" s="201">
        <v>0</v>
      </c>
      <c r="L2579" s="202">
        <v>0</v>
      </c>
    </row>
    <row r="2580" s="192" customFormat="1" customHeight="1" spans="1:12">
      <c r="A2580" s="179" t="s">
        <v>1697</v>
      </c>
      <c r="B2580" s="179" t="s">
        <v>1897</v>
      </c>
      <c r="C2580" s="179" t="s">
        <v>1897</v>
      </c>
      <c r="D2580" s="199" t="s">
        <v>3519</v>
      </c>
      <c r="E2580" s="200" t="s">
        <v>3945</v>
      </c>
      <c r="F2580" s="201">
        <v>5</v>
      </c>
      <c r="G2580" s="201">
        <v>5</v>
      </c>
      <c r="H2580" s="202">
        <v>0</v>
      </c>
      <c r="I2580" s="205">
        <v>5</v>
      </c>
      <c r="J2580" s="201">
        <v>0</v>
      </c>
      <c r="K2580" s="201">
        <v>0</v>
      </c>
      <c r="L2580" s="202">
        <v>0</v>
      </c>
    </row>
    <row r="2581" s="192" customFormat="1" customHeight="1" spans="1:12">
      <c r="A2581" s="179" t="s">
        <v>1414</v>
      </c>
      <c r="B2581" s="179" t="s">
        <v>1897</v>
      </c>
      <c r="C2581" s="179" t="s">
        <v>1897</v>
      </c>
      <c r="D2581" s="199" t="s">
        <v>3519</v>
      </c>
      <c r="E2581" s="200" t="s">
        <v>3946</v>
      </c>
      <c r="F2581" s="201">
        <v>3</v>
      </c>
      <c r="G2581" s="201">
        <v>3</v>
      </c>
      <c r="H2581" s="202">
        <v>0</v>
      </c>
      <c r="I2581" s="205">
        <v>3</v>
      </c>
      <c r="J2581" s="201">
        <v>0</v>
      </c>
      <c r="K2581" s="201">
        <v>0</v>
      </c>
      <c r="L2581" s="202">
        <v>0</v>
      </c>
    </row>
    <row r="2582" s="192" customFormat="1" customHeight="1" spans="1:12">
      <c r="A2582" s="179" t="s">
        <v>1697</v>
      </c>
      <c r="B2582" s="179" t="s">
        <v>1897</v>
      </c>
      <c r="C2582" s="179" t="s">
        <v>1897</v>
      </c>
      <c r="D2582" s="199" t="s">
        <v>3519</v>
      </c>
      <c r="E2582" s="200" t="s">
        <v>3947</v>
      </c>
      <c r="F2582" s="201">
        <v>8</v>
      </c>
      <c r="G2582" s="201">
        <v>8</v>
      </c>
      <c r="H2582" s="202">
        <v>0</v>
      </c>
      <c r="I2582" s="205">
        <v>8</v>
      </c>
      <c r="J2582" s="201">
        <v>0</v>
      </c>
      <c r="K2582" s="201">
        <v>0</v>
      </c>
      <c r="L2582" s="202">
        <v>0</v>
      </c>
    </row>
    <row r="2583" s="192" customFormat="1" customHeight="1" spans="1:12">
      <c r="A2583" s="179" t="s">
        <v>1697</v>
      </c>
      <c r="B2583" s="179" t="s">
        <v>1897</v>
      </c>
      <c r="C2583" s="179" t="s">
        <v>1897</v>
      </c>
      <c r="D2583" s="199" t="s">
        <v>3519</v>
      </c>
      <c r="E2583" s="200" t="s">
        <v>3948</v>
      </c>
      <c r="F2583" s="201">
        <v>2</v>
      </c>
      <c r="G2583" s="201">
        <v>2</v>
      </c>
      <c r="H2583" s="202">
        <v>0</v>
      </c>
      <c r="I2583" s="205">
        <v>2</v>
      </c>
      <c r="J2583" s="201">
        <v>0</v>
      </c>
      <c r="K2583" s="201">
        <v>0</v>
      </c>
      <c r="L2583" s="202">
        <v>0</v>
      </c>
    </row>
    <row r="2584" s="192" customFormat="1" customHeight="1" spans="1:12">
      <c r="A2584" s="179" t="s">
        <v>1697</v>
      </c>
      <c r="B2584" s="179" t="s">
        <v>1897</v>
      </c>
      <c r="C2584" s="179" t="s">
        <v>1897</v>
      </c>
      <c r="D2584" s="199" t="s">
        <v>3519</v>
      </c>
      <c r="E2584" s="200" t="s">
        <v>3949</v>
      </c>
      <c r="F2584" s="201">
        <v>15</v>
      </c>
      <c r="G2584" s="201">
        <v>15</v>
      </c>
      <c r="H2584" s="202">
        <v>0</v>
      </c>
      <c r="I2584" s="205">
        <v>15</v>
      </c>
      <c r="J2584" s="201">
        <v>0</v>
      </c>
      <c r="K2584" s="201">
        <v>0</v>
      </c>
      <c r="L2584" s="202">
        <v>0</v>
      </c>
    </row>
    <row r="2585" s="192" customFormat="1" customHeight="1" spans="1:12">
      <c r="A2585" s="179" t="s">
        <v>1697</v>
      </c>
      <c r="B2585" s="179" t="s">
        <v>1909</v>
      </c>
      <c r="C2585" s="179" t="s">
        <v>1897</v>
      </c>
      <c r="D2585" s="199" t="s">
        <v>3950</v>
      </c>
      <c r="E2585" s="200" t="s">
        <v>3951</v>
      </c>
      <c r="F2585" s="201">
        <v>8</v>
      </c>
      <c r="G2585" s="201">
        <v>8</v>
      </c>
      <c r="H2585" s="202">
        <v>0</v>
      </c>
      <c r="I2585" s="205">
        <v>8</v>
      </c>
      <c r="J2585" s="201">
        <v>0</v>
      </c>
      <c r="K2585" s="201">
        <v>0</v>
      </c>
      <c r="L2585" s="202">
        <v>0</v>
      </c>
    </row>
    <row r="2586" s="192" customFormat="1" customHeight="1" spans="1:12">
      <c r="A2586" s="179" t="s">
        <v>1697</v>
      </c>
      <c r="B2586" s="179" t="s">
        <v>1897</v>
      </c>
      <c r="C2586" s="179" t="s">
        <v>1897</v>
      </c>
      <c r="D2586" s="199" t="s">
        <v>3519</v>
      </c>
      <c r="E2586" s="200" t="s">
        <v>3952</v>
      </c>
      <c r="F2586" s="201">
        <v>5</v>
      </c>
      <c r="G2586" s="201">
        <v>5</v>
      </c>
      <c r="H2586" s="202">
        <v>0</v>
      </c>
      <c r="I2586" s="205">
        <v>5</v>
      </c>
      <c r="J2586" s="201">
        <v>0</v>
      </c>
      <c r="K2586" s="201">
        <v>0</v>
      </c>
      <c r="L2586" s="202">
        <v>0</v>
      </c>
    </row>
    <row r="2587" s="192" customFormat="1" customHeight="1" spans="1:12">
      <c r="A2587" s="179" t="s">
        <v>1697</v>
      </c>
      <c r="B2587" s="179" t="s">
        <v>1897</v>
      </c>
      <c r="C2587" s="179" t="s">
        <v>1897</v>
      </c>
      <c r="D2587" s="199" t="s">
        <v>3519</v>
      </c>
      <c r="E2587" s="200" t="s">
        <v>3953</v>
      </c>
      <c r="F2587" s="201">
        <v>3</v>
      </c>
      <c r="G2587" s="201">
        <v>3</v>
      </c>
      <c r="H2587" s="202">
        <v>0</v>
      </c>
      <c r="I2587" s="205">
        <v>3</v>
      </c>
      <c r="J2587" s="201">
        <v>0</v>
      </c>
      <c r="K2587" s="201">
        <v>0</v>
      </c>
      <c r="L2587" s="202">
        <v>0</v>
      </c>
    </row>
    <row r="2588" s="192" customFormat="1" customHeight="1" spans="1:12">
      <c r="A2588" s="179"/>
      <c r="B2588" s="179"/>
      <c r="C2588" s="179"/>
      <c r="D2588" s="199" t="s">
        <v>2629</v>
      </c>
      <c r="E2588" s="200" t="s">
        <v>2630</v>
      </c>
      <c r="F2588" s="201">
        <v>467.55</v>
      </c>
      <c r="G2588" s="201">
        <v>467.55</v>
      </c>
      <c r="H2588" s="202">
        <v>0</v>
      </c>
      <c r="I2588" s="205">
        <v>61.67</v>
      </c>
      <c r="J2588" s="201">
        <v>50.95</v>
      </c>
      <c r="K2588" s="201">
        <v>122.63</v>
      </c>
      <c r="L2588" s="202">
        <v>232.3</v>
      </c>
    </row>
    <row r="2589" s="192" customFormat="1" customHeight="1" spans="1:12">
      <c r="A2589" s="179"/>
      <c r="B2589" s="179"/>
      <c r="C2589" s="179"/>
      <c r="D2589" s="199" t="s">
        <v>3517</v>
      </c>
      <c r="E2589" s="200" t="s">
        <v>3518</v>
      </c>
      <c r="F2589" s="201">
        <v>467.55</v>
      </c>
      <c r="G2589" s="201">
        <v>467.55</v>
      </c>
      <c r="H2589" s="202">
        <v>0</v>
      </c>
      <c r="I2589" s="205">
        <v>61.67</v>
      </c>
      <c r="J2589" s="201">
        <v>50.95</v>
      </c>
      <c r="K2589" s="201">
        <v>122.63</v>
      </c>
      <c r="L2589" s="202">
        <v>232.3</v>
      </c>
    </row>
    <row r="2590" s="192" customFormat="1" customHeight="1" spans="1:12">
      <c r="A2590" s="179" t="s">
        <v>1697</v>
      </c>
      <c r="B2590" s="179" t="s">
        <v>1909</v>
      </c>
      <c r="C2590" s="179" t="s">
        <v>1913</v>
      </c>
      <c r="D2590" s="199" t="s">
        <v>3954</v>
      </c>
      <c r="E2590" s="200" t="s">
        <v>3520</v>
      </c>
      <c r="F2590" s="201">
        <v>232.3</v>
      </c>
      <c r="G2590" s="201">
        <v>232.3</v>
      </c>
      <c r="H2590" s="202">
        <v>0</v>
      </c>
      <c r="I2590" s="205">
        <v>0</v>
      </c>
      <c r="J2590" s="201">
        <v>0</v>
      </c>
      <c r="K2590" s="201">
        <v>0</v>
      </c>
      <c r="L2590" s="202">
        <v>232.3</v>
      </c>
    </row>
    <row r="2591" s="192" customFormat="1" customHeight="1" spans="1:12">
      <c r="A2591" s="179" t="s">
        <v>1697</v>
      </c>
      <c r="B2591" s="179" t="s">
        <v>1909</v>
      </c>
      <c r="C2591" s="179" t="s">
        <v>1913</v>
      </c>
      <c r="D2591" s="199" t="s">
        <v>3954</v>
      </c>
      <c r="E2591" s="200" t="s">
        <v>3522</v>
      </c>
      <c r="F2591" s="201">
        <v>38</v>
      </c>
      <c r="G2591" s="201">
        <v>38</v>
      </c>
      <c r="H2591" s="202">
        <v>0</v>
      </c>
      <c r="I2591" s="205">
        <v>0</v>
      </c>
      <c r="J2591" s="201">
        <v>38</v>
      </c>
      <c r="K2591" s="201">
        <v>0</v>
      </c>
      <c r="L2591" s="202">
        <v>0</v>
      </c>
    </row>
    <row r="2592" s="192" customFormat="1" customHeight="1" spans="1:12">
      <c r="A2592" s="179" t="s">
        <v>1619</v>
      </c>
      <c r="B2592" s="179" t="s">
        <v>1911</v>
      </c>
      <c r="C2592" s="179" t="s">
        <v>1911</v>
      </c>
      <c r="D2592" s="199" t="s">
        <v>3523</v>
      </c>
      <c r="E2592" s="200" t="s">
        <v>3524</v>
      </c>
      <c r="F2592" s="201">
        <v>54.06</v>
      </c>
      <c r="G2592" s="201">
        <v>54.06</v>
      </c>
      <c r="H2592" s="202">
        <v>0</v>
      </c>
      <c r="I2592" s="205">
        <v>0</v>
      </c>
      <c r="J2592" s="201">
        <v>0</v>
      </c>
      <c r="K2592" s="201">
        <v>54.06</v>
      </c>
      <c r="L2592" s="202">
        <v>0</v>
      </c>
    </row>
    <row r="2593" s="192" customFormat="1" customHeight="1" spans="1:12">
      <c r="A2593" s="179" t="s">
        <v>1619</v>
      </c>
      <c r="B2593" s="179" t="s">
        <v>1911</v>
      </c>
      <c r="C2593" s="179" t="s">
        <v>1913</v>
      </c>
      <c r="D2593" s="199" t="s">
        <v>3525</v>
      </c>
      <c r="E2593" s="200" t="s">
        <v>3526</v>
      </c>
      <c r="F2593" s="201">
        <v>21.62</v>
      </c>
      <c r="G2593" s="201">
        <v>21.62</v>
      </c>
      <c r="H2593" s="202">
        <v>0</v>
      </c>
      <c r="I2593" s="205">
        <v>0</v>
      </c>
      <c r="J2593" s="201">
        <v>0</v>
      </c>
      <c r="K2593" s="201">
        <v>21.62</v>
      </c>
      <c r="L2593" s="202">
        <v>0</v>
      </c>
    </row>
    <row r="2594" s="192" customFormat="1" customHeight="1" spans="1:12">
      <c r="A2594" s="179" t="s">
        <v>1697</v>
      </c>
      <c r="B2594" s="179" t="s">
        <v>1992</v>
      </c>
      <c r="C2594" s="179" t="s">
        <v>1899</v>
      </c>
      <c r="D2594" s="199" t="s">
        <v>3582</v>
      </c>
      <c r="E2594" s="200" t="s">
        <v>3528</v>
      </c>
      <c r="F2594" s="201">
        <v>14.09</v>
      </c>
      <c r="G2594" s="201">
        <v>14.09</v>
      </c>
      <c r="H2594" s="202">
        <v>0</v>
      </c>
      <c r="I2594" s="205">
        <v>0</v>
      </c>
      <c r="J2594" s="201">
        <v>0</v>
      </c>
      <c r="K2594" s="201">
        <v>14.09</v>
      </c>
      <c r="L2594" s="202">
        <v>0</v>
      </c>
    </row>
    <row r="2595" s="192" customFormat="1" customHeight="1" spans="1:12">
      <c r="A2595" s="179" t="s">
        <v>1619</v>
      </c>
      <c r="B2595" s="179" t="s">
        <v>2029</v>
      </c>
      <c r="C2595" s="179" t="s">
        <v>1899</v>
      </c>
      <c r="D2595" s="199" t="s">
        <v>3529</v>
      </c>
      <c r="E2595" s="200" t="s">
        <v>3530</v>
      </c>
      <c r="F2595" s="201">
        <v>2.32</v>
      </c>
      <c r="G2595" s="201">
        <v>2.32</v>
      </c>
      <c r="H2595" s="202">
        <v>0</v>
      </c>
      <c r="I2595" s="205">
        <v>0</v>
      </c>
      <c r="J2595" s="201">
        <v>0</v>
      </c>
      <c r="K2595" s="201">
        <v>2.32</v>
      </c>
      <c r="L2595" s="202">
        <v>0</v>
      </c>
    </row>
    <row r="2596" s="192" customFormat="1" customHeight="1" spans="1:12">
      <c r="A2596" s="179" t="s">
        <v>1619</v>
      </c>
      <c r="B2596" s="179" t="s">
        <v>2029</v>
      </c>
      <c r="C2596" s="179" t="s">
        <v>1897</v>
      </c>
      <c r="D2596" s="199" t="s">
        <v>3531</v>
      </c>
      <c r="E2596" s="200" t="s">
        <v>3532</v>
      </c>
      <c r="F2596" s="201">
        <v>2.67</v>
      </c>
      <c r="G2596" s="201">
        <v>2.67</v>
      </c>
      <c r="H2596" s="202">
        <v>0</v>
      </c>
      <c r="I2596" s="205">
        <v>0</v>
      </c>
      <c r="J2596" s="201">
        <v>0</v>
      </c>
      <c r="K2596" s="201">
        <v>2.67</v>
      </c>
      <c r="L2596" s="202">
        <v>0</v>
      </c>
    </row>
    <row r="2597" s="192" customFormat="1" customHeight="1" spans="1:12">
      <c r="A2597" s="179" t="s">
        <v>1851</v>
      </c>
      <c r="B2597" s="179" t="s">
        <v>1899</v>
      </c>
      <c r="C2597" s="179" t="s">
        <v>1897</v>
      </c>
      <c r="D2597" s="199" t="s">
        <v>3533</v>
      </c>
      <c r="E2597" s="200" t="s">
        <v>3533</v>
      </c>
      <c r="F2597" s="201">
        <v>27.87</v>
      </c>
      <c r="G2597" s="201">
        <v>27.87</v>
      </c>
      <c r="H2597" s="202">
        <v>0</v>
      </c>
      <c r="I2597" s="205">
        <v>0</v>
      </c>
      <c r="J2597" s="201">
        <v>0</v>
      </c>
      <c r="K2597" s="201">
        <v>27.87</v>
      </c>
      <c r="L2597" s="202">
        <v>0</v>
      </c>
    </row>
    <row r="2598" s="192" customFormat="1" customHeight="1" spans="1:12">
      <c r="A2598" s="179" t="s">
        <v>1697</v>
      </c>
      <c r="B2598" s="179" t="s">
        <v>1909</v>
      </c>
      <c r="C2598" s="179" t="s">
        <v>1913</v>
      </c>
      <c r="D2598" s="199" t="s">
        <v>3954</v>
      </c>
      <c r="E2598" s="200" t="s">
        <v>3534</v>
      </c>
      <c r="F2598" s="201">
        <v>57</v>
      </c>
      <c r="G2598" s="201">
        <v>57</v>
      </c>
      <c r="H2598" s="202">
        <v>0</v>
      </c>
      <c r="I2598" s="205">
        <v>57</v>
      </c>
      <c r="J2598" s="201">
        <v>0</v>
      </c>
      <c r="K2598" s="201">
        <v>0</v>
      </c>
      <c r="L2598" s="202">
        <v>0</v>
      </c>
    </row>
    <row r="2599" s="192" customFormat="1" customHeight="1" spans="1:12">
      <c r="A2599" s="179" t="s">
        <v>1697</v>
      </c>
      <c r="B2599" s="179" t="s">
        <v>1909</v>
      </c>
      <c r="C2599" s="179" t="s">
        <v>1913</v>
      </c>
      <c r="D2599" s="199" t="s">
        <v>3954</v>
      </c>
      <c r="E2599" s="200" t="s">
        <v>3535</v>
      </c>
      <c r="F2599" s="201">
        <v>2.67</v>
      </c>
      <c r="G2599" s="201">
        <v>2.67</v>
      </c>
      <c r="H2599" s="202">
        <v>0</v>
      </c>
      <c r="I2599" s="205">
        <v>2.67</v>
      </c>
      <c r="J2599" s="201">
        <v>0</v>
      </c>
      <c r="K2599" s="201">
        <v>0</v>
      </c>
      <c r="L2599" s="202">
        <v>0</v>
      </c>
    </row>
    <row r="2600" s="192" customFormat="1" customHeight="1" spans="1:12">
      <c r="A2600" s="179" t="s">
        <v>1697</v>
      </c>
      <c r="B2600" s="179" t="s">
        <v>1909</v>
      </c>
      <c r="C2600" s="179" t="s">
        <v>1913</v>
      </c>
      <c r="D2600" s="199" t="s">
        <v>3954</v>
      </c>
      <c r="E2600" s="200" t="s">
        <v>3536</v>
      </c>
      <c r="F2600" s="201">
        <v>2</v>
      </c>
      <c r="G2600" s="201">
        <v>2</v>
      </c>
      <c r="H2600" s="202">
        <v>0</v>
      </c>
      <c r="I2600" s="205">
        <v>2</v>
      </c>
      <c r="J2600" s="201">
        <v>0</v>
      </c>
      <c r="K2600" s="201">
        <v>0</v>
      </c>
      <c r="L2600" s="202">
        <v>0</v>
      </c>
    </row>
    <row r="2601" s="192" customFormat="1" customHeight="1" spans="1:12">
      <c r="A2601" s="179" t="s">
        <v>1619</v>
      </c>
      <c r="B2601" s="179" t="s">
        <v>1911</v>
      </c>
      <c r="C2601" s="179" t="s">
        <v>1899</v>
      </c>
      <c r="D2601" s="199" t="s">
        <v>3571</v>
      </c>
      <c r="E2601" s="200" t="s">
        <v>3538</v>
      </c>
      <c r="F2601" s="201">
        <v>12.95</v>
      </c>
      <c r="G2601" s="201">
        <v>12.95</v>
      </c>
      <c r="H2601" s="202">
        <v>0</v>
      </c>
      <c r="I2601" s="205">
        <v>0</v>
      </c>
      <c r="J2601" s="201">
        <v>12.95</v>
      </c>
      <c r="K2601" s="201">
        <v>0</v>
      </c>
      <c r="L2601" s="202">
        <v>0</v>
      </c>
    </row>
    <row r="2602" s="192" customFormat="1" customHeight="1" spans="1:12">
      <c r="A2602" s="179"/>
      <c r="B2602" s="179"/>
      <c r="C2602" s="179"/>
      <c r="D2602" s="199" t="s">
        <v>2631</v>
      </c>
      <c r="E2602" s="200" t="s">
        <v>2632</v>
      </c>
      <c r="F2602" s="201">
        <v>2190.76</v>
      </c>
      <c r="G2602" s="201">
        <v>724.76</v>
      </c>
      <c r="H2602" s="202">
        <v>1466</v>
      </c>
      <c r="I2602" s="205">
        <v>140.28</v>
      </c>
      <c r="J2602" s="201">
        <v>1545.6</v>
      </c>
      <c r="K2602" s="201">
        <v>174.2</v>
      </c>
      <c r="L2602" s="202">
        <v>330.68</v>
      </c>
    </row>
    <row r="2603" s="192" customFormat="1" customHeight="1" spans="1:12">
      <c r="A2603" s="179"/>
      <c r="B2603" s="179"/>
      <c r="C2603" s="179"/>
      <c r="D2603" s="199" t="s">
        <v>3517</v>
      </c>
      <c r="E2603" s="200" t="s">
        <v>3518</v>
      </c>
      <c r="F2603" s="201">
        <v>673.76</v>
      </c>
      <c r="G2603" s="201">
        <v>673.76</v>
      </c>
      <c r="H2603" s="202">
        <v>0</v>
      </c>
      <c r="I2603" s="205">
        <v>89.28</v>
      </c>
      <c r="J2603" s="201">
        <v>79.6</v>
      </c>
      <c r="K2603" s="201">
        <v>174.2</v>
      </c>
      <c r="L2603" s="202">
        <v>330.68</v>
      </c>
    </row>
    <row r="2604" s="192" customFormat="1" customHeight="1" spans="1:12">
      <c r="A2604" s="179" t="s">
        <v>1697</v>
      </c>
      <c r="B2604" s="179" t="s">
        <v>1909</v>
      </c>
      <c r="C2604" s="179" t="s">
        <v>1897</v>
      </c>
      <c r="D2604" s="199" t="s">
        <v>3950</v>
      </c>
      <c r="E2604" s="200" t="s">
        <v>3520</v>
      </c>
      <c r="F2604" s="201">
        <v>330.68</v>
      </c>
      <c r="G2604" s="201">
        <v>330.68</v>
      </c>
      <c r="H2604" s="202">
        <v>0</v>
      </c>
      <c r="I2604" s="205">
        <v>0</v>
      </c>
      <c r="J2604" s="201">
        <v>0</v>
      </c>
      <c r="K2604" s="201">
        <v>0</v>
      </c>
      <c r="L2604" s="202">
        <v>330.68</v>
      </c>
    </row>
    <row r="2605" s="192" customFormat="1" customHeight="1" spans="1:12">
      <c r="A2605" s="179" t="s">
        <v>1697</v>
      </c>
      <c r="B2605" s="179" t="s">
        <v>1909</v>
      </c>
      <c r="C2605" s="179" t="s">
        <v>1897</v>
      </c>
      <c r="D2605" s="199" t="s">
        <v>3950</v>
      </c>
      <c r="E2605" s="200" t="s">
        <v>3522</v>
      </c>
      <c r="F2605" s="201">
        <v>53</v>
      </c>
      <c r="G2605" s="201">
        <v>53</v>
      </c>
      <c r="H2605" s="202">
        <v>0</v>
      </c>
      <c r="I2605" s="205">
        <v>0</v>
      </c>
      <c r="J2605" s="201">
        <v>53</v>
      </c>
      <c r="K2605" s="201">
        <v>0</v>
      </c>
      <c r="L2605" s="202">
        <v>0</v>
      </c>
    </row>
    <row r="2606" s="192" customFormat="1" customHeight="1" spans="1:12">
      <c r="A2606" s="179" t="s">
        <v>1619</v>
      </c>
      <c r="B2606" s="179" t="s">
        <v>1911</v>
      </c>
      <c r="C2606" s="179" t="s">
        <v>1911</v>
      </c>
      <c r="D2606" s="199" t="s">
        <v>3523</v>
      </c>
      <c r="E2606" s="200" t="s">
        <v>3524</v>
      </c>
      <c r="F2606" s="201">
        <v>76.74</v>
      </c>
      <c r="G2606" s="201">
        <v>76.74</v>
      </c>
      <c r="H2606" s="202">
        <v>0</v>
      </c>
      <c r="I2606" s="205">
        <v>0</v>
      </c>
      <c r="J2606" s="201">
        <v>0</v>
      </c>
      <c r="K2606" s="201">
        <v>76.74</v>
      </c>
      <c r="L2606" s="202">
        <v>0</v>
      </c>
    </row>
    <row r="2607" s="192" customFormat="1" customHeight="1" spans="1:12">
      <c r="A2607" s="179" t="s">
        <v>1619</v>
      </c>
      <c r="B2607" s="179" t="s">
        <v>1911</v>
      </c>
      <c r="C2607" s="179" t="s">
        <v>1913</v>
      </c>
      <c r="D2607" s="199" t="s">
        <v>3525</v>
      </c>
      <c r="E2607" s="200" t="s">
        <v>3526</v>
      </c>
      <c r="F2607" s="201">
        <v>30.69</v>
      </c>
      <c r="G2607" s="201">
        <v>30.69</v>
      </c>
      <c r="H2607" s="202">
        <v>0</v>
      </c>
      <c r="I2607" s="205">
        <v>0</v>
      </c>
      <c r="J2607" s="201">
        <v>0</v>
      </c>
      <c r="K2607" s="201">
        <v>30.69</v>
      </c>
      <c r="L2607" s="202">
        <v>0</v>
      </c>
    </row>
    <row r="2608" s="192" customFormat="1" customHeight="1" spans="1:12">
      <c r="A2608" s="179" t="s">
        <v>1697</v>
      </c>
      <c r="B2608" s="179" t="s">
        <v>1992</v>
      </c>
      <c r="C2608" s="179" t="s">
        <v>1899</v>
      </c>
      <c r="D2608" s="199" t="s">
        <v>3582</v>
      </c>
      <c r="E2608" s="200" t="s">
        <v>3528</v>
      </c>
      <c r="F2608" s="201">
        <v>20</v>
      </c>
      <c r="G2608" s="201">
        <v>20</v>
      </c>
      <c r="H2608" s="202">
        <v>0</v>
      </c>
      <c r="I2608" s="205">
        <v>0</v>
      </c>
      <c r="J2608" s="201">
        <v>0</v>
      </c>
      <c r="K2608" s="201">
        <v>20</v>
      </c>
      <c r="L2608" s="202">
        <v>0</v>
      </c>
    </row>
    <row r="2609" s="192" customFormat="1" customHeight="1" spans="1:12">
      <c r="A2609" s="179" t="s">
        <v>1619</v>
      </c>
      <c r="B2609" s="179" t="s">
        <v>2029</v>
      </c>
      <c r="C2609" s="179" t="s">
        <v>1899</v>
      </c>
      <c r="D2609" s="199" t="s">
        <v>3529</v>
      </c>
      <c r="E2609" s="200" t="s">
        <v>3530</v>
      </c>
      <c r="F2609" s="201">
        <v>3.31</v>
      </c>
      <c r="G2609" s="201">
        <v>3.31</v>
      </c>
      <c r="H2609" s="202">
        <v>0</v>
      </c>
      <c r="I2609" s="205">
        <v>0</v>
      </c>
      <c r="J2609" s="201">
        <v>0</v>
      </c>
      <c r="K2609" s="201">
        <v>3.31</v>
      </c>
      <c r="L2609" s="202">
        <v>0</v>
      </c>
    </row>
    <row r="2610" s="192" customFormat="1" customHeight="1" spans="1:12">
      <c r="A2610" s="179" t="s">
        <v>1619</v>
      </c>
      <c r="B2610" s="179" t="s">
        <v>2029</v>
      </c>
      <c r="C2610" s="179" t="s">
        <v>1897</v>
      </c>
      <c r="D2610" s="199" t="s">
        <v>3531</v>
      </c>
      <c r="E2610" s="200" t="s">
        <v>3532</v>
      </c>
      <c r="F2610" s="201">
        <v>3.78</v>
      </c>
      <c r="G2610" s="201">
        <v>3.78</v>
      </c>
      <c r="H2610" s="202">
        <v>0</v>
      </c>
      <c r="I2610" s="205">
        <v>0</v>
      </c>
      <c r="J2610" s="201">
        <v>0</v>
      </c>
      <c r="K2610" s="201">
        <v>3.78</v>
      </c>
      <c r="L2610" s="202">
        <v>0</v>
      </c>
    </row>
    <row r="2611" s="192" customFormat="1" customHeight="1" spans="1:12">
      <c r="A2611" s="179" t="s">
        <v>1851</v>
      </c>
      <c r="B2611" s="179" t="s">
        <v>1899</v>
      </c>
      <c r="C2611" s="179" t="s">
        <v>1897</v>
      </c>
      <c r="D2611" s="199" t="s">
        <v>3533</v>
      </c>
      <c r="E2611" s="200" t="s">
        <v>3533</v>
      </c>
      <c r="F2611" s="201">
        <v>39.68</v>
      </c>
      <c r="G2611" s="201">
        <v>39.68</v>
      </c>
      <c r="H2611" s="202">
        <v>0</v>
      </c>
      <c r="I2611" s="205">
        <v>0</v>
      </c>
      <c r="J2611" s="201">
        <v>0</v>
      </c>
      <c r="K2611" s="201">
        <v>39.68</v>
      </c>
      <c r="L2611" s="202">
        <v>0</v>
      </c>
    </row>
    <row r="2612" s="192" customFormat="1" customHeight="1" spans="1:12">
      <c r="A2612" s="179" t="s">
        <v>1697</v>
      </c>
      <c r="B2612" s="179" t="s">
        <v>1909</v>
      </c>
      <c r="C2612" s="179" t="s">
        <v>1897</v>
      </c>
      <c r="D2612" s="199" t="s">
        <v>3950</v>
      </c>
      <c r="E2612" s="200" t="s">
        <v>3534</v>
      </c>
      <c r="F2612" s="201">
        <v>79.5</v>
      </c>
      <c r="G2612" s="201">
        <v>79.5</v>
      </c>
      <c r="H2612" s="202">
        <v>0</v>
      </c>
      <c r="I2612" s="205">
        <v>79.5</v>
      </c>
      <c r="J2612" s="201">
        <v>0</v>
      </c>
      <c r="K2612" s="201">
        <v>0</v>
      </c>
      <c r="L2612" s="202">
        <v>0</v>
      </c>
    </row>
    <row r="2613" s="192" customFormat="1" customHeight="1" spans="1:12">
      <c r="A2613" s="179" t="s">
        <v>1697</v>
      </c>
      <c r="B2613" s="179" t="s">
        <v>1909</v>
      </c>
      <c r="C2613" s="179" t="s">
        <v>1897</v>
      </c>
      <c r="D2613" s="199" t="s">
        <v>3950</v>
      </c>
      <c r="E2613" s="200" t="s">
        <v>3535</v>
      </c>
      <c r="F2613" s="201">
        <v>3.78</v>
      </c>
      <c r="G2613" s="201">
        <v>3.78</v>
      </c>
      <c r="H2613" s="202">
        <v>0</v>
      </c>
      <c r="I2613" s="205">
        <v>3.78</v>
      </c>
      <c r="J2613" s="201">
        <v>0</v>
      </c>
      <c r="K2613" s="201">
        <v>0</v>
      </c>
      <c r="L2613" s="202">
        <v>0</v>
      </c>
    </row>
    <row r="2614" s="192" customFormat="1" customHeight="1" spans="1:12">
      <c r="A2614" s="179" t="s">
        <v>1697</v>
      </c>
      <c r="B2614" s="179" t="s">
        <v>1909</v>
      </c>
      <c r="C2614" s="179" t="s">
        <v>1897</v>
      </c>
      <c r="D2614" s="199" t="s">
        <v>3950</v>
      </c>
      <c r="E2614" s="200" t="s">
        <v>3536</v>
      </c>
      <c r="F2614" s="201">
        <v>6</v>
      </c>
      <c r="G2614" s="201">
        <v>6</v>
      </c>
      <c r="H2614" s="202">
        <v>0</v>
      </c>
      <c r="I2614" s="205">
        <v>6</v>
      </c>
      <c r="J2614" s="201">
        <v>0</v>
      </c>
      <c r="K2614" s="201">
        <v>0</v>
      </c>
      <c r="L2614" s="202">
        <v>0</v>
      </c>
    </row>
    <row r="2615" s="192" customFormat="1" customHeight="1" spans="1:12">
      <c r="A2615" s="179" t="s">
        <v>1619</v>
      </c>
      <c r="B2615" s="179" t="s">
        <v>1911</v>
      </c>
      <c r="C2615" s="179" t="s">
        <v>1899</v>
      </c>
      <c r="D2615" s="199" t="s">
        <v>3571</v>
      </c>
      <c r="E2615" s="200" t="s">
        <v>3538</v>
      </c>
      <c r="F2615" s="201">
        <v>26.6</v>
      </c>
      <c r="G2615" s="201">
        <v>26.6</v>
      </c>
      <c r="H2615" s="202">
        <v>0</v>
      </c>
      <c r="I2615" s="205">
        <v>0</v>
      </c>
      <c r="J2615" s="201">
        <v>26.6</v>
      </c>
      <c r="K2615" s="201">
        <v>0</v>
      </c>
      <c r="L2615" s="202">
        <v>0</v>
      </c>
    </row>
    <row r="2616" s="192" customFormat="1" customHeight="1" spans="1:12">
      <c r="A2616" s="179"/>
      <c r="B2616" s="179"/>
      <c r="C2616" s="179"/>
      <c r="D2616" s="199" t="s">
        <v>3541</v>
      </c>
      <c r="E2616" s="200" t="s">
        <v>3542</v>
      </c>
      <c r="F2616" s="201">
        <v>1517</v>
      </c>
      <c r="G2616" s="201">
        <v>51</v>
      </c>
      <c r="H2616" s="202">
        <v>1466</v>
      </c>
      <c r="I2616" s="205">
        <v>51</v>
      </c>
      <c r="J2616" s="201">
        <v>1466</v>
      </c>
      <c r="K2616" s="201">
        <v>0</v>
      </c>
      <c r="L2616" s="202">
        <v>0</v>
      </c>
    </row>
    <row r="2617" s="192" customFormat="1" customHeight="1" spans="1:12">
      <c r="A2617" s="179" t="s">
        <v>1697</v>
      </c>
      <c r="B2617" s="179" t="s">
        <v>1909</v>
      </c>
      <c r="C2617" s="179" t="s">
        <v>1897</v>
      </c>
      <c r="D2617" s="199" t="s">
        <v>3950</v>
      </c>
      <c r="E2617" s="200" t="s">
        <v>3955</v>
      </c>
      <c r="F2617" s="201">
        <v>4</v>
      </c>
      <c r="G2617" s="201">
        <v>4</v>
      </c>
      <c r="H2617" s="202">
        <v>0</v>
      </c>
      <c r="I2617" s="205">
        <v>4</v>
      </c>
      <c r="J2617" s="201">
        <v>0</v>
      </c>
      <c r="K2617" s="201">
        <v>0</v>
      </c>
      <c r="L2617" s="202">
        <v>0</v>
      </c>
    </row>
    <row r="2618" s="192" customFormat="1" customHeight="1" spans="1:12">
      <c r="A2618" s="179" t="s">
        <v>1697</v>
      </c>
      <c r="B2618" s="179" t="s">
        <v>1909</v>
      </c>
      <c r="C2618" s="179" t="s">
        <v>1897</v>
      </c>
      <c r="D2618" s="199" t="s">
        <v>3950</v>
      </c>
      <c r="E2618" s="200" t="s">
        <v>3622</v>
      </c>
      <c r="F2618" s="201">
        <v>1466</v>
      </c>
      <c r="G2618" s="201">
        <v>0</v>
      </c>
      <c r="H2618" s="202">
        <v>1466</v>
      </c>
      <c r="I2618" s="205">
        <v>0</v>
      </c>
      <c r="J2618" s="201">
        <v>1466</v>
      </c>
      <c r="K2618" s="201">
        <v>0</v>
      </c>
      <c r="L2618" s="202">
        <v>0</v>
      </c>
    </row>
    <row r="2619" s="192" customFormat="1" customHeight="1" spans="1:12">
      <c r="A2619" s="179" t="s">
        <v>1697</v>
      </c>
      <c r="B2619" s="179" t="s">
        <v>1909</v>
      </c>
      <c r="C2619" s="179" t="s">
        <v>1897</v>
      </c>
      <c r="D2619" s="199" t="s">
        <v>3950</v>
      </c>
      <c r="E2619" s="200" t="s">
        <v>3956</v>
      </c>
      <c r="F2619" s="201">
        <v>4</v>
      </c>
      <c r="G2619" s="201">
        <v>4</v>
      </c>
      <c r="H2619" s="202">
        <v>0</v>
      </c>
      <c r="I2619" s="205">
        <v>4</v>
      </c>
      <c r="J2619" s="201">
        <v>0</v>
      </c>
      <c r="K2619" s="201">
        <v>0</v>
      </c>
      <c r="L2619" s="202">
        <v>0</v>
      </c>
    </row>
    <row r="2620" s="192" customFormat="1" customHeight="1" spans="1:12">
      <c r="A2620" s="179" t="s">
        <v>1697</v>
      </c>
      <c r="B2620" s="179" t="s">
        <v>1909</v>
      </c>
      <c r="C2620" s="179" t="s">
        <v>1897</v>
      </c>
      <c r="D2620" s="199" t="s">
        <v>3950</v>
      </c>
      <c r="E2620" s="200" t="s">
        <v>3957</v>
      </c>
      <c r="F2620" s="201">
        <v>6</v>
      </c>
      <c r="G2620" s="201">
        <v>6</v>
      </c>
      <c r="H2620" s="202">
        <v>0</v>
      </c>
      <c r="I2620" s="205">
        <v>6</v>
      </c>
      <c r="J2620" s="201">
        <v>0</v>
      </c>
      <c r="K2620" s="201">
        <v>0</v>
      </c>
      <c r="L2620" s="202">
        <v>0</v>
      </c>
    </row>
    <row r="2621" s="192" customFormat="1" customHeight="1" spans="1:12">
      <c r="A2621" s="179" t="s">
        <v>1697</v>
      </c>
      <c r="B2621" s="179" t="s">
        <v>1909</v>
      </c>
      <c r="C2621" s="179" t="s">
        <v>1897</v>
      </c>
      <c r="D2621" s="199" t="s">
        <v>3950</v>
      </c>
      <c r="E2621" s="200" t="s">
        <v>3958</v>
      </c>
      <c r="F2621" s="201">
        <v>3</v>
      </c>
      <c r="G2621" s="201">
        <v>3</v>
      </c>
      <c r="H2621" s="202">
        <v>0</v>
      </c>
      <c r="I2621" s="205">
        <v>3</v>
      </c>
      <c r="J2621" s="201">
        <v>0</v>
      </c>
      <c r="K2621" s="201">
        <v>0</v>
      </c>
      <c r="L2621" s="202">
        <v>0</v>
      </c>
    </row>
    <row r="2622" s="192" customFormat="1" customHeight="1" spans="1:12">
      <c r="A2622" s="179" t="s">
        <v>1697</v>
      </c>
      <c r="B2622" s="179" t="s">
        <v>1909</v>
      </c>
      <c r="C2622" s="179" t="s">
        <v>1897</v>
      </c>
      <c r="D2622" s="199" t="s">
        <v>3950</v>
      </c>
      <c r="E2622" s="200" t="s">
        <v>3959</v>
      </c>
      <c r="F2622" s="201">
        <v>20</v>
      </c>
      <c r="G2622" s="201">
        <v>20</v>
      </c>
      <c r="H2622" s="202">
        <v>0</v>
      </c>
      <c r="I2622" s="205">
        <v>20</v>
      </c>
      <c r="J2622" s="201">
        <v>0</v>
      </c>
      <c r="K2622" s="201">
        <v>0</v>
      </c>
      <c r="L2622" s="202">
        <v>0</v>
      </c>
    </row>
    <row r="2623" s="192" customFormat="1" customHeight="1" spans="1:12">
      <c r="A2623" s="179" t="s">
        <v>1697</v>
      </c>
      <c r="B2623" s="179" t="s">
        <v>1909</v>
      </c>
      <c r="C2623" s="179" t="s">
        <v>1897</v>
      </c>
      <c r="D2623" s="199" t="s">
        <v>3950</v>
      </c>
      <c r="E2623" s="200" t="s">
        <v>3960</v>
      </c>
      <c r="F2623" s="201">
        <v>3</v>
      </c>
      <c r="G2623" s="201">
        <v>3</v>
      </c>
      <c r="H2623" s="202">
        <v>0</v>
      </c>
      <c r="I2623" s="205">
        <v>3</v>
      </c>
      <c r="J2623" s="201">
        <v>0</v>
      </c>
      <c r="K2623" s="201">
        <v>0</v>
      </c>
      <c r="L2623" s="202">
        <v>0</v>
      </c>
    </row>
    <row r="2624" s="192" customFormat="1" customHeight="1" spans="1:12">
      <c r="A2624" s="179" t="s">
        <v>1697</v>
      </c>
      <c r="B2624" s="179" t="s">
        <v>1909</v>
      </c>
      <c r="C2624" s="179" t="s">
        <v>1897</v>
      </c>
      <c r="D2624" s="199" t="s">
        <v>3950</v>
      </c>
      <c r="E2624" s="200" t="s">
        <v>3961</v>
      </c>
      <c r="F2624" s="201">
        <v>5</v>
      </c>
      <c r="G2624" s="201">
        <v>5</v>
      </c>
      <c r="H2624" s="202">
        <v>0</v>
      </c>
      <c r="I2624" s="205">
        <v>5</v>
      </c>
      <c r="J2624" s="201">
        <v>0</v>
      </c>
      <c r="K2624" s="201">
        <v>0</v>
      </c>
      <c r="L2624" s="202">
        <v>0</v>
      </c>
    </row>
    <row r="2625" s="192" customFormat="1" customHeight="1" spans="1:12">
      <c r="A2625" s="179" t="s">
        <v>1697</v>
      </c>
      <c r="B2625" s="179" t="s">
        <v>1909</v>
      </c>
      <c r="C2625" s="179" t="s">
        <v>1897</v>
      </c>
      <c r="D2625" s="199" t="s">
        <v>3950</v>
      </c>
      <c r="E2625" s="200" t="s">
        <v>3962</v>
      </c>
      <c r="F2625" s="201">
        <v>3</v>
      </c>
      <c r="G2625" s="201">
        <v>3</v>
      </c>
      <c r="H2625" s="202">
        <v>0</v>
      </c>
      <c r="I2625" s="205">
        <v>3</v>
      </c>
      <c r="J2625" s="201">
        <v>0</v>
      </c>
      <c r="K2625" s="201">
        <v>0</v>
      </c>
      <c r="L2625" s="202">
        <v>0</v>
      </c>
    </row>
    <row r="2626" s="192" customFormat="1" customHeight="1" spans="1:12">
      <c r="A2626" s="179" t="s">
        <v>1697</v>
      </c>
      <c r="B2626" s="179" t="s">
        <v>1909</v>
      </c>
      <c r="C2626" s="179" t="s">
        <v>1897</v>
      </c>
      <c r="D2626" s="199" t="s">
        <v>3950</v>
      </c>
      <c r="E2626" s="200" t="s">
        <v>3963</v>
      </c>
      <c r="F2626" s="201">
        <v>3</v>
      </c>
      <c r="G2626" s="201">
        <v>3</v>
      </c>
      <c r="H2626" s="202">
        <v>0</v>
      </c>
      <c r="I2626" s="205">
        <v>3</v>
      </c>
      <c r="J2626" s="201">
        <v>0</v>
      </c>
      <c r="K2626" s="201">
        <v>0</v>
      </c>
      <c r="L2626" s="202">
        <v>0</v>
      </c>
    </row>
    <row r="2627" s="192" customFormat="1" customHeight="1" spans="1:12">
      <c r="A2627" s="179"/>
      <c r="B2627" s="179"/>
      <c r="C2627" s="179"/>
      <c r="D2627" s="199" t="s">
        <v>2633</v>
      </c>
      <c r="E2627" s="200" t="s">
        <v>2634</v>
      </c>
      <c r="F2627" s="201">
        <v>734.87</v>
      </c>
      <c r="G2627" s="201">
        <v>691.87</v>
      </c>
      <c r="H2627" s="202">
        <v>43</v>
      </c>
      <c r="I2627" s="205">
        <v>128.5</v>
      </c>
      <c r="J2627" s="201">
        <v>118.66</v>
      </c>
      <c r="K2627" s="201">
        <v>169.48</v>
      </c>
      <c r="L2627" s="202">
        <v>318.23</v>
      </c>
    </row>
    <row r="2628" s="192" customFormat="1" customHeight="1" spans="1:12">
      <c r="A2628" s="179"/>
      <c r="B2628" s="179"/>
      <c r="C2628" s="179"/>
      <c r="D2628" s="199" t="s">
        <v>3517</v>
      </c>
      <c r="E2628" s="200" t="s">
        <v>3518</v>
      </c>
      <c r="F2628" s="201">
        <v>666.87</v>
      </c>
      <c r="G2628" s="201">
        <v>666.87</v>
      </c>
      <c r="H2628" s="202">
        <v>0</v>
      </c>
      <c r="I2628" s="205">
        <v>103.5</v>
      </c>
      <c r="J2628" s="201">
        <v>75.66</v>
      </c>
      <c r="K2628" s="201">
        <v>169.48</v>
      </c>
      <c r="L2628" s="202">
        <v>318.23</v>
      </c>
    </row>
    <row r="2629" s="192" customFormat="1" customHeight="1" spans="1:12">
      <c r="A2629" s="179" t="s">
        <v>1697</v>
      </c>
      <c r="B2629" s="179" t="s">
        <v>1909</v>
      </c>
      <c r="C2629" s="179" t="s">
        <v>1899</v>
      </c>
      <c r="D2629" s="199" t="s">
        <v>3964</v>
      </c>
      <c r="E2629" s="200" t="s">
        <v>3520</v>
      </c>
      <c r="F2629" s="201">
        <v>318.23</v>
      </c>
      <c r="G2629" s="201">
        <v>318.23</v>
      </c>
      <c r="H2629" s="202">
        <v>0</v>
      </c>
      <c r="I2629" s="205">
        <v>0</v>
      </c>
      <c r="J2629" s="201">
        <v>0</v>
      </c>
      <c r="K2629" s="201">
        <v>0</v>
      </c>
      <c r="L2629" s="202">
        <v>318.23</v>
      </c>
    </row>
    <row r="2630" s="192" customFormat="1" customHeight="1" spans="1:12">
      <c r="A2630" s="179" t="s">
        <v>1697</v>
      </c>
      <c r="B2630" s="179" t="s">
        <v>1909</v>
      </c>
      <c r="C2630" s="179" t="s">
        <v>1899</v>
      </c>
      <c r="D2630" s="199" t="s">
        <v>3964</v>
      </c>
      <c r="E2630" s="200" t="s">
        <v>3521</v>
      </c>
      <c r="F2630" s="201">
        <v>6.55</v>
      </c>
      <c r="G2630" s="201">
        <v>6.55</v>
      </c>
      <c r="H2630" s="202">
        <v>0</v>
      </c>
      <c r="I2630" s="205">
        <v>0</v>
      </c>
      <c r="J2630" s="201">
        <v>6.55</v>
      </c>
      <c r="K2630" s="201">
        <v>0</v>
      </c>
      <c r="L2630" s="202">
        <v>0</v>
      </c>
    </row>
    <row r="2631" s="192" customFormat="1" customHeight="1" spans="1:12">
      <c r="A2631" s="179" t="s">
        <v>1697</v>
      </c>
      <c r="B2631" s="179" t="s">
        <v>1909</v>
      </c>
      <c r="C2631" s="179" t="s">
        <v>1899</v>
      </c>
      <c r="D2631" s="199" t="s">
        <v>3964</v>
      </c>
      <c r="E2631" s="200" t="s">
        <v>3522</v>
      </c>
      <c r="F2631" s="201">
        <v>57</v>
      </c>
      <c r="G2631" s="201">
        <v>57</v>
      </c>
      <c r="H2631" s="202">
        <v>0</v>
      </c>
      <c r="I2631" s="205">
        <v>0</v>
      </c>
      <c r="J2631" s="201">
        <v>57</v>
      </c>
      <c r="K2631" s="201">
        <v>0</v>
      </c>
      <c r="L2631" s="202">
        <v>0</v>
      </c>
    </row>
    <row r="2632" s="192" customFormat="1" customHeight="1" spans="1:12">
      <c r="A2632" s="179" t="s">
        <v>1619</v>
      </c>
      <c r="B2632" s="179" t="s">
        <v>1911</v>
      </c>
      <c r="C2632" s="179" t="s">
        <v>1911</v>
      </c>
      <c r="D2632" s="199" t="s">
        <v>3523</v>
      </c>
      <c r="E2632" s="200" t="s">
        <v>3524</v>
      </c>
      <c r="F2632" s="201">
        <v>76.36</v>
      </c>
      <c r="G2632" s="201">
        <v>76.36</v>
      </c>
      <c r="H2632" s="202">
        <v>0</v>
      </c>
      <c r="I2632" s="205">
        <v>0</v>
      </c>
      <c r="J2632" s="201">
        <v>0</v>
      </c>
      <c r="K2632" s="201">
        <v>76.36</v>
      </c>
      <c r="L2632" s="202">
        <v>0</v>
      </c>
    </row>
    <row r="2633" s="192" customFormat="1" customHeight="1" spans="1:12">
      <c r="A2633" s="179" t="s">
        <v>1619</v>
      </c>
      <c r="B2633" s="179" t="s">
        <v>1911</v>
      </c>
      <c r="C2633" s="179" t="s">
        <v>1913</v>
      </c>
      <c r="D2633" s="199" t="s">
        <v>3525</v>
      </c>
      <c r="E2633" s="200" t="s">
        <v>3526</v>
      </c>
      <c r="F2633" s="201">
        <v>30.54</v>
      </c>
      <c r="G2633" s="201">
        <v>30.54</v>
      </c>
      <c r="H2633" s="202">
        <v>0</v>
      </c>
      <c r="I2633" s="205">
        <v>0</v>
      </c>
      <c r="J2633" s="201">
        <v>0</v>
      </c>
      <c r="K2633" s="201">
        <v>30.54</v>
      </c>
      <c r="L2633" s="202">
        <v>0</v>
      </c>
    </row>
    <row r="2634" s="192" customFormat="1" customHeight="1" spans="1:12">
      <c r="A2634" s="179" t="s">
        <v>1697</v>
      </c>
      <c r="B2634" s="179" t="s">
        <v>1992</v>
      </c>
      <c r="C2634" s="179" t="s">
        <v>1899</v>
      </c>
      <c r="D2634" s="199" t="s">
        <v>3582</v>
      </c>
      <c r="E2634" s="200" t="s">
        <v>3528</v>
      </c>
      <c r="F2634" s="201">
        <v>19.18</v>
      </c>
      <c r="G2634" s="201">
        <v>19.18</v>
      </c>
      <c r="H2634" s="202">
        <v>0</v>
      </c>
      <c r="I2634" s="205">
        <v>0</v>
      </c>
      <c r="J2634" s="201">
        <v>0</v>
      </c>
      <c r="K2634" s="201">
        <v>19.18</v>
      </c>
      <c r="L2634" s="202">
        <v>0</v>
      </c>
    </row>
    <row r="2635" s="192" customFormat="1" customHeight="1" spans="1:12">
      <c r="A2635" s="179" t="s">
        <v>1619</v>
      </c>
      <c r="B2635" s="179" t="s">
        <v>2029</v>
      </c>
      <c r="C2635" s="179" t="s">
        <v>1899</v>
      </c>
      <c r="D2635" s="199" t="s">
        <v>3529</v>
      </c>
      <c r="E2635" s="200" t="s">
        <v>3530</v>
      </c>
      <c r="F2635" s="201">
        <v>3.18</v>
      </c>
      <c r="G2635" s="201">
        <v>3.18</v>
      </c>
      <c r="H2635" s="202">
        <v>0</v>
      </c>
      <c r="I2635" s="205">
        <v>0</v>
      </c>
      <c r="J2635" s="201">
        <v>0</v>
      </c>
      <c r="K2635" s="201">
        <v>3.18</v>
      </c>
      <c r="L2635" s="202">
        <v>0</v>
      </c>
    </row>
    <row r="2636" s="192" customFormat="1" customHeight="1" spans="1:12">
      <c r="A2636" s="179" t="s">
        <v>1619</v>
      </c>
      <c r="B2636" s="179" t="s">
        <v>2029</v>
      </c>
      <c r="C2636" s="179" t="s">
        <v>1897</v>
      </c>
      <c r="D2636" s="199" t="s">
        <v>3531</v>
      </c>
      <c r="E2636" s="200" t="s">
        <v>3532</v>
      </c>
      <c r="F2636" s="201">
        <v>2.03</v>
      </c>
      <c r="G2636" s="201">
        <v>2.03</v>
      </c>
      <c r="H2636" s="202">
        <v>0</v>
      </c>
      <c r="I2636" s="205">
        <v>0</v>
      </c>
      <c r="J2636" s="201">
        <v>0</v>
      </c>
      <c r="K2636" s="201">
        <v>2.03</v>
      </c>
      <c r="L2636" s="202">
        <v>0</v>
      </c>
    </row>
    <row r="2637" s="192" customFormat="1" customHeight="1" spans="1:12">
      <c r="A2637" s="179" t="s">
        <v>1851</v>
      </c>
      <c r="B2637" s="179" t="s">
        <v>1899</v>
      </c>
      <c r="C2637" s="179" t="s">
        <v>1897</v>
      </c>
      <c r="D2637" s="199" t="s">
        <v>3533</v>
      </c>
      <c r="E2637" s="200" t="s">
        <v>3533</v>
      </c>
      <c r="F2637" s="201">
        <v>38.19</v>
      </c>
      <c r="G2637" s="201">
        <v>38.19</v>
      </c>
      <c r="H2637" s="202">
        <v>0</v>
      </c>
      <c r="I2637" s="205">
        <v>0</v>
      </c>
      <c r="J2637" s="201">
        <v>0</v>
      </c>
      <c r="K2637" s="201">
        <v>38.19</v>
      </c>
      <c r="L2637" s="202">
        <v>0</v>
      </c>
    </row>
    <row r="2638" s="192" customFormat="1" customHeight="1" spans="1:12">
      <c r="A2638" s="179" t="s">
        <v>1697</v>
      </c>
      <c r="B2638" s="179" t="s">
        <v>1909</v>
      </c>
      <c r="C2638" s="179" t="s">
        <v>1899</v>
      </c>
      <c r="D2638" s="199" t="s">
        <v>3964</v>
      </c>
      <c r="E2638" s="200" t="s">
        <v>3534</v>
      </c>
      <c r="F2638" s="201">
        <v>85.5</v>
      </c>
      <c r="G2638" s="201">
        <v>85.5</v>
      </c>
      <c r="H2638" s="202">
        <v>0</v>
      </c>
      <c r="I2638" s="205">
        <v>85.5</v>
      </c>
      <c r="J2638" s="201">
        <v>0</v>
      </c>
      <c r="K2638" s="201">
        <v>0</v>
      </c>
      <c r="L2638" s="202">
        <v>0</v>
      </c>
    </row>
    <row r="2639" s="192" customFormat="1" customHeight="1" spans="1:12">
      <c r="A2639" s="179" t="s">
        <v>1697</v>
      </c>
      <c r="B2639" s="179" t="s">
        <v>1909</v>
      </c>
      <c r="C2639" s="179" t="s">
        <v>1899</v>
      </c>
      <c r="D2639" s="199" t="s">
        <v>3964</v>
      </c>
      <c r="E2639" s="200" t="s">
        <v>3535</v>
      </c>
      <c r="F2639" s="201">
        <v>3.6</v>
      </c>
      <c r="G2639" s="201">
        <v>3.6</v>
      </c>
      <c r="H2639" s="202">
        <v>0</v>
      </c>
      <c r="I2639" s="205">
        <v>3.6</v>
      </c>
      <c r="J2639" s="201">
        <v>0</v>
      </c>
      <c r="K2639" s="201">
        <v>0</v>
      </c>
      <c r="L2639" s="202">
        <v>0</v>
      </c>
    </row>
    <row r="2640" s="192" customFormat="1" customHeight="1" spans="1:12">
      <c r="A2640" s="179" t="s">
        <v>1697</v>
      </c>
      <c r="B2640" s="179" t="s">
        <v>1909</v>
      </c>
      <c r="C2640" s="179" t="s">
        <v>1899</v>
      </c>
      <c r="D2640" s="199" t="s">
        <v>3964</v>
      </c>
      <c r="E2640" s="200" t="s">
        <v>3536</v>
      </c>
      <c r="F2640" s="201">
        <v>14.4</v>
      </c>
      <c r="G2640" s="201">
        <v>14.4</v>
      </c>
      <c r="H2640" s="202">
        <v>0</v>
      </c>
      <c r="I2640" s="205">
        <v>14.4</v>
      </c>
      <c r="J2640" s="201">
        <v>0</v>
      </c>
      <c r="K2640" s="201">
        <v>0</v>
      </c>
      <c r="L2640" s="202">
        <v>0</v>
      </c>
    </row>
    <row r="2641" s="192" customFormat="1" customHeight="1" spans="1:12">
      <c r="A2641" s="179" t="s">
        <v>1619</v>
      </c>
      <c r="B2641" s="179" t="s">
        <v>1911</v>
      </c>
      <c r="C2641" s="179" t="s">
        <v>1899</v>
      </c>
      <c r="D2641" s="199" t="s">
        <v>3571</v>
      </c>
      <c r="E2641" s="200" t="s">
        <v>3538</v>
      </c>
      <c r="F2641" s="201">
        <v>12.11</v>
      </c>
      <c r="G2641" s="201">
        <v>12.11</v>
      </c>
      <c r="H2641" s="202">
        <v>0</v>
      </c>
      <c r="I2641" s="205">
        <v>0</v>
      </c>
      <c r="J2641" s="201">
        <v>12.11</v>
      </c>
      <c r="K2641" s="201">
        <v>0</v>
      </c>
      <c r="L2641" s="202">
        <v>0</v>
      </c>
    </row>
    <row r="2642" s="192" customFormat="1" customHeight="1" spans="1:12">
      <c r="A2642" s="179"/>
      <c r="B2642" s="179"/>
      <c r="C2642" s="179"/>
      <c r="D2642" s="199" t="s">
        <v>3541</v>
      </c>
      <c r="E2642" s="200" t="s">
        <v>3542</v>
      </c>
      <c r="F2642" s="201">
        <v>68</v>
      </c>
      <c r="G2642" s="201">
        <v>25</v>
      </c>
      <c r="H2642" s="202">
        <v>43</v>
      </c>
      <c r="I2642" s="205">
        <v>25</v>
      </c>
      <c r="J2642" s="201">
        <v>43</v>
      </c>
      <c r="K2642" s="201">
        <v>0</v>
      </c>
      <c r="L2642" s="202">
        <v>0</v>
      </c>
    </row>
    <row r="2643" s="192" customFormat="1" customHeight="1" spans="1:12">
      <c r="A2643" s="179" t="s">
        <v>1697</v>
      </c>
      <c r="B2643" s="179" t="s">
        <v>1909</v>
      </c>
      <c r="C2643" s="179" t="s">
        <v>1899</v>
      </c>
      <c r="D2643" s="199" t="s">
        <v>3964</v>
      </c>
      <c r="E2643" s="200" t="s">
        <v>3965</v>
      </c>
      <c r="F2643" s="201">
        <v>25</v>
      </c>
      <c r="G2643" s="201">
        <v>25</v>
      </c>
      <c r="H2643" s="202">
        <v>0</v>
      </c>
      <c r="I2643" s="205">
        <v>25</v>
      </c>
      <c r="J2643" s="201">
        <v>0</v>
      </c>
      <c r="K2643" s="201">
        <v>0</v>
      </c>
      <c r="L2643" s="202">
        <v>0</v>
      </c>
    </row>
    <row r="2644" s="192" customFormat="1" customHeight="1" spans="1:12">
      <c r="A2644" s="179" t="s">
        <v>1697</v>
      </c>
      <c r="B2644" s="179" t="s">
        <v>1909</v>
      </c>
      <c r="C2644" s="179" t="s">
        <v>1899</v>
      </c>
      <c r="D2644" s="199" t="s">
        <v>3964</v>
      </c>
      <c r="E2644" s="200" t="s">
        <v>3622</v>
      </c>
      <c r="F2644" s="201">
        <v>43</v>
      </c>
      <c r="G2644" s="201">
        <v>0</v>
      </c>
      <c r="H2644" s="202">
        <v>43</v>
      </c>
      <c r="I2644" s="205">
        <v>0</v>
      </c>
      <c r="J2644" s="201">
        <v>43</v>
      </c>
      <c r="K2644" s="201">
        <v>0</v>
      </c>
      <c r="L2644" s="202">
        <v>0</v>
      </c>
    </row>
    <row r="2645" s="192" customFormat="1" customHeight="1" spans="1:12">
      <c r="A2645" s="179"/>
      <c r="B2645" s="179"/>
      <c r="C2645" s="179"/>
      <c r="D2645" s="199" t="s">
        <v>2635</v>
      </c>
      <c r="E2645" s="200" t="s">
        <v>2636</v>
      </c>
      <c r="F2645" s="201">
        <v>64.26</v>
      </c>
      <c r="G2645" s="201">
        <v>64.26</v>
      </c>
      <c r="H2645" s="202">
        <v>0</v>
      </c>
      <c r="I2645" s="205">
        <v>22.28</v>
      </c>
      <c r="J2645" s="201">
        <v>4</v>
      </c>
      <c r="K2645" s="201">
        <v>13.1</v>
      </c>
      <c r="L2645" s="202">
        <v>24.88</v>
      </c>
    </row>
    <row r="2646" s="192" customFormat="1" customHeight="1" spans="1:12">
      <c r="A2646" s="179"/>
      <c r="B2646" s="179"/>
      <c r="C2646" s="179"/>
      <c r="D2646" s="199" t="s">
        <v>3517</v>
      </c>
      <c r="E2646" s="200" t="s">
        <v>3518</v>
      </c>
      <c r="F2646" s="201">
        <v>48.26</v>
      </c>
      <c r="G2646" s="201">
        <v>48.26</v>
      </c>
      <c r="H2646" s="202">
        <v>0</v>
      </c>
      <c r="I2646" s="205">
        <v>6.28</v>
      </c>
      <c r="J2646" s="201">
        <v>4</v>
      </c>
      <c r="K2646" s="201">
        <v>13.1</v>
      </c>
      <c r="L2646" s="202">
        <v>24.88</v>
      </c>
    </row>
    <row r="2647" s="192" customFormat="1" customHeight="1" spans="1:12">
      <c r="A2647" s="179" t="s">
        <v>1697</v>
      </c>
      <c r="B2647" s="179" t="s">
        <v>1897</v>
      </c>
      <c r="C2647" s="179" t="s">
        <v>1897</v>
      </c>
      <c r="D2647" s="199" t="s">
        <v>3519</v>
      </c>
      <c r="E2647" s="200" t="s">
        <v>3520</v>
      </c>
      <c r="F2647" s="201">
        <v>24.88</v>
      </c>
      <c r="G2647" s="201">
        <v>24.88</v>
      </c>
      <c r="H2647" s="202">
        <v>0</v>
      </c>
      <c r="I2647" s="205">
        <v>0</v>
      </c>
      <c r="J2647" s="201">
        <v>0</v>
      </c>
      <c r="K2647" s="201">
        <v>0</v>
      </c>
      <c r="L2647" s="202">
        <v>24.88</v>
      </c>
    </row>
    <row r="2648" s="192" customFormat="1" customHeight="1" spans="1:12">
      <c r="A2648" s="179" t="s">
        <v>1697</v>
      </c>
      <c r="B2648" s="179" t="s">
        <v>1897</v>
      </c>
      <c r="C2648" s="179" t="s">
        <v>1897</v>
      </c>
      <c r="D2648" s="199" t="s">
        <v>3519</v>
      </c>
      <c r="E2648" s="200" t="s">
        <v>3522</v>
      </c>
      <c r="F2648" s="201">
        <v>4</v>
      </c>
      <c r="G2648" s="201">
        <v>4</v>
      </c>
      <c r="H2648" s="202">
        <v>0</v>
      </c>
      <c r="I2648" s="205">
        <v>0</v>
      </c>
      <c r="J2648" s="201">
        <v>4</v>
      </c>
      <c r="K2648" s="201">
        <v>0</v>
      </c>
      <c r="L2648" s="202">
        <v>0</v>
      </c>
    </row>
    <row r="2649" s="192" customFormat="1" customHeight="1" spans="1:12">
      <c r="A2649" s="179" t="s">
        <v>1619</v>
      </c>
      <c r="B2649" s="179" t="s">
        <v>1911</v>
      </c>
      <c r="C2649" s="179" t="s">
        <v>1911</v>
      </c>
      <c r="D2649" s="199" t="s">
        <v>3523</v>
      </c>
      <c r="E2649" s="200" t="s">
        <v>3524</v>
      </c>
      <c r="F2649" s="201">
        <v>5.78</v>
      </c>
      <c r="G2649" s="201">
        <v>5.78</v>
      </c>
      <c r="H2649" s="202">
        <v>0</v>
      </c>
      <c r="I2649" s="205">
        <v>0</v>
      </c>
      <c r="J2649" s="201">
        <v>0</v>
      </c>
      <c r="K2649" s="201">
        <v>5.78</v>
      </c>
      <c r="L2649" s="202">
        <v>0</v>
      </c>
    </row>
    <row r="2650" s="192" customFormat="1" customHeight="1" spans="1:12">
      <c r="A2650" s="179" t="s">
        <v>1619</v>
      </c>
      <c r="B2650" s="179" t="s">
        <v>1911</v>
      </c>
      <c r="C2650" s="179" t="s">
        <v>1913</v>
      </c>
      <c r="D2650" s="199" t="s">
        <v>3525</v>
      </c>
      <c r="E2650" s="200" t="s">
        <v>3526</v>
      </c>
      <c r="F2650" s="201">
        <v>2.31</v>
      </c>
      <c r="G2650" s="201">
        <v>2.31</v>
      </c>
      <c r="H2650" s="202">
        <v>0</v>
      </c>
      <c r="I2650" s="205">
        <v>0</v>
      </c>
      <c r="J2650" s="201">
        <v>0</v>
      </c>
      <c r="K2650" s="201">
        <v>2.31</v>
      </c>
      <c r="L2650" s="202">
        <v>0</v>
      </c>
    </row>
    <row r="2651" s="192" customFormat="1" customHeight="1" spans="1:12">
      <c r="A2651" s="179" t="s">
        <v>1697</v>
      </c>
      <c r="B2651" s="179" t="s">
        <v>1992</v>
      </c>
      <c r="C2651" s="179" t="s">
        <v>1899</v>
      </c>
      <c r="D2651" s="199" t="s">
        <v>3582</v>
      </c>
      <c r="E2651" s="200" t="s">
        <v>3528</v>
      </c>
      <c r="F2651" s="201">
        <v>1.49</v>
      </c>
      <c r="G2651" s="201">
        <v>1.49</v>
      </c>
      <c r="H2651" s="202">
        <v>0</v>
      </c>
      <c r="I2651" s="205">
        <v>0</v>
      </c>
      <c r="J2651" s="201">
        <v>0</v>
      </c>
      <c r="K2651" s="201">
        <v>1.49</v>
      </c>
      <c r="L2651" s="202">
        <v>0</v>
      </c>
    </row>
    <row r="2652" s="192" customFormat="1" customHeight="1" spans="1:12">
      <c r="A2652" s="179" t="s">
        <v>1619</v>
      </c>
      <c r="B2652" s="179" t="s">
        <v>2029</v>
      </c>
      <c r="C2652" s="179" t="s">
        <v>1899</v>
      </c>
      <c r="D2652" s="199" t="s">
        <v>3529</v>
      </c>
      <c r="E2652" s="200" t="s">
        <v>3530</v>
      </c>
      <c r="F2652" s="201">
        <v>0.25</v>
      </c>
      <c r="G2652" s="201">
        <v>0.25</v>
      </c>
      <c r="H2652" s="202">
        <v>0</v>
      </c>
      <c r="I2652" s="205">
        <v>0</v>
      </c>
      <c r="J2652" s="201">
        <v>0</v>
      </c>
      <c r="K2652" s="201">
        <v>0.25</v>
      </c>
      <c r="L2652" s="202">
        <v>0</v>
      </c>
    </row>
    <row r="2653" s="192" customFormat="1" customHeight="1" spans="1:12">
      <c r="A2653" s="179" t="s">
        <v>1619</v>
      </c>
      <c r="B2653" s="179" t="s">
        <v>2029</v>
      </c>
      <c r="C2653" s="179" t="s">
        <v>1897</v>
      </c>
      <c r="D2653" s="199" t="s">
        <v>3531</v>
      </c>
      <c r="E2653" s="200" t="s">
        <v>3532</v>
      </c>
      <c r="F2653" s="201">
        <v>0.28</v>
      </c>
      <c r="G2653" s="201">
        <v>0.28</v>
      </c>
      <c r="H2653" s="202">
        <v>0</v>
      </c>
      <c r="I2653" s="205">
        <v>0</v>
      </c>
      <c r="J2653" s="201">
        <v>0</v>
      </c>
      <c r="K2653" s="201">
        <v>0.28</v>
      </c>
      <c r="L2653" s="202">
        <v>0</v>
      </c>
    </row>
    <row r="2654" s="192" customFormat="1" customHeight="1" spans="1:12">
      <c r="A2654" s="179" t="s">
        <v>1851</v>
      </c>
      <c r="B2654" s="179" t="s">
        <v>1899</v>
      </c>
      <c r="C2654" s="179" t="s">
        <v>1897</v>
      </c>
      <c r="D2654" s="199" t="s">
        <v>3533</v>
      </c>
      <c r="E2654" s="200" t="s">
        <v>3533</v>
      </c>
      <c r="F2654" s="201">
        <v>2.99</v>
      </c>
      <c r="G2654" s="201">
        <v>2.99</v>
      </c>
      <c r="H2654" s="202">
        <v>0</v>
      </c>
      <c r="I2654" s="205">
        <v>0</v>
      </c>
      <c r="J2654" s="201">
        <v>0</v>
      </c>
      <c r="K2654" s="201">
        <v>2.99</v>
      </c>
      <c r="L2654" s="202">
        <v>0</v>
      </c>
    </row>
    <row r="2655" s="192" customFormat="1" customHeight="1" spans="1:12">
      <c r="A2655" s="179" t="s">
        <v>1697</v>
      </c>
      <c r="B2655" s="179" t="s">
        <v>1897</v>
      </c>
      <c r="C2655" s="179" t="s">
        <v>1897</v>
      </c>
      <c r="D2655" s="199" t="s">
        <v>3519</v>
      </c>
      <c r="E2655" s="200" t="s">
        <v>3534</v>
      </c>
      <c r="F2655" s="201">
        <v>6</v>
      </c>
      <c r="G2655" s="201">
        <v>6</v>
      </c>
      <c r="H2655" s="202">
        <v>0</v>
      </c>
      <c r="I2655" s="205">
        <v>6</v>
      </c>
      <c r="J2655" s="201">
        <v>0</v>
      </c>
      <c r="K2655" s="201">
        <v>0</v>
      </c>
      <c r="L2655" s="202">
        <v>0</v>
      </c>
    </row>
    <row r="2656" s="192" customFormat="1" customHeight="1" spans="1:12">
      <c r="A2656" s="179" t="s">
        <v>1697</v>
      </c>
      <c r="B2656" s="179" t="s">
        <v>1897</v>
      </c>
      <c r="C2656" s="179" t="s">
        <v>1897</v>
      </c>
      <c r="D2656" s="199" t="s">
        <v>3519</v>
      </c>
      <c r="E2656" s="200" t="s">
        <v>3535</v>
      </c>
      <c r="F2656" s="201">
        <v>0.28</v>
      </c>
      <c r="G2656" s="201">
        <v>0.28</v>
      </c>
      <c r="H2656" s="202">
        <v>0</v>
      </c>
      <c r="I2656" s="205">
        <v>0.28</v>
      </c>
      <c r="J2656" s="201">
        <v>0</v>
      </c>
      <c r="K2656" s="201">
        <v>0</v>
      </c>
      <c r="L2656" s="202">
        <v>0</v>
      </c>
    </row>
    <row r="2657" s="192" customFormat="1" customHeight="1" spans="1:12">
      <c r="A2657" s="179"/>
      <c r="B2657" s="179"/>
      <c r="C2657" s="179"/>
      <c r="D2657" s="199" t="s">
        <v>3541</v>
      </c>
      <c r="E2657" s="200" t="s">
        <v>3542</v>
      </c>
      <c r="F2657" s="201">
        <v>16</v>
      </c>
      <c r="G2657" s="201">
        <v>16</v>
      </c>
      <c r="H2657" s="202">
        <v>0</v>
      </c>
      <c r="I2657" s="205">
        <v>16</v>
      </c>
      <c r="J2657" s="201">
        <v>0</v>
      </c>
      <c r="K2657" s="201">
        <v>0</v>
      </c>
      <c r="L2657" s="202">
        <v>0</v>
      </c>
    </row>
    <row r="2658" s="192" customFormat="1" customHeight="1" spans="1:12">
      <c r="A2658" s="179" t="s">
        <v>1697</v>
      </c>
      <c r="B2658" s="179" t="s">
        <v>1897</v>
      </c>
      <c r="C2658" s="179" t="s">
        <v>1897</v>
      </c>
      <c r="D2658" s="199" t="s">
        <v>3519</v>
      </c>
      <c r="E2658" s="200" t="s">
        <v>3966</v>
      </c>
      <c r="F2658" s="201">
        <v>3</v>
      </c>
      <c r="G2658" s="201">
        <v>3</v>
      </c>
      <c r="H2658" s="202">
        <v>0</v>
      </c>
      <c r="I2658" s="205">
        <v>3</v>
      </c>
      <c r="J2658" s="201">
        <v>0</v>
      </c>
      <c r="K2658" s="201">
        <v>0</v>
      </c>
      <c r="L2658" s="202">
        <v>0</v>
      </c>
    </row>
    <row r="2659" s="192" customFormat="1" customHeight="1" spans="1:12">
      <c r="A2659" s="179" t="s">
        <v>1697</v>
      </c>
      <c r="B2659" s="179" t="s">
        <v>1897</v>
      </c>
      <c r="C2659" s="179" t="s">
        <v>1897</v>
      </c>
      <c r="D2659" s="199" t="s">
        <v>3519</v>
      </c>
      <c r="E2659" s="200" t="s">
        <v>3967</v>
      </c>
      <c r="F2659" s="201">
        <v>13</v>
      </c>
      <c r="G2659" s="201">
        <v>13</v>
      </c>
      <c r="H2659" s="202">
        <v>0</v>
      </c>
      <c r="I2659" s="205">
        <v>13</v>
      </c>
      <c r="J2659" s="201">
        <v>0</v>
      </c>
      <c r="K2659" s="201">
        <v>0</v>
      </c>
      <c r="L2659" s="202">
        <v>0</v>
      </c>
    </row>
    <row r="2660" s="192" customFormat="1" customHeight="1" spans="1:12">
      <c r="A2660" s="179"/>
      <c r="B2660" s="179"/>
      <c r="C2660" s="179"/>
      <c r="D2660" s="199" t="s">
        <v>2637</v>
      </c>
      <c r="E2660" s="200" t="s">
        <v>2638</v>
      </c>
      <c r="F2660" s="201">
        <v>105.11</v>
      </c>
      <c r="G2660" s="201">
        <v>105.11</v>
      </c>
      <c r="H2660" s="202">
        <v>0</v>
      </c>
      <c r="I2660" s="205">
        <v>21.56</v>
      </c>
      <c r="J2660" s="201">
        <v>8</v>
      </c>
      <c r="K2660" s="201">
        <v>26.07</v>
      </c>
      <c r="L2660" s="202">
        <v>49.48</v>
      </c>
    </row>
    <row r="2661" s="192" customFormat="1" customHeight="1" spans="1:12">
      <c r="A2661" s="179"/>
      <c r="B2661" s="179"/>
      <c r="C2661" s="179"/>
      <c r="D2661" s="199" t="s">
        <v>3517</v>
      </c>
      <c r="E2661" s="200" t="s">
        <v>3518</v>
      </c>
      <c r="F2661" s="201">
        <v>96.11</v>
      </c>
      <c r="G2661" s="201">
        <v>96.11</v>
      </c>
      <c r="H2661" s="202">
        <v>0</v>
      </c>
      <c r="I2661" s="205">
        <v>12.56</v>
      </c>
      <c r="J2661" s="201">
        <v>8</v>
      </c>
      <c r="K2661" s="201">
        <v>26.07</v>
      </c>
      <c r="L2661" s="202">
        <v>49.48</v>
      </c>
    </row>
    <row r="2662" s="192" customFormat="1" customHeight="1" spans="1:12">
      <c r="A2662" s="179" t="s">
        <v>1697</v>
      </c>
      <c r="B2662" s="179" t="s">
        <v>1897</v>
      </c>
      <c r="C2662" s="179" t="s">
        <v>1897</v>
      </c>
      <c r="D2662" s="199" t="s">
        <v>3519</v>
      </c>
      <c r="E2662" s="200" t="s">
        <v>3520</v>
      </c>
      <c r="F2662" s="201">
        <v>49.48</v>
      </c>
      <c r="G2662" s="201">
        <v>49.48</v>
      </c>
      <c r="H2662" s="202">
        <v>0</v>
      </c>
      <c r="I2662" s="205">
        <v>0</v>
      </c>
      <c r="J2662" s="201">
        <v>0</v>
      </c>
      <c r="K2662" s="201">
        <v>0</v>
      </c>
      <c r="L2662" s="202">
        <v>49.48</v>
      </c>
    </row>
    <row r="2663" s="192" customFormat="1" customHeight="1" spans="1:12">
      <c r="A2663" s="179" t="s">
        <v>1697</v>
      </c>
      <c r="B2663" s="179" t="s">
        <v>1897</v>
      </c>
      <c r="C2663" s="179" t="s">
        <v>1897</v>
      </c>
      <c r="D2663" s="199" t="s">
        <v>3519</v>
      </c>
      <c r="E2663" s="200" t="s">
        <v>3522</v>
      </c>
      <c r="F2663" s="201">
        <v>8</v>
      </c>
      <c r="G2663" s="201">
        <v>8</v>
      </c>
      <c r="H2663" s="202">
        <v>0</v>
      </c>
      <c r="I2663" s="205">
        <v>0</v>
      </c>
      <c r="J2663" s="201">
        <v>8</v>
      </c>
      <c r="K2663" s="201">
        <v>0</v>
      </c>
      <c r="L2663" s="202">
        <v>0</v>
      </c>
    </row>
    <row r="2664" s="192" customFormat="1" customHeight="1" spans="1:12">
      <c r="A2664" s="179" t="s">
        <v>1619</v>
      </c>
      <c r="B2664" s="179" t="s">
        <v>1911</v>
      </c>
      <c r="C2664" s="179" t="s">
        <v>1911</v>
      </c>
      <c r="D2664" s="199" t="s">
        <v>3523</v>
      </c>
      <c r="E2664" s="200" t="s">
        <v>3524</v>
      </c>
      <c r="F2664" s="201">
        <v>11.5</v>
      </c>
      <c r="G2664" s="201">
        <v>11.5</v>
      </c>
      <c r="H2664" s="202">
        <v>0</v>
      </c>
      <c r="I2664" s="205">
        <v>0</v>
      </c>
      <c r="J2664" s="201">
        <v>0</v>
      </c>
      <c r="K2664" s="201">
        <v>11.5</v>
      </c>
      <c r="L2664" s="202">
        <v>0</v>
      </c>
    </row>
    <row r="2665" s="192" customFormat="1" customHeight="1" spans="1:12">
      <c r="A2665" s="179" t="s">
        <v>1619</v>
      </c>
      <c r="B2665" s="179" t="s">
        <v>1911</v>
      </c>
      <c r="C2665" s="179" t="s">
        <v>1913</v>
      </c>
      <c r="D2665" s="199" t="s">
        <v>3525</v>
      </c>
      <c r="E2665" s="200" t="s">
        <v>3526</v>
      </c>
      <c r="F2665" s="201">
        <v>4.6</v>
      </c>
      <c r="G2665" s="201">
        <v>4.6</v>
      </c>
      <c r="H2665" s="202">
        <v>0</v>
      </c>
      <c r="I2665" s="205">
        <v>0</v>
      </c>
      <c r="J2665" s="201">
        <v>0</v>
      </c>
      <c r="K2665" s="201">
        <v>4.6</v>
      </c>
      <c r="L2665" s="202">
        <v>0</v>
      </c>
    </row>
    <row r="2666" s="192" customFormat="1" customHeight="1" spans="1:12">
      <c r="A2666" s="179" t="s">
        <v>1697</v>
      </c>
      <c r="B2666" s="179" t="s">
        <v>1992</v>
      </c>
      <c r="C2666" s="179" t="s">
        <v>1899</v>
      </c>
      <c r="D2666" s="199" t="s">
        <v>3582</v>
      </c>
      <c r="E2666" s="200" t="s">
        <v>3528</v>
      </c>
      <c r="F2666" s="201">
        <v>2.98</v>
      </c>
      <c r="G2666" s="201">
        <v>2.98</v>
      </c>
      <c r="H2666" s="202">
        <v>0</v>
      </c>
      <c r="I2666" s="205">
        <v>0</v>
      </c>
      <c r="J2666" s="201">
        <v>0</v>
      </c>
      <c r="K2666" s="201">
        <v>2.98</v>
      </c>
      <c r="L2666" s="202">
        <v>0</v>
      </c>
    </row>
    <row r="2667" s="192" customFormat="1" customHeight="1" spans="1:12">
      <c r="A2667" s="179" t="s">
        <v>1619</v>
      </c>
      <c r="B2667" s="179" t="s">
        <v>2029</v>
      </c>
      <c r="C2667" s="179" t="s">
        <v>1899</v>
      </c>
      <c r="D2667" s="199" t="s">
        <v>3529</v>
      </c>
      <c r="E2667" s="200" t="s">
        <v>3530</v>
      </c>
      <c r="F2667" s="201">
        <v>0.49</v>
      </c>
      <c r="G2667" s="201">
        <v>0.49</v>
      </c>
      <c r="H2667" s="202">
        <v>0</v>
      </c>
      <c r="I2667" s="205">
        <v>0</v>
      </c>
      <c r="J2667" s="201">
        <v>0</v>
      </c>
      <c r="K2667" s="201">
        <v>0.49</v>
      </c>
      <c r="L2667" s="202">
        <v>0</v>
      </c>
    </row>
    <row r="2668" s="192" customFormat="1" customHeight="1" spans="1:12">
      <c r="A2668" s="179" t="s">
        <v>1619</v>
      </c>
      <c r="B2668" s="179" t="s">
        <v>2029</v>
      </c>
      <c r="C2668" s="179" t="s">
        <v>1897</v>
      </c>
      <c r="D2668" s="199" t="s">
        <v>3531</v>
      </c>
      <c r="E2668" s="200" t="s">
        <v>3532</v>
      </c>
      <c r="F2668" s="201">
        <v>0.56</v>
      </c>
      <c r="G2668" s="201">
        <v>0.56</v>
      </c>
      <c r="H2668" s="202">
        <v>0</v>
      </c>
      <c r="I2668" s="205">
        <v>0</v>
      </c>
      <c r="J2668" s="201">
        <v>0</v>
      </c>
      <c r="K2668" s="201">
        <v>0.56</v>
      </c>
      <c r="L2668" s="202">
        <v>0</v>
      </c>
    </row>
    <row r="2669" s="192" customFormat="1" customHeight="1" spans="1:12">
      <c r="A2669" s="179" t="s">
        <v>1851</v>
      </c>
      <c r="B2669" s="179" t="s">
        <v>1899</v>
      </c>
      <c r="C2669" s="179" t="s">
        <v>1897</v>
      </c>
      <c r="D2669" s="199" t="s">
        <v>3533</v>
      </c>
      <c r="E2669" s="200" t="s">
        <v>3533</v>
      </c>
      <c r="F2669" s="201">
        <v>5.94</v>
      </c>
      <c r="G2669" s="201">
        <v>5.94</v>
      </c>
      <c r="H2669" s="202">
        <v>0</v>
      </c>
      <c r="I2669" s="205">
        <v>0</v>
      </c>
      <c r="J2669" s="201">
        <v>0</v>
      </c>
      <c r="K2669" s="201">
        <v>5.94</v>
      </c>
      <c r="L2669" s="202">
        <v>0</v>
      </c>
    </row>
    <row r="2670" s="192" customFormat="1" customHeight="1" spans="1:12">
      <c r="A2670" s="179" t="s">
        <v>1697</v>
      </c>
      <c r="B2670" s="179" t="s">
        <v>1897</v>
      </c>
      <c r="C2670" s="179" t="s">
        <v>1897</v>
      </c>
      <c r="D2670" s="199" t="s">
        <v>3519</v>
      </c>
      <c r="E2670" s="200" t="s">
        <v>3534</v>
      </c>
      <c r="F2670" s="201">
        <v>12</v>
      </c>
      <c r="G2670" s="201">
        <v>12</v>
      </c>
      <c r="H2670" s="202">
        <v>0</v>
      </c>
      <c r="I2670" s="205">
        <v>12</v>
      </c>
      <c r="J2670" s="201">
        <v>0</v>
      </c>
      <c r="K2670" s="201">
        <v>0</v>
      </c>
      <c r="L2670" s="202">
        <v>0</v>
      </c>
    </row>
    <row r="2671" s="192" customFormat="1" customHeight="1" spans="1:12">
      <c r="A2671" s="179" t="s">
        <v>1697</v>
      </c>
      <c r="B2671" s="179" t="s">
        <v>1897</v>
      </c>
      <c r="C2671" s="179" t="s">
        <v>1897</v>
      </c>
      <c r="D2671" s="199" t="s">
        <v>3519</v>
      </c>
      <c r="E2671" s="200" t="s">
        <v>3535</v>
      </c>
      <c r="F2671" s="201">
        <v>0.56</v>
      </c>
      <c r="G2671" s="201">
        <v>0.56</v>
      </c>
      <c r="H2671" s="202">
        <v>0</v>
      </c>
      <c r="I2671" s="205">
        <v>0.56</v>
      </c>
      <c r="J2671" s="201">
        <v>0</v>
      </c>
      <c r="K2671" s="201">
        <v>0</v>
      </c>
      <c r="L2671" s="202">
        <v>0</v>
      </c>
    </row>
    <row r="2672" s="192" customFormat="1" customHeight="1" spans="1:12">
      <c r="A2672" s="179"/>
      <c r="B2672" s="179"/>
      <c r="C2672" s="179"/>
      <c r="D2672" s="199" t="s">
        <v>3541</v>
      </c>
      <c r="E2672" s="200" t="s">
        <v>3542</v>
      </c>
      <c r="F2672" s="201">
        <v>9</v>
      </c>
      <c r="G2672" s="201">
        <v>9</v>
      </c>
      <c r="H2672" s="202">
        <v>0</v>
      </c>
      <c r="I2672" s="205">
        <v>9</v>
      </c>
      <c r="J2672" s="201">
        <v>0</v>
      </c>
      <c r="K2672" s="201">
        <v>0</v>
      </c>
      <c r="L2672" s="202">
        <v>0</v>
      </c>
    </row>
    <row r="2673" s="192" customFormat="1" customHeight="1" spans="1:12">
      <c r="A2673" s="179" t="s">
        <v>1697</v>
      </c>
      <c r="B2673" s="179" t="s">
        <v>1897</v>
      </c>
      <c r="C2673" s="179" t="s">
        <v>1897</v>
      </c>
      <c r="D2673" s="199" t="s">
        <v>3519</v>
      </c>
      <c r="E2673" s="200" t="s">
        <v>3968</v>
      </c>
      <c r="F2673" s="201">
        <v>9</v>
      </c>
      <c r="G2673" s="201">
        <v>9</v>
      </c>
      <c r="H2673" s="202">
        <v>0</v>
      </c>
      <c r="I2673" s="205">
        <v>9</v>
      </c>
      <c r="J2673" s="201">
        <v>0</v>
      </c>
      <c r="K2673" s="201">
        <v>0</v>
      </c>
      <c r="L2673" s="202">
        <v>0</v>
      </c>
    </row>
    <row r="2674" s="192" customFormat="1" customHeight="1" spans="1:12">
      <c r="A2674" s="179"/>
      <c r="B2674" s="179"/>
      <c r="C2674" s="179"/>
      <c r="D2674" s="199" t="s">
        <v>2639</v>
      </c>
      <c r="E2674" s="200" t="s">
        <v>2640</v>
      </c>
      <c r="F2674" s="201">
        <v>46.72</v>
      </c>
      <c r="G2674" s="201">
        <v>46.72</v>
      </c>
      <c r="H2674" s="202">
        <v>0</v>
      </c>
      <c r="I2674" s="205">
        <v>6.26</v>
      </c>
      <c r="J2674" s="201">
        <v>4.92</v>
      </c>
      <c r="K2674" s="201">
        <v>12.3</v>
      </c>
      <c r="L2674" s="202">
        <v>23.24</v>
      </c>
    </row>
    <row r="2675" s="192" customFormat="1" customHeight="1" spans="1:12">
      <c r="A2675" s="179"/>
      <c r="B2675" s="179"/>
      <c r="C2675" s="179"/>
      <c r="D2675" s="199" t="s">
        <v>3517</v>
      </c>
      <c r="E2675" s="200" t="s">
        <v>3518</v>
      </c>
      <c r="F2675" s="201">
        <v>46.72</v>
      </c>
      <c r="G2675" s="201">
        <v>46.72</v>
      </c>
      <c r="H2675" s="202">
        <v>0</v>
      </c>
      <c r="I2675" s="205">
        <v>6.26</v>
      </c>
      <c r="J2675" s="201">
        <v>4.92</v>
      </c>
      <c r="K2675" s="201">
        <v>12.3</v>
      </c>
      <c r="L2675" s="202">
        <v>23.24</v>
      </c>
    </row>
    <row r="2676" s="192" customFormat="1" customHeight="1" spans="1:12">
      <c r="A2676" s="179" t="s">
        <v>1697</v>
      </c>
      <c r="B2676" s="179" t="s">
        <v>1897</v>
      </c>
      <c r="C2676" s="179" t="s">
        <v>1897</v>
      </c>
      <c r="D2676" s="199" t="s">
        <v>3519</v>
      </c>
      <c r="E2676" s="200" t="s">
        <v>3520</v>
      </c>
      <c r="F2676" s="201">
        <v>23.24</v>
      </c>
      <c r="G2676" s="201">
        <v>23.24</v>
      </c>
      <c r="H2676" s="202">
        <v>0</v>
      </c>
      <c r="I2676" s="205">
        <v>0</v>
      </c>
      <c r="J2676" s="201">
        <v>0</v>
      </c>
      <c r="K2676" s="201">
        <v>0</v>
      </c>
      <c r="L2676" s="202">
        <v>23.24</v>
      </c>
    </row>
    <row r="2677" s="192" customFormat="1" customHeight="1" spans="1:12">
      <c r="A2677" s="179" t="s">
        <v>1697</v>
      </c>
      <c r="B2677" s="179" t="s">
        <v>1897</v>
      </c>
      <c r="C2677" s="179" t="s">
        <v>1897</v>
      </c>
      <c r="D2677" s="199" t="s">
        <v>3519</v>
      </c>
      <c r="E2677" s="200" t="s">
        <v>3522</v>
      </c>
      <c r="F2677" s="201">
        <v>4</v>
      </c>
      <c r="G2677" s="201">
        <v>4</v>
      </c>
      <c r="H2677" s="202">
        <v>0</v>
      </c>
      <c r="I2677" s="205">
        <v>0</v>
      </c>
      <c r="J2677" s="201">
        <v>4</v>
      </c>
      <c r="K2677" s="201">
        <v>0</v>
      </c>
      <c r="L2677" s="202">
        <v>0</v>
      </c>
    </row>
    <row r="2678" s="192" customFormat="1" customHeight="1" spans="1:12">
      <c r="A2678" s="179" t="s">
        <v>1619</v>
      </c>
      <c r="B2678" s="179" t="s">
        <v>1911</v>
      </c>
      <c r="C2678" s="179" t="s">
        <v>1911</v>
      </c>
      <c r="D2678" s="199" t="s">
        <v>3523</v>
      </c>
      <c r="E2678" s="200" t="s">
        <v>3524</v>
      </c>
      <c r="F2678" s="201">
        <v>5.45</v>
      </c>
      <c r="G2678" s="201">
        <v>5.45</v>
      </c>
      <c r="H2678" s="202">
        <v>0</v>
      </c>
      <c r="I2678" s="205">
        <v>0</v>
      </c>
      <c r="J2678" s="201">
        <v>0</v>
      </c>
      <c r="K2678" s="201">
        <v>5.45</v>
      </c>
      <c r="L2678" s="202">
        <v>0</v>
      </c>
    </row>
    <row r="2679" s="192" customFormat="1" customHeight="1" spans="1:12">
      <c r="A2679" s="179" t="s">
        <v>1619</v>
      </c>
      <c r="B2679" s="179" t="s">
        <v>1911</v>
      </c>
      <c r="C2679" s="179" t="s">
        <v>1913</v>
      </c>
      <c r="D2679" s="199" t="s">
        <v>3525</v>
      </c>
      <c r="E2679" s="200" t="s">
        <v>3526</v>
      </c>
      <c r="F2679" s="201">
        <v>2.18</v>
      </c>
      <c r="G2679" s="201">
        <v>2.18</v>
      </c>
      <c r="H2679" s="202">
        <v>0</v>
      </c>
      <c r="I2679" s="205">
        <v>0</v>
      </c>
      <c r="J2679" s="201">
        <v>0</v>
      </c>
      <c r="K2679" s="201">
        <v>2.18</v>
      </c>
      <c r="L2679" s="202">
        <v>0</v>
      </c>
    </row>
    <row r="2680" s="192" customFormat="1" customHeight="1" spans="1:12">
      <c r="A2680" s="179" t="s">
        <v>1697</v>
      </c>
      <c r="B2680" s="179" t="s">
        <v>1992</v>
      </c>
      <c r="C2680" s="179" t="s">
        <v>1899</v>
      </c>
      <c r="D2680" s="199" t="s">
        <v>3582</v>
      </c>
      <c r="E2680" s="200" t="s">
        <v>3528</v>
      </c>
      <c r="F2680" s="201">
        <v>1.39</v>
      </c>
      <c r="G2680" s="201">
        <v>1.39</v>
      </c>
      <c r="H2680" s="202">
        <v>0</v>
      </c>
      <c r="I2680" s="205">
        <v>0</v>
      </c>
      <c r="J2680" s="201">
        <v>0</v>
      </c>
      <c r="K2680" s="201">
        <v>1.39</v>
      </c>
      <c r="L2680" s="202">
        <v>0</v>
      </c>
    </row>
    <row r="2681" s="192" customFormat="1" customHeight="1" spans="1:12">
      <c r="A2681" s="179" t="s">
        <v>1619</v>
      </c>
      <c r="B2681" s="179" t="s">
        <v>2029</v>
      </c>
      <c r="C2681" s="179" t="s">
        <v>1899</v>
      </c>
      <c r="D2681" s="199" t="s">
        <v>3529</v>
      </c>
      <c r="E2681" s="200" t="s">
        <v>3530</v>
      </c>
      <c r="F2681" s="201">
        <v>0.23</v>
      </c>
      <c r="G2681" s="201">
        <v>0.23</v>
      </c>
      <c r="H2681" s="202">
        <v>0</v>
      </c>
      <c r="I2681" s="205">
        <v>0</v>
      </c>
      <c r="J2681" s="201">
        <v>0</v>
      </c>
      <c r="K2681" s="201">
        <v>0.23</v>
      </c>
      <c r="L2681" s="202">
        <v>0</v>
      </c>
    </row>
    <row r="2682" s="192" customFormat="1" customHeight="1" spans="1:12">
      <c r="A2682" s="179" t="s">
        <v>1619</v>
      </c>
      <c r="B2682" s="179" t="s">
        <v>2029</v>
      </c>
      <c r="C2682" s="179" t="s">
        <v>1897</v>
      </c>
      <c r="D2682" s="199" t="s">
        <v>3531</v>
      </c>
      <c r="E2682" s="200" t="s">
        <v>3532</v>
      </c>
      <c r="F2682" s="201">
        <v>0.26</v>
      </c>
      <c r="G2682" s="201">
        <v>0.26</v>
      </c>
      <c r="H2682" s="202">
        <v>0</v>
      </c>
      <c r="I2682" s="205">
        <v>0</v>
      </c>
      <c r="J2682" s="201">
        <v>0</v>
      </c>
      <c r="K2682" s="201">
        <v>0.26</v>
      </c>
      <c r="L2682" s="202">
        <v>0</v>
      </c>
    </row>
    <row r="2683" s="192" customFormat="1" customHeight="1" spans="1:12">
      <c r="A2683" s="179" t="s">
        <v>1851</v>
      </c>
      <c r="B2683" s="179" t="s">
        <v>1899</v>
      </c>
      <c r="C2683" s="179" t="s">
        <v>1897</v>
      </c>
      <c r="D2683" s="199" t="s">
        <v>3533</v>
      </c>
      <c r="E2683" s="200" t="s">
        <v>3533</v>
      </c>
      <c r="F2683" s="201">
        <v>2.79</v>
      </c>
      <c r="G2683" s="201">
        <v>2.79</v>
      </c>
      <c r="H2683" s="202">
        <v>0</v>
      </c>
      <c r="I2683" s="205">
        <v>0</v>
      </c>
      <c r="J2683" s="201">
        <v>0</v>
      </c>
      <c r="K2683" s="201">
        <v>2.79</v>
      </c>
      <c r="L2683" s="202">
        <v>0</v>
      </c>
    </row>
    <row r="2684" s="192" customFormat="1" customHeight="1" spans="1:12">
      <c r="A2684" s="179" t="s">
        <v>1697</v>
      </c>
      <c r="B2684" s="179" t="s">
        <v>1897</v>
      </c>
      <c r="C2684" s="179" t="s">
        <v>1897</v>
      </c>
      <c r="D2684" s="199" t="s">
        <v>3519</v>
      </c>
      <c r="E2684" s="200" t="s">
        <v>3534</v>
      </c>
      <c r="F2684" s="201">
        <v>6</v>
      </c>
      <c r="G2684" s="201">
        <v>6</v>
      </c>
      <c r="H2684" s="202">
        <v>0</v>
      </c>
      <c r="I2684" s="205">
        <v>6</v>
      </c>
      <c r="J2684" s="201">
        <v>0</v>
      </c>
      <c r="K2684" s="201">
        <v>0</v>
      </c>
      <c r="L2684" s="202">
        <v>0</v>
      </c>
    </row>
    <row r="2685" s="192" customFormat="1" customHeight="1" spans="1:12">
      <c r="A2685" s="179" t="s">
        <v>1697</v>
      </c>
      <c r="B2685" s="179" t="s">
        <v>1897</v>
      </c>
      <c r="C2685" s="179" t="s">
        <v>1897</v>
      </c>
      <c r="D2685" s="199" t="s">
        <v>3519</v>
      </c>
      <c r="E2685" s="200" t="s">
        <v>3535</v>
      </c>
      <c r="F2685" s="201">
        <v>0.26</v>
      </c>
      <c r="G2685" s="201">
        <v>0.26</v>
      </c>
      <c r="H2685" s="202">
        <v>0</v>
      </c>
      <c r="I2685" s="205">
        <v>0.26</v>
      </c>
      <c r="J2685" s="201">
        <v>0</v>
      </c>
      <c r="K2685" s="201">
        <v>0</v>
      </c>
      <c r="L2685" s="202">
        <v>0</v>
      </c>
    </row>
    <row r="2686" s="192" customFormat="1" customHeight="1" spans="1:12">
      <c r="A2686" s="179" t="s">
        <v>1619</v>
      </c>
      <c r="B2686" s="179" t="s">
        <v>1911</v>
      </c>
      <c r="C2686" s="179" t="s">
        <v>1899</v>
      </c>
      <c r="D2686" s="199" t="s">
        <v>3571</v>
      </c>
      <c r="E2686" s="200" t="s">
        <v>3538</v>
      </c>
      <c r="F2686" s="201">
        <v>0.92</v>
      </c>
      <c r="G2686" s="201">
        <v>0.92</v>
      </c>
      <c r="H2686" s="202">
        <v>0</v>
      </c>
      <c r="I2686" s="205">
        <v>0</v>
      </c>
      <c r="J2686" s="201">
        <v>0.92</v>
      </c>
      <c r="K2686" s="201">
        <v>0</v>
      </c>
      <c r="L2686" s="202">
        <v>0</v>
      </c>
    </row>
    <row r="2687" s="192" customFormat="1" customHeight="1" spans="1:12">
      <c r="A2687" s="179"/>
      <c r="B2687" s="179"/>
      <c r="C2687" s="179"/>
      <c r="D2687" s="199" t="s">
        <v>2641</v>
      </c>
      <c r="E2687" s="200" t="s">
        <v>2642</v>
      </c>
      <c r="F2687" s="201">
        <v>137.89</v>
      </c>
      <c r="G2687" s="201">
        <v>137.89</v>
      </c>
      <c r="H2687" s="202">
        <v>0</v>
      </c>
      <c r="I2687" s="205">
        <v>22.28</v>
      </c>
      <c r="J2687" s="201">
        <v>11</v>
      </c>
      <c r="K2687" s="201">
        <v>36.09</v>
      </c>
      <c r="L2687" s="202">
        <v>68.52</v>
      </c>
    </row>
    <row r="2688" s="192" customFormat="1" customHeight="1" spans="1:12">
      <c r="A2688" s="179"/>
      <c r="B2688" s="179"/>
      <c r="C2688" s="179"/>
      <c r="D2688" s="199" t="s">
        <v>3517</v>
      </c>
      <c r="E2688" s="200" t="s">
        <v>3518</v>
      </c>
      <c r="F2688" s="201">
        <v>132.89</v>
      </c>
      <c r="G2688" s="201">
        <v>132.89</v>
      </c>
      <c r="H2688" s="202">
        <v>0</v>
      </c>
      <c r="I2688" s="205">
        <v>17.28</v>
      </c>
      <c r="J2688" s="201">
        <v>11</v>
      </c>
      <c r="K2688" s="201">
        <v>36.09</v>
      </c>
      <c r="L2688" s="202">
        <v>68.52</v>
      </c>
    </row>
    <row r="2689" s="192" customFormat="1" customHeight="1" spans="1:12">
      <c r="A2689" s="179" t="s">
        <v>1697</v>
      </c>
      <c r="B2689" s="179" t="s">
        <v>1897</v>
      </c>
      <c r="C2689" s="179" t="s">
        <v>1897</v>
      </c>
      <c r="D2689" s="199" t="s">
        <v>3519</v>
      </c>
      <c r="E2689" s="200" t="s">
        <v>3520</v>
      </c>
      <c r="F2689" s="201">
        <v>68.52</v>
      </c>
      <c r="G2689" s="201">
        <v>68.52</v>
      </c>
      <c r="H2689" s="202">
        <v>0</v>
      </c>
      <c r="I2689" s="205">
        <v>0</v>
      </c>
      <c r="J2689" s="201">
        <v>0</v>
      </c>
      <c r="K2689" s="201">
        <v>0</v>
      </c>
      <c r="L2689" s="202">
        <v>68.52</v>
      </c>
    </row>
    <row r="2690" s="192" customFormat="1" customHeight="1" spans="1:12">
      <c r="A2690" s="179" t="s">
        <v>1697</v>
      </c>
      <c r="B2690" s="179" t="s">
        <v>1897</v>
      </c>
      <c r="C2690" s="179" t="s">
        <v>1897</v>
      </c>
      <c r="D2690" s="199" t="s">
        <v>3519</v>
      </c>
      <c r="E2690" s="200" t="s">
        <v>3522</v>
      </c>
      <c r="F2690" s="201">
        <v>11</v>
      </c>
      <c r="G2690" s="201">
        <v>11</v>
      </c>
      <c r="H2690" s="202">
        <v>0</v>
      </c>
      <c r="I2690" s="205">
        <v>0</v>
      </c>
      <c r="J2690" s="201">
        <v>11</v>
      </c>
      <c r="K2690" s="201">
        <v>0</v>
      </c>
      <c r="L2690" s="202">
        <v>0</v>
      </c>
    </row>
    <row r="2691" s="192" customFormat="1" customHeight="1" spans="1:12">
      <c r="A2691" s="179" t="s">
        <v>1619</v>
      </c>
      <c r="B2691" s="179" t="s">
        <v>1911</v>
      </c>
      <c r="C2691" s="179" t="s">
        <v>1911</v>
      </c>
      <c r="D2691" s="199" t="s">
        <v>3523</v>
      </c>
      <c r="E2691" s="200" t="s">
        <v>3524</v>
      </c>
      <c r="F2691" s="201">
        <v>15.9</v>
      </c>
      <c r="G2691" s="201">
        <v>15.9</v>
      </c>
      <c r="H2691" s="202">
        <v>0</v>
      </c>
      <c r="I2691" s="205">
        <v>0</v>
      </c>
      <c r="J2691" s="201">
        <v>0</v>
      </c>
      <c r="K2691" s="201">
        <v>15.9</v>
      </c>
      <c r="L2691" s="202">
        <v>0</v>
      </c>
    </row>
    <row r="2692" s="192" customFormat="1" customHeight="1" spans="1:12">
      <c r="A2692" s="179" t="s">
        <v>1619</v>
      </c>
      <c r="B2692" s="179" t="s">
        <v>1911</v>
      </c>
      <c r="C2692" s="179" t="s">
        <v>1913</v>
      </c>
      <c r="D2692" s="199" t="s">
        <v>3525</v>
      </c>
      <c r="E2692" s="200" t="s">
        <v>3526</v>
      </c>
      <c r="F2692" s="201">
        <v>6.36</v>
      </c>
      <c r="G2692" s="201">
        <v>6.36</v>
      </c>
      <c r="H2692" s="202">
        <v>0</v>
      </c>
      <c r="I2692" s="205">
        <v>0</v>
      </c>
      <c r="J2692" s="201">
        <v>0</v>
      </c>
      <c r="K2692" s="201">
        <v>6.36</v>
      </c>
      <c r="L2692" s="202">
        <v>0</v>
      </c>
    </row>
    <row r="2693" s="192" customFormat="1" customHeight="1" spans="1:12">
      <c r="A2693" s="179" t="s">
        <v>1697</v>
      </c>
      <c r="B2693" s="179" t="s">
        <v>1992</v>
      </c>
      <c r="C2693" s="179" t="s">
        <v>1899</v>
      </c>
      <c r="D2693" s="199" t="s">
        <v>3582</v>
      </c>
      <c r="E2693" s="200" t="s">
        <v>3528</v>
      </c>
      <c r="F2693" s="201">
        <v>4.14</v>
      </c>
      <c r="G2693" s="201">
        <v>4.14</v>
      </c>
      <c r="H2693" s="202">
        <v>0</v>
      </c>
      <c r="I2693" s="205">
        <v>0</v>
      </c>
      <c r="J2693" s="201">
        <v>0</v>
      </c>
      <c r="K2693" s="201">
        <v>4.14</v>
      </c>
      <c r="L2693" s="202">
        <v>0</v>
      </c>
    </row>
    <row r="2694" s="192" customFormat="1" customHeight="1" spans="1:12">
      <c r="A2694" s="179" t="s">
        <v>1619</v>
      </c>
      <c r="B2694" s="179" t="s">
        <v>2029</v>
      </c>
      <c r="C2694" s="179" t="s">
        <v>1899</v>
      </c>
      <c r="D2694" s="199" t="s">
        <v>3529</v>
      </c>
      <c r="E2694" s="200" t="s">
        <v>3530</v>
      </c>
      <c r="F2694" s="201">
        <v>0.69</v>
      </c>
      <c r="G2694" s="201">
        <v>0.69</v>
      </c>
      <c r="H2694" s="202">
        <v>0</v>
      </c>
      <c r="I2694" s="205">
        <v>0</v>
      </c>
      <c r="J2694" s="201">
        <v>0</v>
      </c>
      <c r="K2694" s="201">
        <v>0.69</v>
      </c>
      <c r="L2694" s="202">
        <v>0</v>
      </c>
    </row>
    <row r="2695" s="192" customFormat="1" customHeight="1" spans="1:12">
      <c r="A2695" s="179" t="s">
        <v>1619</v>
      </c>
      <c r="B2695" s="179" t="s">
        <v>2029</v>
      </c>
      <c r="C2695" s="179" t="s">
        <v>1897</v>
      </c>
      <c r="D2695" s="199" t="s">
        <v>3531</v>
      </c>
      <c r="E2695" s="200" t="s">
        <v>3532</v>
      </c>
      <c r="F2695" s="201">
        <v>0.78</v>
      </c>
      <c r="G2695" s="201">
        <v>0.78</v>
      </c>
      <c r="H2695" s="202">
        <v>0</v>
      </c>
      <c r="I2695" s="205">
        <v>0</v>
      </c>
      <c r="J2695" s="201">
        <v>0</v>
      </c>
      <c r="K2695" s="201">
        <v>0.78</v>
      </c>
      <c r="L2695" s="202">
        <v>0</v>
      </c>
    </row>
    <row r="2696" s="192" customFormat="1" customHeight="1" spans="1:12">
      <c r="A2696" s="179" t="s">
        <v>1851</v>
      </c>
      <c r="B2696" s="179" t="s">
        <v>1899</v>
      </c>
      <c r="C2696" s="179" t="s">
        <v>1897</v>
      </c>
      <c r="D2696" s="199" t="s">
        <v>3533</v>
      </c>
      <c r="E2696" s="200" t="s">
        <v>3533</v>
      </c>
      <c r="F2696" s="201">
        <v>8.22</v>
      </c>
      <c r="G2696" s="201">
        <v>8.22</v>
      </c>
      <c r="H2696" s="202">
        <v>0</v>
      </c>
      <c r="I2696" s="205">
        <v>0</v>
      </c>
      <c r="J2696" s="201">
        <v>0</v>
      </c>
      <c r="K2696" s="201">
        <v>8.22</v>
      </c>
      <c r="L2696" s="202">
        <v>0</v>
      </c>
    </row>
    <row r="2697" s="192" customFormat="1" customHeight="1" spans="1:12">
      <c r="A2697" s="179" t="s">
        <v>1697</v>
      </c>
      <c r="B2697" s="179" t="s">
        <v>1897</v>
      </c>
      <c r="C2697" s="179" t="s">
        <v>1897</v>
      </c>
      <c r="D2697" s="199" t="s">
        <v>3519</v>
      </c>
      <c r="E2697" s="200" t="s">
        <v>3534</v>
      </c>
      <c r="F2697" s="201">
        <v>16.5</v>
      </c>
      <c r="G2697" s="201">
        <v>16.5</v>
      </c>
      <c r="H2697" s="202">
        <v>0</v>
      </c>
      <c r="I2697" s="205">
        <v>16.5</v>
      </c>
      <c r="J2697" s="201">
        <v>0</v>
      </c>
      <c r="K2697" s="201">
        <v>0</v>
      </c>
      <c r="L2697" s="202">
        <v>0</v>
      </c>
    </row>
    <row r="2698" s="192" customFormat="1" customHeight="1" spans="1:12">
      <c r="A2698" s="179" t="s">
        <v>1697</v>
      </c>
      <c r="B2698" s="179" t="s">
        <v>1897</v>
      </c>
      <c r="C2698" s="179" t="s">
        <v>1897</v>
      </c>
      <c r="D2698" s="199" t="s">
        <v>3519</v>
      </c>
      <c r="E2698" s="200" t="s">
        <v>3535</v>
      </c>
      <c r="F2698" s="201">
        <v>0.78</v>
      </c>
      <c r="G2698" s="201">
        <v>0.78</v>
      </c>
      <c r="H2698" s="202">
        <v>0</v>
      </c>
      <c r="I2698" s="205">
        <v>0.78</v>
      </c>
      <c r="J2698" s="201">
        <v>0</v>
      </c>
      <c r="K2698" s="201">
        <v>0</v>
      </c>
      <c r="L2698" s="202">
        <v>0</v>
      </c>
    </row>
    <row r="2699" s="192" customFormat="1" customHeight="1" spans="1:12">
      <c r="A2699" s="179"/>
      <c r="B2699" s="179"/>
      <c r="C2699" s="179"/>
      <c r="D2699" s="199" t="s">
        <v>3541</v>
      </c>
      <c r="E2699" s="200" t="s">
        <v>3542</v>
      </c>
      <c r="F2699" s="201">
        <v>5</v>
      </c>
      <c r="G2699" s="201">
        <v>5</v>
      </c>
      <c r="H2699" s="202">
        <v>0</v>
      </c>
      <c r="I2699" s="205">
        <v>5</v>
      </c>
      <c r="J2699" s="201">
        <v>0</v>
      </c>
      <c r="K2699" s="201">
        <v>0</v>
      </c>
      <c r="L2699" s="202">
        <v>0</v>
      </c>
    </row>
    <row r="2700" s="192" customFormat="1" customHeight="1" spans="1:12">
      <c r="A2700" s="179" t="s">
        <v>1697</v>
      </c>
      <c r="B2700" s="179" t="s">
        <v>1897</v>
      </c>
      <c r="C2700" s="179" t="s">
        <v>1897</v>
      </c>
      <c r="D2700" s="199" t="s">
        <v>3519</v>
      </c>
      <c r="E2700" s="200" t="s">
        <v>3969</v>
      </c>
      <c r="F2700" s="201">
        <v>5</v>
      </c>
      <c r="G2700" s="201">
        <v>5</v>
      </c>
      <c r="H2700" s="202">
        <v>0</v>
      </c>
      <c r="I2700" s="205">
        <v>5</v>
      </c>
      <c r="J2700" s="201">
        <v>0</v>
      </c>
      <c r="K2700" s="201">
        <v>0</v>
      </c>
      <c r="L2700" s="202">
        <v>0</v>
      </c>
    </row>
    <row r="2701" s="192" customFormat="1" customHeight="1" spans="1:12">
      <c r="A2701" s="179"/>
      <c r="B2701" s="179"/>
      <c r="C2701" s="179"/>
      <c r="D2701" s="199" t="s">
        <v>2643</v>
      </c>
      <c r="E2701" s="200" t="s">
        <v>2644</v>
      </c>
      <c r="F2701" s="201">
        <v>60.45</v>
      </c>
      <c r="G2701" s="201">
        <v>60.45</v>
      </c>
      <c r="H2701" s="202">
        <v>0</v>
      </c>
      <c r="I2701" s="205">
        <v>7.81</v>
      </c>
      <c r="J2701" s="201">
        <v>8.66</v>
      </c>
      <c r="K2701" s="201">
        <v>15.21</v>
      </c>
      <c r="L2701" s="202">
        <v>28.77</v>
      </c>
    </row>
    <row r="2702" s="192" customFormat="1" customHeight="1" spans="1:12">
      <c r="A2702" s="179"/>
      <c r="B2702" s="179"/>
      <c r="C2702" s="179"/>
      <c r="D2702" s="199" t="s">
        <v>3517</v>
      </c>
      <c r="E2702" s="200" t="s">
        <v>3518</v>
      </c>
      <c r="F2702" s="201">
        <v>60.45</v>
      </c>
      <c r="G2702" s="201">
        <v>60.45</v>
      </c>
      <c r="H2702" s="202">
        <v>0</v>
      </c>
      <c r="I2702" s="205">
        <v>7.81</v>
      </c>
      <c r="J2702" s="201">
        <v>8.66</v>
      </c>
      <c r="K2702" s="201">
        <v>15.21</v>
      </c>
      <c r="L2702" s="202">
        <v>28.77</v>
      </c>
    </row>
    <row r="2703" s="192" customFormat="1" customHeight="1" spans="1:12">
      <c r="A2703" s="179" t="s">
        <v>1697</v>
      </c>
      <c r="B2703" s="179" t="s">
        <v>1915</v>
      </c>
      <c r="C2703" s="179" t="s">
        <v>2019</v>
      </c>
      <c r="D2703" s="199" t="s">
        <v>3970</v>
      </c>
      <c r="E2703" s="200" t="s">
        <v>3520</v>
      </c>
      <c r="F2703" s="201">
        <v>28.77</v>
      </c>
      <c r="G2703" s="201">
        <v>28.77</v>
      </c>
      <c r="H2703" s="202">
        <v>0</v>
      </c>
      <c r="I2703" s="205">
        <v>0</v>
      </c>
      <c r="J2703" s="201">
        <v>0</v>
      </c>
      <c r="K2703" s="201">
        <v>0</v>
      </c>
      <c r="L2703" s="202">
        <v>28.77</v>
      </c>
    </row>
    <row r="2704" s="192" customFormat="1" customHeight="1" spans="1:12">
      <c r="A2704" s="179" t="s">
        <v>1697</v>
      </c>
      <c r="B2704" s="179" t="s">
        <v>1915</v>
      </c>
      <c r="C2704" s="179" t="s">
        <v>2019</v>
      </c>
      <c r="D2704" s="199" t="s">
        <v>3970</v>
      </c>
      <c r="E2704" s="200" t="s">
        <v>3522</v>
      </c>
      <c r="F2704" s="201">
        <v>5</v>
      </c>
      <c r="G2704" s="201">
        <v>5</v>
      </c>
      <c r="H2704" s="202">
        <v>0</v>
      </c>
      <c r="I2704" s="205">
        <v>0</v>
      </c>
      <c r="J2704" s="201">
        <v>5</v>
      </c>
      <c r="K2704" s="201">
        <v>0</v>
      </c>
      <c r="L2704" s="202">
        <v>0</v>
      </c>
    </row>
    <row r="2705" s="192" customFormat="1" customHeight="1" spans="1:12">
      <c r="A2705" s="179" t="s">
        <v>1619</v>
      </c>
      <c r="B2705" s="179" t="s">
        <v>1911</v>
      </c>
      <c r="C2705" s="179" t="s">
        <v>1911</v>
      </c>
      <c r="D2705" s="199" t="s">
        <v>3523</v>
      </c>
      <c r="E2705" s="200" t="s">
        <v>3524</v>
      </c>
      <c r="F2705" s="201">
        <v>6.75</v>
      </c>
      <c r="G2705" s="201">
        <v>6.75</v>
      </c>
      <c r="H2705" s="202">
        <v>0</v>
      </c>
      <c r="I2705" s="205">
        <v>0</v>
      </c>
      <c r="J2705" s="201">
        <v>0</v>
      </c>
      <c r="K2705" s="201">
        <v>6.75</v>
      </c>
      <c r="L2705" s="202">
        <v>0</v>
      </c>
    </row>
    <row r="2706" s="192" customFormat="1" customHeight="1" spans="1:12">
      <c r="A2706" s="179" t="s">
        <v>1619</v>
      </c>
      <c r="B2706" s="179" t="s">
        <v>1911</v>
      </c>
      <c r="C2706" s="179" t="s">
        <v>1913</v>
      </c>
      <c r="D2706" s="199" t="s">
        <v>3525</v>
      </c>
      <c r="E2706" s="200" t="s">
        <v>3526</v>
      </c>
      <c r="F2706" s="201">
        <v>2.7</v>
      </c>
      <c r="G2706" s="201">
        <v>2.7</v>
      </c>
      <c r="H2706" s="202">
        <v>0</v>
      </c>
      <c r="I2706" s="205">
        <v>0</v>
      </c>
      <c r="J2706" s="201">
        <v>0</v>
      </c>
      <c r="K2706" s="201">
        <v>2.7</v>
      </c>
      <c r="L2706" s="202">
        <v>0</v>
      </c>
    </row>
    <row r="2707" s="192" customFormat="1" customHeight="1" spans="1:12">
      <c r="A2707" s="179" t="s">
        <v>1697</v>
      </c>
      <c r="B2707" s="179" t="s">
        <v>1992</v>
      </c>
      <c r="C2707" s="179" t="s">
        <v>1899</v>
      </c>
      <c r="D2707" s="199" t="s">
        <v>3582</v>
      </c>
      <c r="E2707" s="200" t="s">
        <v>3528</v>
      </c>
      <c r="F2707" s="201">
        <v>1.71</v>
      </c>
      <c r="G2707" s="201">
        <v>1.71</v>
      </c>
      <c r="H2707" s="202">
        <v>0</v>
      </c>
      <c r="I2707" s="205">
        <v>0</v>
      </c>
      <c r="J2707" s="201">
        <v>0</v>
      </c>
      <c r="K2707" s="201">
        <v>1.71</v>
      </c>
      <c r="L2707" s="202">
        <v>0</v>
      </c>
    </row>
    <row r="2708" s="192" customFormat="1" customHeight="1" spans="1:12">
      <c r="A2708" s="179" t="s">
        <v>1619</v>
      </c>
      <c r="B2708" s="179" t="s">
        <v>2029</v>
      </c>
      <c r="C2708" s="179" t="s">
        <v>1899</v>
      </c>
      <c r="D2708" s="199" t="s">
        <v>3529</v>
      </c>
      <c r="E2708" s="200" t="s">
        <v>3530</v>
      </c>
      <c r="F2708" s="201">
        <v>0.29</v>
      </c>
      <c r="G2708" s="201">
        <v>0.29</v>
      </c>
      <c r="H2708" s="202">
        <v>0</v>
      </c>
      <c r="I2708" s="205">
        <v>0</v>
      </c>
      <c r="J2708" s="201">
        <v>0</v>
      </c>
      <c r="K2708" s="201">
        <v>0.29</v>
      </c>
      <c r="L2708" s="202">
        <v>0</v>
      </c>
    </row>
    <row r="2709" s="192" customFormat="1" customHeight="1" spans="1:12">
      <c r="A2709" s="179" t="s">
        <v>1619</v>
      </c>
      <c r="B2709" s="179" t="s">
        <v>2029</v>
      </c>
      <c r="C2709" s="179" t="s">
        <v>1897</v>
      </c>
      <c r="D2709" s="199" t="s">
        <v>3531</v>
      </c>
      <c r="E2709" s="200" t="s">
        <v>3532</v>
      </c>
      <c r="F2709" s="201">
        <v>0.31</v>
      </c>
      <c r="G2709" s="201">
        <v>0.31</v>
      </c>
      <c r="H2709" s="202">
        <v>0</v>
      </c>
      <c r="I2709" s="205">
        <v>0</v>
      </c>
      <c r="J2709" s="201">
        <v>0</v>
      </c>
      <c r="K2709" s="201">
        <v>0.31</v>
      </c>
      <c r="L2709" s="202">
        <v>0</v>
      </c>
    </row>
    <row r="2710" s="192" customFormat="1" customHeight="1" spans="1:12">
      <c r="A2710" s="179" t="s">
        <v>1851</v>
      </c>
      <c r="B2710" s="179" t="s">
        <v>1899</v>
      </c>
      <c r="C2710" s="179" t="s">
        <v>1897</v>
      </c>
      <c r="D2710" s="199" t="s">
        <v>3533</v>
      </c>
      <c r="E2710" s="200" t="s">
        <v>3533</v>
      </c>
      <c r="F2710" s="201">
        <v>3.45</v>
      </c>
      <c r="G2710" s="201">
        <v>3.45</v>
      </c>
      <c r="H2710" s="202">
        <v>0</v>
      </c>
      <c r="I2710" s="205">
        <v>0</v>
      </c>
      <c r="J2710" s="201">
        <v>0</v>
      </c>
      <c r="K2710" s="201">
        <v>3.45</v>
      </c>
      <c r="L2710" s="202">
        <v>0</v>
      </c>
    </row>
    <row r="2711" s="192" customFormat="1" customHeight="1" spans="1:12">
      <c r="A2711" s="179" t="s">
        <v>1697</v>
      </c>
      <c r="B2711" s="179" t="s">
        <v>1915</v>
      </c>
      <c r="C2711" s="179" t="s">
        <v>2019</v>
      </c>
      <c r="D2711" s="199" t="s">
        <v>3970</v>
      </c>
      <c r="E2711" s="200" t="s">
        <v>3534</v>
      </c>
      <c r="F2711" s="201">
        <v>7.5</v>
      </c>
      <c r="G2711" s="201">
        <v>7.5</v>
      </c>
      <c r="H2711" s="202">
        <v>0</v>
      </c>
      <c r="I2711" s="205">
        <v>7.5</v>
      </c>
      <c r="J2711" s="201">
        <v>0</v>
      </c>
      <c r="K2711" s="201">
        <v>0</v>
      </c>
      <c r="L2711" s="202">
        <v>0</v>
      </c>
    </row>
    <row r="2712" s="192" customFormat="1" customHeight="1" spans="1:12">
      <c r="A2712" s="179" t="s">
        <v>1697</v>
      </c>
      <c r="B2712" s="179" t="s">
        <v>1915</v>
      </c>
      <c r="C2712" s="179" t="s">
        <v>2019</v>
      </c>
      <c r="D2712" s="199" t="s">
        <v>3970</v>
      </c>
      <c r="E2712" s="200" t="s">
        <v>3535</v>
      </c>
      <c r="F2712" s="201">
        <v>0.31</v>
      </c>
      <c r="G2712" s="201">
        <v>0.31</v>
      </c>
      <c r="H2712" s="202">
        <v>0</v>
      </c>
      <c r="I2712" s="205">
        <v>0.31</v>
      </c>
      <c r="J2712" s="201">
        <v>0</v>
      </c>
      <c r="K2712" s="201">
        <v>0</v>
      </c>
      <c r="L2712" s="202">
        <v>0</v>
      </c>
    </row>
    <row r="2713" s="192" customFormat="1" customHeight="1" spans="1:12">
      <c r="A2713" s="179" t="s">
        <v>1619</v>
      </c>
      <c r="B2713" s="179" t="s">
        <v>1911</v>
      </c>
      <c r="C2713" s="179" t="s">
        <v>1899</v>
      </c>
      <c r="D2713" s="199" t="s">
        <v>3571</v>
      </c>
      <c r="E2713" s="200" t="s">
        <v>3538</v>
      </c>
      <c r="F2713" s="201">
        <v>3.66</v>
      </c>
      <c r="G2713" s="201">
        <v>3.66</v>
      </c>
      <c r="H2713" s="202">
        <v>0</v>
      </c>
      <c r="I2713" s="205">
        <v>0</v>
      </c>
      <c r="J2713" s="201">
        <v>3.66</v>
      </c>
      <c r="K2713" s="201">
        <v>0</v>
      </c>
      <c r="L2713" s="202">
        <v>0</v>
      </c>
    </row>
    <row r="2714" s="192" customFormat="1" customHeight="1" spans="1:12">
      <c r="A2714" s="179"/>
      <c r="B2714" s="179"/>
      <c r="C2714" s="179"/>
      <c r="D2714" s="199" t="s">
        <v>2645</v>
      </c>
      <c r="E2714" s="200" t="s">
        <v>2646</v>
      </c>
      <c r="F2714" s="201">
        <v>9.16</v>
      </c>
      <c r="G2714" s="201">
        <v>9.16</v>
      </c>
      <c r="H2714" s="202">
        <v>0</v>
      </c>
      <c r="I2714" s="205">
        <v>0</v>
      </c>
      <c r="J2714" s="201">
        <v>9.16</v>
      </c>
      <c r="K2714" s="201">
        <v>0</v>
      </c>
      <c r="L2714" s="202">
        <v>0</v>
      </c>
    </row>
    <row r="2715" s="192" customFormat="1" customHeight="1" spans="1:12">
      <c r="A2715" s="179"/>
      <c r="B2715" s="179"/>
      <c r="C2715" s="179"/>
      <c r="D2715" s="199" t="s">
        <v>3517</v>
      </c>
      <c r="E2715" s="200" t="s">
        <v>3518</v>
      </c>
      <c r="F2715" s="201">
        <v>9.16</v>
      </c>
      <c r="G2715" s="201">
        <v>9.16</v>
      </c>
      <c r="H2715" s="202">
        <v>0</v>
      </c>
      <c r="I2715" s="205">
        <v>0</v>
      </c>
      <c r="J2715" s="201">
        <v>9.16</v>
      </c>
      <c r="K2715" s="201">
        <v>0</v>
      </c>
      <c r="L2715" s="202">
        <v>0</v>
      </c>
    </row>
    <row r="2716" s="192" customFormat="1" customHeight="1" spans="1:12">
      <c r="A2716" s="179" t="s">
        <v>1619</v>
      </c>
      <c r="B2716" s="179" t="s">
        <v>1911</v>
      </c>
      <c r="C2716" s="179" t="s">
        <v>1899</v>
      </c>
      <c r="D2716" s="199" t="s">
        <v>3571</v>
      </c>
      <c r="E2716" s="200" t="s">
        <v>3538</v>
      </c>
      <c r="F2716" s="201">
        <v>9.16</v>
      </c>
      <c r="G2716" s="201">
        <v>9.16</v>
      </c>
      <c r="H2716" s="202">
        <v>0</v>
      </c>
      <c r="I2716" s="205">
        <v>0</v>
      </c>
      <c r="J2716" s="201">
        <v>9.16</v>
      </c>
      <c r="K2716" s="201">
        <v>0</v>
      </c>
      <c r="L2716" s="202">
        <v>0</v>
      </c>
    </row>
    <row r="2717" s="192" customFormat="1" customHeight="1" spans="1:12">
      <c r="A2717" s="179"/>
      <c r="B2717" s="179"/>
      <c r="C2717" s="179"/>
      <c r="D2717" s="199" t="s">
        <v>2647</v>
      </c>
      <c r="E2717" s="200" t="s">
        <v>2648</v>
      </c>
      <c r="F2717" s="201">
        <v>43.8</v>
      </c>
      <c r="G2717" s="201">
        <v>43.8</v>
      </c>
      <c r="H2717" s="202">
        <v>0</v>
      </c>
      <c r="I2717" s="205">
        <v>15.51</v>
      </c>
      <c r="J2717" s="201">
        <v>28.29</v>
      </c>
      <c r="K2717" s="201">
        <v>0</v>
      </c>
      <c r="L2717" s="202">
        <v>0</v>
      </c>
    </row>
    <row r="2718" s="192" customFormat="1" customHeight="1" spans="1:12">
      <c r="A2718" s="179"/>
      <c r="B2718" s="179"/>
      <c r="C2718" s="179"/>
      <c r="D2718" s="199" t="s">
        <v>3517</v>
      </c>
      <c r="E2718" s="200" t="s">
        <v>3518</v>
      </c>
      <c r="F2718" s="201">
        <v>28.8</v>
      </c>
      <c r="G2718" s="201">
        <v>28.8</v>
      </c>
      <c r="H2718" s="202">
        <v>0</v>
      </c>
      <c r="I2718" s="205">
        <v>0.51</v>
      </c>
      <c r="J2718" s="201">
        <v>28.29</v>
      </c>
      <c r="K2718" s="201">
        <v>0</v>
      </c>
      <c r="L2718" s="202">
        <v>0</v>
      </c>
    </row>
    <row r="2719" s="192" customFormat="1" customHeight="1" spans="1:12">
      <c r="A2719" s="179" t="s">
        <v>1619</v>
      </c>
      <c r="B2719" s="179" t="s">
        <v>1911</v>
      </c>
      <c r="C2719" s="179" t="s">
        <v>1899</v>
      </c>
      <c r="D2719" s="199" t="s">
        <v>3571</v>
      </c>
      <c r="E2719" s="200" t="s">
        <v>3538</v>
      </c>
      <c r="F2719" s="201">
        <v>28.29</v>
      </c>
      <c r="G2719" s="201">
        <v>28.29</v>
      </c>
      <c r="H2719" s="202">
        <v>0</v>
      </c>
      <c r="I2719" s="205">
        <v>0</v>
      </c>
      <c r="J2719" s="201">
        <v>28.29</v>
      </c>
      <c r="K2719" s="201">
        <v>0</v>
      </c>
      <c r="L2719" s="202">
        <v>0</v>
      </c>
    </row>
    <row r="2720" s="192" customFormat="1" customHeight="1" spans="1:12">
      <c r="A2720" s="179" t="s">
        <v>1619</v>
      </c>
      <c r="B2720" s="179" t="s">
        <v>1917</v>
      </c>
      <c r="C2720" s="179" t="s">
        <v>1897</v>
      </c>
      <c r="D2720" s="199" t="s">
        <v>3550</v>
      </c>
      <c r="E2720" s="200" t="s">
        <v>3540</v>
      </c>
      <c r="F2720" s="201">
        <v>0.51</v>
      </c>
      <c r="G2720" s="201">
        <v>0.51</v>
      </c>
      <c r="H2720" s="202">
        <v>0</v>
      </c>
      <c r="I2720" s="205">
        <v>0.51</v>
      </c>
      <c r="J2720" s="201">
        <v>0</v>
      </c>
      <c r="K2720" s="201">
        <v>0</v>
      </c>
      <c r="L2720" s="202">
        <v>0</v>
      </c>
    </row>
    <row r="2721" s="192" customFormat="1" customHeight="1" spans="1:12">
      <c r="A2721" s="179"/>
      <c r="B2721" s="179"/>
      <c r="C2721" s="179"/>
      <c r="D2721" s="199" t="s">
        <v>3541</v>
      </c>
      <c r="E2721" s="200" t="s">
        <v>3542</v>
      </c>
      <c r="F2721" s="201">
        <v>15</v>
      </c>
      <c r="G2721" s="201">
        <v>15</v>
      </c>
      <c r="H2721" s="202">
        <v>0</v>
      </c>
      <c r="I2721" s="205">
        <v>15</v>
      </c>
      <c r="J2721" s="201">
        <v>0</v>
      </c>
      <c r="K2721" s="201">
        <v>0</v>
      </c>
      <c r="L2721" s="202">
        <v>0</v>
      </c>
    </row>
    <row r="2722" s="192" customFormat="1" customHeight="1" spans="1:12">
      <c r="A2722" s="179" t="s">
        <v>1697</v>
      </c>
      <c r="B2722" s="179" t="s">
        <v>1899</v>
      </c>
      <c r="C2722" s="179" t="s">
        <v>1917</v>
      </c>
      <c r="D2722" s="199" t="s">
        <v>3971</v>
      </c>
      <c r="E2722" s="200" t="s">
        <v>3972</v>
      </c>
      <c r="F2722" s="201">
        <v>5</v>
      </c>
      <c r="G2722" s="201">
        <v>5</v>
      </c>
      <c r="H2722" s="202">
        <v>0</v>
      </c>
      <c r="I2722" s="205">
        <v>5</v>
      </c>
      <c r="J2722" s="201">
        <v>0</v>
      </c>
      <c r="K2722" s="201">
        <v>0</v>
      </c>
      <c r="L2722" s="202">
        <v>0</v>
      </c>
    </row>
    <row r="2723" s="192" customFormat="1" customHeight="1" spans="1:12">
      <c r="A2723" s="179" t="s">
        <v>1697</v>
      </c>
      <c r="B2723" s="179" t="s">
        <v>1899</v>
      </c>
      <c r="C2723" s="179" t="s">
        <v>1917</v>
      </c>
      <c r="D2723" s="199" t="s">
        <v>3971</v>
      </c>
      <c r="E2723" s="200" t="s">
        <v>3973</v>
      </c>
      <c r="F2723" s="201">
        <v>10</v>
      </c>
      <c r="G2723" s="201">
        <v>10</v>
      </c>
      <c r="H2723" s="202">
        <v>0</v>
      </c>
      <c r="I2723" s="205">
        <v>10</v>
      </c>
      <c r="J2723" s="201">
        <v>0</v>
      </c>
      <c r="K2723" s="201">
        <v>0</v>
      </c>
      <c r="L2723" s="202">
        <v>0</v>
      </c>
    </row>
    <row r="2724" s="192" customFormat="1" customHeight="1" spans="1:12">
      <c r="A2724" s="179"/>
      <c r="B2724" s="179"/>
      <c r="C2724" s="179"/>
      <c r="D2724" s="199" t="s">
        <v>2649</v>
      </c>
      <c r="E2724" s="200" t="s">
        <v>2650</v>
      </c>
      <c r="F2724" s="201">
        <v>141.63</v>
      </c>
      <c r="G2724" s="201">
        <v>141.63</v>
      </c>
      <c r="H2724" s="202">
        <v>0</v>
      </c>
      <c r="I2724" s="205">
        <v>66</v>
      </c>
      <c r="J2724" s="201">
        <v>75.63</v>
      </c>
      <c r="K2724" s="201">
        <v>0</v>
      </c>
      <c r="L2724" s="202">
        <v>0</v>
      </c>
    </row>
    <row r="2725" s="192" customFormat="1" customHeight="1" spans="1:12">
      <c r="A2725" s="179"/>
      <c r="B2725" s="179"/>
      <c r="C2725" s="179"/>
      <c r="D2725" s="199" t="s">
        <v>3517</v>
      </c>
      <c r="E2725" s="200" t="s">
        <v>3518</v>
      </c>
      <c r="F2725" s="201">
        <v>75.63</v>
      </c>
      <c r="G2725" s="201">
        <v>75.63</v>
      </c>
      <c r="H2725" s="202">
        <v>0</v>
      </c>
      <c r="I2725" s="205">
        <v>0</v>
      </c>
      <c r="J2725" s="201">
        <v>75.63</v>
      </c>
      <c r="K2725" s="201">
        <v>0</v>
      </c>
      <c r="L2725" s="202">
        <v>0</v>
      </c>
    </row>
    <row r="2726" s="192" customFormat="1" customHeight="1" spans="1:12">
      <c r="A2726" s="179" t="s">
        <v>1619</v>
      </c>
      <c r="B2726" s="179" t="s">
        <v>1911</v>
      </c>
      <c r="C2726" s="179" t="s">
        <v>1899</v>
      </c>
      <c r="D2726" s="199" t="s">
        <v>3571</v>
      </c>
      <c r="E2726" s="200" t="s">
        <v>3538</v>
      </c>
      <c r="F2726" s="201">
        <v>75.63</v>
      </c>
      <c r="G2726" s="201">
        <v>75.63</v>
      </c>
      <c r="H2726" s="202">
        <v>0</v>
      </c>
      <c r="I2726" s="205">
        <v>0</v>
      </c>
      <c r="J2726" s="201">
        <v>75.63</v>
      </c>
      <c r="K2726" s="201">
        <v>0</v>
      </c>
      <c r="L2726" s="202">
        <v>0</v>
      </c>
    </row>
    <row r="2727" s="192" customFormat="1" customHeight="1" spans="1:12">
      <c r="A2727" s="179"/>
      <c r="B2727" s="179"/>
      <c r="C2727" s="179"/>
      <c r="D2727" s="199" t="s">
        <v>3541</v>
      </c>
      <c r="E2727" s="200" t="s">
        <v>3542</v>
      </c>
      <c r="F2727" s="201">
        <v>66</v>
      </c>
      <c r="G2727" s="201">
        <v>66</v>
      </c>
      <c r="H2727" s="202">
        <v>0</v>
      </c>
      <c r="I2727" s="205">
        <v>66</v>
      </c>
      <c r="J2727" s="201">
        <v>0</v>
      </c>
      <c r="K2727" s="201">
        <v>0</v>
      </c>
      <c r="L2727" s="202">
        <v>0</v>
      </c>
    </row>
    <row r="2728" s="192" customFormat="1" customHeight="1" spans="1:12">
      <c r="A2728" s="179" t="s">
        <v>1697</v>
      </c>
      <c r="B2728" s="179" t="s">
        <v>1899</v>
      </c>
      <c r="C2728" s="179" t="s">
        <v>1897</v>
      </c>
      <c r="D2728" s="199" t="s">
        <v>3974</v>
      </c>
      <c r="E2728" s="200" t="s">
        <v>3957</v>
      </c>
      <c r="F2728" s="201">
        <v>10</v>
      </c>
      <c r="G2728" s="201">
        <v>10</v>
      </c>
      <c r="H2728" s="202">
        <v>0</v>
      </c>
      <c r="I2728" s="205">
        <v>10</v>
      </c>
      <c r="J2728" s="201">
        <v>0</v>
      </c>
      <c r="K2728" s="201">
        <v>0</v>
      </c>
      <c r="L2728" s="202">
        <v>0</v>
      </c>
    </row>
    <row r="2729" s="192" customFormat="1" customHeight="1" spans="1:12">
      <c r="A2729" s="179" t="s">
        <v>1697</v>
      </c>
      <c r="B2729" s="179" t="s">
        <v>1899</v>
      </c>
      <c r="C2729" s="179" t="s">
        <v>1897</v>
      </c>
      <c r="D2729" s="199" t="s">
        <v>3974</v>
      </c>
      <c r="E2729" s="200" t="s">
        <v>3975</v>
      </c>
      <c r="F2729" s="201">
        <v>31</v>
      </c>
      <c r="G2729" s="201">
        <v>31</v>
      </c>
      <c r="H2729" s="202">
        <v>0</v>
      </c>
      <c r="I2729" s="205">
        <v>31</v>
      </c>
      <c r="J2729" s="201">
        <v>0</v>
      </c>
      <c r="K2729" s="201">
        <v>0</v>
      </c>
      <c r="L2729" s="202">
        <v>0</v>
      </c>
    </row>
    <row r="2730" s="192" customFormat="1" customHeight="1" spans="1:12">
      <c r="A2730" s="179" t="s">
        <v>1697</v>
      </c>
      <c r="B2730" s="179" t="s">
        <v>1899</v>
      </c>
      <c r="C2730" s="179" t="s">
        <v>1897</v>
      </c>
      <c r="D2730" s="199" t="s">
        <v>3974</v>
      </c>
      <c r="E2730" s="200" t="s">
        <v>3976</v>
      </c>
      <c r="F2730" s="201">
        <v>15</v>
      </c>
      <c r="G2730" s="201">
        <v>15</v>
      </c>
      <c r="H2730" s="202">
        <v>0</v>
      </c>
      <c r="I2730" s="205">
        <v>15</v>
      </c>
      <c r="J2730" s="201">
        <v>0</v>
      </c>
      <c r="K2730" s="201">
        <v>0</v>
      </c>
      <c r="L2730" s="202">
        <v>0</v>
      </c>
    </row>
    <row r="2731" s="192" customFormat="1" customHeight="1" spans="1:12">
      <c r="A2731" s="179" t="s">
        <v>1697</v>
      </c>
      <c r="B2731" s="179" t="s">
        <v>1899</v>
      </c>
      <c r="C2731" s="179" t="s">
        <v>1897</v>
      </c>
      <c r="D2731" s="199" t="s">
        <v>3974</v>
      </c>
      <c r="E2731" s="200" t="s">
        <v>3956</v>
      </c>
      <c r="F2731" s="201">
        <v>10</v>
      </c>
      <c r="G2731" s="201">
        <v>10</v>
      </c>
      <c r="H2731" s="202">
        <v>0</v>
      </c>
      <c r="I2731" s="205">
        <v>10</v>
      </c>
      <c r="J2731" s="201">
        <v>0</v>
      </c>
      <c r="K2731" s="201">
        <v>0</v>
      </c>
      <c r="L2731" s="202">
        <v>0</v>
      </c>
    </row>
    <row r="2732" s="192" customFormat="1" customHeight="1" spans="1:12">
      <c r="A2732" s="179"/>
      <c r="B2732" s="179"/>
      <c r="C2732" s="179"/>
      <c r="D2732" s="199" t="s">
        <v>2651</v>
      </c>
      <c r="E2732" s="200" t="s">
        <v>2652</v>
      </c>
      <c r="F2732" s="201">
        <v>730.17</v>
      </c>
      <c r="G2732" s="201">
        <v>730.17</v>
      </c>
      <c r="H2732" s="202">
        <v>0</v>
      </c>
      <c r="I2732" s="205">
        <v>140.27</v>
      </c>
      <c r="J2732" s="201">
        <v>90.04</v>
      </c>
      <c r="K2732" s="201">
        <v>172.25</v>
      </c>
      <c r="L2732" s="202">
        <v>327.61</v>
      </c>
    </row>
    <row r="2733" s="192" customFormat="1" customHeight="1" spans="1:12">
      <c r="A2733" s="179"/>
      <c r="B2733" s="179"/>
      <c r="C2733" s="179"/>
      <c r="D2733" s="199" t="s">
        <v>3517</v>
      </c>
      <c r="E2733" s="200" t="s">
        <v>3518</v>
      </c>
      <c r="F2733" s="201">
        <v>670.17</v>
      </c>
      <c r="G2733" s="201">
        <v>670.17</v>
      </c>
      <c r="H2733" s="202">
        <v>0</v>
      </c>
      <c r="I2733" s="205">
        <v>80.27</v>
      </c>
      <c r="J2733" s="201">
        <v>90.04</v>
      </c>
      <c r="K2733" s="201">
        <v>172.25</v>
      </c>
      <c r="L2733" s="202">
        <v>327.61</v>
      </c>
    </row>
    <row r="2734" s="192" customFormat="1" customHeight="1" spans="1:12">
      <c r="A2734" s="179" t="s">
        <v>1697</v>
      </c>
      <c r="B2734" s="179" t="s">
        <v>1909</v>
      </c>
      <c r="C2734" s="179" t="s">
        <v>1901</v>
      </c>
      <c r="D2734" s="199" t="s">
        <v>3977</v>
      </c>
      <c r="E2734" s="200" t="s">
        <v>3520</v>
      </c>
      <c r="F2734" s="201">
        <v>327.61</v>
      </c>
      <c r="G2734" s="201">
        <v>327.61</v>
      </c>
      <c r="H2734" s="202">
        <v>0</v>
      </c>
      <c r="I2734" s="205">
        <v>0</v>
      </c>
      <c r="J2734" s="201">
        <v>0</v>
      </c>
      <c r="K2734" s="201">
        <v>0</v>
      </c>
      <c r="L2734" s="202">
        <v>327.61</v>
      </c>
    </row>
    <row r="2735" s="192" customFormat="1" customHeight="1" spans="1:12">
      <c r="A2735" s="179" t="s">
        <v>1697</v>
      </c>
      <c r="B2735" s="179" t="s">
        <v>1909</v>
      </c>
      <c r="C2735" s="179" t="s">
        <v>1901</v>
      </c>
      <c r="D2735" s="199" t="s">
        <v>3977</v>
      </c>
      <c r="E2735" s="200" t="s">
        <v>3522</v>
      </c>
      <c r="F2735" s="201">
        <v>51</v>
      </c>
      <c r="G2735" s="201">
        <v>51</v>
      </c>
      <c r="H2735" s="202">
        <v>0</v>
      </c>
      <c r="I2735" s="205">
        <v>0</v>
      </c>
      <c r="J2735" s="201">
        <v>51</v>
      </c>
      <c r="K2735" s="201">
        <v>0</v>
      </c>
      <c r="L2735" s="202">
        <v>0</v>
      </c>
    </row>
    <row r="2736" s="192" customFormat="1" customHeight="1" spans="1:12">
      <c r="A2736" s="179" t="s">
        <v>1619</v>
      </c>
      <c r="B2736" s="179" t="s">
        <v>1911</v>
      </c>
      <c r="C2736" s="179" t="s">
        <v>1911</v>
      </c>
      <c r="D2736" s="199" t="s">
        <v>3523</v>
      </c>
      <c r="E2736" s="200" t="s">
        <v>3524</v>
      </c>
      <c r="F2736" s="201">
        <v>75.72</v>
      </c>
      <c r="G2736" s="201">
        <v>75.72</v>
      </c>
      <c r="H2736" s="202">
        <v>0</v>
      </c>
      <c r="I2736" s="205">
        <v>0</v>
      </c>
      <c r="J2736" s="201">
        <v>0</v>
      </c>
      <c r="K2736" s="201">
        <v>75.72</v>
      </c>
      <c r="L2736" s="202">
        <v>0</v>
      </c>
    </row>
    <row r="2737" s="192" customFormat="1" customHeight="1" spans="1:12">
      <c r="A2737" s="179" t="s">
        <v>1619</v>
      </c>
      <c r="B2737" s="179" t="s">
        <v>1911</v>
      </c>
      <c r="C2737" s="179" t="s">
        <v>1913</v>
      </c>
      <c r="D2737" s="199" t="s">
        <v>3525</v>
      </c>
      <c r="E2737" s="200" t="s">
        <v>3526</v>
      </c>
      <c r="F2737" s="201">
        <v>30.29</v>
      </c>
      <c r="G2737" s="201">
        <v>30.29</v>
      </c>
      <c r="H2737" s="202">
        <v>0</v>
      </c>
      <c r="I2737" s="205">
        <v>0</v>
      </c>
      <c r="J2737" s="201">
        <v>0</v>
      </c>
      <c r="K2737" s="201">
        <v>30.29</v>
      </c>
      <c r="L2737" s="202">
        <v>0</v>
      </c>
    </row>
    <row r="2738" s="192" customFormat="1" customHeight="1" spans="1:12">
      <c r="A2738" s="179" t="s">
        <v>1697</v>
      </c>
      <c r="B2738" s="179" t="s">
        <v>1992</v>
      </c>
      <c r="C2738" s="179" t="s">
        <v>1899</v>
      </c>
      <c r="D2738" s="199" t="s">
        <v>3582</v>
      </c>
      <c r="E2738" s="200" t="s">
        <v>3528</v>
      </c>
      <c r="F2738" s="201">
        <v>19.88</v>
      </c>
      <c r="G2738" s="201">
        <v>19.88</v>
      </c>
      <c r="H2738" s="202">
        <v>0</v>
      </c>
      <c r="I2738" s="205">
        <v>0</v>
      </c>
      <c r="J2738" s="201">
        <v>0</v>
      </c>
      <c r="K2738" s="201">
        <v>19.88</v>
      </c>
      <c r="L2738" s="202">
        <v>0</v>
      </c>
    </row>
    <row r="2739" s="192" customFormat="1" customHeight="1" spans="1:12">
      <c r="A2739" s="179" t="s">
        <v>1619</v>
      </c>
      <c r="B2739" s="179" t="s">
        <v>2029</v>
      </c>
      <c r="C2739" s="179" t="s">
        <v>1899</v>
      </c>
      <c r="D2739" s="199" t="s">
        <v>3529</v>
      </c>
      <c r="E2739" s="200" t="s">
        <v>3530</v>
      </c>
      <c r="F2739" s="201">
        <v>3.28</v>
      </c>
      <c r="G2739" s="201">
        <v>3.28</v>
      </c>
      <c r="H2739" s="202">
        <v>0</v>
      </c>
      <c r="I2739" s="205">
        <v>0</v>
      </c>
      <c r="J2739" s="201">
        <v>0</v>
      </c>
      <c r="K2739" s="201">
        <v>3.28</v>
      </c>
      <c r="L2739" s="202">
        <v>0</v>
      </c>
    </row>
    <row r="2740" s="192" customFormat="1" customHeight="1" spans="1:12">
      <c r="A2740" s="179" t="s">
        <v>1619</v>
      </c>
      <c r="B2740" s="179" t="s">
        <v>2029</v>
      </c>
      <c r="C2740" s="179" t="s">
        <v>1897</v>
      </c>
      <c r="D2740" s="199" t="s">
        <v>3531</v>
      </c>
      <c r="E2740" s="200" t="s">
        <v>3532</v>
      </c>
      <c r="F2740" s="201">
        <v>3.77</v>
      </c>
      <c r="G2740" s="201">
        <v>3.77</v>
      </c>
      <c r="H2740" s="202">
        <v>0</v>
      </c>
      <c r="I2740" s="205">
        <v>0</v>
      </c>
      <c r="J2740" s="201">
        <v>0</v>
      </c>
      <c r="K2740" s="201">
        <v>3.77</v>
      </c>
      <c r="L2740" s="202">
        <v>0</v>
      </c>
    </row>
    <row r="2741" s="192" customFormat="1" customHeight="1" spans="1:12">
      <c r="A2741" s="179" t="s">
        <v>1851</v>
      </c>
      <c r="B2741" s="179" t="s">
        <v>1899</v>
      </c>
      <c r="C2741" s="179" t="s">
        <v>1897</v>
      </c>
      <c r="D2741" s="199" t="s">
        <v>3533</v>
      </c>
      <c r="E2741" s="200" t="s">
        <v>3533</v>
      </c>
      <c r="F2741" s="201">
        <v>39.31</v>
      </c>
      <c r="G2741" s="201">
        <v>39.31</v>
      </c>
      <c r="H2741" s="202">
        <v>0</v>
      </c>
      <c r="I2741" s="205">
        <v>0</v>
      </c>
      <c r="J2741" s="201">
        <v>0</v>
      </c>
      <c r="K2741" s="201">
        <v>39.31</v>
      </c>
      <c r="L2741" s="202">
        <v>0</v>
      </c>
    </row>
    <row r="2742" s="192" customFormat="1" customHeight="1" spans="1:12">
      <c r="A2742" s="179" t="s">
        <v>1697</v>
      </c>
      <c r="B2742" s="179" t="s">
        <v>1909</v>
      </c>
      <c r="C2742" s="179" t="s">
        <v>1901</v>
      </c>
      <c r="D2742" s="199" t="s">
        <v>3977</v>
      </c>
      <c r="E2742" s="200" t="s">
        <v>3534</v>
      </c>
      <c r="F2742" s="201">
        <v>76.5</v>
      </c>
      <c r="G2742" s="201">
        <v>76.5</v>
      </c>
      <c r="H2742" s="202">
        <v>0</v>
      </c>
      <c r="I2742" s="205">
        <v>76.5</v>
      </c>
      <c r="J2742" s="201">
        <v>0</v>
      </c>
      <c r="K2742" s="201">
        <v>0</v>
      </c>
      <c r="L2742" s="202">
        <v>0</v>
      </c>
    </row>
    <row r="2743" s="192" customFormat="1" customHeight="1" spans="1:12">
      <c r="A2743" s="179" t="s">
        <v>1697</v>
      </c>
      <c r="B2743" s="179" t="s">
        <v>1909</v>
      </c>
      <c r="C2743" s="179" t="s">
        <v>1901</v>
      </c>
      <c r="D2743" s="199" t="s">
        <v>3977</v>
      </c>
      <c r="E2743" s="200" t="s">
        <v>3535</v>
      </c>
      <c r="F2743" s="201">
        <v>3.77</v>
      </c>
      <c r="G2743" s="201">
        <v>3.77</v>
      </c>
      <c r="H2743" s="202">
        <v>0</v>
      </c>
      <c r="I2743" s="205">
        <v>3.77</v>
      </c>
      <c r="J2743" s="201">
        <v>0</v>
      </c>
      <c r="K2743" s="201">
        <v>0</v>
      </c>
      <c r="L2743" s="202">
        <v>0</v>
      </c>
    </row>
    <row r="2744" s="192" customFormat="1" customHeight="1" spans="1:12">
      <c r="A2744" s="179" t="s">
        <v>1619</v>
      </c>
      <c r="B2744" s="179" t="s">
        <v>1911</v>
      </c>
      <c r="C2744" s="179" t="s">
        <v>1899</v>
      </c>
      <c r="D2744" s="199" t="s">
        <v>3571</v>
      </c>
      <c r="E2744" s="200" t="s">
        <v>3538</v>
      </c>
      <c r="F2744" s="201">
        <v>39.04</v>
      </c>
      <c r="G2744" s="201">
        <v>39.04</v>
      </c>
      <c r="H2744" s="202">
        <v>0</v>
      </c>
      <c r="I2744" s="205">
        <v>0</v>
      </c>
      <c r="J2744" s="201">
        <v>39.04</v>
      </c>
      <c r="K2744" s="201">
        <v>0</v>
      </c>
      <c r="L2744" s="202">
        <v>0</v>
      </c>
    </row>
    <row r="2745" s="192" customFormat="1" customHeight="1" spans="1:12">
      <c r="A2745" s="179"/>
      <c r="B2745" s="179"/>
      <c r="C2745" s="179"/>
      <c r="D2745" s="199" t="s">
        <v>3541</v>
      </c>
      <c r="E2745" s="200" t="s">
        <v>3542</v>
      </c>
      <c r="F2745" s="201">
        <v>60</v>
      </c>
      <c r="G2745" s="201">
        <v>60</v>
      </c>
      <c r="H2745" s="202">
        <v>0</v>
      </c>
      <c r="I2745" s="205">
        <v>60</v>
      </c>
      <c r="J2745" s="201">
        <v>0</v>
      </c>
      <c r="K2745" s="201">
        <v>0</v>
      </c>
      <c r="L2745" s="202">
        <v>0</v>
      </c>
    </row>
    <row r="2746" s="192" customFormat="1" customHeight="1" spans="1:12">
      <c r="A2746" s="179" t="s">
        <v>1697</v>
      </c>
      <c r="B2746" s="179" t="s">
        <v>1909</v>
      </c>
      <c r="C2746" s="179" t="s">
        <v>1901</v>
      </c>
      <c r="D2746" s="199" t="s">
        <v>3977</v>
      </c>
      <c r="E2746" s="200" t="s">
        <v>3978</v>
      </c>
      <c r="F2746" s="201">
        <v>20</v>
      </c>
      <c r="G2746" s="201">
        <v>20</v>
      </c>
      <c r="H2746" s="202">
        <v>0</v>
      </c>
      <c r="I2746" s="205">
        <v>20</v>
      </c>
      <c r="J2746" s="201">
        <v>0</v>
      </c>
      <c r="K2746" s="201">
        <v>0</v>
      </c>
      <c r="L2746" s="202">
        <v>0</v>
      </c>
    </row>
    <row r="2747" s="192" customFormat="1" customHeight="1" spans="1:12">
      <c r="A2747" s="179" t="s">
        <v>1697</v>
      </c>
      <c r="B2747" s="179" t="s">
        <v>1909</v>
      </c>
      <c r="C2747" s="179" t="s">
        <v>1901</v>
      </c>
      <c r="D2747" s="199" t="s">
        <v>3977</v>
      </c>
      <c r="E2747" s="200" t="s">
        <v>3979</v>
      </c>
      <c r="F2747" s="201">
        <v>10</v>
      </c>
      <c r="G2747" s="201">
        <v>10</v>
      </c>
      <c r="H2747" s="202">
        <v>0</v>
      </c>
      <c r="I2747" s="205">
        <v>10</v>
      </c>
      <c r="J2747" s="201">
        <v>0</v>
      </c>
      <c r="K2747" s="201">
        <v>0</v>
      </c>
      <c r="L2747" s="202">
        <v>0</v>
      </c>
    </row>
    <row r="2748" s="192" customFormat="1" customHeight="1" spans="1:12">
      <c r="A2748" s="179" t="s">
        <v>1697</v>
      </c>
      <c r="B2748" s="179" t="s">
        <v>1909</v>
      </c>
      <c r="C2748" s="179" t="s">
        <v>1901</v>
      </c>
      <c r="D2748" s="199" t="s">
        <v>3977</v>
      </c>
      <c r="E2748" s="200" t="s">
        <v>3980</v>
      </c>
      <c r="F2748" s="201">
        <v>30</v>
      </c>
      <c r="G2748" s="201">
        <v>30</v>
      </c>
      <c r="H2748" s="202">
        <v>0</v>
      </c>
      <c r="I2748" s="205">
        <v>30</v>
      </c>
      <c r="J2748" s="201">
        <v>0</v>
      </c>
      <c r="K2748" s="201">
        <v>0</v>
      </c>
      <c r="L2748" s="202">
        <v>0</v>
      </c>
    </row>
    <row r="2749" s="192" customFormat="1" customHeight="1" spans="1:12">
      <c r="A2749" s="179"/>
      <c r="B2749" s="179"/>
      <c r="C2749" s="179"/>
      <c r="D2749" s="199" t="s">
        <v>2653</v>
      </c>
      <c r="E2749" s="200" t="s">
        <v>2654</v>
      </c>
      <c r="F2749" s="201">
        <v>92</v>
      </c>
      <c r="G2749" s="201">
        <v>92</v>
      </c>
      <c r="H2749" s="202">
        <v>0</v>
      </c>
      <c r="I2749" s="205">
        <v>92</v>
      </c>
      <c r="J2749" s="201">
        <v>0</v>
      </c>
      <c r="K2749" s="201">
        <v>0</v>
      </c>
      <c r="L2749" s="202">
        <v>0</v>
      </c>
    </row>
    <row r="2750" s="192" customFormat="1" customHeight="1" spans="1:12">
      <c r="A2750" s="179"/>
      <c r="B2750" s="179"/>
      <c r="C2750" s="179"/>
      <c r="D2750" s="199" t="s">
        <v>3541</v>
      </c>
      <c r="E2750" s="200" t="s">
        <v>3542</v>
      </c>
      <c r="F2750" s="201">
        <v>92</v>
      </c>
      <c r="G2750" s="201">
        <v>92</v>
      </c>
      <c r="H2750" s="202">
        <v>0</v>
      </c>
      <c r="I2750" s="205">
        <v>92</v>
      </c>
      <c r="J2750" s="201">
        <v>0</v>
      </c>
      <c r="K2750" s="201">
        <v>0</v>
      </c>
      <c r="L2750" s="202">
        <v>0</v>
      </c>
    </row>
    <row r="2751" s="192" customFormat="1" customHeight="1" spans="1:12">
      <c r="A2751" s="179" t="s">
        <v>1697</v>
      </c>
      <c r="B2751" s="179" t="s">
        <v>1915</v>
      </c>
      <c r="C2751" s="179" t="s">
        <v>2019</v>
      </c>
      <c r="D2751" s="199" t="s">
        <v>3970</v>
      </c>
      <c r="E2751" s="200" t="s">
        <v>3981</v>
      </c>
      <c r="F2751" s="201">
        <v>3</v>
      </c>
      <c r="G2751" s="201">
        <v>3</v>
      </c>
      <c r="H2751" s="202">
        <v>0</v>
      </c>
      <c r="I2751" s="205">
        <v>3</v>
      </c>
      <c r="J2751" s="201">
        <v>0</v>
      </c>
      <c r="K2751" s="201">
        <v>0</v>
      </c>
      <c r="L2751" s="202">
        <v>0</v>
      </c>
    </row>
    <row r="2752" s="192" customFormat="1" customHeight="1" spans="1:12">
      <c r="A2752" s="179" t="s">
        <v>1697</v>
      </c>
      <c r="B2752" s="179" t="s">
        <v>1915</v>
      </c>
      <c r="C2752" s="179" t="s">
        <v>2019</v>
      </c>
      <c r="D2752" s="199" t="s">
        <v>3970</v>
      </c>
      <c r="E2752" s="200" t="s">
        <v>3982</v>
      </c>
      <c r="F2752" s="201">
        <v>20</v>
      </c>
      <c r="G2752" s="201">
        <v>20</v>
      </c>
      <c r="H2752" s="202">
        <v>0</v>
      </c>
      <c r="I2752" s="205">
        <v>20</v>
      </c>
      <c r="J2752" s="201">
        <v>0</v>
      </c>
      <c r="K2752" s="201">
        <v>0</v>
      </c>
      <c r="L2752" s="202">
        <v>0</v>
      </c>
    </row>
    <row r="2753" s="192" customFormat="1" customHeight="1" spans="1:12">
      <c r="A2753" s="179" t="s">
        <v>1697</v>
      </c>
      <c r="B2753" s="179" t="s">
        <v>1915</v>
      </c>
      <c r="C2753" s="179" t="s">
        <v>2019</v>
      </c>
      <c r="D2753" s="199" t="s">
        <v>3970</v>
      </c>
      <c r="E2753" s="200" t="s">
        <v>3983</v>
      </c>
      <c r="F2753" s="201">
        <v>50</v>
      </c>
      <c r="G2753" s="201">
        <v>50</v>
      </c>
      <c r="H2753" s="202">
        <v>0</v>
      </c>
      <c r="I2753" s="205">
        <v>50</v>
      </c>
      <c r="J2753" s="201">
        <v>0</v>
      </c>
      <c r="K2753" s="201">
        <v>0</v>
      </c>
      <c r="L2753" s="202">
        <v>0</v>
      </c>
    </row>
    <row r="2754" s="192" customFormat="1" customHeight="1" spans="1:12">
      <c r="A2754" s="179" t="s">
        <v>1697</v>
      </c>
      <c r="B2754" s="179" t="s">
        <v>1915</v>
      </c>
      <c r="C2754" s="179" t="s">
        <v>2019</v>
      </c>
      <c r="D2754" s="199" t="s">
        <v>3970</v>
      </c>
      <c r="E2754" s="200" t="s">
        <v>3984</v>
      </c>
      <c r="F2754" s="201">
        <v>15</v>
      </c>
      <c r="G2754" s="201">
        <v>15</v>
      </c>
      <c r="H2754" s="202">
        <v>0</v>
      </c>
      <c r="I2754" s="205">
        <v>15</v>
      </c>
      <c r="J2754" s="201">
        <v>0</v>
      </c>
      <c r="K2754" s="201">
        <v>0</v>
      </c>
      <c r="L2754" s="202">
        <v>0</v>
      </c>
    </row>
    <row r="2755" s="192" customFormat="1" customHeight="1" spans="1:12">
      <c r="A2755" s="179" t="s">
        <v>1697</v>
      </c>
      <c r="B2755" s="179" t="s">
        <v>1915</v>
      </c>
      <c r="C2755" s="179" t="s">
        <v>2019</v>
      </c>
      <c r="D2755" s="199" t="s">
        <v>3970</v>
      </c>
      <c r="E2755" s="200" t="s">
        <v>3985</v>
      </c>
      <c r="F2755" s="201">
        <v>4</v>
      </c>
      <c r="G2755" s="201">
        <v>4</v>
      </c>
      <c r="H2755" s="202">
        <v>0</v>
      </c>
      <c r="I2755" s="205">
        <v>4</v>
      </c>
      <c r="J2755" s="201">
        <v>0</v>
      </c>
      <c r="K2755" s="201">
        <v>0</v>
      </c>
      <c r="L2755" s="202">
        <v>0</v>
      </c>
    </row>
    <row r="2756" s="192" customFormat="1" customHeight="1" spans="1:12">
      <c r="A2756" s="179"/>
      <c r="B2756" s="179"/>
      <c r="C2756" s="179"/>
      <c r="D2756" s="199" t="s">
        <v>2655</v>
      </c>
      <c r="E2756" s="200" t="s">
        <v>2656</v>
      </c>
      <c r="F2756" s="201">
        <v>13.55</v>
      </c>
      <c r="G2756" s="201">
        <v>13.55</v>
      </c>
      <c r="H2756" s="202">
        <v>0</v>
      </c>
      <c r="I2756" s="205">
        <v>0</v>
      </c>
      <c r="J2756" s="201">
        <v>13.55</v>
      </c>
      <c r="K2756" s="201">
        <v>0</v>
      </c>
      <c r="L2756" s="202">
        <v>0</v>
      </c>
    </row>
    <row r="2757" s="192" customFormat="1" customHeight="1" spans="1:12">
      <c r="A2757" s="179"/>
      <c r="B2757" s="179"/>
      <c r="C2757" s="179"/>
      <c r="D2757" s="199" t="s">
        <v>3517</v>
      </c>
      <c r="E2757" s="200" t="s">
        <v>3518</v>
      </c>
      <c r="F2757" s="201">
        <v>13.55</v>
      </c>
      <c r="G2757" s="201">
        <v>13.55</v>
      </c>
      <c r="H2757" s="202">
        <v>0</v>
      </c>
      <c r="I2757" s="205">
        <v>0</v>
      </c>
      <c r="J2757" s="201">
        <v>13.55</v>
      </c>
      <c r="K2757" s="201">
        <v>0</v>
      </c>
      <c r="L2757" s="202">
        <v>0</v>
      </c>
    </row>
    <row r="2758" s="192" customFormat="1" customHeight="1" spans="1:12">
      <c r="A2758" s="179" t="s">
        <v>1619</v>
      </c>
      <c r="B2758" s="179" t="s">
        <v>1911</v>
      </c>
      <c r="C2758" s="179" t="s">
        <v>1899</v>
      </c>
      <c r="D2758" s="199" t="s">
        <v>3571</v>
      </c>
      <c r="E2758" s="200" t="s">
        <v>3538</v>
      </c>
      <c r="F2758" s="201">
        <v>13.55</v>
      </c>
      <c r="G2758" s="201">
        <v>13.55</v>
      </c>
      <c r="H2758" s="202">
        <v>0</v>
      </c>
      <c r="I2758" s="205">
        <v>0</v>
      </c>
      <c r="J2758" s="201">
        <v>13.55</v>
      </c>
      <c r="K2758" s="201">
        <v>0</v>
      </c>
      <c r="L2758" s="202">
        <v>0</v>
      </c>
    </row>
    <row r="2759" s="192" customFormat="1" customHeight="1" spans="1:12">
      <c r="A2759" s="179"/>
      <c r="B2759" s="179"/>
      <c r="C2759" s="179"/>
      <c r="D2759" s="199" t="s">
        <v>2657</v>
      </c>
      <c r="E2759" s="200" t="s">
        <v>2658</v>
      </c>
      <c r="F2759" s="201">
        <v>6.7</v>
      </c>
      <c r="G2759" s="201">
        <v>6.7</v>
      </c>
      <c r="H2759" s="202">
        <v>0</v>
      </c>
      <c r="I2759" s="205">
        <v>0</v>
      </c>
      <c r="J2759" s="201">
        <v>6.7</v>
      </c>
      <c r="K2759" s="201">
        <v>0</v>
      </c>
      <c r="L2759" s="202">
        <v>0</v>
      </c>
    </row>
    <row r="2760" s="192" customFormat="1" customHeight="1" spans="1:12">
      <c r="A2760" s="179"/>
      <c r="B2760" s="179"/>
      <c r="C2760" s="179"/>
      <c r="D2760" s="199" t="s">
        <v>3517</v>
      </c>
      <c r="E2760" s="200" t="s">
        <v>3518</v>
      </c>
      <c r="F2760" s="201">
        <v>6.7</v>
      </c>
      <c r="G2760" s="201">
        <v>6.7</v>
      </c>
      <c r="H2760" s="202">
        <v>0</v>
      </c>
      <c r="I2760" s="205">
        <v>0</v>
      </c>
      <c r="J2760" s="201">
        <v>6.7</v>
      </c>
      <c r="K2760" s="201">
        <v>0</v>
      </c>
      <c r="L2760" s="202">
        <v>0</v>
      </c>
    </row>
    <row r="2761" s="192" customFormat="1" customHeight="1" spans="1:12">
      <c r="A2761" s="179" t="s">
        <v>1619</v>
      </c>
      <c r="B2761" s="179" t="s">
        <v>1911</v>
      </c>
      <c r="C2761" s="179" t="s">
        <v>1899</v>
      </c>
      <c r="D2761" s="199" t="s">
        <v>3571</v>
      </c>
      <c r="E2761" s="200" t="s">
        <v>3538</v>
      </c>
      <c r="F2761" s="201">
        <v>6.7</v>
      </c>
      <c r="G2761" s="201">
        <v>6.7</v>
      </c>
      <c r="H2761" s="202">
        <v>0</v>
      </c>
      <c r="I2761" s="205">
        <v>0</v>
      </c>
      <c r="J2761" s="201">
        <v>6.7</v>
      </c>
      <c r="K2761" s="201">
        <v>0</v>
      </c>
      <c r="L2761" s="202">
        <v>0</v>
      </c>
    </row>
    <row r="2762" s="192" customFormat="1" customHeight="1" spans="1:12">
      <c r="A2762" s="179"/>
      <c r="B2762" s="179"/>
      <c r="C2762" s="179"/>
      <c r="D2762" s="199" t="s">
        <v>2659</v>
      </c>
      <c r="E2762" s="200" t="s">
        <v>2660</v>
      </c>
      <c r="F2762" s="201">
        <v>15.85</v>
      </c>
      <c r="G2762" s="201">
        <v>15.85</v>
      </c>
      <c r="H2762" s="202">
        <v>0</v>
      </c>
      <c r="I2762" s="205">
        <v>0</v>
      </c>
      <c r="J2762" s="201">
        <v>15.85</v>
      </c>
      <c r="K2762" s="201">
        <v>0</v>
      </c>
      <c r="L2762" s="202">
        <v>0</v>
      </c>
    </row>
    <row r="2763" s="192" customFormat="1" customHeight="1" spans="1:12">
      <c r="A2763" s="179"/>
      <c r="B2763" s="179"/>
      <c r="C2763" s="179"/>
      <c r="D2763" s="199" t="s">
        <v>3517</v>
      </c>
      <c r="E2763" s="200" t="s">
        <v>3518</v>
      </c>
      <c r="F2763" s="201">
        <v>15.85</v>
      </c>
      <c r="G2763" s="201">
        <v>15.85</v>
      </c>
      <c r="H2763" s="202">
        <v>0</v>
      </c>
      <c r="I2763" s="205">
        <v>0</v>
      </c>
      <c r="J2763" s="201">
        <v>15.85</v>
      </c>
      <c r="K2763" s="201">
        <v>0</v>
      </c>
      <c r="L2763" s="202">
        <v>0</v>
      </c>
    </row>
    <row r="2764" s="192" customFormat="1" customHeight="1" spans="1:12">
      <c r="A2764" s="179" t="s">
        <v>1619</v>
      </c>
      <c r="B2764" s="179" t="s">
        <v>1911</v>
      </c>
      <c r="C2764" s="179" t="s">
        <v>1899</v>
      </c>
      <c r="D2764" s="199" t="s">
        <v>3571</v>
      </c>
      <c r="E2764" s="200" t="s">
        <v>3538</v>
      </c>
      <c r="F2764" s="201">
        <v>15.85</v>
      </c>
      <c r="G2764" s="201">
        <v>15.85</v>
      </c>
      <c r="H2764" s="202">
        <v>0</v>
      </c>
      <c r="I2764" s="205">
        <v>0</v>
      </c>
      <c r="J2764" s="201">
        <v>15.85</v>
      </c>
      <c r="K2764" s="201">
        <v>0</v>
      </c>
      <c r="L2764" s="202">
        <v>0</v>
      </c>
    </row>
    <row r="2765" s="192" customFormat="1" customHeight="1" spans="1:12">
      <c r="A2765" s="179"/>
      <c r="B2765" s="179"/>
      <c r="C2765" s="179"/>
      <c r="D2765" s="199" t="s">
        <v>2661</v>
      </c>
      <c r="E2765" s="200" t="s">
        <v>2662</v>
      </c>
      <c r="F2765" s="201">
        <v>21.1</v>
      </c>
      <c r="G2765" s="201">
        <v>21.1</v>
      </c>
      <c r="H2765" s="202">
        <v>0</v>
      </c>
      <c r="I2765" s="205">
        <v>0</v>
      </c>
      <c r="J2765" s="201">
        <v>21.1</v>
      </c>
      <c r="K2765" s="201">
        <v>0</v>
      </c>
      <c r="L2765" s="202">
        <v>0</v>
      </c>
    </row>
    <row r="2766" s="192" customFormat="1" customHeight="1" spans="1:12">
      <c r="A2766" s="179"/>
      <c r="B2766" s="179"/>
      <c r="C2766" s="179"/>
      <c r="D2766" s="199" t="s">
        <v>3517</v>
      </c>
      <c r="E2766" s="200" t="s">
        <v>3518</v>
      </c>
      <c r="F2766" s="201">
        <v>21.1</v>
      </c>
      <c r="G2766" s="201">
        <v>21.1</v>
      </c>
      <c r="H2766" s="202">
        <v>0</v>
      </c>
      <c r="I2766" s="205">
        <v>0</v>
      </c>
      <c r="J2766" s="201">
        <v>21.1</v>
      </c>
      <c r="K2766" s="201">
        <v>0</v>
      </c>
      <c r="L2766" s="202">
        <v>0</v>
      </c>
    </row>
    <row r="2767" s="192" customFormat="1" customHeight="1" spans="1:12">
      <c r="A2767" s="179" t="s">
        <v>1619</v>
      </c>
      <c r="B2767" s="179" t="s">
        <v>1911</v>
      </c>
      <c r="C2767" s="179" t="s">
        <v>1899</v>
      </c>
      <c r="D2767" s="199" t="s">
        <v>3571</v>
      </c>
      <c r="E2767" s="200" t="s">
        <v>3538</v>
      </c>
      <c r="F2767" s="201">
        <v>21.1</v>
      </c>
      <c r="G2767" s="201">
        <v>21.1</v>
      </c>
      <c r="H2767" s="202">
        <v>0</v>
      </c>
      <c r="I2767" s="205">
        <v>0</v>
      </c>
      <c r="J2767" s="201">
        <v>21.1</v>
      </c>
      <c r="K2767" s="201">
        <v>0</v>
      </c>
      <c r="L2767" s="202">
        <v>0</v>
      </c>
    </row>
    <row r="2768" s="192" customFormat="1" customHeight="1" spans="1:12">
      <c r="A2768" s="179"/>
      <c r="B2768" s="179"/>
      <c r="C2768" s="179"/>
      <c r="D2768" s="199" t="s">
        <v>2663</v>
      </c>
      <c r="E2768" s="200" t="s">
        <v>2664</v>
      </c>
      <c r="F2768" s="201">
        <v>4.75</v>
      </c>
      <c r="G2768" s="201">
        <v>4.75</v>
      </c>
      <c r="H2768" s="202">
        <v>0</v>
      </c>
      <c r="I2768" s="205">
        <v>0</v>
      </c>
      <c r="J2768" s="201">
        <v>4.75</v>
      </c>
      <c r="K2768" s="201">
        <v>0</v>
      </c>
      <c r="L2768" s="202">
        <v>0</v>
      </c>
    </row>
    <row r="2769" s="192" customFormat="1" customHeight="1" spans="1:12">
      <c r="A2769" s="179"/>
      <c r="B2769" s="179"/>
      <c r="C2769" s="179"/>
      <c r="D2769" s="199" t="s">
        <v>3517</v>
      </c>
      <c r="E2769" s="200" t="s">
        <v>3518</v>
      </c>
      <c r="F2769" s="201">
        <v>4.75</v>
      </c>
      <c r="G2769" s="201">
        <v>4.75</v>
      </c>
      <c r="H2769" s="202">
        <v>0</v>
      </c>
      <c r="I2769" s="205">
        <v>0</v>
      </c>
      <c r="J2769" s="201">
        <v>4.75</v>
      </c>
      <c r="K2769" s="201">
        <v>0</v>
      </c>
      <c r="L2769" s="202">
        <v>0</v>
      </c>
    </row>
    <row r="2770" s="192" customFormat="1" customHeight="1" spans="1:12">
      <c r="A2770" s="179" t="s">
        <v>1619</v>
      </c>
      <c r="B2770" s="179" t="s">
        <v>1911</v>
      </c>
      <c r="C2770" s="179" t="s">
        <v>1899</v>
      </c>
      <c r="D2770" s="199" t="s">
        <v>3571</v>
      </c>
      <c r="E2770" s="200" t="s">
        <v>3538</v>
      </c>
      <c r="F2770" s="201">
        <v>4.75</v>
      </c>
      <c r="G2770" s="201">
        <v>4.75</v>
      </c>
      <c r="H2770" s="202">
        <v>0</v>
      </c>
      <c r="I2770" s="205">
        <v>0</v>
      </c>
      <c r="J2770" s="201">
        <v>4.75</v>
      </c>
      <c r="K2770" s="201">
        <v>0</v>
      </c>
      <c r="L2770" s="202">
        <v>0</v>
      </c>
    </row>
    <row r="2771" s="192" customFormat="1" customHeight="1" spans="1:12">
      <c r="A2771" s="179"/>
      <c r="B2771" s="179"/>
      <c r="C2771" s="179"/>
      <c r="D2771" s="199" t="s">
        <v>2665</v>
      </c>
      <c r="E2771" s="200" t="s">
        <v>2666</v>
      </c>
      <c r="F2771" s="201">
        <v>12.83</v>
      </c>
      <c r="G2771" s="201">
        <v>12.83</v>
      </c>
      <c r="H2771" s="202">
        <v>0</v>
      </c>
      <c r="I2771" s="205">
        <v>0</v>
      </c>
      <c r="J2771" s="201">
        <v>12.83</v>
      </c>
      <c r="K2771" s="201">
        <v>0</v>
      </c>
      <c r="L2771" s="202">
        <v>0</v>
      </c>
    </row>
    <row r="2772" s="192" customFormat="1" customHeight="1" spans="1:12">
      <c r="A2772" s="179"/>
      <c r="B2772" s="179"/>
      <c r="C2772" s="179"/>
      <c r="D2772" s="199" t="s">
        <v>3517</v>
      </c>
      <c r="E2772" s="200" t="s">
        <v>3518</v>
      </c>
      <c r="F2772" s="201">
        <v>12.83</v>
      </c>
      <c r="G2772" s="201">
        <v>12.83</v>
      </c>
      <c r="H2772" s="202">
        <v>0</v>
      </c>
      <c r="I2772" s="205">
        <v>0</v>
      </c>
      <c r="J2772" s="201">
        <v>12.83</v>
      </c>
      <c r="K2772" s="201">
        <v>0</v>
      </c>
      <c r="L2772" s="202">
        <v>0</v>
      </c>
    </row>
    <row r="2773" s="192" customFormat="1" customHeight="1" spans="1:12">
      <c r="A2773" s="179" t="s">
        <v>1619</v>
      </c>
      <c r="B2773" s="179" t="s">
        <v>1911</v>
      </c>
      <c r="C2773" s="179" t="s">
        <v>1899</v>
      </c>
      <c r="D2773" s="199" t="s">
        <v>3571</v>
      </c>
      <c r="E2773" s="200" t="s">
        <v>3538</v>
      </c>
      <c r="F2773" s="201">
        <v>12.83</v>
      </c>
      <c r="G2773" s="201">
        <v>12.83</v>
      </c>
      <c r="H2773" s="202">
        <v>0</v>
      </c>
      <c r="I2773" s="205">
        <v>0</v>
      </c>
      <c r="J2773" s="201">
        <v>12.83</v>
      </c>
      <c r="K2773" s="201">
        <v>0</v>
      </c>
      <c r="L2773" s="202">
        <v>0</v>
      </c>
    </row>
    <row r="2774" s="192" customFormat="1" customHeight="1" spans="1:12">
      <c r="A2774" s="179"/>
      <c r="B2774" s="179"/>
      <c r="C2774" s="179"/>
      <c r="D2774" s="199" t="s">
        <v>2667</v>
      </c>
      <c r="E2774" s="200" t="s">
        <v>2668</v>
      </c>
      <c r="F2774" s="201">
        <v>14.72</v>
      </c>
      <c r="G2774" s="201">
        <v>14.72</v>
      </c>
      <c r="H2774" s="202">
        <v>0</v>
      </c>
      <c r="I2774" s="205">
        <v>0</v>
      </c>
      <c r="J2774" s="201">
        <v>14.72</v>
      </c>
      <c r="K2774" s="201">
        <v>0</v>
      </c>
      <c r="L2774" s="202">
        <v>0</v>
      </c>
    </row>
    <row r="2775" s="192" customFormat="1" customHeight="1" spans="1:12">
      <c r="A2775" s="179"/>
      <c r="B2775" s="179"/>
      <c r="C2775" s="179"/>
      <c r="D2775" s="199" t="s">
        <v>3517</v>
      </c>
      <c r="E2775" s="200" t="s">
        <v>3518</v>
      </c>
      <c r="F2775" s="201">
        <v>14.72</v>
      </c>
      <c r="G2775" s="201">
        <v>14.72</v>
      </c>
      <c r="H2775" s="202">
        <v>0</v>
      </c>
      <c r="I2775" s="205">
        <v>0</v>
      </c>
      <c r="J2775" s="201">
        <v>14.72</v>
      </c>
      <c r="K2775" s="201">
        <v>0</v>
      </c>
      <c r="L2775" s="202">
        <v>0</v>
      </c>
    </row>
    <row r="2776" s="192" customFormat="1" customHeight="1" spans="1:12">
      <c r="A2776" s="179" t="s">
        <v>1619</v>
      </c>
      <c r="B2776" s="179" t="s">
        <v>1911</v>
      </c>
      <c r="C2776" s="179" t="s">
        <v>1899</v>
      </c>
      <c r="D2776" s="199" t="s">
        <v>3571</v>
      </c>
      <c r="E2776" s="200" t="s">
        <v>3538</v>
      </c>
      <c r="F2776" s="201">
        <v>14.72</v>
      </c>
      <c r="G2776" s="201">
        <v>14.72</v>
      </c>
      <c r="H2776" s="202">
        <v>0</v>
      </c>
      <c r="I2776" s="205">
        <v>0</v>
      </c>
      <c r="J2776" s="201">
        <v>14.72</v>
      </c>
      <c r="K2776" s="201">
        <v>0</v>
      </c>
      <c r="L2776" s="202">
        <v>0</v>
      </c>
    </row>
    <row r="2777" s="192" customFormat="1" customHeight="1" spans="1:12">
      <c r="A2777" s="179"/>
      <c r="B2777" s="179"/>
      <c r="C2777" s="179"/>
      <c r="D2777" s="199" t="s">
        <v>2669</v>
      </c>
      <c r="E2777" s="200" t="s">
        <v>2670</v>
      </c>
      <c r="F2777" s="201">
        <v>7.63</v>
      </c>
      <c r="G2777" s="201">
        <v>7.63</v>
      </c>
      <c r="H2777" s="202">
        <v>0</v>
      </c>
      <c r="I2777" s="205">
        <v>0</v>
      </c>
      <c r="J2777" s="201">
        <v>7.63</v>
      </c>
      <c r="K2777" s="201">
        <v>0</v>
      </c>
      <c r="L2777" s="202">
        <v>0</v>
      </c>
    </row>
    <row r="2778" s="192" customFormat="1" customHeight="1" spans="1:12">
      <c r="A2778" s="179"/>
      <c r="B2778" s="179"/>
      <c r="C2778" s="179"/>
      <c r="D2778" s="199" t="s">
        <v>3517</v>
      </c>
      <c r="E2778" s="200" t="s">
        <v>3518</v>
      </c>
      <c r="F2778" s="201">
        <v>7.63</v>
      </c>
      <c r="G2778" s="201">
        <v>7.63</v>
      </c>
      <c r="H2778" s="202">
        <v>0</v>
      </c>
      <c r="I2778" s="205">
        <v>0</v>
      </c>
      <c r="J2778" s="201">
        <v>7.63</v>
      </c>
      <c r="K2778" s="201">
        <v>0</v>
      </c>
      <c r="L2778" s="202">
        <v>0</v>
      </c>
    </row>
    <row r="2779" s="192" customFormat="1" customHeight="1" spans="1:12">
      <c r="A2779" s="179" t="s">
        <v>1619</v>
      </c>
      <c r="B2779" s="179" t="s">
        <v>1911</v>
      </c>
      <c r="C2779" s="179" t="s">
        <v>1899</v>
      </c>
      <c r="D2779" s="199" t="s">
        <v>3571</v>
      </c>
      <c r="E2779" s="200" t="s">
        <v>3538</v>
      </c>
      <c r="F2779" s="201">
        <v>7.63</v>
      </c>
      <c r="G2779" s="201">
        <v>7.63</v>
      </c>
      <c r="H2779" s="202">
        <v>0</v>
      </c>
      <c r="I2779" s="205">
        <v>0</v>
      </c>
      <c r="J2779" s="201">
        <v>7.63</v>
      </c>
      <c r="K2779" s="201">
        <v>0</v>
      </c>
      <c r="L2779" s="202">
        <v>0</v>
      </c>
    </row>
    <row r="2780" s="192" customFormat="1" customHeight="1" spans="1:12">
      <c r="A2780" s="179"/>
      <c r="B2780" s="179"/>
      <c r="C2780" s="179"/>
      <c r="D2780" s="199" t="s">
        <v>2671</v>
      </c>
      <c r="E2780" s="200" t="s">
        <v>2672</v>
      </c>
      <c r="F2780" s="201">
        <v>1115</v>
      </c>
      <c r="G2780" s="201">
        <v>1115</v>
      </c>
      <c r="H2780" s="202">
        <v>0</v>
      </c>
      <c r="I2780" s="205">
        <v>1115</v>
      </c>
      <c r="J2780" s="201">
        <v>0</v>
      </c>
      <c r="K2780" s="201">
        <v>0</v>
      </c>
      <c r="L2780" s="202">
        <v>0</v>
      </c>
    </row>
    <row r="2781" s="192" customFormat="1" customHeight="1" spans="1:12">
      <c r="A2781" s="179"/>
      <c r="B2781" s="179"/>
      <c r="C2781" s="179"/>
      <c r="D2781" s="199" t="s">
        <v>3541</v>
      </c>
      <c r="E2781" s="200" t="s">
        <v>3542</v>
      </c>
      <c r="F2781" s="201">
        <v>1115</v>
      </c>
      <c r="G2781" s="201">
        <v>1115</v>
      </c>
      <c r="H2781" s="202">
        <v>0</v>
      </c>
      <c r="I2781" s="205">
        <v>1115</v>
      </c>
      <c r="J2781" s="201">
        <v>0</v>
      </c>
      <c r="K2781" s="201">
        <v>0</v>
      </c>
      <c r="L2781" s="202">
        <v>0</v>
      </c>
    </row>
    <row r="2782" s="192" customFormat="1" customHeight="1" spans="1:12">
      <c r="A2782" s="179" t="s">
        <v>1742</v>
      </c>
      <c r="B2782" s="179" t="s">
        <v>1901</v>
      </c>
      <c r="C2782" s="179" t="s">
        <v>1909</v>
      </c>
      <c r="D2782" s="199" t="s">
        <v>3986</v>
      </c>
      <c r="E2782" s="200" t="s">
        <v>3987</v>
      </c>
      <c r="F2782" s="201">
        <v>20</v>
      </c>
      <c r="G2782" s="201">
        <v>20</v>
      </c>
      <c r="H2782" s="202">
        <v>0</v>
      </c>
      <c r="I2782" s="205">
        <v>20</v>
      </c>
      <c r="J2782" s="201">
        <v>0</v>
      </c>
      <c r="K2782" s="201">
        <v>0</v>
      </c>
      <c r="L2782" s="202">
        <v>0</v>
      </c>
    </row>
    <row r="2783" s="192" customFormat="1" customHeight="1" spans="1:12">
      <c r="A2783" s="179" t="s">
        <v>1697</v>
      </c>
      <c r="B2783" s="179" t="s">
        <v>1901</v>
      </c>
      <c r="C2783" s="179" t="s">
        <v>1903</v>
      </c>
      <c r="D2783" s="199" t="s">
        <v>3988</v>
      </c>
      <c r="E2783" s="200" t="s">
        <v>3989</v>
      </c>
      <c r="F2783" s="201">
        <v>700</v>
      </c>
      <c r="G2783" s="201">
        <v>700</v>
      </c>
      <c r="H2783" s="202">
        <v>0</v>
      </c>
      <c r="I2783" s="205">
        <v>700</v>
      </c>
      <c r="J2783" s="201">
        <v>0</v>
      </c>
      <c r="K2783" s="201">
        <v>0</v>
      </c>
      <c r="L2783" s="202">
        <v>0</v>
      </c>
    </row>
    <row r="2784" s="192" customFormat="1" customHeight="1" spans="1:12">
      <c r="A2784" s="179" t="s">
        <v>1697</v>
      </c>
      <c r="B2784" s="179" t="s">
        <v>1901</v>
      </c>
      <c r="C2784" s="179" t="s">
        <v>1897</v>
      </c>
      <c r="D2784" s="199" t="s">
        <v>3990</v>
      </c>
      <c r="E2784" s="200" t="s">
        <v>3991</v>
      </c>
      <c r="F2784" s="201">
        <v>265</v>
      </c>
      <c r="G2784" s="201">
        <v>265</v>
      </c>
      <c r="H2784" s="202">
        <v>0</v>
      </c>
      <c r="I2784" s="205">
        <v>265</v>
      </c>
      <c r="J2784" s="201">
        <v>0</v>
      </c>
      <c r="K2784" s="201">
        <v>0</v>
      </c>
      <c r="L2784" s="202">
        <v>0</v>
      </c>
    </row>
    <row r="2785" s="192" customFormat="1" customHeight="1" spans="1:12">
      <c r="A2785" s="179" t="s">
        <v>1697</v>
      </c>
      <c r="B2785" s="179" t="s">
        <v>1901</v>
      </c>
      <c r="C2785" s="179" t="s">
        <v>1897</v>
      </c>
      <c r="D2785" s="199" t="s">
        <v>3990</v>
      </c>
      <c r="E2785" s="200" t="s">
        <v>3975</v>
      </c>
      <c r="F2785" s="201">
        <v>120</v>
      </c>
      <c r="G2785" s="201">
        <v>120</v>
      </c>
      <c r="H2785" s="202">
        <v>0</v>
      </c>
      <c r="I2785" s="205">
        <v>120</v>
      </c>
      <c r="J2785" s="201">
        <v>0</v>
      </c>
      <c r="K2785" s="201">
        <v>0</v>
      </c>
      <c r="L2785" s="202">
        <v>0</v>
      </c>
    </row>
    <row r="2786" s="192" customFormat="1" customHeight="1" spans="1:12">
      <c r="A2786" s="179" t="s">
        <v>1697</v>
      </c>
      <c r="B2786" s="179" t="s">
        <v>1901</v>
      </c>
      <c r="C2786" s="179" t="s">
        <v>1897</v>
      </c>
      <c r="D2786" s="199" t="s">
        <v>3990</v>
      </c>
      <c r="E2786" s="200" t="s">
        <v>3992</v>
      </c>
      <c r="F2786" s="201">
        <v>10</v>
      </c>
      <c r="G2786" s="201">
        <v>10</v>
      </c>
      <c r="H2786" s="202">
        <v>0</v>
      </c>
      <c r="I2786" s="205">
        <v>10</v>
      </c>
      <c r="J2786" s="201">
        <v>0</v>
      </c>
      <c r="K2786" s="201">
        <v>0</v>
      </c>
      <c r="L2786" s="202">
        <v>0</v>
      </c>
    </row>
    <row r="2787" s="192" customFormat="1" customHeight="1" spans="1:12">
      <c r="A2787" s="179"/>
      <c r="B2787" s="179"/>
      <c r="C2787" s="179"/>
      <c r="D2787" s="199" t="s">
        <v>2673</v>
      </c>
      <c r="E2787" s="200" t="s">
        <v>1074</v>
      </c>
      <c r="F2787" s="201">
        <v>205.37</v>
      </c>
      <c r="G2787" s="201">
        <v>184.37</v>
      </c>
      <c r="H2787" s="202">
        <v>21</v>
      </c>
      <c r="I2787" s="205">
        <v>102.46</v>
      </c>
      <c r="J2787" s="201">
        <v>35.04</v>
      </c>
      <c r="K2787" s="201">
        <v>23.52</v>
      </c>
      <c r="L2787" s="202">
        <v>44.35</v>
      </c>
    </row>
    <row r="2788" s="192" customFormat="1" customHeight="1" spans="1:12">
      <c r="A2788" s="179"/>
      <c r="B2788" s="179"/>
      <c r="C2788" s="179"/>
      <c r="D2788" s="199" t="s">
        <v>2674</v>
      </c>
      <c r="E2788" s="200" t="s">
        <v>2675</v>
      </c>
      <c r="F2788" s="201">
        <v>153.87</v>
      </c>
      <c r="G2788" s="201">
        <v>153.87</v>
      </c>
      <c r="H2788" s="202">
        <v>0</v>
      </c>
      <c r="I2788" s="205">
        <v>71.96</v>
      </c>
      <c r="J2788" s="201">
        <v>14.04</v>
      </c>
      <c r="K2788" s="201">
        <v>23.52</v>
      </c>
      <c r="L2788" s="202">
        <v>44.35</v>
      </c>
    </row>
    <row r="2789" s="192" customFormat="1" customHeight="1" spans="1:12">
      <c r="A2789" s="179"/>
      <c r="B2789" s="179"/>
      <c r="C2789" s="179"/>
      <c r="D2789" s="199" t="s">
        <v>3517</v>
      </c>
      <c r="E2789" s="200" t="s">
        <v>3518</v>
      </c>
      <c r="F2789" s="201">
        <v>97.87</v>
      </c>
      <c r="G2789" s="201">
        <v>97.87</v>
      </c>
      <c r="H2789" s="202">
        <v>0</v>
      </c>
      <c r="I2789" s="205">
        <v>15.96</v>
      </c>
      <c r="J2789" s="201">
        <v>14.04</v>
      </c>
      <c r="K2789" s="201">
        <v>23.52</v>
      </c>
      <c r="L2789" s="202">
        <v>44.35</v>
      </c>
    </row>
    <row r="2790" s="192" customFormat="1" customHeight="1" spans="1:12">
      <c r="A2790" s="179" t="s">
        <v>1697</v>
      </c>
      <c r="B2790" s="179" t="s">
        <v>1897</v>
      </c>
      <c r="C2790" s="179" t="s">
        <v>1897</v>
      </c>
      <c r="D2790" s="199" t="s">
        <v>3519</v>
      </c>
      <c r="E2790" s="200" t="s">
        <v>3520</v>
      </c>
      <c r="F2790" s="201">
        <v>44.35</v>
      </c>
      <c r="G2790" s="201">
        <v>44.35</v>
      </c>
      <c r="H2790" s="202">
        <v>0</v>
      </c>
      <c r="I2790" s="205">
        <v>0</v>
      </c>
      <c r="J2790" s="201">
        <v>0</v>
      </c>
      <c r="K2790" s="201">
        <v>0</v>
      </c>
      <c r="L2790" s="202">
        <v>44.35</v>
      </c>
    </row>
    <row r="2791" s="192" customFormat="1" customHeight="1" spans="1:12">
      <c r="A2791" s="179" t="s">
        <v>1697</v>
      </c>
      <c r="B2791" s="179" t="s">
        <v>1897</v>
      </c>
      <c r="C2791" s="179" t="s">
        <v>1897</v>
      </c>
      <c r="D2791" s="199" t="s">
        <v>3519</v>
      </c>
      <c r="E2791" s="200" t="s">
        <v>3521</v>
      </c>
      <c r="F2791" s="201">
        <v>2.27</v>
      </c>
      <c r="G2791" s="201">
        <v>2.27</v>
      </c>
      <c r="H2791" s="202">
        <v>0</v>
      </c>
      <c r="I2791" s="205">
        <v>0</v>
      </c>
      <c r="J2791" s="201">
        <v>2.27</v>
      </c>
      <c r="K2791" s="201">
        <v>0</v>
      </c>
      <c r="L2791" s="202">
        <v>0</v>
      </c>
    </row>
    <row r="2792" s="192" customFormat="1" customHeight="1" spans="1:12">
      <c r="A2792" s="179" t="s">
        <v>1697</v>
      </c>
      <c r="B2792" s="179" t="s">
        <v>1897</v>
      </c>
      <c r="C2792" s="179" t="s">
        <v>1897</v>
      </c>
      <c r="D2792" s="199" t="s">
        <v>3519</v>
      </c>
      <c r="E2792" s="200" t="s">
        <v>3522</v>
      </c>
      <c r="F2792" s="201">
        <v>7</v>
      </c>
      <c r="G2792" s="201">
        <v>7</v>
      </c>
      <c r="H2792" s="202">
        <v>0</v>
      </c>
      <c r="I2792" s="205">
        <v>0</v>
      </c>
      <c r="J2792" s="201">
        <v>7</v>
      </c>
      <c r="K2792" s="201">
        <v>0</v>
      </c>
      <c r="L2792" s="202">
        <v>0</v>
      </c>
    </row>
    <row r="2793" s="192" customFormat="1" customHeight="1" spans="1:12">
      <c r="A2793" s="179" t="s">
        <v>1619</v>
      </c>
      <c r="B2793" s="179" t="s">
        <v>1911</v>
      </c>
      <c r="C2793" s="179" t="s">
        <v>1911</v>
      </c>
      <c r="D2793" s="199" t="s">
        <v>3523</v>
      </c>
      <c r="E2793" s="200" t="s">
        <v>3524</v>
      </c>
      <c r="F2793" s="201">
        <v>10.72</v>
      </c>
      <c r="G2793" s="201">
        <v>10.72</v>
      </c>
      <c r="H2793" s="202">
        <v>0</v>
      </c>
      <c r="I2793" s="205">
        <v>0</v>
      </c>
      <c r="J2793" s="201">
        <v>0</v>
      </c>
      <c r="K2793" s="201">
        <v>10.72</v>
      </c>
      <c r="L2793" s="202">
        <v>0</v>
      </c>
    </row>
    <row r="2794" s="192" customFormat="1" customHeight="1" spans="1:12">
      <c r="A2794" s="179" t="s">
        <v>1619</v>
      </c>
      <c r="B2794" s="179" t="s">
        <v>1911</v>
      </c>
      <c r="C2794" s="179" t="s">
        <v>1913</v>
      </c>
      <c r="D2794" s="199" t="s">
        <v>3525</v>
      </c>
      <c r="E2794" s="200" t="s">
        <v>3526</v>
      </c>
      <c r="F2794" s="201">
        <v>4.29</v>
      </c>
      <c r="G2794" s="201">
        <v>4.29</v>
      </c>
      <c r="H2794" s="202">
        <v>0</v>
      </c>
      <c r="I2794" s="205">
        <v>0</v>
      </c>
      <c r="J2794" s="201">
        <v>0</v>
      </c>
      <c r="K2794" s="201">
        <v>4.29</v>
      </c>
      <c r="L2794" s="202">
        <v>0</v>
      </c>
    </row>
    <row r="2795" s="192" customFormat="1" customHeight="1" spans="1:12">
      <c r="A2795" s="179" t="s">
        <v>1697</v>
      </c>
      <c r="B2795" s="179" t="s">
        <v>1992</v>
      </c>
      <c r="C2795" s="179" t="s">
        <v>1897</v>
      </c>
      <c r="D2795" s="199" t="s">
        <v>3527</v>
      </c>
      <c r="E2795" s="200" t="s">
        <v>3528</v>
      </c>
      <c r="F2795" s="201">
        <v>2.75</v>
      </c>
      <c r="G2795" s="201">
        <v>2.75</v>
      </c>
      <c r="H2795" s="202">
        <v>0</v>
      </c>
      <c r="I2795" s="205">
        <v>0</v>
      </c>
      <c r="J2795" s="201">
        <v>0</v>
      </c>
      <c r="K2795" s="201">
        <v>2.75</v>
      </c>
      <c r="L2795" s="202">
        <v>0</v>
      </c>
    </row>
    <row r="2796" s="192" customFormat="1" customHeight="1" spans="1:12">
      <c r="A2796" s="179" t="s">
        <v>1619</v>
      </c>
      <c r="B2796" s="179" t="s">
        <v>2029</v>
      </c>
      <c r="C2796" s="179" t="s">
        <v>1899</v>
      </c>
      <c r="D2796" s="199" t="s">
        <v>3529</v>
      </c>
      <c r="E2796" s="200" t="s">
        <v>3530</v>
      </c>
      <c r="F2796" s="201">
        <v>0.44</v>
      </c>
      <c r="G2796" s="201">
        <v>0.44</v>
      </c>
      <c r="H2796" s="202">
        <v>0</v>
      </c>
      <c r="I2796" s="205">
        <v>0</v>
      </c>
      <c r="J2796" s="201">
        <v>0</v>
      </c>
      <c r="K2796" s="201">
        <v>0.44</v>
      </c>
      <c r="L2796" s="202">
        <v>0</v>
      </c>
    </row>
    <row r="2797" s="192" customFormat="1" customHeight="1" spans="1:12">
      <c r="A2797" s="179" t="s">
        <v>1851</v>
      </c>
      <c r="B2797" s="179" t="s">
        <v>1899</v>
      </c>
      <c r="C2797" s="179" t="s">
        <v>1897</v>
      </c>
      <c r="D2797" s="199" t="s">
        <v>3533</v>
      </c>
      <c r="E2797" s="200" t="s">
        <v>3533</v>
      </c>
      <c r="F2797" s="201">
        <v>5.32</v>
      </c>
      <c r="G2797" s="201">
        <v>5.32</v>
      </c>
      <c r="H2797" s="202">
        <v>0</v>
      </c>
      <c r="I2797" s="205">
        <v>0</v>
      </c>
      <c r="J2797" s="201">
        <v>0</v>
      </c>
      <c r="K2797" s="201">
        <v>5.32</v>
      </c>
      <c r="L2797" s="202">
        <v>0</v>
      </c>
    </row>
    <row r="2798" s="192" customFormat="1" customHeight="1" spans="1:12">
      <c r="A2798" s="179" t="s">
        <v>1697</v>
      </c>
      <c r="B2798" s="179" t="s">
        <v>1897</v>
      </c>
      <c r="C2798" s="179" t="s">
        <v>1897</v>
      </c>
      <c r="D2798" s="199" t="s">
        <v>3519</v>
      </c>
      <c r="E2798" s="200" t="s">
        <v>3534</v>
      </c>
      <c r="F2798" s="201">
        <v>10.5</v>
      </c>
      <c r="G2798" s="201">
        <v>10.5</v>
      </c>
      <c r="H2798" s="202">
        <v>0</v>
      </c>
      <c r="I2798" s="205">
        <v>10.5</v>
      </c>
      <c r="J2798" s="201">
        <v>0</v>
      </c>
      <c r="K2798" s="201">
        <v>0</v>
      </c>
      <c r="L2798" s="202">
        <v>0</v>
      </c>
    </row>
    <row r="2799" s="192" customFormat="1" customHeight="1" spans="1:12">
      <c r="A2799" s="179" t="s">
        <v>1697</v>
      </c>
      <c r="B2799" s="179" t="s">
        <v>1897</v>
      </c>
      <c r="C2799" s="179" t="s">
        <v>1897</v>
      </c>
      <c r="D2799" s="199" t="s">
        <v>3519</v>
      </c>
      <c r="E2799" s="200" t="s">
        <v>3535</v>
      </c>
      <c r="F2799" s="201">
        <v>0.54</v>
      </c>
      <c r="G2799" s="201">
        <v>0.54</v>
      </c>
      <c r="H2799" s="202">
        <v>0</v>
      </c>
      <c r="I2799" s="205">
        <v>0.54</v>
      </c>
      <c r="J2799" s="201">
        <v>0</v>
      </c>
      <c r="K2799" s="201">
        <v>0</v>
      </c>
      <c r="L2799" s="202">
        <v>0</v>
      </c>
    </row>
    <row r="2800" s="192" customFormat="1" customHeight="1" spans="1:12">
      <c r="A2800" s="179" t="s">
        <v>1697</v>
      </c>
      <c r="B2800" s="179" t="s">
        <v>1897</v>
      </c>
      <c r="C2800" s="179" t="s">
        <v>1897</v>
      </c>
      <c r="D2800" s="199" t="s">
        <v>3519</v>
      </c>
      <c r="E2800" s="200" t="s">
        <v>3536</v>
      </c>
      <c r="F2800" s="201">
        <v>4.92</v>
      </c>
      <c r="G2800" s="201">
        <v>4.92</v>
      </c>
      <c r="H2800" s="202">
        <v>0</v>
      </c>
      <c r="I2800" s="205">
        <v>4.92</v>
      </c>
      <c r="J2800" s="201">
        <v>0</v>
      </c>
      <c r="K2800" s="201">
        <v>0</v>
      </c>
      <c r="L2800" s="202">
        <v>0</v>
      </c>
    </row>
    <row r="2801" s="192" customFormat="1" customHeight="1" spans="1:12">
      <c r="A2801" s="179" t="s">
        <v>1619</v>
      </c>
      <c r="B2801" s="179" t="s">
        <v>1911</v>
      </c>
      <c r="C2801" s="179" t="s">
        <v>1897</v>
      </c>
      <c r="D2801" s="199" t="s">
        <v>3537</v>
      </c>
      <c r="E2801" s="200" t="s">
        <v>3538</v>
      </c>
      <c r="F2801" s="201">
        <v>4.77</v>
      </c>
      <c r="G2801" s="201">
        <v>4.77</v>
      </c>
      <c r="H2801" s="202">
        <v>0</v>
      </c>
      <c r="I2801" s="205">
        <v>0</v>
      </c>
      <c r="J2801" s="201">
        <v>4.77</v>
      </c>
      <c r="K2801" s="201">
        <v>0</v>
      </c>
      <c r="L2801" s="202">
        <v>0</v>
      </c>
    </row>
    <row r="2802" s="192" customFormat="1" customHeight="1" spans="1:12">
      <c r="A2802" s="179"/>
      <c r="B2802" s="179"/>
      <c r="C2802" s="179"/>
      <c r="D2802" s="199" t="s">
        <v>3541</v>
      </c>
      <c r="E2802" s="200" t="s">
        <v>3542</v>
      </c>
      <c r="F2802" s="201">
        <v>56</v>
      </c>
      <c r="G2802" s="201">
        <v>56</v>
      </c>
      <c r="H2802" s="202">
        <v>0</v>
      </c>
      <c r="I2802" s="205">
        <v>56</v>
      </c>
      <c r="J2802" s="201">
        <v>0</v>
      </c>
      <c r="K2802" s="201">
        <v>0</v>
      </c>
      <c r="L2802" s="202">
        <v>0</v>
      </c>
    </row>
    <row r="2803" s="192" customFormat="1" customHeight="1" spans="1:12">
      <c r="A2803" s="179" t="s">
        <v>1697</v>
      </c>
      <c r="B2803" s="179" t="s">
        <v>1897</v>
      </c>
      <c r="C2803" s="179" t="s">
        <v>1897</v>
      </c>
      <c r="D2803" s="199" t="s">
        <v>3519</v>
      </c>
      <c r="E2803" s="200" t="s">
        <v>3993</v>
      </c>
      <c r="F2803" s="201">
        <v>4</v>
      </c>
      <c r="G2803" s="201">
        <v>4</v>
      </c>
      <c r="H2803" s="202">
        <v>0</v>
      </c>
      <c r="I2803" s="205">
        <v>4</v>
      </c>
      <c r="J2803" s="201">
        <v>0</v>
      </c>
      <c r="K2803" s="201">
        <v>0</v>
      </c>
      <c r="L2803" s="202">
        <v>0</v>
      </c>
    </row>
    <row r="2804" s="192" customFormat="1" customHeight="1" spans="1:12">
      <c r="A2804" s="179" t="s">
        <v>1697</v>
      </c>
      <c r="B2804" s="179" t="s">
        <v>1897</v>
      </c>
      <c r="C2804" s="179" t="s">
        <v>1897</v>
      </c>
      <c r="D2804" s="199" t="s">
        <v>3519</v>
      </c>
      <c r="E2804" s="200" t="s">
        <v>3994</v>
      </c>
      <c r="F2804" s="201">
        <v>40</v>
      </c>
      <c r="G2804" s="201">
        <v>40</v>
      </c>
      <c r="H2804" s="202">
        <v>0</v>
      </c>
      <c r="I2804" s="205">
        <v>40</v>
      </c>
      <c r="J2804" s="201">
        <v>0</v>
      </c>
      <c r="K2804" s="201">
        <v>0</v>
      </c>
      <c r="L2804" s="202">
        <v>0</v>
      </c>
    </row>
    <row r="2805" s="192" customFormat="1" customHeight="1" spans="1:12">
      <c r="A2805" s="179" t="s">
        <v>1697</v>
      </c>
      <c r="B2805" s="179" t="s">
        <v>1897</v>
      </c>
      <c r="C2805" s="179" t="s">
        <v>1897</v>
      </c>
      <c r="D2805" s="199" t="s">
        <v>3519</v>
      </c>
      <c r="E2805" s="200" t="s">
        <v>3995</v>
      </c>
      <c r="F2805" s="201">
        <v>10</v>
      </c>
      <c r="G2805" s="201">
        <v>10</v>
      </c>
      <c r="H2805" s="202">
        <v>0</v>
      </c>
      <c r="I2805" s="205">
        <v>10</v>
      </c>
      <c r="J2805" s="201">
        <v>0</v>
      </c>
      <c r="K2805" s="201">
        <v>0</v>
      </c>
      <c r="L2805" s="202">
        <v>0</v>
      </c>
    </row>
    <row r="2806" s="192" customFormat="1" customHeight="1" spans="1:12">
      <c r="A2806" s="179" t="s">
        <v>1697</v>
      </c>
      <c r="B2806" s="179" t="s">
        <v>1897</v>
      </c>
      <c r="C2806" s="179" t="s">
        <v>1897</v>
      </c>
      <c r="D2806" s="199" t="s">
        <v>3519</v>
      </c>
      <c r="E2806" s="200" t="s">
        <v>3996</v>
      </c>
      <c r="F2806" s="201">
        <v>2</v>
      </c>
      <c r="G2806" s="201">
        <v>2</v>
      </c>
      <c r="H2806" s="202">
        <v>0</v>
      </c>
      <c r="I2806" s="205">
        <v>2</v>
      </c>
      <c r="J2806" s="201">
        <v>0</v>
      </c>
      <c r="K2806" s="201">
        <v>0</v>
      </c>
      <c r="L2806" s="202">
        <v>0</v>
      </c>
    </row>
    <row r="2807" s="192" customFormat="1" customHeight="1" spans="1:12">
      <c r="A2807" s="179"/>
      <c r="B2807" s="179"/>
      <c r="C2807" s="179"/>
      <c r="D2807" s="199" t="s">
        <v>2676</v>
      </c>
      <c r="E2807" s="200" t="s">
        <v>2677</v>
      </c>
      <c r="F2807" s="201">
        <v>51.5</v>
      </c>
      <c r="G2807" s="201">
        <v>30.5</v>
      </c>
      <c r="H2807" s="202">
        <v>21</v>
      </c>
      <c r="I2807" s="205">
        <v>30.5</v>
      </c>
      <c r="J2807" s="201">
        <v>21</v>
      </c>
      <c r="K2807" s="201">
        <v>0</v>
      </c>
      <c r="L2807" s="202">
        <v>0</v>
      </c>
    </row>
    <row r="2808" s="192" customFormat="1" customHeight="1" spans="1:12">
      <c r="A2808" s="179"/>
      <c r="B2808" s="179"/>
      <c r="C2808" s="179"/>
      <c r="D2808" s="199" t="s">
        <v>3517</v>
      </c>
      <c r="E2808" s="200" t="s">
        <v>3518</v>
      </c>
      <c r="F2808" s="201">
        <v>22.5</v>
      </c>
      <c r="G2808" s="201">
        <v>22.5</v>
      </c>
      <c r="H2808" s="202">
        <v>0</v>
      </c>
      <c r="I2808" s="205">
        <v>22.5</v>
      </c>
      <c r="J2808" s="201">
        <v>0</v>
      </c>
      <c r="K2808" s="201">
        <v>0</v>
      </c>
      <c r="L2808" s="202">
        <v>0</v>
      </c>
    </row>
    <row r="2809" s="192" customFormat="1" customHeight="1" spans="1:12">
      <c r="A2809" s="179" t="s">
        <v>1697</v>
      </c>
      <c r="B2809" s="179" t="s">
        <v>1897</v>
      </c>
      <c r="C2809" s="179" t="s">
        <v>1897</v>
      </c>
      <c r="D2809" s="199" t="s">
        <v>3519</v>
      </c>
      <c r="E2809" s="200" t="s">
        <v>3824</v>
      </c>
      <c r="F2809" s="201">
        <v>22.5</v>
      </c>
      <c r="G2809" s="201">
        <v>22.5</v>
      </c>
      <c r="H2809" s="202">
        <v>0</v>
      </c>
      <c r="I2809" s="205">
        <v>22.5</v>
      </c>
      <c r="J2809" s="201">
        <v>0</v>
      </c>
      <c r="K2809" s="201">
        <v>0</v>
      </c>
      <c r="L2809" s="202">
        <v>0</v>
      </c>
    </row>
    <row r="2810" s="192" customFormat="1" customHeight="1" spans="1:12">
      <c r="A2810" s="179"/>
      <c r="B2810" s="179"/>
      <c r="C2810" s="179"/>
      <c r="D2810" s="199" t="s">
        <v>3541</v>
      </c>
      <c r="E2810" s="200" t="s">
        <v>3542</v>
      </c>
      <c r="F2810" s="201">
        <v>29</v>
      </c>
      <c r="G2810" s="201">
        <v>8</v>
      </c>
      <c r="H2810" s="202">
        <v>21</v>
      </c>
      <c r="I2810" s="205">
        <v>8</v>
      </c>
      <c r="J2810" s="201">
        <v>21</v>
      </c>
      <c r="K2810" s="201">
        <v>0</v>
      </c>
      <c r="L2810" s="202">
        <v>0</v>
      </c>
    </row>
    <row r="2811" s="192" customFormat="1" customHeight="1" spans="1:12">
      <c r="A2811" s="179" t="s">
        <v>1697</v>
      </c>
      <c r="B2811" s="179" t="s">
        <v>1897</v>
      </c>
      <c r="C2811" s="179" t="s">
        <v>1897</v>
      </c>
      <c r="D2811" s="199" t="s">
        <v>3519</v>
      </c>
      <c r="E2811" s="200" t="s">
        <v>3622</v>
      </c>
      <c r="F2811" s="201">
        <v>21</v>
      </c>
      <c r="G2811" s="201">
        <v>0</v>
      </c>
      <c r="H2811" s="202">
        <v>21</v>
      </c>
      <c r="I2811" s="205">
        <v>0</v>
      </c>
      <c r="J2811" s="201">
        <v>21</v>
      </c>
      <c r="K2811" s="201">
        <v>0</v>
      </c>
      <c r="L2811" s="202">
        <v>0</v>
      </c>
    </row>
    <row r="2812" s="192" customFormat="1" customHeight="1" spans="1:12">
      <c r="A2812" s="179" t="s">
        <v>1697</v>
      </c>
      <c r="B2812" s="179" t="s">
        <v>1897</v>
      </c>
      <c r="C2812" s="179" t="s">
        <v>1899</v>
      </c>
      <c r="D2812" s="199" t="s">
        <v>3732</v>
      </c>
      <c r="E2812" s="200" t="s">
        <v>3997</v>
      </c>
      <c r="F2812" s="201">
        <v>8</v>
      </c>
      <c r="G2812" s="201">
        <v>8</v>
      </c>
      <c r="H2812" s="202">
        <v>0</v>
      </c>
      <c r="I2812" s="205">
        <v>8</v>
      </c>
      <c r="J2812" s="201">
        <v>0</v>
      </c>
      <c r="K2812" s="201">
        <v>0</v>
      </c>
      <c r="L2812" s="202">
        <v>0</v>
      </c>
    </row>
    <row r="2813" s="192" customFormat="1" customHeight="1" spans="1:12">
      <c r="A2813" s="179"/>
      <c r="B2813" s="179"/>
      <c r="C2813" s="179"/>
      <c r="D2813" s="199" t="s">
        <v>2678</v>
      </c>
      <c r="E2813" s="200" t="s">
        <v>139</v>
      </c>
      <c r="F2813" s="201">
        <v>2283.97</v>
      </c>
      <c r="G2813" s="201">
        <v>2193.97</v>
      </c>
      <c r="H2813" s="202">
        <v>90</v>
      </c>
      <c r="I2813" s="205">
        <v>713.99</v>
      </c>
      <c r="J2813" s="201">
        <v>262.16</v>
      </c>
      <c r="K2813" s="201">
        <v>454.62</v>
      </c>
      <c r="L2813" s="202">
        <v>853.2</v>
      </c>
    </row>
    <row r="2814" s="192" customFormat="1" customHeight="1" spans="1:12">
      <c r="A2814" s="179"/>
      <c r="B2814" s="179"/>
      <c r="C2814" s="179"/>
      <c r="D2814" s="199" t="s">
        <v>2679</v>
      </c>
      <c r="E2814" s="200" t="s">
        <v>2680</v>
      </c>
      <c r="F2814" s="201">
        <v>2283.97</v>
      </c>
      <c r="G2814" s="201">
        <v>2193.97</v>
      </c>
      <c r="H2814" s="202">
        <v>90</v>
      </c>
      <c r="I2814" s="205">
        <v>713.99</v>
      </c>
      <c r="J2814" s="201">
        <v>262.16</v>
      </c>
      <c r="K2814" s="201">
        <v>454.62</v>
      </c>
      <c r="L2814" s="202">
        <v>853.2</v>
      </c>
    </row>
    <row r="2815" s="192" customFormat="1" customHeight="1" spans="1:12">
      <c r="A2815" s="179"/>
      <c r="B2815" s="179"/>
      <c r="C2815" s="179"/>
      <c r="D2815" s="199" t="s">
        <v>3517</v>
      </c>
      <c r="E2815" s="200" t="s">
        <v>3518</v>
      </c>
      <c r="F2815" s="201">
        <v>1773.97</v>
      </c>
      <c r="G2815" s="201">
        <v>1773.97</v>
      </c>
      <c r="H2815" s="202">
        <v>0</v>
      </c>
      <c r="I2815" s="205">
        <v>293.99</v>
      </c>
      <c r="J2815" s="201">
        <v>172.16</v>
      </c>
      <c r="K2815" s="201">
        <v>454.62</v>
      </c>
      <c r="L2815" s="202">
        <v>853.2</v>
      </c>
    </row>
    <row r="2816" s="192" customFormat="1" customHeight="1" spans="1:12">
      <c r="A2816" s="179" t="s">
        <v>1697</v>
      </c>
      <c r="B2816" s="179" t="s">
        <v>1990</v>
      </c>
      <c r="C2816" s="179" t="s">
        <v>1897</v>
      </c>
      <c r="D2816" s="199" t="s">
        <v>3519</v>
      </c>
      <c r="E2816" s="200" t="s">
        <v>3520</v>
      </c>
      <c r="F2816" s="201">
        <v>853.2</v>
      </c>
      <c r="G2816" s="201">
        <v>853.2</v>
      </c>
      <c r="H2816" s="202">
        <v>0</v>
      </c>
      <c r="I2816" s="205">
        <v>0</v>
      </c>
      <c r="J2816" s="201">
        <v>0</v>
      </c>
      <c r="K2816" s="201">
        <v>0</v>
      </c>
      <c r="L2816" s="202">
        <v>853.2</v>
      </c>
    </row>
    <row r="2817" s="192" customFormat="1" customHeight="1" spans="1:12">
      <c r="A2817" s="179" t="s">
        <v>1697</v>
      </c>
      <c r="B2817" s="179" t="s">
        <v>1990</v>
      </c>
      <c r="C2817" s="179" t="s">
        <v>1897</v>
      </c>
      <c r="D2817" s="199" t="s">
        <v>3519</v>
      </c>
      <c r="E2817" s="200" t="s">
        <v>3521</v>
      </c>
      <c r="F2817" s="201">
        <v>14.42</v>
      </c>
      <c r="G2817" s="201">
        <v>14.42</v>
      </c>
      <c r="H2817" s="202">
        <v>0</v>
      </c>
      <c r="I2817" s="205">
        <v>0</v>
      </c>
      <c r="J2817" s="201">
        <v>14.42</v>
      </c>
      <c r="K2817" s="201">
        <v>0</v>
      </c>
      <c r="L2817" s="202">
        <v>0</v>
      </c>
    </row>
    <row r="2818" s="192" customFormat="1" customHeight="1" spans="1:12">
      <c r="A2818" s="179" t="s">
        <v>1697</v>
      </c>
      <c r="B2818" s="179" t="s">
        <v>1990</v>
      </c>
      <c r="C2818" s="179" t="s">
        <v>1897</v>
      </c>
      <c r="D2818" s="199" t="s">
        <v>3519</v>
      </c>
      <c r="E2818" s="200" t="s">
        <v>3522</v>
      </c>
      <c r="F2818" s="201">
        <v>155</v>
      </c>
      <c r="G2818" s="201">
        <v>155</v>
      </c>
      <c r="H2818" s="202">
        <v>0</v>
      </c>
      <c r="I2818" s="205">
        <v>0</v>
      </c>
      <c r="J2818" s="201">
        <v>155</v>
      </c>
      <c r="K2818" s="201">
        <v>0</v>
      </c>
      <c r="L2818" s="202">
        <v>0</v>
      </c>
    </row>
    <row r="2819" s="192" customFormat="1" customHeight="1" spans="1:12">
      <c r="A2819" s="179" t="s">
        <v>1619</v>
      </c>
      <c r="B2819" s="179" t="s">
        <v>1911</v>
      </c>
      <c r="C2819" s="179" t="s">
        <v>1911</v>
      </c>
      <c r="D2819" s="199" t="s">
        <v>3523</v>
      </c>
      <c r="E2819" s="200" t="s">
        <v>3524</v>
      </c>
      <c r="F2819" s="201">
        <v>204.52</v>
      </c>
      <c r="G2819" s="201">
        <v>204.52</v>
      </c>
      <c r="H2819" s="202">
        <v>0</v>
      </c>
      <c r="I2819" s="205">
        <v>0</v>
      </c>
      <c r="J2819" s="201">
        <v>0</v>
      </c>
      <c r="K2819" s="201">
        <v>204.52</v>
      </c>
      <c r="L2819" s="202">
        <v>0</v>
      </c>
    </row>
    <row r="2820" s="192" customFormat="1" customHeight="1" spans="1:12">
      <c r="A2820" s="179" t="s">
        <v>1619</v>
      </c>
      <c r="B2820" s="179" t="s">
        <v>1911</v>
      </c>
      <c r="C2820" s="179" t="s">
        <v>1913</v>
      </c>
      <c r="D2820" s="199" t="s">
        <v>3525</v>
      </c>
      <c r="E2820" s="200" t="s">
        <v>3526</v>
      </c>
      <c r="F2820" s="201">
        <v>81.81</v>
      </c>
      <c r="G2820" s="201">
        <v>81.81</v>
      </c>
      <c r="H2820" s="202">
        <v>0</v>
      </c>
      <c r="I2820" s="205">
        <v>0</v>
      </c>
      <c r="J2820" s="201">
        <v>0</v>
      </c>
      <c r="K2820" s="201">
        <v>81.81</v>
      </c>
      <c r="L2820" s="202">
        <v>0</v>
      </c>
    </row>
    <row r="2821" s="192" customFormat="1" customHeight="1" spans="1:12">
      <c r="A2821" s="179" t="s">
        <v>1697</v>
      </c>
      <c r="B2821" s="179" t="s">
        <v>1992</v>
      </c>
      <c r="C2821" s="179" t="s">
        <v>1897</v>
      </c>
      <c r="D2821" s="199" t="s">
        <v>3527</v>
      </c>
      <c r="E2821" s="200" t="s">
        <v>3528</v>
      </c>
      <c r="F2821" s="201">
        <v>51.27</v>
      </c>
      <c r="G2821" s="201">
        <v>51.27</v>
      </c>
      <c r="H2821" s="202">
        <v>0</v>
      </c>
      <c r="I2821" s="205">
        <v>0</v>
      </c>
      <c r="J2821" s="201">
        <v>0</v>
      </c>
      <c r="K2821" s="201">
        <v>51.27</v>
      </c>
      <c r="L2821" s="202">
        <v>0</v>
      </c>
    </row>
    <row r="2822" s="192" customFormat="1" customHeight="1" spans="1:12">
      <c r="A2822" s="179" t="s">
        <v>1619</v>
      </c>
      <c r="B2822" s="179" t="s">
        <v>2029</v>
      </c>
      <c r="C2822" s="179" t="s">
        <v>1899</v>
      </c>
      <c r="D2822" s="199" t="s">
        <v>3529</v>
      </c>
      <c r="E2822" s="200" t="s">
        <v>3530</v>
      </c>
      <c r="F2822" s="201">
        <v>8.53</v>
      </c>
      <c r="G2822" s="201">
        <v>8.53</v>
      </c>
      <c r="H2822" s="202">
        <v>0</v>
      </c>
      <c r="I2822" s="205">
        <v>0</v>
      </c>
      <c r="J2822" s="201">
        <v>0</v>
      </c>
      <c r="K2822" s="201">
        <v>8.53</v>
      </c>
      <c r="L2822" s="202">
        <v>0</v>
      </c>
    </row>
    <row r="2823" s="192" customFormat="1" customHeight="1" spans="1:12">
      <c r="A2823" s="179" t="s">
        <v>1619</v>
      </c>
      <c r="B2823" s="179" t="s">
        <v>2029</v>
      </c>
      <c r="C2823" s="179" t="s">
        <v>1897</v>
      </c>
      <c r="D2823" s="199" t="s">
        <v>3531</v>
      </c>
      <c r="E2823" s="200" t="s">
        <v>3532</v>
      </c>
      <c r="F2823" s="201">
        <v>6.11</v>
      </c>
      <c r="G2823" s="201">
        <v>6.11</v>
      </c>
      <c r="H2823" s="202">
        <v>0</v>
      </c>
      <c r="I2823" s="205">
        <v>0</v>
      </c>
      <c r="J2823" s="201">
        <v>0</v>
      </c>
      <c r="K2823" s="201">
        <v>6.11</v>
      </c>
      <c r="L2823" s="202">
        <v>0</v>
      </c>
    </row>
    <row r="2824" s="192" customFormat="1" customHeight="1" spans="1:12">
      <c r="A2824" s="179" t="s">
        <v>1851</v>
      </c>
      <c r="B2824" s="179" t="s">
        <v>1899</v>
      </c>
      <c r="C2824" s="179" t="s">
        <v>1897</v>
      </c>
      <c r="D2824" s="199" t="s">
        <v>3533</v>
      </c>
      <c r="E2824" s="200" t="s">
        <v>3533</v>
      </c>
      <c r="F2824" s="201">
        <v>102.38</v>
      </c>
      <c r="G2824" s="201">
        <v>102.38</v>
      </c>
      <c r="H2824" s="202">
        <v>0</v>
      </c>
      <c r="I2824" s="205">
        <v>0</v>
      </c>
      <c r="J2824" s="201">
        <v>0</v>
      </c>
      <c r="K2824" s="201">
        <v>102.38</v>
      </c>
      <c r="L2824" s="202">
        <v>0</v>
      </c>
    </row>
    <row r="2825" s="192" customFormat="1" customHeight="1" spans="1:12">
      <c r="A2825" s="179" t="s">
        <v>1697</v>
      </c>
      <c r="B2825" s="179" t="s">
        <v>1990</v>
      </c>
      <c r="C2825" s="179" t="s">
        <v>1897</v>
      </c>
      <c r="D2825" s="199" t="s">
        <v>3519</v>
      </c>
      <c r="E2825" s="200" t="s">
        <v>3824</v>
      </c>
      <c r="F2825" s="201">
        <v>9</v>
      </c>
      <c r="G2825" s="201">
        <v>9</v>
      </c>
      <c r="H2825" s="202">
        <v>0</v>
      </c>
      <c r="I2825" s="205">
        <v>9</v>
      </c>
      <c r="J2825" s="201">
        <v>0</v>
      </c>
      <c r="K2825" s="201">
        <v>0</v>
      </c>
      <c r="L2825" s="202">
        <v>0</v>
      </c>
    </row>
    <row r="2826" s="192" customFormat="1" customHeight="1" spans="1:12">
      <c r="A2826" s="179" t="s">
        <v>1697</v>
      </c>
      <c r="B2826" s="179" t="s">
        <v>1990</v>
      </c>
      <c r="C2826" s="179" t="s">
        <v>1897</v>
      </c>
      <c r="D2826" s="199" t="s">
        <v>3519</v>
      </c>
      <c r="E2826" s="200" t="s">
        <v>3534</v>
      </c>
      <c r="F2826" s="201">
        <v>232.5</v>
      </c>
      <c r="G2826" s="201">
        <v>232.5</v>
      </c>
      <c r="H2826" s="202">
        <v>0</v>
      </c>
      <c r="I2826" s="205">
        <v>232.5</v>
      </c>
      <c r="J2826" s="201">
        <v>0</v>
      </c>
      <c r="K2826" s="201">
        <v>0</v>
      </c>
      <c r="L2826" s="202">
        <v>0</v>
      </c>
    </row>
    <row r="2827" s="192" customFormat="1" customHeight="1" spans="1:12">
      <c r="A2827" s="179" t="s">
        <v>1697</v>
      </c>
      <c r="B2827" s="179" t="s">
        <v>1990</v>
      </c>
      <c r="C2827" s="179" t="s">
        <v>1897</v>
      </c>
      <c r="D2827" s="199" t="s">
        <v>3519</v>
      </c>
      <c r="E2827" s="200" t="s">
        <v>3535</v>
      </c>
      <c r="F2827" s="201">
        <v>9.57</v>
      </c>
      <c r="G2827" s="201">
        <v>9.57</v>
      </c>
      <c r="H2827" s="202">
        <v>0</v>
      </c>
      <c r="I2827" s="205">
        <v>9.57</v>
      </c>
      <c r="J2827" s="201">
        <v>0</v>
      </c>
      <c r="K2827" s="201">
        <v>0</v>
      </c>
      <c r="L2827" s="202">
        <v>0</v>
      </c>
    </row>
    <row r="2828" s="192" customFormat="1" customHeight="1" spans="1:12">
      <c r="A2828" s="179" t="s">
        <v>1697</v>
      </c>
      <c r="B2828" s="179" t="s">
        <v>1990</v>
      </c>
      <c r="C2828" s="179" t="s">
        <v>1897</v>
      </c>
      <c r="D2828" s="199" t="s">
        <v>3519</v>
      </c>
      <c r="E2828" s="200" t="s">
        <v>3536</v>
      </c>
      <c r="F2828" s="201">
        <v>42.92</v>
      </c>
      <c r="G2828" s="201">
        <v>42.92</v>
      </c>
      <c r="H2828" s="202">
        <v>0</v>
      </c>
      <c r="I2828" s="205">
        <v>42.92</v>
      </c>
      <c r="J2828" s="201">
        <v>0</v>
      </c>
      <c r="K2828" s="201">
        <v>0</v>
      </c>
      <c r="L2828" s="202">
        <v>0</v>
      </c>
    </row>
    <row r="2829" s="192" customFormat="1" customHeight="1" spans="1:12">
      <c r="A2829" s="179" t="s">
        <v>1619</v>
      </c>
      <c r="B2829" s="179" t="s">
        <v>1911</v>
      </c>
      <c r="C2829" s="179" t="s">
        <v>1897</v>
      </c>
      <c r="D2829" s="199" t="s">
        <v>3537</v>
      </c>
      <c r="E2829" s="200" t="s">
        <v>3538</v>
      </c>
      <c r="F2829" s="201">
        <v>2.74</v>
      </c>
      <c r="G2829" s="201">
        <v>2.74</v>
      </c>
      <c r="H2829" s="202">
        <v>0</v>
      </c>
      <c r="I2829" s="205">
        <v>0</v>
      </c>
      <c r="J2829" s="201">
        <v>2.74</v>
      </c>
      <c r="K2829" s="201">
        <v>0</v>
      </c>
      <c r="L2829" s="202">
        <v>0</v>
      </c>
    </row>
    <row r="2830" s="192" customFormat="1" customHeight="1" spans="1:12">
      <c r="A2830" s="179"/>
      <c r="B2830" s="179"/>
      <c r="C2830" s="179"/>
      <c r="D2830" s="199" t="s">
        <v>3541</v>
      </c>
      <c r="E2830" s="200" t="s">
        <v>3542</v>
      </c>
      <c r="F2830" s="201">
        <v>510</v>
      </c>
      <c r="G2830" s="201">
        <v>420</v>
      </c>
      <c r="H2830" s="202">
        <v>90</v>
      </c>
      <c r="I2830" s="205">
        <v>420</v>
      </c>
      <c r="J2830" s="201">
        <v>90</v>
      </c>
      <c r="K2830" s="201">
        <v>0</v>
      </c>
      <c r="L2830" s="202">
        <v>0</v>
      </c>
    </row>
    <row r="2831" s="192" customFormat="1" customHeight="1" spans="1:12">
      <c r="A2831" s="179" t="s">
        <v>1697</v>
      </c>
      <c r="B2831" s="179" t="s">
        <v>1990</v>
      </c>
      <c r="C2831" s="179" t="s">
        <v>1897</v>
      </c>
      <c r="D2831" s="199" t="s">
        <v>3519</v>
      </c>
      <c r="E2831" s="200" t="s">
        <v>3998</v>
      </c>
      <c r="F2831" s="201">
        <v>28</v>
      </c>
      <c r="G2831" s="201">
        <v>28</v>
      </c>
      <c r="H2831" s="202">
        <v>0</v>
      </c>
      <c r="I2831" s="205">
        <v>28</v>
      </c>
      <c r="J2831" s="201">
        <v>0</v>
      </c>
      <c r="K2831" s="201">
        <v>0</v>
      </c>
      <c r="L2831" s="202">
        <v>0</v>
      </c>
    </row>
    <row r="2832" s="192" customFormat="1" customHeight="1" spans="1:12">
      <c r="A2832" s="179" t="s">
        <v>1697</v>
      </c>
      <c r="B2832" s="179" t="s">
        <v>1990</v>
      </c>
      <c r="C2832" s="179" t="s">
        <v>2017</v>
      </c>
      <c r="D2832" s="199" t="s">
        <v>3999</v>
      </c>
      <c r="E2832" s="200" t="s">
        <v>3622</v>
      </c>
      <c r="F2832" s="201">
        <v>90</v>
      </c>
      <c r="G2832" s="201">
        <v>0</v>
      </c>
      <c r="H2832" s="202">
        <v>90</v>
      </c>
      <c r="I2832" s="205">
        <v>0</v>
      </c>
      <c r="J2832" s="201">
        <v>90</v>
      </c>
      <c r="K2832" s="201">
        <v>0</v>
      </c>
      <c r="L2832" s="202">
        <v>0</v>
      </c>
    </row>
    <row r="2833" s="192" customFormat="1" customHeight="1" spans="1:12">
      <c r="A2833" s="179" t="s">
        <v>1697</v>
      </c>
      <c r="B2833" s="179" t="s">
        <v>1990</v>
      </c>
      <c r="C2833" s="179" t="s">
        <v>1897</v>
      </c>
      <c r="D2833" s="199" t="s">
        <v>3519</v>
      </c>
      <c r="E2833" s="200" t="s">
        <v>4000</v>
      </c>
      <c r="F2833" s="201">
        <v>44</v>
      </c>
      <c r="G2833" s="201">
        <v>44</v>
      </c>
      <c r="H2833" s="202">
        <v>0</v>
      </c>
      <c r="I2833" s="205">
        <v>44</v>
      </c>
      <c r="J2833" s="201">
        <v>0</v>
      </c>
      <c r="K2833" s="201">
        <v>0</v>
      </c>
      <c r="L2833" s="202">
        <v>0</v>
      </c>
    </row>
    <row r="2834" s="192" customFormat="1" customHeight="1" spans="1:12">
      <c r="A2834" s="179" t="s">
        <v>1697</v>
      </c>
      <c r="B2834" s="179" t="s">
        <v>1990</v>
      </c>
      <c r="C2834" s="179" t="s">
        <v>1897</v>
      </c>
      <c r="D2834" s="199" t="s">
        <v>3519</v>
      </c>
      <c r="E2834" s="200" t="s">
        <v>4001</v>
      </c>
      <c r="F2834" s="201">
        <v>3</v>
      </c>
      <c r="G2834" s="201">
        <v>3</v>
      </c>
      <c r="H2834" s="202">
        <v>0</v>
      </c>
      <c r="I2834" s="205">
        <v>3</v>
      </c>
      <c r="J2834" s="201">
        <v>0</v>
      </c>
      <c r="K2834" s="201">
        <v>0</v>
      </c>
      <c r="L2834" s="202">
        <v>0</v>
      </c>
    </row>
    <row r="2835" s="192" customFormat="1" customHeight="1" spans="1:12">
      <c r="A2835" s="179" t="s">
        <v>1697</v>
      </c>
      <c r="B2835" s="179" t="s">
        <v>1990</v>
      </c>
      <c r="C2835" s="179" t="s">
        <v>1897</v>
      </c>
      <c r="D2835" s="199" t="s">
        <v>3519</v>
      </c>
      <c r="E2835" s="200" t="s">
        <v>4002</v>
      </c>
      <c r="F2835" s="201">
        <v>49</v>
      </c>
      <c r="G2835" s="201">
        <v>49</v>
      </c>
      <c r="H2835" s="202">
        <v>0</v>
      </c>
      <c r="I2835" s="205">
        <v>49</v>
      </c>
      <c r="J2835" s="201">
        <v>0</v>
      </c>
      <c r="K2835" s="201">
        <v>0</v>
      </c>
      <c r="L2835" s="202">
        <v>0</v>
      </c>
    </row>
    <row r="2836" s="192" customFormat="1" customHeight="1" spans="1:12">
      <c r="A2836" s="179" t="s">
        <v>1697</v>
      </c>
      <c r="B2836" s="179" t="s">
        <v>1990</v>
      </c>
      <c r="C2836" s="179" t="s">
        <v>1897</v>
      </c>
      <c r="D2836" s="199" t="s">
        <v>3519</v>
      </c>
      <c r="E2836" s="200" t="s">
        <v>4003</v>
      </c>
      <c r="F2836" s="201">
        <v>235</v>
      </c>
      <c r="G2836" s="201">
        <v>235</v>
      </c>
      <c r="H2836" s="202">
        <v>0</v>
      </c>
      <c r="I2836" s="205">
        <v>235</v>
      </c>
      <c r="J2836" s="201">
        <v>0</v>
      </c>
      <c r="K2836" s="201">
        <v>0</v>
      </c>
      <c r="L2836" s="202">
        <v>0</v>
      </c>
    </row>
    <row r="2837" s="192" customFormat="1" customHeight="1" spans="1:12">
      <c r="A2837" s="179" t="s">
        <v>1697</v>
      </c>
      <c r="B2837" s="179" t="s">
        <v>1990</v>
      </c>
      <c r="C2837" s="179" t="s">
        <v>1897</v>
      </c>
      <c r="D2837" s="199" t="s">
        <v>3519</v>
      </c>
      <c r="E2837" s="200" t="s">
        <v>4004</v>
      </c>
      <c r="F2837" s="201">
        <v>16</v>
      </c>
      <c r="G2837" s="201">
        <v>16</v>
      </c>
      <c r="H2837" s="202">
        <v>0</v>
      </c>
      <c r="I2837" s="205">
        <v>16</v>
      </c>
      <c r="J2837" s="201">
        <v>0</v>
      </c>
      <c r="K2837" s="201">
        <v>0</v>
      </c>
      <c r="L2837" s="202">
        <v>0</v>
      </c>
    </row>
    <row r="2838" s="192" customFormat="1" customHeight="1" spans="1:12">
      <c r="A2838" s="179" t="s">
        <v>1697</v>
      </c>
      <c r="B2838" s="179" t="s">
        <v>1990</v>
      </c>
      <c r="C2838" s="179" t="s">
        <v>1897</v>
      </c>
      <c r="D2838" s="199" t="s">
        <v>3519</v>
      </c>
      <c r="E2838" s="200" t="s">
        <v>4005</v>
      </c>
      <c r="F2838" s="201">
        <v>20</v>
      </c>
      <c r="G2838" s="201">
        <v>20</v>
      </c>
      <c r="H2838" s="202">
        <v>0</v>
      </c>
      <c r="I2838" s="205">
        <v>20</v>
      </c>
      <c r="J2838" s="201">
        <v>0</v>
      </c>
      <c r="K2838" s="201">
        <v>0</v>
      </c>
      <c r="L2838" s="202">
        <v>0</v>
      </c>
    </row>
    <row r="2839" s="192" customFormat="1" customHeight="1" spans="1:12">
      <c r="A2839" s="179" t="s">
        <v>1697</v>
      </c>
      <c r="B2839" s="179" t="s">
        <v>1990</v>
      </c>
      <c r="C2839" s="179" t="s">
        <v>1897</v>
      </c>
      <c r="D2839" s="199" t="s">
        <v>3519</v>
      </c>
      <c r="E2839" s="200" t="s">
        <v>4006</v>
      </c>
      <c r="F2839" s="201">
        <v>25</v>
      </c>
      <c r="G2839" s="201">
        <v>25</v>
      </c>
      <c r="H2839" s="202">
        <v>0</v>
      </c>
      <c r="I2839" s="205">
        <v>25</v>
      </c>
      <c r="J2839" s="201">
        <v>0</v>
      </c>
      <c r="K2839" s="201">
        <v>0</v>
      </c>
      <c r="L2839" s="202">
        <v>0</v>
      </c>
    </row>
    <row r="2840" s="192" customFormat="1" customHeight="1" spans="1:12">
      <c r="A2840" s="179"/>
      <c r="B2840" s="179"/>
      <c r="C2840" s="179"/>
      <c r="D2840" s="199" t="s">
        <v>2681</v>
      </c>
      <c r="E2840" s="200" t="s">
        <v>1091</v>
      </c>
      <c r="F2840" s="201">
        <v>1058.5</v>
      </c>
      <c r="G2840" s="201">
        <v>1022.5</v>
      </c>
      <c r="H2840" s="202">
        <v>36</v>
      </c>
      <c r="I2840" s="205">
        <v>394.46</v>
      </c>
      <c r="J2840" s="201">
        <v>129.15</v>
      </c>
      <c r="K2840" s="201">
        <v>186</v>
      </c>
      <c r="L2840" s="202">
        <v>348.89</v>
      </c>
    </row>
    <row r="2841" s="192" customFormat="1" customHeight="1" spans="1:12">
      <c r="A2841" s="179"/>
      <c r="B2841" s="179"/>
      <c r="C2841" s="179"/>
      <c r="D2841" s="199" t="s">
        <v>2682</v>
      </c>
      <c r="E2841" s="200" t="s">
        <v>2683</v>
      </c>
      <c r="F2841" s="201">
        <v>595.93</v>
      </c>
      <c r="G2841" s="201">
        <v>595.93</v>
      </c>
      <c r="H2841" s="202">
        <v>0</v>
      </c>
      <c r="I2841" s="205">
        <v>274</v>
      </c>
      <c r="J2841" s="201">
        <v>55.81</v>
      </c>
      <c r="K2841" s="201">
        <v>92.43</v>
      </c>
      <c r="L2841" s="202">
        <v>173.69</v>
      </c>
    </row>
    <row r="2842" s="192" customFormat="1" customHeight="1" spans="1:12">
      <c r="A2842" s="179"/>
      <c r="B2842" s="179"/>
      <c r="C2842" s="179"/>
      <c r="D2842" s="199" t="s">
        <v>3517</v>
      </c>
      <c r="E2842" s="200" t="s">
        <v>3518</v>
      </c>
      <c r="F2842" s="201">
        <v>379.93</v>
      </c>
      <c r="G2842" s="201">
        <v>379.93</v>
      </c>
      <c r="H2842" s="202">
        <v>0</v>
      </c>
      <c r="I2842" s="205">
        <v>58</v>
      </c>
      <c r="J2842" s="201">
        <v>55.81</v>
      </c>
      <c r="K2842" s="201">
        <v>92.43</v>
      </c>
      <c r="L2842" s="202">
        <v>173.69</v>
      </c>
    </row>
    <row r="2843" s="192" customFormat="1" customHeight="1" spans="1:12">
      <c r="A2843" s="179" t="s">
        <v>1414</v>
      </c>
      <c r="B2843" s="179" t="s">
        <v>1909</v>
      </c>
      <c r="C2843" s="179" t="s">
        <v>1897</v>
      </c>
      <c r="D2843" s="199" t="s">
        <v>3519</v>
      </c>
      <c r="E2843" s="200" t="s">
        <v>3520</v>
      </c>
      <c r="F2843" s="201">
        <v>173.69</v>
      </c>
      <c r="G2843" s="201">
        <v>173.69</v>
      </c>
      <c r="H2843" s="202">
        <v>0</v>
      </c>
      <c r="I2843" s="205">
        <v>0</v>
      </c>
      <c r="J2843" s="201">
        <v>0</v>
      </c>
      <c r="K2843" s="201">
        <v>0</v>
      </c>
      <c r="L2843" s="202">
        <v>173.69</v>
      </c>
    </row>
    <row r="2844" s="192" customFormat="1" customHeight="1" spans="1:12">
      <c r="A2844" s="179" t="s">
        <v>1414</v>
      </c>
      <c r="B2844" s="179" t="s">
        <v>1909</v>
      </c>
      <c r="C2844" s="179" t="s">
        <v>1897</v>
      </c>
      <c r="D2844" s="199" t="s">
        <v>3519</v>
      </c>
      <c r="E2844" s="200" t="s">
        <v>3521</v>
      </c>
      <c r="F2844" s="201">
        <v>5.62</v>
      </c>
      <c r="G2844" s="201">
        <v>5.62</v>
      </c>
      <c r="H2844" s="202">
        <v>0</v>
      </c>
      <c r="I2844" s="205">
        <v>0</v>
      </c>
      <c r="J2844" s="201">
        <v>5.62</v>
      </c>
      <c r="K2844" s="201">
        <v>0</v>
      </c>
      <c r="L2844" s="202">
        <v>0</v>
      </c>
    </row>
    <row r="2845" s="192" customFormat="1" customHeight="1" spans="1:12">
      <c r="A2845" s="179" t="s">
        <v>1414</v>
      </c>
      <c r="B2845" s="179" t="s">
        <v>1909</v>
      </c>
      <c r="C2845" s="179" t="s">
        <v>1897</v>
      </c>
      <c r="D2845" s="199" t="s">
        <v>3519</v>
      </c>
      <c r="E2845" s="200" t="s">
        <v>3522</v>
      </c>
      <c r="F2845" s="201">
        <v>30</v>
      </c>
      <c r="G2845" s="201">
        <v>30</v>
      </c>
      <c r="H2845" s="202">
        <v>0</v>
      </c>
      <c r="I2845" s="205">
        <v>0</v>
      </c>
      <c r="J2845" s="201">
        <v>30</v>
      </c>
      <c r="K2845" s="201">
        <v>0</v>
      </c>
      <c r="L2845" s="202">
        <v>0</v>
      </c>
    </row>
    <row r="2846" s="192" customFormat="1" customHeight="1" spans="1:12">
      <c r="A2846" s="179" t="s">
        <v>1619</v>
      </c>
      <c r="B2846" s="179" t="s">
        <v>1911</v>
      </c>
      <c r="C2846" s="179" t="s">
        <v>1911</v>
      </c>
      <c r="D2846" s="199" t="s">
        <v>3523</v>
      </c>
      <c r="E2846" s="200" t="s">
        <v>3524</v>
      </c>
      <c r="F2846" s="201">
        <v>41.86</v>
      </c>
      <c r="G2846" s="201">
        <v>41.86</v>
      </c>
      <c r="H2846" s="202">
        <v>0</v>
      </c>
      <c r="I2846" s="205">
        <v>0</v>
      </c>
      <c r="J2846" s="201">
        <v>0</v>
      </c>
      <c r="K2846" s="201">
        <v>41.86</v>
      </c>
      <c r="L2846" s="202">
        <v>0</v>
      </c>
    </row>
    <row r="2847" s="192" customFormat="1" customHeight="1" spans="1:12">
      <c r="A2847" s="179" t="s">
        <v>1619</v>
      </c>
      <c r="B2847" s="179" t="s">
        <v>1911</v>
      </c>
      <c r="C2847" s="179" t="s">
        <v>1913</v>
      </c>
      <c r="D2847" s="199" t="s">
        <v>3525</v>
      </c>
      <c r="E2847" s="200" t="s">
        <v>3526</v>
      </c>
      <c r="F2847" s="201">
        <v>16.74</v>
      </c>
      <c r="G2847" s="201">
        <v>16.74</v>
      </c>
      <c r="H2847" s="202">
        <v>0</v>
      </c>
      <c r="I2847" s="205">
        <v>0</v>
      </c>
      <c r="J2847" s="201">
        <v>0</v>
      </c>
      <c r="K2847" s="201">
        <v>16.74</v>
      </c>
      <c r="L2847" s="202">
        <v>0</v>
      </c>
    </row>
    <row r="2848" s="192" customFormat="1" customHeight="1" spans="1:12">
      <c r="A2848" s="179" t="s">
        <v>1697</v>
      </c>
      <c r="B2848" s="179" t="s">
        <v>1992</v>
      </c>
      <c r="C2848" s="179" t="s">
        <v>1897</v>
      </c>
      <c r="D2848" s="199" t="s">
        <v>3527</v>
      </c>
      <c r="E2848" s="200" t="s">
        <v>3528</v>
      </c>
      <c r="F2848" s="201">
        <v>10.58</v>
      </c>
      <c r="G2848" s="201">
        <v>10.58</v>
      </c>
      <c r="H2848" s="202">
        <v>0</v>
      </c>
      <c r="I2848" s="205">
        <v>0</v>
      </c>
      <c r="J2848" s="201">
        <v>0</v>
      </c>
      <c r="K2848" s="201">
        <v>10.58</v>
      </c>
      <c r="L2848" s="202">
        <v>0</v>
      </c>
    </row>
    <row r="2849" s="192" customFormat="1" customHeight="1" spans="1:12">
      <c r="A2849" s="179" t="s">
        <v>1619</v>
      </c>
      <c r="B2849" s="179" t="s">
        <v>2029</v>
      </c>
      <c r="C2849" s="179" t="s">
        <v>1899</v>
      </c>
      <c r="D2849" s="199" t="s">
        <v>3529</v>
      </c>
      <c r="E2849" s="200" t="s">
        <v>3530</v>
      </c>
      <c r="F2849" s="201">
        <v>1.74</v>
      </c>
      <c r="G2849" s="201">
        <v>1.74</v>
      </c>
      <c r="H2849" s="202">
        <v>0</v>
      </c>
      <c r="I2849" s="205">
        <v>0</v>
      </c>
      <c r="J2849" s="201">
        <v>0</v>
      </c>
      <c r="K2849" s="201">
        <v>1.74</v>
      </c>
      <c r="L2849" s="202">
        <v>0</v>
      </c>
    </row>
    <row r="2850" s="192" customFormat="1" customHeight="1" spans="1:12">
      <c r="A2850" s="179" t="s">
        <v>1619</v>
      </c>
      <c r="B2850" s="179" t="s">
        <v>2029</v>
      </c>
      <c r="C2850" s="179" t="s">
        <v>1897</v>
      </c>
      <c r="D2850" s="199" t="s">
        <v>3531</v>
      </c>
      <c r="E2850" s="200" t="s">
        <v>3532</v>
      </c>
      <c r="F2850" s="201">
        <v>0.67</v>
      </c>
      <c r="G2850" s="201">
        <v>0.67</v>
      </c>
      <c r="H2850" s="202">
        <v>0</v>
      </c>
      <c r="I2850" s="205">
        <v>0</v>
      </c>
      <c r="J2850" s="201">
        <v>0</v>
      </c>
      <c r="K2850" s="201">
        <v>0.67</v>
      </c>
      <c r="L2850" s="202">
        <v>0</v>
      </c>
    </row>
    <row r="2851" s="192" customFormat="1" customHeight="1" spans="1:12">
      <c r="A2851" s="179" t="s">
        <v>1851</v>
      </c>
      <c r="B2851" s="179" t="s">
        <v>1899</v>
      </c>
      <c r="C2851" s="179" t="s">
        <v>1897</v>
      </c>
      <c r="D2851" s="199" t="s">
        <v>3533</v>
      </c>
      <c r="E2851" s="200" t="s">
        <v>3533</v>
      </c>
      <c r="F2851" s="201">
        <v>20.84</v>
      </c>
      <c r="G2851" s="201">
        <v>20.84</v>
      </c>
      <c r="H2851" s="202">
        <v>0</v>
      </c>
      <c r="I2851" s="205">
        <v>0</v>
      </c>
      <c r="J2851" s="201">
        <v>0</v>
      </c>
      <c r="K2851" s="201">
        <v>20.84</v>
      </c>
      <c r="L2851" s="202">
        <v>0</v>
      </c>
    </row>
    <row r="2852" s="192" customFormat="1" customHeight="1" spans="1:12">
      <c r="A2852" s="179" t="s">
        <v>1414</v>
      </c>
      <c r="B2852" s="179" t="s">
        <v>1909</v>
      </c>
      <c r="C2852" s="179" t="s">
        <v>1897</v>
      </c>
      <c r="D2852" s="199" t="s">
        <v>3519</v>
      </c>
      <c r="E2852" s="200" t="s">
        <v>3534</v>
      </c>
      <c r="F2852" s="201">
        <v>45</v>
      </c>
      <c r="G2852" s="201">
        <v>45</v>
      </c>
      <c r="H2852" s="202">
        <v>0</v>
      </c>
      <c r="I2852" s="205">
        <v>45</v>
      </c>
      <c r="J2852" s="201">
        <v>0</v>
      </c>
      <c r="K2852" s="201">
        <v>0</v>
      </c>
      <c r="L2852" s="202">
        <v>0</v>
      </c>
    </row>
    <row r="2853" s="192" customFormat="1" customHeight="1" spans="1:12">
      <c r="A2853" s="179" t="s">
        <v>1414</v>
      </c>
      <c r="B2853" s="179" t="s">
        <v>1909</v>
      </c>
      <c r="C2853" s="179" t="s">
        <v>1897</v>
      </c>
      <c r="D2853" s="199" t="s">
        <v>3519</v>
      </c>
      <c r="E2853" s="200" t="s">
        <v>3535</v>
      </c>
      <c r="F2853" s="201">
        <v>2.02</v>
      </c>
      <c r="G2853" s="201">
        <v>2.02</v>
      </c>
      <c r="H2853" s="202">
        <v>0</v>
      </c>
      <c r="I2853" s="205">
        <v>2.02</v>
      </c>
      <c r="J2853" s="201">
        <v>0</v>
      </c>
      <c r="K2853" s="201">
        <v>0</v>
      </c>
      <c r="L2853" s="202">
        <v>0</v>
      </c>
    </row>
    <row r="2854" s="192" customFormat="1" customHeight="1" spans="1:12">
      <c r="A2854" s="179" t="s">
        <v>1414</v>
      </c>
      <c r="B2854" s="179" t="s">
        <v>1909</v>
      </c>
      <c r="C2854" s="179" t="s">
        <v>1897</v>
      </c>
      <c r="D2854" s="199" t="s">
        <v>3519</v>
      </c>
      <c r="E2854" s="200" t="s">
        <v>3536</v>
      </c>
      <c r="F2854" s="201">
        <v>10.98</v>
      </c>
      <c r="G2854" s="201">
        <v>10.98</v>
      </c>
      <c r="H2854" s="202">
        <v>0</v>
      </c>
      <c r="I2854" s="205">
        <v>10.98</v>
      </c>
      <c r="J2854" s="201">
        <v>0</v>
      </c>
      <c r="K2854" s="201">
        <v>0</v>
      </c>
      <c r="L2854" s="202">
        <v>0</v>
      </c>
    </row>
    <row r="2855" s="192" customFormat="1" customHeight="1" spans="1:12">
      <c r="A2855" s="179" t="s">
        <v>1619</v>
      </c>
      <c r="B2855" s="179" t="s">
        <v>1911</v>
      </c>
      <c r="C2855" s="179" t="s">
        <v>1897</v>
      </c>
      <c r="D2855" s="199" t="s">
        <v>3537</v>
      </c>
      <c r="E2855" s="200" t="s">
        <v>3538</v>
      </c>
      <c r="F2855" s="201">
        <v>20.19</v>
      </c>
      <c r="G2855" s="201">
        <v>20.19</v>
      </c>
      <c r="H2855" s="202">
        <v>0</v>
      </c>
      <c r="I2855" s="205">
        <v>0</v>
      </c>
      <c r="J2855" s="201">
        <v>20.19</v>
      </c>
      <c r="K2855" s="201">
        <v>0</v>
      </c>
      <c r="L2855" s="202">
        <v>0</v>
      </c>
    </row>
    <row r="2856" s="192" customFormat="1" customHeight="1" spans="1:12">
      <c r="A2856" s="179"/>
      <c r="B2856" s="179"/>
      <c r="C2856" s="179"/>
      <c r="D2856" s="199" t="s">
        <v>3541</v>
      </c>
      <c r="E2856" s="200" t="s">
        <v>3542</v>
      </c>
      <c r="F2856" s="201">
        <v>216</v>
      </c>
      <c r="G2856" s="201">
        <v>216</v>
      </c>
      <c r="H2856" s="202">
        <v>0</v>
      </c>
      <c r="I2856" s="205">
        <v>216</v>
      </c>
      <c r="J2856" s="201">
        <v>0</v>
      </c>
      <c r="K2856" s="201">
        <v>0</v>
      </c>
      <c r="L2856" s="202">
        <v>0</v>
      </c>
    </row>
    <row r="2857" s="192" customFormat="1" customHeight="1" spans="1:12">
      <c r="A2857" s="179" t="s">
        <v>1414</v>
      </c>
      <c r="B2857" s="179" t="s">
        <v>1909</v>
      </c>
      <c r="C2857" s="179" t="s">
        <v>1899</v>
      </c>
      <c r="D2857" s="199" t="s">
        <v>3732</v>
      </c>
      <c r="E2857" s="200" t="s">
        <v>4007</v>
      </c>
      <c r="F2857" s="201">
        <v>3</v>
      </c>
      <c r="G2857" s="201">
        <v>3</v>
      </c>
      <c r="H2857" s="202">
        <v>0</v>
      </c>
      <c r="I2857" s="205">
        <v>3</v>
      </c>
      <c r="J2857" s="201">
        <v>0</v>
      </c>
      <c r="K2857" s="201">
        <v>0</v>
      </c>
      <c r="L2857" s="202">
        <v>0</v>
      </c>
    </row>
    <row r="2858" s="192" customFormat="1" customHeight="1" spans="1:12">
      <c r="A2858" s="179" t="s">
        <v>1414</v>
      </c>
      <c r="B2858" s="179" t="s">
        <v>1909</v>
      </c>
      <c r="C2858" s="179" t="s">
        <v>1899</v>
      </c>
      <c r="D2858" s="199" t="s">
        <v>3732</v>
      </c>
      <c r="E2858" s="200" t="s">
        <v>4008</v>
      </c>
      <c r="F2858" s="201">
        <v>90</v>
      </c>
      <c r="G2858" s="201">
        <v>90</v>
      </c>
      <c r="H2858" s="202">
        <v>0</v>
      </c>
      <c r="I2858" s="205">
        <v>90</v>
      </c>
      <c r="J2858" s="201">
        <v>0</v>
      </c>
      <c r="K2858" s="201">
        <v>0</v>
      </c>
      <c r="L2858" s="202">
        <v>0</v>
      </c>
    </row>
    <row r="2859" s="192" customFormat="1" customHeight="1" spans="1:12">
      <c r="A2859" s="179" t="s">
        <v>1414</v>
      </c>
      <c r="B2859" s="179" t="s">
        <v>1909</v>
      </c>
      <c r="C2859" s="179" t="s">
        <v>1899</v>
      </c>
      <c r="D2859" s="199" t="s">
        <v>3732</v>
      </c>
      <c r="E2859" s="200" t="s">
        <v>4009</v>
      </c>
      <c r="F2859" s="201">
        <v>5</v>
      </c>
      <c r="G2859" s="201">
        <v>5</v>
      </c>
      <c r="H2859" s="202">
        <v>0</v>
      </c>
      <c r="I2859" s="205">
        <v>5</v>
      </c>
      <c r="J2859" s="201">
        <v>0</v>
      </c>
      <c r="K2859" s="201">
        <v>0</v>
      </c>
      <c r="L2859" s="202">
        <v>0</v>
      </c>
    </row>
    <row r="2860" s="192" customFormat="1" customHeight="1" spans="1:12">
      <c r="A2860" s="179" t="s">
        <v>1414</v>
      </c>
      <c r="B2860" s="179" t="s">
        <v>1909</v>
      </c>
      <c r="C2860" s="179" t="s">
        <v>1899</v>
      </c>
      <c r="D2860" s="199" t="s">
        <v>3732</v>
      </c>
      <c r="E2860" s="200" t="s">
        <v>4010</v>
      </c>
      <c r="F2860" s="201">
        <v>40</v>
      </c>
      <c r="G2860" s="201">
        <v>40</v>
      </c>
      <c r="H2860" s="202">
        <v>0</v>
      </c>
      <c r="I2860" s="205">
        <v>40</v>
      </c>
      <c r="J2860" s="201">
        <v>0</v>
      </c>
      <c r="K2860" s="201">
        <v>0</v>
      </c>
      <c r="L2860" s="202">
        <v>0</v>
      </c>
    </row>
    <row r="2861" s="192" customFormat="1" customHeight="1" spans="1:12">
      <c r="A2861" s="179" t="s">
        <v>1414</v>
      </c>
      <c r="B2861" s="179" t="s">
        <v>1909</v>
      </c>
      <c r="C2861" s="179" t="s">
        <v>1899</v>
      </c>
      <c r="D2861" s="199" t="s">
        <v>3732</v>
      </c>
      <c r="E2861" s="200" t="s">
        <v>4011</v>
      </c>
      <c r="F2861" s="201">
        <v>60</v>
      </c>
      <c r="G2861" s="201">
        <v>60</v>
      </c>
      <c r="H2861" s="202">
        <v>0</v>
      </c>
      <c r="I2861" s="205">
        <v>60</v>
      </c>
      <c r="J2861" s="201">
        <v>0</v>
      </c>
      <c r="K2861" s="201">
        <v>0</v>
      </c>
      <c r="L2861" s="202">
        <v>0</v>
      </c>
    </row>
    <row r="2862" s="192" customFormat="1" customHeight="1" spans="1:12">
      <c r="A2862" s="179" t="s">
        <v>1414</v>
      </c>
      <c r="B2862" s="179" t="s">
        <v>1909</v>
      </c>
      <c r="C2862" s="179" t="s">
        <v>1899</v>
      </c>
      <c r="D2862" s="199" t="s">
        <v>3732</v>
      </c>
      <c r="E2862" s="200" t="s">
        <v>4012</v>
      </c>
      <c r="F2862" s="201">
        <v>18</v>
      </c>
      <c r="G2862" s="201">
        <v>18</v>
      </c>
      <c r="H2862" s="202">
        <v>0</v>
      </c>
      <c r="I2862" s="205">
        <v>18</v>
      </c>
      <c r="J2862" s="201">
        <v>0</v>
      </c>
      <c r="K2862" s="201">
        <v>0</v>
      </c>
      <c r="L2862" s="202">
        <v>0</v>
      </c>
    </row>
    <row r="2863" s="192" customFormat="1" customHeight="1" spans="1:12">
      <c r="A2863" s="179"/>
      <c r="B2863" s="179"/>
      <c r="C2863" s="179"/>
      <c r="D2863" s="199" t="s">
        <v>2684</v>
      </c>
      <c r="E2863" s="200" t="s">
        <v>2685</v>
      </c>
      <c r="F2863" s="201">
        <v>121.43</v>
      </c>
      <c r="G2863" s="201">
        <v>121.43</v>
      </c>
      <c r="H2863" s="202">
        <v>0</v>
      </c>
      <c r="I2863" s="205">
        <v>55.9</v>
      </c>
      <c r="J2863" s="201">
        <v>8.8</v>
      </c>
      <c r="K2863" s="201">
        <v>19.73</v>
      </c>
      <c r="L2863" s="202">
        <v>37</v>
      </c>
    </row>
    <row r="2864" s="192" customFormat="1" customHeight="1" spans="1:12">
      <c r="A2864" s="179"/>
      <c r="B2864" s="179"/>
      <c r="C2864" s="179"/>
      <c r="D2864" s="199" t="s">
        <v>3517</v>
      </c>
      <c r="E2864" s="200" t="s">
        <v>3518</v>
      </c>
      <c r="F2864" s="201">
        <v>76.43</v>
      </c>
      <c r="G2864" s="201">
        <v>76.43</v>
      </c>
      <c r="H2864" s="202">
        <v>0</v>
      </c>
      <c r="I2864" s="205">
        <v>10.9</v>
      </c>
      <c r="J2864" s="201">
        <v>8.8</v>
      </c>
      <c r="K2864" s="201">
        <v>19.73</v>
      </c>
      <c r="L2864" s="202">
        <v>37</v>
      </c>
    </row>
    <row r="2865" s="192" customFormat="1" customHeight="1" spans="1:12">
      <c r="A2865" s="179" t="s">
        <v>1414</v>
      </c>
      <c r="B2865" s="179" t="s">
        <v>1909</v>
      </c>
      <c r="C2865" s="179" t="s">
        <v>1897</v>
      </c>
      <c r="D2865" s="199" t="s">
        <v>3519</v>
      </c>
      <c r="E2865" s="200" t="s">
        <v>3520</v>
      </c>
      <c r="F2865" s="201">
        <v>37</v>
      </c>
      <c r="G2865" s="201">
        <v>37</v>
      </c>
      <c r="H2865" s="202">
        <v>0</v>
      </c>
      <c r="I2865" s="205">
        <v>0</v>
      </c>
      <c r="J2865" s="201">
        <v>0</v>
      </c>
      <c r="K2865" s="201">
        <v>0</v>
      </c>
      <c r="L2865" s="202">
        <v>37</v>
      </c>
    </row>
    <row r="2866" s="192" customFormat="1" customHeight="1" spans="1:12">
      <c r="A2866" s="179" t="s">
        <v>1414</v>
      </c>
      <c r="B2866" s="179" t="s">
        <v>1909</v>
      </c>
      <c r="C2866" s="179" t="s">
        <v>1897</v>
      </c>
      <c r="D2866" s="199" t="s">
        <v>3519</v>
      </c>
      <c r="E2866" s="200" t="s">
        <v>3522</v>
      </c>
      <c r="F2866" s="201">
        <v>7</v>
      </c>
      <c r="G2866" s="201">
        <v>7</v>
      </c>
      <c r="H2866" s="202">
        <v>0</v>
      </c>
      <c r="I2866" s="205">
        <v>0</v>
      </c>
      <c r="J2866" s="201">
        <v>7</v>
      </c>
      <c r="K2866" s="201">
        <v>0</v>
      </c>
      <c r="L2866" s="202">
        <v>0</v>
      </c>
    </row>
    <row r="2867" s="192" customFormat="1" customHeight="1" spans="1:12">
      <c r="A2867" s="179" t="s">
        <v>1619</v>
      </c>
      <c r="B2867" s="179" t="s">
        <v>1911</v>
      </c>
      <c r="C2867" s="179" t="s">
        <v>1911</v>
      </c>
      <c r="D2867" s="199" t="s">
        <v>3523</v>
      </c>
      <c r="E2867" s="200" t="s">
        <v>3524</v>
      </c>
      <c r="F2867" s="201">
        <v>8.8</v>
      </c>
      <c r="G2867" s="201">
        <v>8.8</v>
      </c>
      <c r="H2867" s="202">
        <v>0</v>
      </c>
      <c r="I2867" s="205">
        <v>0</v>
      </c>
      <c r="J2867" s="201">
        <v>0</v>
      </c>
      <c r="K2867" s="201">
        <v>8.8</v>
      </c>
      <c r="L2867" s="202">
        <v>0</v>
      </c>
    </row>
    <row r="2868" s="192" customFormat="1" customHeight="1" spans="1:12">
      <c r="A2868" s="179" t="s">
        <v>1619</v>
      </c>
      <c r="B2868" s="179" t="s">
        <v>1911</v>
      </c>
      <c r="C2868" s="179" t="s">
        <v>1913</v>
      </c>
      <c r="D2868" s="199" t="s">
        <v>3525</v>
      </c>
      <c r="E2868" s="200" t="s">
        <v>3526</v>
      </c>
      <c r="F2868" s="201">
        <v>3.52</v>
      </c>
      <c r="G2868" s="201">
        <v>3.52</v>
      </c>
      <c r="H2868" s="202">
        <v>0</v>
      </c>
      <c r="I2868" s="205">
        <v>0</v>
      </c>
      <c r="J2868" s="201">
        <v>0</v>
      </c>
      <c r="K2868" s="201">
        <v>3.52</v>
      </c>
      <c r="L2868" s="202">
        <v>0</v>
      </c>
    </row>
    <row r="2869" s="192" customFormat="1" customHeight="1" spans="1:12">
      <c r="A2869" s="179" t="s">
        <v>1697</v>
      </c>
      <c r="B2869" s="179" t="s">
        <v>1992</v>
      </c>
      <c r="C2869" s="179" t="s">
        <v>1899</v>
      </c>
      <c r="D2869" s="199" t="s">
        <v>3582</v>
      </c>
      <c r="E2869" s="200" t="s">
        <v>3528</v>
      </c>
      <c r="F2869" s="201">
        <v>2.2</v>
      </c>
      <c r="G2869" s="201">
        <v>2.2</v>
      </c>
      <c r="H2869" s="202">
        <v>0</v>
      </c>
      <c r="I2869" s="205">
        <v>0</v>
      </c>
      <c r="J2869" s="201">
        <v>0</v>
      </c>
      <c r="K2869" s="201">
        <v>2.2</v>
      </c>
      <c r="L2869" s="202">
        <v>0</v>
      </c>
    </row>
    <row r="2870" s="192" customFormat="1" customHeight="1" spans="1:12">
      <c r="A2870" s="179" t="s">
        <v>1619</v>
      </c>
      <c r="B2870" s="179" t="s">
        <v>2029</v>
      </c>
      <c r="C2870" s="179" t="s">
        <v>1899</v>
      </c>
      <c r="D2870" s="199" t="s">
        <v>3529</v>
      </c>
      <c r="E2870" s="200" t="s">
        <v>3530</v>
      </c>
      <c r="F2870" s="201">
        <v>0.37</v>
      </c>
      <c r="G2870" s="201">
        <v>0.37</v>
      </c>
      <c r="H2870" s="202">
        <v>0</v>
      </c>
      <c r="I2870" s="205">
        <v>0</v>
      </c>
      <c r="J2870" s="201">
        <v>0</v>
      </c>
      <c r="K2870" s="201">
        <v>0.37</v>
      </c>
      <c r="L2870" s="202">
        <v>0</v>
      </c>
    </row>
    <row r="2871" s="192" customFormat="1" customHeight="1" spans="1:12">
      <c r="A2871" s="179" t="s">
        <v>1619</v>
      </c>
      <c r="B2871" s="179" t="s">
        <v>2029</v>
      </c>
      <c r="C2871" s="179" t="s">
        <v>1897</v>
      </c>
      <c r="D2871" s="199" t="s">
        <v>3531</v>
      </c>
      <c r="E2871" s="200" t="s">
        <v>3532</v>
      </c>
      <c r="F2871" s="201">
        <v>0.4</v>
      </c>
      <c r="G2871" s="201">
        <v>0.4</v>
      </c>
      <c r="H2871" s="202">
        <v>0</v>
      </c>
      <c r="I2871" s="205">
        <v>0</v>
      </c>
      <c r="J2871" s="201">
        <v>0</v>
      </c>
      <c r="K2871" s="201">
        <v>0.4</v>
      </c>
      <c r="L2871" s="202">
        <v>0</v>
      </c>
    </row>
    <row r="2872" s="192" customFormat="1" customHeight="1" spans="1:12">
      <c r="A2872" s="179" t="s">
        <v>1851</v>
      </c>
      <c r="B2872" s="179" t="s">
        <v>1899</v>
      </c>
      <c r="C2872" s="179" t="s">
        <v>1897</v>
      </c>
      <c r="D2872" s="199" t="s">
        <v>3533</v>
      </c>
      <c r="E2872" s="200" t="s">
        <v>3533</v>
      </c>
      <c r="F2872" s="201">
        <v>4.44</v>
      </c>
      <c r="G2872" s="201">
        <v>4.44</v>
      </c>
      <c r="H2872" s="202">
        <v>0</v>
      </c>
      <c r="I2872" s="205">
        <v>0</v>
      </c>
      <c r="J2872" s="201">
        <v>0</v>
      </c>
      <c r="K2872" s="201">
        <v>4.44</v>
      </c>
      <c r="L2872" s="202">
        <v>0</v>
      </c>
    </row>
    <row r="2873" s="192" customFormat="1" customHeight="1" spans="1:12">
      <c r="A2873" s="179" t="s">
        <v>1414</v>
      </c>
      <c r="B2873" s="179" t="s">
        <v>1909</v>
      </c>
      <c r="C2873" s="179" t="s">
        <v>1897</v>
      </c>
      <c r="D2873" s="199" t="s">
        <v>3519</v>
      </c>
      <c r="E2873" s="200" t="s">
        <v>3534</v>
      </c>
      <c r="F2873" s="201">
        <v>10.5</v>
      </c>
      <c r="G2873" s="201">
        <v>10.5</v>
      </c>
      <c r="H2873" s="202">
        <v>0</v>
      </c>
      <c r="I2873" s="205">
        <v>10.5</v>
      </c>
      <c r="J2873" s="201">
        <v>0</v>
      </c>
      <c r="K2873" s="201">
        <v>0</v>
      </c>
      <c r="L2873" s="202">
        <v>0</v>
      </c>
    </row>
    <row r="2874" s="192" customFormat="1" customHeight="1" spans="1:12">
      <c r="A2874" s="179" t="s">
        <v>1414</v>
      </c>
      <c r="B2874" s="179" t="s">
        <v>1909</v>
      </c>
      <c r="C2874" s="179" t="s">
        <v>1897</v>
      </c>
      <c r="D2874" s="199" t="s">
        <v>3519</v>
      </c>
      <c r="E2874" s="200" t="s">
        <v>3535</v>
      </c>
      <c r="F2874" s="201">
        <v>0.4</v>
      </c>
      <c r="G2874" s="201">
        <v>0.4</v>
      </c>
      <c r="H2874" s="202">
        <v>0</v>
      </c>
      <c r="I2874" s="205">
        <v>0.4</v>
      </c>
      <c r="J2874" s="201">
        <v>0</v>
      </c>
      <c r="K2874" s="201">
        <v>0</v>
      </c>
      <c r="L2874" s="202">
        <v>0</v>
      </c>
    </row>
    <row r="2875" s="192" customFormat="1" customHeight="1" spans="1:12">
      <c r="A2875" s="179" t="s">
        <v>1619</v>
      </c>
      <c r="B2875" s="179" t="s">
        <v>1911</v>
      </c>
      <c r="C2875" s="179" t="s">
        <v>1899</v>
      </c>
      <c r="D2875" s="199" t="s">
        <v>3571</v>
      </c>
      <c r="E2875" s="200" t="s">
        <v>3538</v>
      </c>
      <c r="F2875" s="201">
        <v>1.8</v>
      </c>
      <c r="G2875" s="201">
        <v>1.8</v>
      </c>
      <c r="H2875" s="202">
        <v>0</v>
      </c>
      <c r="I2875" s="205">
        <v>0</v>
      </c>
      <c r="J2875" s="201">
        <v>1.8</v>
      </c>
      <c r="K2875" s="201">
        <v>0</v>
      </c>
      <c r="L2875" s="202">
        <v>0</v>
      </c>
    </row>
    <row r="2876" s="192" customFormat="1" customHeight="1" spans="1:12">
      <c r="A2876" s="179"/>
      <c r="B2876" s="179"/>
      <c r="C2876" s="179"/>
      <c r="D2876" s="199" t="s">
        <v>3541</v>
      </c>
      <c r="E2876" s="200" t="s">
        <v>3542</v>
      </c>
      <c r="F2876" s="201">
        <v>45</v>
      </c>
      <c r="G2876" s="201">
        <v>45</v>
      </c>
      <c r="H2876" s="202">
        <v>0</v>
      </c>
      <c r="I2876" s="205">
        <v>45</v>
      </c>
      <c r="J2876" s="201">
        <v>0</v>
      </c>
      <c r="K2876" s="201">
        <v>0</v>
      </c>
      <c r="L2876" s="202">
        <v>0</v>
      </c>
    </row>
    <row r="2877" s="192" customFormat="1" customHeight="1" spans="1:12">
      <c r="A2877" s="179" t="s">
        <v>1414</v>
      </c>
      <c r="B2877" s="179" t="s">
        <v>1909</v>
      </c>
      <c r="C2877" s="179" t="s">
        <v>1897</v>
      </c>
      <c r="D2877" s="199" t="s">
        <v>3519</v>
      </c>
      <c r="E2877" s="200" t="s">
        <v>3725</v>
      </c>
      <c r="F2877" s="201">
        <v>45</v>
      </c>
      <c r="G2877" s="201">
        <v>45</v>
      </c>
      <c r="H2877" s="202">
        <v>0</v>
      </c>
      <c r="I2877" s="205">
        <v>45</v>
      </c>
      <c r="J2877" s="201">
        <v>0</v>
      </c>
      <c r="K2877" s="201">
        <v>0</v>
      </c>
      <c r="L2877" s="202">
        <v>0</v>
      </c>
    </row>
    <row r="2878" s="192" customFormat="1" customHeight="1" spans="1:12">
      <c r="A2878" s="179"/>
      <c r="B2878" s="179"/>
      <c r="C2878" s="179"/>
      <c r="D2878" s="199" t="s">
        <v>2686</v>
      </c>
      <c r="E2878" s="200" t="s">
        <v>2687</v>
      </c>
      <c r="F2878" s="201">
        <v>109.85</v>
      </c>
      <c r="G2878" s="201">
        <v>73.85</v>
      </c>
      <c r="H2878" s="202">
        <v>36</v>
      </c>
      <c r="I2878" s="205">
        <v>15.41</v>
      </c>
      <c r="J2878" s="201">
        <v>43.64</v>
      </c>
      <c r="K2878" s="201">
        <v>17.73</v>
      </c>
      <c r="L2878" s="202">
        <v>33.07</v>
      </c>
    </row>
    <row r="2879" s="192" customFormat="1" customHeight="1" spans="1:12">
      <c r="A2879" s="179"/>
      <c r="B2879" s="179"/>
      <c r="C2879" s="179"/>
      <c r="D2879" s="199" t="s">
        <v>3517</v>
      </c>
      <c r="E2879" s="200" t="s">
        <v>3518</v>
      </c>
      <c r="F2879" s="201">
        <v>73.85</v>
      </c>
      <c r="G2879" s="201">
        <v>73.85</v>
      </c>
      <c r="H2879" s="202">
        <v>0</v>
      </c>
      <c r="I2879" s="205">
        <v>15.41</v>
      </c>
      <c r="J2879" s="201">
        <v>7.64</v>
      </c>
      <c r="K2879" s="201">
        <v>17.73</v>
      </c>
      <c r="L2879" s="202">
        <v>33.07</v>
      </c>
    </row>
    <row r="2880" s="192" customFormat="1" customHeight="1" spans="1:12">
      <c r="A2880" s="179" t="s">
        <v>1414</v>
      </c>
      <c r="B2880" s="179" t="s">
        <v>1909</v>
      </c>
      <c r="C2880" s="179" t="s">
        <v>1897</v>
      </c>
      <c r="D2880" s="199" t="s">
        <v>3519</v>
      </c>
      <c r="E2880" s="200" t="s">
        <v>3520</v>
      </c>
      <c r="F2880" s="201">
        <v>33.07</v>
      </c>
      <c r="G2880" s="201">
        <v>33.07</v>
      </c>
      <c r="H2880" s="202">
        <v>0</v>
      </c>
      <c r="I2880" s="205">
        <v>0</v>
      </c>
      <c r="J2880" s="201">
        <v>0</v>
      </c>
      <c r="K2880" s="201">
        <v>0</v>
      </c>
      <c r="L2880" s="202">
        <v>33.07</v>
      </c>
    </row>
    <row r="2881" s="192" customFormat="1" customHeight="1" spans="1:12">
      <c r="A2881" s="179" t="s">
        <v>1414</v>
      </c>
      <c r="B2881" s="179" t="s">
        <v>1909</v>
      </c>
      <c r="C2881" s="179" t="s">
        <v>1897</v>
      </c>
      <c r="D2881" s="199" t="s">
        <v>3519</v>
      </c>
      <c r="E2881" s="200" t="s">
        <v>3521</v>
      </c>
      <c r="F2881" s="201">
        <v>1.64</v>
      </c>
      <c r="G2881" s="201">
        <v>1.64</v>
      </c>
      <c r="H2881" s="202">
        <v>0</v>
      </c>
      <c r="I2881" s="205">
        <v>0</v>
      </c>
      <c r="J2881" s="201">
        <v>1.64</v>
      </c>
      <c r="K2881" s="201">
        <v>0</v>
      </c>
      <c r="L2881" s="202">
        <v>0</v>
      </c>
    </row>
    <row r="2882" s="192" customFormat="1" customHeight="1" spans="1:12">
      <c r="A2882" s="179" t="s">
        <v>1414</v>
      </c>
      <c r="B2882" s="179" t="s">
        <v>1909</v>
      </c>
      <c r="C2882" s="179" t="s">
        <v>1897</v>
      </c>
      <c r="D2882" s="199" t="s">
        <v>3519</v>
      </c>
      <c r="E2882" s="200" t="s">
        <v>3522</v>
      </c>
      <c r="F2882" s="201">
        <v>6</v>
      </c>
      <c r="G2882" s="201">
        <v>6</v>
      </c>
      <c r="H2882" s="202">
        <v>0</v>
      </c>
      <c r="I2882" s="205">
        <v>0</v>
      </c>
      <c r="J2882" s="201">
        <v>6</v>
      </c>
      <c r="K2882" s="201">
        <v>0</v>
      </c>
      <c r="L2882" s="202">
        <v>0</v>
      </c>
    </row>
    <row r="2883" s="192" customFormat="1" customHeight="1" spans="1:12">
      <c r="A2883" s="179" t="s">
        <v>1619</v>
      </c>
      <c r="B2883" s="179" t="s">
        <v>1911</v>
      </c>
      <c r="C2883" s="179" t="s">
        <v>1911</v>
      </c>
      <c r="D2883" s="199" t="s">
        <v>3523</v>
      </c>
      <c r="E2883" s="200" t="s">
        <v>3524</v>
      </c>
      <c r="F2883" s="201">
        <v>8.14</v>
      </c>
      <c r="G2883" s="201">
        <v>8.14</v>
      </c>
      <c r="H2883" s="202">
        <v>0</v>
      </c>
      <c r="I2883" s="205">
        <v>0</v>
      </c>
      <c r="J2883" s="201">
        <v>0</v>
      </c>
      <c r="K2883" s="201">
        <v>8.14</v>
      </c>
      <c r="L2883" s="202">
        <v>0</v>
      </c>
    </row>
    <row r="2884" s="192" customFormat="1" customHeight="1" spans="1:12">
      <c r="A2884" s="179" t="s">
        <v>1619</v>
      </c>
      <c r="B2884" s="179" t="s">
        <v>1911</v>
      </c>
      <c r="C2884" s="179" t="s">
        <v>1913</v>
      </c>
      <c r="D2884" s="199" t="s">
        <v>3525</v>
      </c>
      <c r="E2884" s="200" t="s">
        <v>3526</v>
      </c>
      <c r="F2884" s="201">
        <v>3.26</v>
      </c>
      <c r="G2884" s="201">
        <v>3.26</v>
      </c>
      <c r="H2884" s="202">
        <v>0</v>
      </c>
      <c r="I2884" s="205">
        <v>0</v>
      </c>
      <c r="J2884" s="201">
        <v>0</v>
      </c>
      <c r="K2884" s="201">
        <v>3.26</v>
      </c>
      <c r="L2884" s="202">
        <v>0</v>
      </c>
    </row>
    <row r="2885" s="192" customFormat="1" customHeight="1" spans="1:12">
      <c r="A2885" s="179" t="s">
        <v>1697</v>
      </c>
      <c r="B2885" s="179" t="s">
        <v>1992</v>
      </c>
      <c r="C2885" s="179" t="s">
        <v>1897</v>
      </c>
      <c r="D2885" s="199" t="s">
        <v>3527</v>
      </c>
      <c r="E2885" s="200" t="s">
        <v>3528</v>
      </c>
      <c r="F2885" s="201">
        <v>2.03</v>
      </c>
      <c r="G2885" s="201">
        <v>2.03</v>
      </c>
      <c r="H2885" s="202">
        <v>0</v>
      </c>
      <c r="I2885" s="205">
        <v>0</v>
      </c>
      <c r="J2885" s="201">
        <v>0</v>
      </c>
      <c r="K2885" s="201">
        <v>2.03</v>
      </c>
      <c r="L2885" s="202">
        <v>0</v>
      </c>
    </row>
    <row r="2886" s="192" customFormat="1" customHeight="1" spans="1:12">
      <c r="A2886" s="179" t="s">
        <v>1619</v>
      </c>
      <c r="B2886" s="179" t="s">
        <v>2029</v>
      </c>
      <c r="C2886" s="179" t="s">
        <v>1899</v>
      </c>
      <c r="D2886" s="199" t="s">
        <v>3529</v>
      </c>
      <c r="E2886" s="200" t="s">
        <v>3530</v>
      </c>
      <c r="F2886" s="201">
        <v>0.33</v>
      </c>
      <c r="G2886" s="201">
        <v>0.33</v>
      </c>
      <c r="H2886" s="202">
        <v>0</v>
      </c>
      <c r="I2886" s="205">
        <v>0</v>
      </c>
      <c r="J2886" s="201">
        <v>0</v>
      </c>
      <c r="K2886" s="201">
        <v>0.33</v>
      </c>
      <c r="L2886" s="202">
        <v>0</v>
      </c>
    </row>
    <row r="2887" s="192" customFormat="1" customHeight="1" spans="1:12">
      <c r="A2887" s="179" t="s">
        <v>1851</v>
      </c>
      <c r="B2887" s="179" t="s">
        <v>1899</v>
      </c>
      <c r="C2887" s="179" t="s">
        <v>1897</v>
      </c>
      <c r="D2887" s="199" t="s">
        <v>3533</v>
      </c>
      <c r="E2887" s="200" t="s">
        <v>3533</v>
      </c>
      <c r="F2887" s="201">
        <v>3.97</v>
      </c>
      <c r="G2887" s="201">
        <v>3.97</v>
      </c>
      <c r="H2887" s="202">
        <v>0</v>
      </c>
      <c r="I2887" s="205">
        <v>0</v>
      </c>
      <c r="J2887" s="201">
        <v>0</v>
      </c>
      <c r="K2887" s="201">
        <v>3.97</v>
      </c>
      <c r="L2887" s="202">
        <v>0</v>
      </c>
    </row>
    <row r="2888" s="192" customFormat="1" customHeight="1" spans="1:12">
      <c r="A2888" s="179" t="s">
        <v>1414</v>
      </c>
      <c r="B2888" s="179" t="s">
        <v>1909</v>
      </c>
      <c r="C2888" s="179" t="s">
        <v>1897</v>
      </c>
      <c r="D2888" s="199" t="s">
        <v>3519</v>
      </c>
      <c r="E2888" s="200" t="s">
        <v>3534</v>
      </c>
      <c r="F2888" s="201">
        <v>9</v>
      </c>
      <c r="G2888" s="201">
        <v>9</v>
      </c>
      <c r="H2888" s="202">
        <v>0</v>
      </c>
      <c r="I2888" s="205">
        <v>9</v>
      </c>
      <c r="J2888" s="201">
        <v>0</v>
      </c>
      <c r="K2888" s="201">
        <v>0</v>
      </c>
      <c r="L2888" s="202">
        <v>0</v>
      </c>
    </row>
    <row r="2889" s="192" customFormat="1" customHeight="1" spans="1:12">
      <c r="A2889" s="179" t="s">
        <v>1414</v>
      </c>
      <c r="B2889" s="179" t="s">
        <v>1909</v>
      </c>
      <c r="C2889" s="179" t="s">
        <v>1897</v>
      </c>
      <c r="D2889" s="199" t="s">
        <v>3519</v>
      </c>
      <c r="E2889" s="200" t="s">
        <v>3535</v>
      </c>
      <c r="F2889" s="201">
        <v>0.39</v>
      </c>
      <c r="G2889" s="201">
        <v>0.39</v>
      </c>
      <c r="H2889" s="202">
        <v>0</v>
      </c>
      <c r="I2889" s="205">
        <v>0.39</v>
      </c>
      <c r="J2889" s="201">
        <v>0</v>
      </c>
      <c r="K2889" s="201">
        <v>0</v>
      </c>
      <c r="L2889" s="202">
        <v>0</v>
      </c>
    </row>
    <row r="2890" s="192" customFormat="1" customHeight="1" spans="1:12">
      <c r="A2890" s="179" t="s">
        <v>1414</v>
      </c>
      <c r="B2890" s="179" t="s">
        <v>1909</v>
      </c>
      <c r="C2890" s="179" t="s">
        <v>1897</v>
      </c>
      <c r="D2890" s="199" t="s">
        <v>3519</v>
      </c>
      <c r="E2890" s="200" t="s">
        <v>3536</v>
      </c>
      <c r="F2890" s="201">
        <v>6.02</v>
      </c>
      <c r="G2890" s="201">
        <v>6.02</v>
      </c>
      <c r="H2890" s="202">
        <v>0</v>
      </c>
      <c r="I2890" s="205">
        <v>6.02</v>
      </c>
      <c r="J2890" s="201">
        <v>0</v>
      </c>
      <c r="K2890" s="201">
        <v>0</v>
      </c>
      <c r="L2890" s="202">
        <v>0</v>
      </c>
    </row>
    <row r="2891" s="192" customFormat="1" customHeight="1" spans="1:12">
      <c r="A2891" s="179"/>
      <c r="B2891" s="179"/>
      <c r="C2891" s="179"/>
      <c r="D2891" s="199" t="s">
        <v>3541</v>
      </c>
      <c r="E2891" s="200" t="s">
        <v>3542</v>
      </c>
      <c r="F2891" s="201">
        <v>36</v>
      </c>
      <c r="G2891" s="201">
        <v>0</v>
      </c>
      <c r="H2891" s="202">
        <v>36</v>
      </c>
      <c r="I2891" s="205">
        <v>0</v>
      </c>
      <c r="J2891" s="201">
        <v>36</v>
      </c>
      <c r="K2891" s="201">
        <v>0</v>
      </c>
      <c r="L2891" s="202">
        <v>0</v>
      </c>
    </row>
    <row r="2892" s="192" customFormat="1" customHeight="1" spans="1:12">
      <c r="A2892" s="179" t="s">
        <v>1414</v>
      </c>
      <c r="B2892" s="179" t="s">
        <v>1909</v>
      </c>
      <c r="C2892" s="179" t="s">
        <v>1917</v>
      </c>
      <c r="D2892" s="199" t="s">
        <v>4013</v>
      </c>
      <c r="E2892" s="200" t="s">
        <v>3622</v>
      </c>
      <c r="F2892" s="201">
        <v>36</v>
      </c>
      <c r="G2892" s="201">
        <v>0</v>
      </c>
      <c r="H2892" s="202">
        <v>36</v>
      </c>
      <c r="I2892" s="205">
        <v>0</v>
      </c>
      <c r="J2892" s="201">
        <v>36</v>
      </c>
      <c r="K2892" s="201">
        <v>0</v>
      </c>
      <c r="L2892" s="202">
        <v>0</v>
      </c>
    </row>
    <row r="2893" s="192" customFormat="1" customHeight="1" spans="1:12">
      <c r="A2893" s="179"/>
      <c r="B2893" s="179"/>
      <c r="C2893" s="179"/>
      <c r="D2893" s="199" t="s">
        <v>2688</v>
      </c>
      <c r="E2893" s="200" t="s">
        <v>2689</v>
      </c>
      <c r="F2893" s="201">
        <v>107.9</v>
      </c>
      <c r="G2893" s="201">
        <v>107.9</v>
      </c>
      <c r="H2893" s="202">
        <v>0</v>
      </c>
      <c r="I2893" s="205">
        <v>15.59</v>
      </c>
      <c r="J2893" s="201">
        <v>10.9</v>
      </c>
      <c r="K2893" s="201">
        <v>28.33</v>
      </c>
      <c r="L2893" s="202">
        <v>53.08</v>
      </c>
    </row>
    <row r="2894" s="192" customFormat="1" customHeight="1" spans="1:12">
      <c r="A2894" s="179"/>
      <c r="B2894" s="179"/>
      <c r="C2894" s="179"/>
      <c r="D2894" s="199" t="s">
        <v>3517</v>
      </c>
      <c r="E2894" s="200" t="s">
        <v>3518</v>
      </c>
      <c r="F2894" s="201">
        <v>107.9</v>
      </c>
      <c r="G2894" s="201">
        <v>107.9</v>
      </c>
      <c r="H2894" s="202">
        <v>0</v>
      </c>
      <c r="I2894" s="205">
        <v>15.59</v>
      </c>
      <c r="J2894" s="201">
        <v>10.9</v>
      </c>
      <c r="K2894" s="201">
        <v>28.33</v>
      </c>
      <c r="L2894" s="202">
        <v>53.08</v>
      </c>
    </row>
    <row r="2895" s="192" customFormat="1" customHeight="1" spans="1:12">
      <c r="A2895" s="179" t="s">
        <v>1414</v>
      </c>
      <c r="B2895" s="179" t="s">
        <v>1909</v>
      </c>
      <c r="C2895" s="179" t="s">
        <v>1897</v>
      </c>
      <c r="D2895" s="199" t="s">
        <v>3519</v>
      </c>
      <c r="E2895" s="200" t="s">
        <v>3520</v>
      </c>
      <c r="F2895" s="201">
        <v>53.08</v>
      </c>
      <c r="G2895" s="201">
        <v>53.08</v>
      </c>
      <c r="H2895" s="202">
        <v>0</v>
      </c>
      <c r="I2895" s="205">
        <v>0</v>
      </c>
      <c r="J2895" s="201">
        <v>0</v>
      </c>
      <c r="K2895" s="201">
        <v>0</v>
      </c>
      <c r="L2895" s="202">
        <v>53.08</v>
      </c>
    </row>
    <row r="2896" s="192" customFormat="1" customHeight="1" spans="1:12">
      <c r="A2896" s="179" t="s">
        <v>1414</v>
      </c>
      <c r="B2896" s="179" t="s">
        <v>1909</v>
      </c>
      <c r="C2896" s="179" t="s">
        <v>1897</v>
      </c>
      <c r="D2896" s="199" t="s">
        <v>3519</v>
      </c>
      <c r="E2896" s="200" t="s">
        <v>3522</v>
      </c>
      <c r="F2896" s="201">
        <v>10</v>
      </c>
      <c r="G2896" s="201">
        <v>10</v>
      </c>
      <c r="H2896" s="202">
        <v>0</v>
      </c>
      <c r="I2896" s="205">
        <v>0</v>
      </c>
      <c r="J2896" s="201">
        <v>10</v>
      </c>
      <c r="K2896" s="201">
        <v>0</v>
      </c>
      <c r="L2896" s="202">
        <v>0</v>
      </c>
    </row>
    <row r="2897" s="192" customFormat="1" customHeight="1" spans="1:12">
      <c r="A2897" s="179" t="s">
        <v>1619</v>
      </c>
      <c r="B2897" s="179" t="s">
        <v>1911</v>
      </c>
      <c r="C2897" s="179" t="s">
        <v>1911</v>
      </c>
      <c r="D2897" s="199" t="s">
        <v>3523</v>
      </c>
      <c r="E2897" s="200" t="s">
        <v>3524</v>
      </c>
      <c r="F2897" s="201">
        <v>12.62</v>
      </c>
      <c r="G2897" s="201">
        <v>12.62</v>
      </c>
      <c r="H2897" s="202">
        <v>0</v>
      </c>
      <c r="I2897" s="205">
        <v>0</v>
      </c>
      <c r="J2897" s="201">
        <v>0</v>
      </c>
      <c r="K2897" s="201">
        <v>12.62</v>
      </c>
      <c r="L2897" s="202">
        <v>0</v>
      </c>
    </row>
    <row r="2898" s="192" customFormat="1" customHeight="1" spans="1:12">
      <c r="A2898" s="179" t="s">
        <v>1619</v>
      </c>
      <c r="B2898" s="179" t="s">
        <v>1911</v>
      </c>
      <c r="C2898" s="179" t="s">
        <v>1913</v>
      </c>
      <c r="D2898" s="199" t="s">
        <v>3525</v>
      </c>
      <c r="E2898" s="200" t="s">
        <v>3526</v>
      </c>
      <c r="F2898" s="201">
        <v>5.05</v>
      </c>
      <c r="G2898" s="201">
        <v>5.05</v>
      </c>
      <c r="H2898" s="202">
        <v>0</v>
      </c>
      <c r="I2898" s="205">
        <v>0</v>
      </c>
      <c r="J2898" s="201">
        <v>0</v>
      </c>
      <c r="K2898" s="201">
        <v>5.05</v>
      </c>
      <c r="L2898" s="202">
        <v>0</v>
      </c>
    </row>
    <row r="2899" s="192" customFormat="1" customHeight="1" spans="1:12">
      <c r="A2899" s="179" t="s">
        <v>1697</v>
      </c>
      <c r="B2899" s="179" t="s">
        <v>1992</v>
      </c>
      <c r="C2899" s="179" t="s">
        <v>1899</v>
      </c>
      <c r="D2899" s="199" t="s">
        <v>3582</v>
      </c>
      <c r="E2899" s="200" t="s">
        <v>3528</v>
      </c>
      <c r="F2899" s="201">
        <v>3.17</v>
      </c>
      <c r="G2899" s="201">
        <v>3.17</v>
      </c>
      <c r="H2899" s="202">
        <v>0</v>
      </c>
      <c r="I2899" s="205">
        <v>0</v>
      </c>
      <c r="J2899" s="201">
        <v>0</v>
      </c>
      <c r="K2899" s="201">
        <v>3.17</v>
      </c>
      <c r="L2899" s="202">
        <v>0</v>
      </c>
    </row>
    <row r="2900" s="192" customFormat="1" customHeight="1" spans="1:12">
      <c r="A2900" s="179" t="s">
        <v>1619</v>
      </c>
      <c r="B2900" s="179" t="s">
        <v>2029</v>
      </c>
      <c r="C2900" s="179" t="s">
        <v>1899</v>
      </c>
      <c r="D2900" s="199" t="s">
        <v>3529</v>
      </c>
      <c r="E2900" s="200" t="s">
        <v>3530</v>
      </c>
      <c r="F2900" s="201">
        <v>0.53</v>
      </c>
      <c r="G2900" s="201">
        <v>0.53</v>
      </c>
      <c r="H2900" s="202">
        <v>0</v>
      </c>
      <c r="I2900" s="205">
        <v>0</v>
      </c>
      <c r="J2900" s="201">
        <v>0</v>
      </c>
      <c r="K2900" s="201">
        <v>0.53</v>
      </c>
      <c r="L2900" s="202">
        <v>0</v>
      </c>
    </row>
    <row r="2901" s="192" customFormat="1" customHeight="1" spans="1:12">
      <c r="A2901" s="179" t="s">
        <v>1619</v>
      </c>
      <c r="B2901" s="179" t="s">
        <v>2029</v>
      </c>
      <c r="C2901" s="179" t="s">
        <v>1897</v>
      </c>
      <c r="D2901" s="199" t="s">
        <v>3531</v>
      </c>
      <c r="E2901" s="200" t="s">
        <v>3532</v>
      </c>
      <c r="F2901" s="201">
        <v>0.59</v>
      </c>
      <c r="G2901" s="201">
        <v>0.59</v>
      </c>
      <c r="H2901" s="202">
        <v>0</v>
      </c>
      <c r="I2901" s="205">
        <v>0</v>
      </c>
      <c r="J2901" s="201">
        <v>0</v>
      </c>
      <c r="K2901" s="201">
        <v>0.59</v>
      </c>
      <c r="L2901" s="202">
        <v>0</v>
      </c>
    </row>
    <row r="2902" s="192" customFormat="1" customHeight="1" spans="1:12">
      <c r="A2902" s="179" t="s">
        <v>1851</v>
      </c>
      <c r="B2902" s="179" t="s">
        <v>1899</v>
      </c>
      <c r="C2902" s="179" t="s">
        <v>1897</v>
      </c>
      <c r="D2902" s="199" t="s">
        <v>3533</v>
      </c>
      <c r="E2902" s="200" t="s">
        <v>3533</v>
      </c>
      <c r="F2902" s="201">
        <v>6.37</v>
      </c>
      <c r="G2902" s="201">
        <v>6.37</v>
      </c>
      <c r="H2902" s="202">
        <v>0</v>
      </c>
      <c r="I2902" s="205">
        <v>0</v>
      </c>
      <c r="J2902" s="201">
        <v>0</v>
      </c>
      <c r="K2902" s="201">
        <v>6.37</v>
      </c>
      <c r="L2902" s="202">
        <v>0</v>
      </c>
    </row>
    <row r="2903" s="192" customFormat="1" customHeight="1" spans="1:12">
      <c r="A2903" s="179" t="s">
        <v>1414</v>
      </c>
      <c r="B2903" s="179" t="s">
        <v>1909</v>
      </c>
      <c r="C2903" s="179" t="s">
        <v>1897</v>
      </c>
      <c r="D2903" s="199" t="s">
        <v>3519</v>
      </c>
      <c r="E2903" s="200" t="s">
        <v>3534</v>
      </c>
      <c r="F2903" s="201">
        <v>15</v>
      </c>
      <c r="G2903" s="201">
        <v>15</v>
      </c>
      <c r="H2903" s="202">
        <v>0</v>
      </c>
      <c r="I2903" s="205">
        <v>15</v>
      </c>
      <c r="J2903" s="201">
        <v>0</v>
      </c>
      <c r="K2903" s="201">
        <v>0</v>
      </c>
      <c r="L2903" s="202">
        <v>0</v>
      </c>
    </row>
    <row r="2904" s="192" customFormat="1" customHeight="1" spans="1:12">
      <c r="A2904" s="179" t="s">
        <v>1414</v>
      </c>
      <c r="B2904" s="179" t="s">
        <v>1909</v>
      </c>
      <c r="C2904" s="179" t="s">
        <v>1897</v>
      </c>
      <c r="D2904" s="199" t="s">
        <v>3519</v>
      </c>
      <c r="E2904" s="200" t="s">
        <v>3535</v>
      </c>
      <c r="F2904" s="201">
        <v>0.59</v>
      </c>
      <c r="G2904" s="201">
        <v>0.59</v>
      </c>
      <c r="H2904" s="202">
        <v>0</v>
      </c>
      <c r="I2904" s="205">
        <v>0.59</v>
      </c>
      <c r="J2904" s="201">
        <v>0</v>
      </c>
      <c r="K2904" s="201">
        <v>0</v>
      </c>
      <c r="L2904" s="202">
        <v>0</v>
      </c>
    </row>
    <row r="2905" s="192" customFormat="1" customHeight="1" spans="1:12">
      <c r="A2905" s="179" t="s">
        <v>1619</v>
      </c>
      <c r="B2905" s="179" t="s">
        <v>1911</v>
      </c>
      <c r="C2905" s="179" t="s">
        <v>1899</v>
      </c>
      <c r="D2905" s="199" t="s">
        <v>3571</v>
      </c>
      <c r="E2905" s="200" t="s">
        <v>3538</v>
      </c>
      <c r="F2905" s="201">
        <v>0.9</v>
      </c>
      <c r="G2905" s="201">
        <v>0.9</v>
      </c>
      <c r="H2905" s="202">
        <v>0</v>
      </c>
      <c r="I2905" s="205">
        <v>0</v>
      </c>
      <c r="J2905" s="201">
        <v>0.9</v>
      </c>
      <c r="K2905" s="201">
        <v>0</v>
      </c>
      <c r="L2905" s="202">
        <v>0</v>
      </c>
    </row>
    <row r="2906" s="192" customFormat="1" customHeight="1" spans="1:12">
      <c r="A2906" s="179"/>
      <c r="B2906" s="179"/>
      <c r="C2906" s="179"/>
      <c r="D2906" s="199" t="s">
        <v>2690</v>
      </c>
      <c r="E2906" s="200" t="s">
        <v>2691</v>
      </c>
      <c r="F2906" s="201">
        <v>123.39</v>
      </c>
      <c r="G2906" s="201">
        <v>123.39</v>
      </c>
      <c r="H2906" s="202">
        <v>0</v>
      </c>
      <c r="I2906" s="205">
        <v>33.56</v>
      </c>
      <c r="J2906" s="201">
        <v>10</v>
      </c>
      <c r="K2906" s="201">
        <v>27.78</v>
      </c>
      <c r="L2906" s="202">
        <v>52.05</v>
      </c>
    </row>
    <row r="2907" s="192" customFormat="1" customHeight="1" spans="1:12">
      <c r="A2907" s="179"/>
      <c r="B2907" s="179"/>
      <c r="C2907" s="179"/>
      <c r="D2907" s="199" t="s">
        <v>3517</v>
      </c>
      <c r="E2907" s="200" t="s">
        <v>3518</v>
      </c>
      <c r="F2907" s="201">
        <v>105.39</v>
      </c>
      <c r="G2907" s="201">
        <v>105.39</v>
      </c>
      <c r="H2907" s="202">
        <v>0</v>
      </c>
      <c r="I2907" s="205">
        <v>15.56</v>
      </c>
      <c r="J2907" s="201">
        <v>10</v>
      </c>
      <c r="K2907" s="201">
        <v>27.78</v>
      </c>
      <c r="L2907" s="202">
        <v>52.05</v>
      </c>
    </row>
    <row r="2908" s="192" customFormat="1" customHeight="1" spans="1:12">
      <c r="A2908" s="179" t="s">
        <v>1414</v>
      </c>
      <c r="B2908" s="179" t="s">
        <v>1909</v>
      </c>
      <c r="C2908" s="179" t="s">
        <v>1897</v>
      </c>
      <c r="D2908" s="199" t="s">
        <v>3519</v>
      </c>
      <c r="E2908" s="200" t="s">
        <v>3520</v>
      </c>
      <c r="F2908" s="201">
        <v>52.05</v>
      </c>
      <c r="G2908" s="201">
        <v>52.05</v>
      </c>
      <c r="H2908" s="202">
        <v>0</v>
      </c>
      <c r="I2908" s="205">
        <v>0</v>
      </c>
      <c r="J2908" s="201">
        <v>0</v>
      </c>
      <c r="K2908" s="201">
        <v>0</v>
      </c>
      <c r="L2908" s="202">
        <v>52.05</v>
      </c>
    </row>
    <row r="2909" s="192" customFormat="1" customHeight="1" spans="1:12">
      <c r="A2909" s="179" t="s">
        <v>1414</v>
      </c>
      <c r="B2909" s="179" t="s">
        <v>1909</v>
      </c>
      <c r="C2909" s="179" t="s">
        <v>1897</v>
      </c>
      <c r="D2909" s="199" t="s">
        <v>3519</v>
      </c>
      <c r="E2909" s="200" t="s">
        <v>3522</v>
      </c>
      <c r="F2909" s="201">
        <v>10</v>
      </c>
      <c r="G2909" s="201">
        <v>10</v>
      </c>
      <c r="H2909" s="202">
        <v>0</v>
      </c>
      <c r="I2909" s="205">
        <v>0</v>
      </c>
      <c r="J2909" s="201">
        <v>10</v>
      </c>
      <c r="K2909" s="201">
        <v>0</v>
      </c>
      <c r="L2909" s="202">
        <v>0</v>
      </c>
    </row>
    <row r="2910" s="192" customFormat="1" customHeight="1" spans="1:12">
      <c r="A2910" s="179" t="s">
        <v>1619</v>
      </c>
      <c r="B2910" s="179" t="s">
        <v>1911</v>
      </c>
      <c r="C2910" s="179" t="s">
        <v>1911</v>
      </c>
      <c r="D2910" s="199" t="s">
        <v>3523</v>
      </c>
      <c r="E2910" s="200" t="s">
        <v>3524</v>
      </c>
      <c r="F2910" s="201">
        <v>12.41</v>
      </c>
      <c r="G2910" s="201">
        <v>12.41</v>
      </c>
      <c r="H2910" s="202">
        <v>0</v>
      </c>
      <c r="I2910" s="205">
        <v>0</v>
      </c>
      <c r="J2910" s="201">
        <v>0</v>
      </c>
      <c r="K2910" s="201">
        <v>12.41</v>
      </c>
      <c r="L2910" s="202">
        <v>0</v>
      </c>
    </row>
    <row r="2911" s="192" customFormat="1" customHeight="1" spans="1:12">
      <c r="A2911" s="179" t="s">
        <v>1619</v>
      </c>
      <c r="B2911" s="179" t="s">
        <v>1911</v>
      </c>
      <c r="C2911" s="179" t="s">
        <v>1913</v>
      </c>
      <c r="D2911" s="199" t="s">
        <v>3525</v>
      </c>
      <c r="E2911" s="200" t="s">
        <v>3526</v>
      </c>
      <c r="F2911" s="201">
        <v>4.96</v>
      </c>
      <c r="G2911" s="201">
        <v>4.96</v>
      </c>
      <c r="H2911" s="202">
        <v>0</v>
      </c>
      <c r="I2911" s="205">
        <v>0</v>
      </c>
      <c r="J2911" s="201">
        <v>0</v>
      </c>
      <c r="K2911" s="201">
        <v>4.96</v>
      </c>
      <c r="L2911" s="202">
        <v>0</v>
      </c>
    </row>
    <row r="2912" s="192" customFormat="1" customHeight="1" spans="1:12">
      <c r="A2912" s="179" t="s">
        <v>1697</v>
      </c>
      <c r="B2912" s="179" t="s">
        <v>1992</v>
      </c>
      <c r="C2912" s="179" t="s">
        <v>1899</v>
      </c>
      <c r="D2912" s="199" t="s">
        <v>3582</v>
      </c>
      <c r="E2912" s="200" t="s">
        <v>3528</v>
      </c>
      <c r="F2912" s="201">
        <v>3.08</v>
      </c>
      <c r="G2912" s="201">
        <v>3.08</v>
      </c>
      <c r="H2912" s="202">
        <v>0</v>
      </c>
      <c r="I2912" s="205">
        <v>0</v>
      </c>
      <c r="J2912" s="201">
        <v>0</v>
      </c>
      <c r="K2912" s="201">
        <v>3.08</v>
      </c>
      <c r="L2912" s="202">
        <v>0</v>
      </c>
    </row>
    <row r="2913" s="192" customFormat="1" customHeight="1" spans="1:12">
      <c r="A2913" s="179" t="s">
        <v>1619</v>
      </c>
      <c r="B2913" s="179" t="s">
        <v>2029</v>
      </c>
      <c r="C2913" s="179" t="s">
        <v>1899</v>
      </c>
      <c r="D2913" s="199" t="s">
        <v>3529</v>
      </c>
      <c r="E2913" s="200" t="s">
        <v>3530</v>
      </c>
      <c r="F2913" s="201">
        <v>0.52</v>
      </c>
      <c r="G2913" s="201">
        <v>0.52</v>
      </c>
      <c r="H2913" s="202">
        <v>0</v>
      </c>
      <c r="I2913" s="205">
        <v>0</v>
      </c>
      <c r="J2913" s="201">
        <v>0</v>
      </c>
      <c r="K2913" s="201">
        <v>0.52</v>
      </c>
      <c r="L2913" s="202">
        <v>0</v>
      </c>
    </row>
    <row r="2914" s="192" customFormat="1" customHeight="1" spans="1:12">
      <c r="A2914" s="179" t="s">
        <v>1619</v>
      </c>
      <c r="B2914" s="179" t="s">
        <v>2029</v>
      </c>
      <c r="C2914" s="179" t="s">
        <v>1897</v>
      </c>
      <c r="D2914" s="199" t="s">
        <v>3531</v>
      </c>
      <c r="E2914" s="200" t="s">
        <v>3532</v>
      </c>
      <c r="F2914" s="201">
        <v>0.56</v>
      </c>
      <c r="G2914" s="201">
        <v>0.56</v>
      </c>
      <c r="H2914" s="202">
        <v>0</v>
      </c>
      <c r="I2914" s="205">
        <v>0</v>
      </c>
      <c r="J2914" s="201">
        <v>0</v>
      </c>
      <c r="K2914" s="201">
        <v>0.56</v>
      </c>
      <c r="L2914" s="202">
        <v>0</v>
      </c>
    </row>
    <row r="2915" s="192" customFormat="1" customHeight="1" spans="1:12">
      <c r="A2915" s="179" t="s">
        <v>1851</v>
      </c>
      <c r="B2915" s="179" t="s">
        <v>1899</v>
      </c>
      <c r="C2915" s="179" t="s">
        <v>1897</v>
      </c>
      <c r="D2915" s="199" t="s">
        <v>3533</v>
      </c>
      <c r="E2915" s="200" t="s">
        <v>3533</v>
      </c>
      <c r="F2915" s="201">
        <v>6.25</v>
      </c>
      <c r="G2915" s="201">
        <v>6.25</v>
      </c>
      <c r="H2915" s="202">
        <v>0</v>
      </c>
      <c r="I2915" s="205">
        <v>0</v>
      </c>
      <c r="J2915" s="201">
        <v>0</v>
      </c>
      <c r="K2915" s="201">
        <v>6.25</v>
      </c>
      <c r="L2915" s="202">
        <v>0</v>
      </c>
    </row>
    <row r="2916" s="192" customFormat="1" customHeight="1" spans="1:12">
      <c r="A2916" s="179" t="s">
        <v>1414</v>
      </c>
      <c r="B2916" s="179" t="s">
        <v>1909</v>
      </c>
      <c r="C2916" s="179" t="s">
        <v>1897</v>
      </c>
      <c r="D2916" s="199" t="s">
        <v>3519</v>
      </c>
      <c r="E2916" s="200" t="s">
        <v>3534</v>
      </c>
      <c r="F2916" s="201">
        <v>15</v>
      </c>
      <c r="G2916" s="201">
        <v>15</v>
      </c>
      <c r="H2916" s="202">
        <v>0</v>
      </c>
      <c r="I2916" s="205">
        <v>15</v>
      </c>
      <c r="J2916" s="201">
        <v>0</v>
      </c>
      <c r="K2916" s="201">
        <v>0</v>
      </c>
      <c r="L2916" s="202">
        <v>0</v>
      </c>
    </row>
    <row r="2917" s="192" customFormat="1" customHeight="1" spans="1:12">
      <c r="A2917" s="179" t="s">
        <v>1414</v>
      </c>
      <c r="B2917" s="179" t="s">
        <v>1909</v>
      </c>
      <c r="C2917" s="179" t="s">
        <v>1897</v>
      </c>
      <c r="D2917" s="199" t="s">
        <v>3519</v>
      </c>
      <c r="E2917" s="200" t="s">
        <v>3535</v>
      </c>
      <c r="F2917" s="201">
        <v>0.56</v>
      </c>
      <c r="G2917" s="201">
        <v>0.56</v>
      </c>
      <c r="H2917" s="202">
        <v>0</v>
      </c>
      <c r="I2917" s="205">
        <v>0.56</v>
      </c>
      <c r="J2917" s="201">
        <v>0</v>
      </c>
      <c r="K2917" s="201">
        <v>0</v>
      </c>
      <c r="L2917" s="202">
        <v>0</v>
      </c>
    </row>
    <row r="2918" s="192" customFormat="1" customHeight="1" spans="1:12">
      <c r="A2918" s="179"/>
      <c r="B2918" s="179"/>
      <c r="C2918" s="179"/>
      <c r="D2918" s="199" t="s">
        <v>3541</v>
      </c>
      <c r="E2918" s="200" t="s">
        <v>3542</v>
      </c>
      <c r="F2918" s="201">
        <v>18</v>
      </c>
      <c r="G2918" s="201">
        <v>18</v>
      </c>
      <c r="H2918" s="202">
        <v>0</v>
      </c>
      <c r="I2918" s="205">
        <v>18</v>
      </c>
      <c r="J2918" s="201">
        <v>0</v>
      </c>
      <c r="K2918" s="201">
        <v>0</v>
      </c>
      <c r="L2918" s="202">
        <v>0</v>
      </c>
    </row>
    <row r="2919" s="192" customFormat="1" customHeight="1" spans="1:12">
      <c r="A2919" s="179" t="s">
        <v>1414</v>
      </c>
      <c r="B2919" s="179" t="s">
        <v>1909</v>
      </c>
      <c r="C2919" s="179" t="s">
        <v>1899</v>
      </c>
      <c r="D2919" s="199" t="s">
        <v>3732</v>
      </c>
      <c r="E2919" s="200" t="s">
        <v>4014</v>
      </c>
      <c r="F2919" s="201">
        <v>2</v>
      </c>
      <c r="G2919" s="201">
        <v>2</v>
      </c>
      <c r="H2919" s="202">
        <v>0</v>
      </c>
      <c r="I2919" s="205">
        <v>2</v>
      </c>
      <c r="J2919" s="201">
        <v>0</v>
      </c>
      <c r="K2919" s="201">
        <v>0</v>
      </c>
      <c r="L2919" s="202">
        <v>0</v>
      </c>
    </row>
    <row r="2920" s="192" customFormat="1" customHeight="1" spans="1:12">
      <c r="A2920" s="179" t="s">
        <v>1414</v>
      </c>
      <c r="B2920" s="179" t="s">
        <v>1909</v>
      </c>
      <c r="C2920" s="179" t="s">
        <v>1899</v>
      </c>
      <c r="D2920" s="199" t="s">
        <v>3732</v>
      </c>
      <c r="E2920" s="200" t="s">
        <v>4015</v>
      </c>
      <c r="F2920" s="201">
        <v>5</v>
      </c>
      <c r="G2920" s="201">
        <v>5</v>
      </c>
      <c r="H2920" s="202">
        <v>0</v>
      </c>
      <c r="I2920" s="205">
        <v>5</v>
      </c>
      <c r="J2920" s="201">
        <v>0</v>
      </c>
      <c r="K2920" s="201">
        <v>0</v>
      </c>
      <c r="L2920" s="202">
        <v>0</v>
      </c>
    </row>
    <row r="2921" s="192" customFormat="1" customHeight="1" spans="1:12">
      <c r="A2921" s="179" t="s">
        <v>1414</v>
      </c>
      <c r="B2921" s="179" t="s">
        <v>1909</v>
      </c>
      <c r="C2921" s="179" t="s">
        <v>1899</v>
      </c>
      <c r="D2921" s="199" t="s">
        <v>3732</v>
      </c>
      <c r="E2921" s="200" t="s">
        <v>4016</v>
      </c>
      <c r="F2921" s="201">
        <v>6</v>
      </c>
      <c r="G2921" s="201">
        <v>6</v>
      </c>
      <c r="H2921" s="202">
        <v>0</v>
      </c>
      <c r="I2921" s="205">
        <v>6</v>
      </c>
      <c r="J2921" s="201">
        <v>0</v>
      </c>
      <c r="K2921" s="201">
        <v>0</v>
      </c>
      <c r="L2921" s="202">
        <v>0</v>
      </c>
    </row>
    <row r="2922" s="192" customFormat="1" customHeight="1" spans="1:12">
      <c r="A2922" s="179" t="s">
        <v>1414</v>
      </c>
      <c r="B2922" s="179" t="s">
        <v>1909</v>
      </c>
      <c r="C2922" s="179" t="s">
        <v>1899</v>
      </c>
      <c r="D2922" s="199" t="s">
        <v>3732</v>
      </c>
      <c r="E2922" s="200" t="s">
        <v>4017</v>
      </c>
      <c r="F2922" s="201">
        <v>5</v>
      </c>
      <c r="G2922" s="201">
        <v>5</v>
      </c>
      <c r="H2922" s="202">
        <v>0</v>
      </c>
      <c r="I2922" s="205">
        <v>5</v>
      </c>
      <c r="J2922" s="201">
        <v>0</v>
      </c>
      <c r="K2922" s="201">
        <v>0</v>
      </c>
      <c r="L2922" s="202">
        <v>0</v>
      </c>
    </row>
    <row r="2923" s="192" customFormat="1" customHeight="1" spans="1:12">
      <c r="A2923" s="179"/>
      <c r="B2923" s="179"/>
      <c r="C2923" s="179"/>
      <c r="D2923" s="199" t="s">
        <v>1905</v>
      </c>
      <c r="E2923" s="200" t="s">
        <v>143</v>
      </c>
      <c r="F2923" s="201">
        <v>3363.7</v>
      </c>
      <c r="G2923" s="201">
        <v>3345.7</v>
      </c>
      <c r="H2923" s="202">
        <v>18</v>
      </c>
      <c r="I2923" s="205">
        <v>623.1</v>
      </c>
      <c r="J2923" s="201">
        <v>366.83</v>
      </c>
      <c r="K2923" s="201">
        <v>830.99</v>
      </c>
      <c r="L2923" s="202">
        <v>1542.78</v>
      </c>
    </row>
    <row r="2924" s="192" customFormat="1" customHeight="1" spans="1:12">
      <c r="A2924" s="179"/>
      <c r="B2924" s="179"/>
      <c r="C2924" s="179"/>
      <c r="D2924" s="199" t="s">
        <v>2692</v>
      </c>
      <c r="E2924" s="200" t="s">
        <v>2693</v>
      </c>
      <c r="F2924" s="201">
        <v>3363.7</v>
      </c>
      <c r="G2924" s="201">
        <v>3345.7</v>
      </c>
      <c r="H2924" s="202">
        <v>18</v>
      </c>
      <c r="I2924" s="205">
        <v>623.1</v>
      </c>
      <c r="J2924" s="201">
        <v>366.83</v>
      </c>
      <c r="K2924" s="201">
        <v>830.99</v>
      </c>
      <c r="L2924" s="202">
        <v>1542.78</v>
      </c>
    </row>
    <row r="2925" s="192" customFormat="1" customHeight="1" spans="1:12">
      <c r="A2925" s="179"/>
      <c r="B2925" s="179"/>
      <c r="C2925" s="179"/>
      <c r="D2925" s="199" t="s">
        <v>3517</v>
      </c>
      <c r="E2925" s="200" t="s">
        <v>3518</v>
      </c>
      <c r="F2925" s="201">
        <v>3282.7</v>
      </c>
      <c r="G2925" s="201">
        <v>3282.7</v>
      </c>
      <c r="H2925" s="202">
        <v>0</v>
      </c>
      <c r="I2925" s="205">
        <v>560.1</v>
      </c>
      <c r="J2925" s="201">
        <v>348.83</v>
      </c>
      <c r="K2925" s="201">
        <v>830.99</v>
      </c>
      <c r="L2925" s="202">
        <v>1542.78</v>
      </c>
    </row>
    <row r="2926" s="192" customFormat="1" customHeight="1" spans="1:12">
      <c r="A2926" s="179" t="s">
        <v>1752</v>
      </c>
      <c r="B2926" s="179" t="s">
        <v>1897</v>
      </c>
      <c r="C2926" s="179" t="s">
        <v>1897</v>
      </c>
      <c r="D2926" s="199" t="s">
        <v>3519</v>
      </c>
      <c r="E2926" s="200" t="s">
        <v>3520</v>
      </c>
      <c r="F2926" s="201">
        <v>1542.78</v>
      </c>
      <c r="G2926" s="201">
        <v>1542.78</v>
      </c>
      <c r="H2926" s="202">
        <v>0</v>
      </c>
      <c r="I2926" s="205">
        <v>0</v>
      </c>
      <c r="J2926" s="201">
        <v>0</v>
      </c>
      <c r="K2926" s="201">
        <v>0</v>
      </c>
      <c r="L2926" s="202">
        <v>1542.78</v>
      </c>
    </row>
    <row r="2927" s="192" customFormat="1" customHeight="1" spans="1:12">
      <c r="A2927" s="179" t="s">
        <v>1752</v>
      </c>
      <c r="B2927" s="179" t="s">
        <v>1897</v>
      </c>
      <c r="C2927" s="179" t="s">
        <v>1897</v>
      </c>
      <c r="D2927" s="199" t="s">
        <v>3519</v>
      </c>
      <c r="E2927" s="200" t="s">
        <v>3521</v>
      </c>
      <c r="F2927" s="201">
        <v>20.42</v>
      </c>
      <c r="G2927" s="201">
        <v>20.42</v>
      </c>
      <c r="H2927" s="202">
        <v>0</v>
      </c>
      <c r="I2927" s="205">
        <v>0</v>
      </c>
      <c r="J2927" s="201">
        <v>20.42</v>
      </c>
      <c r="K2927" s="201">
        <v>0</v>
      </c>
      <c r="L2927" s="202">
        <v>0</v>
      </c>
    </row>
    <row r="2928" s="192" customFormat="1" customHeight="1" spans="1:12">
      <c r="A2928" s="179" t="s">
        <v>1752</v>
      </c>
      <c r="B2928" s="179" t="s">
        <v>1897</v>
      </c>
      <c r="C2928" s="179" t="s">
        <v>1897</v>
      </c>
      <c r="D2928" s="199" t="s">
        <v>3519</v>
      </c>
      <c r="E2928" s="200" t="s">
        <v>3522</v>
      </c>
      <c r="F2928" s="201">
        <v>321</v>
      </c>
      <c r="G2928" s="201">
        <v>321</v>
      </c>
      <c r="H2928" s="202">
        <v>0</v>
      </c>
      <c r="I2928" s="205">
        <v>0</v>
      </c>
      <c r="J2928" s="201">
        <v>321</v>
      </c>
      <c r="K2928" s="201">
        <v>0</v>
      </c>
      <c r="L2928" s="202">
        <v>0</v>
      </c>
    </row>
    <row r="2929" s="192" customFormat="1" customHeight="1" spans="1:12">
      <c r="A2929" s="179" t="s">
        <v>1619</v>
      </c>
      <c r="B2929" s="179" t="s">
        <v>1911</v>
      </c>
      <c r="C2929" s="179" t="s">
        <v>1911</v>
      </c>
      <c r="D2929" s="199" t="s">
        <v>3523</v>
      </c>
      <c r="E2929" s="200" t="s">
        <v>3524</v>
      </c>
      <c r="F2929" s="201">
        <v>376.84</v>
      </c>
      <c r="G2929" s="201">
        <v>376.84</v>
      </c>
      <c r="H2929" s="202">
        <v>0</v>
      </c>
      <c r="I2929" s="205">
        <v>0</v>
      </c>
      <c r="J2929" s="201">
        <v>0</v>
      </c>
      <c r="K2929" s="201">
        <v>376.84</v>
      </c>
      <c r="L2929" s="202">
        <v>0</v>
      </c>
    </row>
    <row r="2930" s="192" customFormat="1" customHeight="1" spans="1:12">
      <c r="A2930" s="179" t="s">
        <v>1619</v>
      </c>
      <c r="B2930" s="179" t="s">
        <v>1911</v>
      </c>
      <c r="C2930" s="179" t="s">
        <v>1913</v>
      </c>
      <c r="D2930" s="199" t="s">
        <v>3525</v>
      </c>
      <c r="E2930" s="200" t="s">
        <v>3526</v>
      </c>
      <c r="F2930" s="201">
        <v>150.74</v>
      </c>
      <c r="G2930" s="201">
        <v>150.74</v>
      </c>
      <c r="H2930" s="202">
        <v>0</v>
      </c>
      <c r="I2930" s="205">
        <v>0</v>
      </c>
      <c r="J2930" s="201">
        <v>0</v>
      </c>
      <c r="K2930" s="201">
        <v>150.74</v>
      </c>
      <c r="L2930" s="202">
        <v>0</v>
      </c>
    </row>
    <row r="2931" s="192" customFormat="1" customHeight="1" spans="1:12">
      <c r="A2931" s="179" t="s">
        <v>1697</v>
      </c>
      <c r="B2931" s="179" t="s">
        <v>1992</v>
      </c>
      <c r="C2931" s="179" t="s">
        <v>1897</v>
      </c>
      <c r="D2931" s="199" t="s">
        <v>3527</v>
      </c>
      <c r="E2931" s="200" t="s">
        <v>3528</v>
      </c>
      <c r="F2931" s="201">
        <v>91.22</v>
      </c>
      <c r="G2931" s="201">
        <v>91.22</v>
      </c>
      <c r="H2931" s="202">
        <v>0</v>
      </c>
      <c r="I2931" s="205">
        <v>0</v>
      </c>
      <c r="J2931" s="201">
        <v>0</v>
      </c>
      <c r="K2931" s="201">
        <v>91.22</v>
      </c>
      <c r="L2931" s="202">
        <v>0</v>
      </c>
    </row>
    <row r="2932" s="192" customFormat="1" customHeight="1" spans="1:12">
      <c r="A2932" s="179" t="s">
        <v>1619</v>
      </c>
      <c r="B2932" s="179" t="s">
        <v>2029</v>
      </c>
      <c r="C2932" s="179" t="s">
        <v>1899</v>
      </c>
      <c r="D2932" s="199" t="s">
        <v>3529</v>
      </c>
      <c r="E2932" s="200" t="s">
        <v>3530</v>
      </c>
      <c r="F2932" s="201">
        <v>15.43</v>
      </c>
      <c r="G2932" s="201">
        <v>15.43</v>
      </c>
      <c r="H2932" s="202">
        <v>0</v>
      </c>
      <c r="I2932" s="205">
        <v>0</v>
      </c>
      <c r="J2932" s="201">
        <v>0</v>
      </c>
      <c r="K2932" s="201">
        <v>15.43</v>
      </c>
      <c r="L2932" s="202">
        <v>0</v>
      </c>
    </row>
    <row r="2933" s="192" customFormat="1" customHeight="1" spans="1:12">
      <c r="A2933" s="179" t="s">
        <v>1619</v>
      </c>
      <c r="B2933" s="179" t="s">
        <v>2029</v>
      </c>
      <c r="C2933" s="179" t="s">
        <v>1897</v>
      </c>
      <c r="D2933" s="199" t="s">
        <v>3531</v>
      </c>
      <c r="E2933" s="200" t="s">
        <v>3532</v>
      </c>
      <c r="F2933" s="201">
        <v>11.63</v>
      </c>
      <c r="G2933" s="201">
        <v>11.63</v>
      </c>
      <c r="H2933" s="202">
        <v>0</v>
      </c>
      <c r="I2933" s="205">
        <v>0</v>
      </c>
      <c r="J2933" s="201">
        <v>0</v>
      </c>
      <c r="K2933" s="201">
        <v>11.63</v>
      </c>
      <c r="L2933" s="202">
        <v>0</v>
      </c>
    </row>
    <row r="2934" s="192" customFormat="1" customHeight="1" spans="1:12">
      <c r="A2934" s="179" t="s">
        <v>1851</v>
      </c>
      <c r="B2934" s="179" t="s">
        <v>1899</v>
      </c>
      <c r="C2934" s="179" t="s">
        <v>1897</v>
      </c>
      <c r="D2934" s="199" t="s">
        <v>3533</v>
      </c>
      <c r="E2934" s="200" t="s">
        <v>3533</v>
      </c>
      <c r="F2934" s="201">
        <v>185.13</v>
      </c>
      <c r="G2934" s="201">
        <v>185.13</v>
      </c>
      <c r="H2934" s="202">
        <v>0</v>
      </c>
      <c r="I2934" s="205">
        <v>0</v>
      </c>
      <c r="J2934" s="201">
        <v>0</v>
      </c>
      <c r="K2934" s="201">
        <v>185.13</v>
      </c>
      <c r="L2934" s="202">
        <v>0</v>
      </c>
    </row>
    <row r="2935" s="192" customFormat="1" customHeight="1" spans="1:12">
      <c r="A2935" s="179" t="s">
        <v>1752</v>
      </c>
      <c r="B2935" s="179" t="s">
        <v>1897</v>
      </c>
      <c r="C2935" s="179" t="s">
        <v>1897</v>
      </c>
      <c r="D2935" s="199" t="s">
        <v>3519</v>
      </c>
      <c r="E2935" s="200" t="s">
        <v>3534</v>
      </c>
      <c r="F2935" s="201">
        <v>477</v>
      </c>
      <c r="G2935" s="201">
        <v>477</v>
      </c>
      <c r="H2935" s="202">
        <v>0</v>
      </c>
      <c r="I2935" s="205">
        <v>477</v>
      </c>
      <c r="J2935" s="201">
        <v>0</v>
      </c>
      <c r="K2935" s="201">
        <v>0</v>
      </c>
      <c r="L2935" s="202">
        <v>0</v>
      </c>
    </row>
    <row r="2936" s="192" customFormat="1" customHeight="1" spans="1:12">
      <c r="A2936" s="179" t="s">
        <v>1752</v>
      </c>
      <c r="B2936" s="179" t="s">
        <v>1897</v>
      </c>
      <c r="C2936" s="179" t="s">
        <v>1897</v>
      </c>
      <c r="D2936" s="199" t="s">
        <v>3519</v>
      </c>
      <c r="E2936" s="200" t="s">
        <v>3535</v>
      </c>
      <c r="F2936" s="201">
        <v>16.53</v>
      </c>
      <c r="G2936" s="201">
        <v>16.53</v>
      </c>
      <c r="H2936" s="202">
        <v>0</v>
      </c>
      <c r="I2936" s="205">
        <v>16.53</v>
      </c>
      <c r="J2936" s="201">
        <v>0</v>
      </c>
      <c r="K2936" s="201">
        <v>0</v>
      </c>
      <c r="L2936" s="202">
        <v>0</v>
      </c>
    </row>
    <row r="2937" s="192" customFormat="1" customHeight="1" spans="1:12">
      <c r="A2937" s="179" t="s">
        <v>1752</v>
      </c>
      <c r="B2937" s="179" t="s">
        <v>1897</v>
      </c>
      <c r="C2937" s="179" t="s">
        <v>1897</v>
      </c>
      <c r="D2937" s="199" t="s">
        <v>3519</v>
      </c>
      <c r="E2937" s="200" t="s">
        <v>3536</v>
      </c>
      <c r="F2937" s="201">
        <v>65.58</v>
      </c>
      <c r="G2937" s="201">
        <v>65.58</v>
      </c>
      <c r="H2937" s="202">
        <v>0</v>
      </c>
      <c r="I2937" s="205">
        <v>65.58</v>
      </c>
      <c r="J2937" s="201">
        <v>0</v>
      </c>
      <c r="K2937" s="201">
        <v>0</v>
      </c>
      <c r="L2937" s="202">
        <v>0</v>
      </c>
    </row>
    <row r="2938" s="192" customFormat="1" customHeight="1" spans="1:12">
      <c r="A2938" s="179" t="s">
        <v>1619</v>
      </c>
      <c r="B2938" s="179" t="s">
        <v>1911</v>
      </c>
      <c r="C2938" s="179" t="s">
        <v>1897</v>
      </c>
      <c r="D2938" s="199" t="s">
        <v>3537</v>
      </c>
      <c r="E2938" s="200" t="s">
        <v>3538</v>
      </c>
      <c r="F2938" s="201">
        <v>7.41</v>
      </c>
      <c r="G2938" s="201">
        <v>7.41</v>
      </c>
      <c r="H2938" s="202">
        <v>0</v>
      </c>
      <c r="I2938" s="205">
        <v>0</v>
      </c>
      <c r="J2938" s="201">
        <v>7.41</v>
      </c>
      <c r="K2938" s="201">
        <v>0</v>
      </c>
      <c r="L2938" s="202">
        <v>0</v>
      </c>
    </row>
    <row r="2939" s="192" customFormat="1" customHeight="1" spans="1:12">
      <c r="A2939" s="179" t="s">
        <v>1619</v>
      </c>
      <c r="B2939" s="179" t="s">
        <v>1917</v>
      </c>
      <c r="C2939" s="179" t="s">
        <v>1897</v>
      </c>
      <c r="D2939" s="199" t="s">
        <v>3550</v>
      </c>
      <c r="E2939" s="200" t="s">
        <v>3540</v>
      </c>
      <c r="F2939" s="201">
        <v>0.99</v>
      </c>
      <c r="G2939" s="201">
        <v>0.99</v>
      </c>
      <c r="H2939" s="202">
        <v>0</v>
      </c>
      <c r="I2939" s="205">
        <v>0.99</v>
      </c>
      <c r="J2939" s="201">
        <v>0</v>
      </c>
      <c r="K2939" s="201">
        <v>0</v>
      </c>
      <c r="L2939" s="202">
        <v>0</v>
      </c>
    </row>
    <row r="2940" s="192" customFormat="1" customHeight="1" spans="1:12">
      <c r="A2940" s="179"/>
      <c r="B2940" s="179"/>
      <c r="C2940" s="179"/>
      <c r="D2940" s="199" t="s">
        <v>3541</v>
      </c>
      <c r="E2940" s="200" t="s">
        <v>3542</v>
      </c>
      <c r="F2940" s="201">
        <v>81</v>
      </c>
      <c r="G2940" s="201">
        <v>63</v>
      </c>
      <c r="H2940" s="202">
        <v>18</v>
      </c>
      <c r="I2940" s="205">
        <v>63</v>
      </c>
      <c r="J2940" s="201">
        <v>18</v>
      </c>
      <c r="K2940" s="201">
        <v>0</v>
      </c>
      <c r="L2940" s="202">
        <v>0</v>
      </c>
    </row>
    <row r="2941" s="192" customFormat="1" customHeight="1" spans="1:12">
      <c r="A2941" s="179" t="s">
        <v>1752</v>
      </c>
      <c r="B2941" s="179" t="s">
        <v>1897</v>
      </c>
      <c r="C2941" s="179" t="s">
        <v>1897</v>
      </c>
      <c r="D2941" s="199" t="s">
        <v>3519</v>
      </c>
      <c r="E2941" s="200" t="s">
        <v>4018</v>
      </c>
      <c r="F2941" s="201">
        <v>36</v>
      </c>
      <c r="G2941" s="201">
        <v>36</v>
      </c>
      <c r="H2941" s="202">
        <v>0</v>
      </c>
      <c r="I2941" s="205">
        <v>36</v>
      </c>
      <c r="J2941" s="201">
        <v>0</v>
      </c>
      <c r="K2941" s="201">
        <v>0</v>
      </c>
      <c r="L2941" s="202">
        <v>0</v>
      </c>
    </row>
    <row r="2942" s="192" customFormat="1" customHeight="1" spans="1:12">
      <c r="A2942" s="179" t="s">
        <v>1752</v>
      </c>
      <c r="B2942" s="179" t="s">
        <v>1897</v>
      </c>
      <c r="C2942" s="179" t="s">
        <v>1897</v>
      </c>
      <c r="D2942" s="199" t="s">
        <v>3519</v>
      </c>
      <c r="E2942" s="200" t="s">
        <v>4019</v>
      </c>
      <c r="F2942" s="201">
        <v>8</v>
      </c>
      <c r="G2942" s="201">
        <v>8</v>
      </c>
      <c r="H2942" s="202">
        <v>0</v>
      </c>
      <c r="I2942" s="205">
        <v>8</v>
      </c>
      <c r="J2942" s="201">
        <v>0</v>
      </c>
      <c r="K2942" s="201">
        <v>0</v>
      </c>
      <c r="L2942" s="202">
        <v>0</v>
      </c>
    </row>
    <row r="2943" s="192" customFormat="1" customHeight="1" spans="1:12">
      <c r="A2943" s="179" t="s">
        <v>1752</v>
      </c>
      <c r="B2943" s="179" t="s">
        <v>1897</v>
      </c>
      <c r="C2943" s="179" t="s">
        <v>1897</v>
      </c>
      <c r="D2943" s="199" t="s">
        <v>3519</v>
      </c>
      <c r="E2943" s="200" t="s">
        <v>3622</v>
      </c>
      <c r="F2943" s="201">
        <v>18</v>
      </c>
      <c r="G2943" s="201">
        <v>0</v>
      </c>
      <c r="H2943" s="202">
        <v>18</v>
      </c>
      <c r="I2943" s="205">
        <v>0</v>
      </c>
      <c r="J2943" s="201">
        <v>18</v>
      </c>
      <c r="K2943" s="201">
        <v>0</v>
      </c>
      <c r="L2943" s="202">
        <v>0</v>
      </c>
    </row>
    <row r="2944" s="192" customFormat="1" customHeight="1" spans="1:12">
      <c r="A2944" s="179" t="s">
        <v>1752</v>
      </c>
      <c r="B2944" s="179" t="s">
        <v>1897</v>
      </c>
      <c r="C2944" s="179" t="s">
        <v>1897</v>
      </c>
      <c r="D2944" s="199" t="s">
        <v>3519</v>
      </c>
      <c r="E2944" s="200" t="s">
        <v>4020</v>
      </c>
      <c r="F2944" s="201">
        <v>19</v>
      </c>
      <c r="G2944" s="201">
        <v>19</v>
      </c>
      <c r="H2944" s="202">
        <v>0</v>
      </c>
      <c r="I2944" s="205">
        <v>19</v>
      </c>
      <c r="J2944" s="201">
        <v>0</v>
      </c>
      <c r="K2944" s="201">
        <v>0</v>
      </c>
      <c r="L2944" s="202">
        <v>0</v>
      </c>
    </row>
    <row r="2945" s="192" customFormat="1" customHeight="1" spans="1:12">
      <c r="A2945" s="179"/>
      <c r="B2945" s="179"/>
      <c r="C2945" s="179"/>
      <c r="D2945" s="199" t="s">
        <v>1922</v>
      </c>
      <c r="E2945" s="200" t="s">
        <v>145</v>
      </c>
      <c r="F2945" s="201">
        <v>16526.42</v>
      </c>
      <c r="G2945" s="201">
        <v>146.42</v>
      </c>
      <c r="H2945" s="202">
        <v>16380</v>
      </c>
      <c r="I2945" s="205">
        <v>69.5</v>
      </c>
      <c r="J2945" s="201">
        <v>16388</v>
      </c>
      <c r="K2945" s="201">
        <v>23.89</v>
      </c>
      <c r="L2945" s="202">
        <v>45.03</v>
      </c>
    </row>
    <row r="2946" s="192" customFormat="1" customHeight="1" spans="1:12">
      <c r="A2946" s="179"/>
      <c r="B2946" s="179"/>
      <c r="C2946" s="179"/>
      <c r="D2946" s="199" t="s">
        <v>2694</v>
      </c>
      <c r="E2946" s="200" t="s">
        <v>2695</v>
      </c>
      <c r="F2946" s="201">
        <v>16526.42</v>
      </c>
      <c r="G2946" s="201">
        <v>146.42</v>
      </c>
      <c r="H2946" s="202">
        <v>16380</v>
      </c>
      <c r="I2946" s="205">
        <v>69.5</v>
      </c>
      <c r="J2946" s="201">
        <v>16388</v>
      </c>
      <c r="K2946" s="201">
        <v>23.89</v>
      </c>
      <c r="L2946" s="202">
        <v>45.03</v>
      </c>
    </row>
    <row r="2947" s="192" customFormat="1" customHeight="1" spans="1:12">
      <c r="A2947" s="179"/>
      <c r="B2947" s="179"/>
      <c r="C2947" s="179"/>
      <c r="D2947" s="199" t="s">
        <v>3517</v>
      </c>
      <c r="E2947" s="200" t="s">
        <v>3518</v>
      </c>
      <c r="F2947" s="201">
        <v>91.42</v>
      </c>
      <c r="G2947" s="201">
        <v>91.42</v>
      </c>
      <c r="H2947" s="202">
        <v>0</v>
      </c>
      <c r="I2947" s="205">
        <v>14.5</v>
      </c>
      <c r="J2947" s="201">
        <v>8</v>
      </c>
      <c r="K2947" s="201">
        <v>23.89</v>
      </c>
      <c r="L2947" s="202">
        <v>45.03</v>
      </c>
    </row>
    <row r="2948" s="192" customFormat="1" customHeight="1" spans="1:12">
      <c r="A2948" s="179" t="s">
        <v>1752</v>
      </c>
      <c r="B2948" s="179" t="s">
        <v>1897</v>
      </c>
      <c r="C2948" s="179" t="s">
        <v>1897</v>
      </c>
      <c r="D2948" s="199" t="s">
        <v>3519</v>
      </c>
      <c r="E2948" s="200" t="s">
        <v>3520</v>
      </c>
      <c r="F2948" s="201">
        <v>45.03</v>
      </c>
      <c r="G2948" s="201">
        <v>45.03</v>
      </c>
      <c r="H2948" s="202">
        <v>0</v>
      </c>
      <c r="I2948" s="205">
        <v>0</v>
      </c>
      <c r="J2948" s="201">
        <v>0</v>
      </c>
      <c r="K2948" s="201">
        <v>0</v>
      </c>
      <c r="L2948" s="202">
        <v>45.03</v>
      </c>
    </row>
    <row r="2949" s="192" customFormat="1" customHeight="1" spans="1:12">
      <c r="A2949" s="179" t="s">
        <v>1752</v>
      </c>
      <c r="B2949" s="179" t="s">
        <v>1897</v>
      </c>
      <c r="C2949" s="179" t="s">
        <v>1897</v>
      </c>
      <c r="D2949" s="199" t="s">
        <v>3519</v>
      </c>
      <c r="E2949" s="200" t="s">
        <v>3522</v>
      </c>
      <c r="F2949" s="201">
        <v>8</v>
      </c>
      <c r="G2949" s="201">
        <v>8</v>
      </c>
      <c r="H2949" s="202">
        <v>0</v>
      </c>
      <c r="I2949" s="205">
        <v>0</v>
      </c>
      <c r="J2949" s="201">
        <v>8</v>
      </c>
      <c r="K2949" s="201">
        <v>0</v>
      </c>
      <c r="L2949" s="202">
        <v>0</v>
      </c>
    </row>
    <row r="2950" s="192" customFormat="1" customHeight="1" spans="1:12">
      <c r="A2950" s="179" t="s">
        <v>1619</v>
      </c>
      <c r="B2950" s="179" t="s">
        <v>1911</v>
      </c>
      <c r="C2950" s="179" t="s">
        <v>1911</v>
      </c>
      <c r="D2950" s="199" t="s">
        <v>3523</v>
      </c>
      <c r="E2950" s="200" t="s">
        <v>3524</v>
      </c>
      <c r="F2950" s="201">
        <v>10.6</v>
      </c>
      <c r="G2950" s="201">
        <v>10.6</v>
      </c>
      <c r="H2950" s="202">
        <v>0</v>
      </c>
      <c r="I2950" s="205">
        <v>0</v>
      </c>
      <c r="J2950" s="201">
        <v>0</v>
      </c>
      <c r="K2950" s="201">
        <v>10.6</v>
      </c>
      <c r="L2950" s="202">
        <v>0</v>
      </c>
    </row>
    <row r="2951" s="192" customFormat="1" customHeight="1" spans="1:12">
      <c r="A2951" s="179" t="s">
        <v>1619</v>
      </c>
      <c r="B2951" s="179" t="s">
        <v>1911</v>
      </c>
      <c r="C2951" s="179" t="s">
        <v>1913</v>
      </c>
      <c r="D2951" s="199" t="s">
        <v>3525</v>
      </c>
      <c r="E2951" s="200" t="s">
        <v>3526</v>
      </c>
      <c r="F2951" s="201">
        <v>4.24</v>
      </c>
      <c r="G2951" s="201">
        <v>4.24</v>
      </c>
      <c r="H2951" s="202">
        <v>0</v>
      </c>
      <c r="I2951" s="205">
        <v>0</v>
      </c>
      <c r="J2951" s="201">
        <v>0</v>
      </c>
      <c r="K2951" s="201">
        <v>4.24</v>
      </c>
      <c r="L2951" s="202">
        <v>0</v>
      </c>
    </row>
    <row r="2952" s="192" customFormat="1" customHeight="1" spans="1:12">
      <c r="A2952" s="179" t="s">
        <v>1697</v>
      </c>
      <c r="B2952" s="179" t="s">
        <v>1992</v>
      </c>
      <c r="C2952" s="179" t="s">
        <v>1899</v>
      </c>
      <c r="D2952" s="199" t="s">
        <v>3582</v>
      </c>
      <c r="E2952" s="200" t="s">
        <v>3528</v>
      </c>
      <c r="F2952" s="201">
        <v>2.7</v>
      </c>
      <c r="G2952" s="201">
        <v>2.7</v>
      </c>
      <c r="H2952" s="202">
        <v>0</v>
      </c>
      <c r="I2952" s="205">
        <v>0</v>
      </c>
      <c r="J2952" s="201">
        <v>0</v>
      </c>
      <c r="K2952" s="201">
        <v>2.7</v>
      </c>
      <c r="L2952" s="202">
        <v>0</v>
      </c>
    </row>
    <row r="2953" s="192" customFormat="1" customHeight="1" spans="1:12">
      <c r="A2953" s="179" t="s">
        <v>1619</v>
      </c>
      <c r="B2953" s="179" t="s">
        <v>2029</v>
      </c>
      <c r="C2953" s="179" t="s">
        <v>1899</v>
      </c>
      <c r="D2953" s="199" t="s">
        <v>3529</v>
      </c>
      <c r="E2953" s="200" t="s">
        <v>3530</v>
      </c>
      <c r="F2953" s="201">
        <v>0.45</v>
      </c>
      <c r="G2953" s="201">
        <v>0.45</v>
      </c>
      <c r="H2953" s="202">
        <v>0</v>
      </c>
      <c r="I2953" s="205">
        <v>0</v>
      </c>
      <c r="J2953" s="201">
        <v>0</v>
      </c>
      <c r="K2953" s="201">
        <v>0.45</v>
      </c>
      <c r="L2953" s="202">
        <v>0</v>
      </c>
    </row>
    <row r="2954" s="192" customFormat="1" customHeight="1" spans="1:12">
      <c r="A2954" s="179" t="s">
        <v>1619</v>
      </c>
      <c r="B2954" s="179" t="s">
        <v>2029</v>
      </c>
      <c r="C2954" s="179" t="s">
        <v>1897</v>
      </c>
      <c r="D2954" s="199" t="s">
        <v>3531</v>
      </c>
      <c r="E2954" s="200" t="s">
        <v>3532</v>
      </c>
      <c r="F2954" s="201">
        <v>0.5</v>
      </c>
      <c r="G2954" s="201">
        <v>0.5</v>
      </c>
      <c r="H2954" s="202">
        <v>0</v>
      </c>
      <c r="I2954" s="205">
        <v>0</v>
      </c>
      <c r="J2954" s="201">
        <v>0</v>
      </c>
      <c r="K2954" s="201">
        <v>0.5</v>
      </c>
      <c r="L2954" s="202">
        <v>0</v>
      </c>
    </row>
    <row r="2955" s="192" customFormat="1" customHeight="1" spans="1:12">
      <c r="A2955" s="179" t="s">
        <v>1851</v>
      </c>
      <c r="B2955" s="179" t="s">
        <v>1899</v>
      </c>
      <c r="C2955" s="179" t="s">
        <v>1897</v>
      </c>
      <c r="D2955" s="199" t="s">
        <v>3533</v>
      </c>
      <c r="E2955" s="200" t="s">
        <v>3533</v>
      </c>
      <c r="F2955" s="201">
        <v>5.4</v>
      </c>
      <c r="G2955" s="201">
        <v>5.4</v>
      </c>
      <c r="H2955" s="202">
        <v>0</v>
      </c>
      <c r="I2955" s="205">
        <v>0</v>
      </c>
      <c r="J2955" s="201">
        <v>0</v>
      </c>
      <c r="K2955" s="201">
        <v>5.4</v>
      </c>
      <c r="L2955" s="202">
        <v>0</v>
      </c>
    </row>
    <row r="2956" s="192" customFormat="1" customHeight="1" spans="1:12">
      <c r="A2956" s="179" t="s">
        <v>1752</v>
      </c>
      <c r="B2956" s="179" t="s">
        <v>1897</v>
      </c>
      <c r="C2956" s="179" t="s">
        <v>1897</v>
      </c>
      <c r="D2956" s="199" t="s">
        <v>3519</v>
      </c>
      <c r="E2956" s="200" t="s">
        <v>3534</v>
      </c>
      <c r="F2956" s="201">
        <v>12</v>
      </c>
      <c r="G2956" s="201">
        <v>12</v>
      </c>
      <c r="H2956" s="202">
        <v>0</v>
      </c>
      <c r="I2956" s="205">
        <v>12</v>
      </c>
      <c r="J2956" s="201">
        <v>0</v>
      </c>
      <c r="K2956" s="201">
        <v>0</v>
      </c>
      <c r="L2956" s="202">
        <v>0</v>
      </c>
    </row>
    <row r="2957" s="192" customFormat="1" customHeight="1" spans="1:12">
      <c r="A2957" s="179" t="s">
        <v>1752</v>
      </c>
      <c r="B2957" s="179" t="s">
        <v>1897</v>
      </c>
      <c r="C2957" s="179" t="s">
        <v>1897</v>
      </c>
      <c r="D2957" s="199" t="s">
        <v>3519</v>
      </c>
      <c r="E2957" s="200" t="s">
        <v>3535</v>
      </c>
      <c r="F2957" s="201">
        <v>0.5</v>
      </c>
      <c r="G2957" s="201">
        <v>0.5</v>
      </c>
      <c r="H2957" s="202">
        <v>0</v>
      </c>
      <c r="I2957" s="205">
        <v>0.5</v>
      </c>
      <c r="J2957" s="201">
        <v>0</v>
      </c>
      <c r="K2957" s="201">
        <v>0</v>
      </c>
      <c r="L2957" s="202">
        <v>0</v>
      </c>
    </row>
    <row r="2958" s="192" customFormat="1" customHeight="1" spans="1:12">
      <c r="A2958" s="179" t="s">
        <v>1752</v>
      </c>
      <c r="B2958" s="179" t="s">
        <v>1897</v>
      </c>
      <c r="C2958" s="179" t="s">
        <v>1897</v>
      </c>
      <c r="D2958" s="199" t="s">
        <v>3519</v>
      </c>
      <c r="E2958" s="200" t="s">
        <v>3536</v>
      </c>
      <c r="F2958" s="201">
        <v>2</v>
      </c>
      <c r="G2958" s="201">
        <v>2</v>
      </c>
      <c r="H2958" s="202">
        <v>0</v>
      </c>
      <c r="I2958" s="205">
        <v>2</v>
      </c>
      <c r="J2958" s="201">
        <v>0</v>
      </c>
      <c r="K2958" s="201">
        <v>0</v>
      </c>
      <c r="L2958" s="202">
        <v>0</v>
      </c>
    </row>
    <row r="2959" s="192" customFormat="1" customHeight="1" spans="1:12">
      <c r="A2959" s="179"/>
      <c r="B2959" s="179"/>
      <c r="C2959" s="179"/>
      <c r="D2959" s="199" t="s">
        <v>3541</v>
      </c>
      <c r="E2959" s="200" t="s">
        <v>3542</v>
      </c>
      <c r="F2959" s="201">
        <v>16435</v>
      </c>
      <c r="G2959" s="201">
        <v>55</v>
      </c>
      <c r="H2959" s="202">
        <v>16380</v>
      </c>
      <c r="I2959" s="205">
        <v>55</v>
      </c>
      <c r="J2959" s="201">
        <v>16380</v>
      </c>
      <c r="K2959" s="201">
        <v>0</v>
      </c>
      <c r="L2959" s="202">
        <v>0</v>
      </c>
    </row>
    <row r="2960" s="192" customFormat="1" customHeight="1" spans="1:12">
      <c r="A2960" s="179" t="s">
        <v>1752</v>
      </c>
      <c r="B2960" s="179" t="s">
        <v>1897</v>
      </c>
      <c r="C2960" s="179" t="s">
        <v>1897</v>
      </c>
      <c r="D2960" s="199" t="s">
        <v>3519</v>
      </c>
      <c r="E2960" s="200" t="s">
        <v>4021</v>
      </c>
      <c r="F2960" s="201">
        <v>30</v>
      </c>
      <c r="G2960" s="201">
        <v>30</v>
      </c>
      <c r="H2960" s="202">
        <v>0</v>
      </c>
      <c r="I2960" s="205">
        <v>30</v>
      </c>
      <c r="J2960" s="201">
        <v>0</v>
      </c>
      <c r="K2960" s="201">
        <v>0</v>
      </c>
      <c r="L2960" s="202">
        <v>0</v>
      </c>
    </row>
    <row r="2961" s="192" customFormat="1" customHeight="1" spans="1:12">
      <c r="A2961" s="179" t="s">
        <v>1752</v>
      </c>
      <c r="B2961" s="179" t="s">
        <v>1897</v>
      </c>
      <c r="C2961" s="179" t="s">
        <v>1897</v>
      </c>
      <c r="D2961" s="199" t="s">
        <v>3519</v>
      </c>
      <c r="E2961" s="200" t="s">
        <v>4022</v>
      </c>
      <c r="F2961" s="201">
        <v>5</v>
      </c>
      <c r="G2961" s="201">
        <v>5</v>
      </c>
      <c r="H2961" s="202">
        <v>0</v>
      </c>
      <c r="I2961" s="205">
        <v>5</v>
      </c>
      <c r="J2961" s="201">
        <v>0</v>
      </c>
      <c r="K2961" s="201">
        <v>0</v>
      </c>
      <c r="L2961" s="202">
        <v>0</v>
      </c>
    </row>
    <row r="2962" s="192" customFormat="1" customHeight="1" spans="1:12">
      <c r="A2962" s="179" t="s">
        <v>1752</v>
      </c>
      <c r="B2962" s="179" t="s">
        <v>1897</v>
      </c>
      <c r="C2962" s="179" t="s">
        <v>1897</v>
      </c>
      <c r="D2962" s="199" t="s">
        <v>3519</v>
      </c>
      <c r="E2962" s="200" t="s">
        <v>4023</v>
      </c>
      <c r="F2962" s="201">
        <v>20</v>
      </c>
      <c r="G2962" s="201">
        <v>20</v>
      </c>
      <c r="H2962" s="202">
        <v>0</v>
      </c>
      <c r="I2962" s="205">
        <v>20</v>
      </c>
      <c r="J2962" s="201">
        <v>0</v>
      </c>
      <c r="K2962" s="201">
        <v>0</v>
      </c>
      <c r="L2962" s="202">
        <v>0</v>
      </c>
    </row>
    <row r="2963" s="192" customFormat="1" customHeight="1" spans="1:12">
      <c r="A2963" s="179" t="s">
        <v>1851</v>
      </c>
      <c r="B2963" s="179" t="s">
        <v>1897</v>
      </c>
      <c r="C2963" s="179" t="s">
        <v>1901</v>
      </c>
      <c r="D2963" s="199" t="s">
        <v>4024</v>
      </c>
      <c r="E2963" s="200" t="s">
        <v>3622</v>
      </c>
      <c r="F2963" s="201">
        <v>16380</v>
      </c>
      <c r="G2963" s="201">
        <v>0</v>
      </c>
      <c r="H2963" s="202">
        <v>16380</v>
      </c>
      <c r="I2963" s="205">
        <v>0</v>
      </c>
      <c r="J2963" s="201">
        <v>16380</v>
      </c>
      <c r="K2963" s="201">
        <v>0</v>
      </c>
      <c r="L2963" s="202">
        <v>0</v>
      </c>
    </row>
    <row r="2964" s="192" customFormat="1" customHeight="1" spans="1:12">
      <c r="A2964" s="179"/>
      <c r="B2964" s="179"/>
      <c r="C2964" s="179"/>
      <c r="D2964" s="199" t="s">
        <v>1931</v>
      </c>
      <c r="E2964" s="200" t="s">
        <v>1114</v>
      </c>
      <c r="F2964" s="201">
        <v>964.11</v>
      </c>
      <c r="G2964" s="201">
        <v>964.11</v>
      </c>
      <c r="H2964" s="202">
        <v>0</v>
      </c>
      <c r="I2964" s="205">
        <v>195.33</v>
      </c>
      <c r="J2964" s="201">
        <v>129.94</v>
      </c>
      <c r="K2964" s="201">
        <v>222.14</v>
      </c>
      <c r="L2964" s="202">
        <v>416.7</v>
      </c>
    </row>
    <row r="2965" s="192" customFormat="1" customHeight="1" spans="1:12">
      <c r="A2965" s="179"/>
      <c r="B2965" s="179"/>
      <c r="C2965" s="179"/>
      <c r="D2965" s="199" t="s">
        <v>2696</v>
      </c>
      <c r="E2965" s="200" t="s">
        <v>2697</v>
      </c>
      <c r="F2965" s="201">
        <v>471.14</v>
      </c>
      <c r="G2965" s="201">
        <v>471.14</v>
      </c>
      <c r="H2965" s="202">
        <v>0</v>
      </c>
      <c r="I2965" s="205">
        <v>111.46</v>
      </c>
      <c r="J2965" s="201">
        <v>73.35</v>
      </c>
      <c r="K2965" s="201">
        <v>99.57</v>
      </c>
      <c r="L2965" s="202">
        <v>186.76</v>
      </c>
    </row>
    <row r="2966" s="192" customFormat="1" customHeight="1" spans="1:12">
      <c r="A2966" s="179"/>
      <c r="B2966" s="179"/>
      <c r="C2966" s="179"/>
      <c r="D2966" s="199" t="s">
        <v>3517</v>
      </c>
      <c r="E2966" s="200" t="s">
        <v>3518</v>
      </c>
      <c r="F2966" s="201">
        <v>426.14</v>
      </c>
      <c r="G2966" s="201">
        <v>426.14</v>
      </c>
      <c r="H2966" s="202">
        <v>0</v>
      </c>
      <c r="I2966" s="205">
        <v>66.46</v>
      </c>
      <c r="J2966" s="201">
        <v>73.35</v>
      </c>
      <c r="K2966" s="201">
        <v>99.57</v>
      </c>
      <c r="L2966" s="202">
        <v>186.76</v>
      </c>
    </row>
    <row r="2967" s="192" customFormat="1" customHeight="1" spans="1:12">
      <c r="A2967" s="179" t="s">
        <v>1824</v>
      </c>
      <c r="B2967" s="179" t="s">
        <v>1897</v>
      </c>
      <c r="C2967" s="179" t="s">
        <v>1897</v>
      </c>
      <c r="D2967" s="199" t="s">
        <v>3519</v>
      </c>
      <c r="E2967" s="200" t="s">
        <v>3520</v>
      </c>
      <c r="F2967" s="201">
        <v>186.76</v>
      </c>
      <c r="G2967" s="201">
        <v>186.76</v>
      </c>
      <c r="H2967" s="202">
        <v>0</v>
      </c>
      <c r="I2967" s="205">
        <v>0</v>
      </c>
      <c r="J2967" s="201">
        <v>0</v>
      </c>
      <c r="K2967" s="201">
        <v>0</v>
      </c>
      <c r="L2967" s="202">
        <v>186.76</v>
      </c>
    </row>
    <row r="2968" s="192" customFormat="1" customHeight="1" spans="1:12">
      <c r="A2968" s="179" t="s">
        <v>1824</v>
      </c>
      <c r="B2968" s="179" t="s">
        <v>1897</v>
      </c>
      <c r="C2968" s="179" t="s">
        <v>1897</v>
      </c>
      <c r="D2968" s="199" t="s">
        <v>3519</v>
      </c>
      <c r="E2968" s="200" t="s">
        <v>3521</v>
      </c>
      <c r="F2968" s="201">
        <v>8.06</v>
      </c>
      <c r="G2968" s="201">
        <v>8.06</v>
      </c>
      <c r="H2968" s="202">
        <v>0</v>
      </c>
      <c r="I2968" s="205">
        <v>0</v>
      </c>
      <c r="J2968" s="201">
        <v>8.06</v>
      </c>
      <c r="K2968" s="201">
        <v>0</v>
      </c>
      <c r="L2968" s="202">
        <v>0</v>
      </c>
    </row>
    <row r="2969" s="192" customFormat="1" customHeight="1" spans="1:12">
      <c r="A2969" s="179" t="s">
        <v>1824</v>
      </c>
      <c r="B2969" s="179" t="s">
        <v>1897</v>
      </c>
      <c r="C2969" s="179" t="s">
        <v>1897</v>
      </c>
      <c r="D2969" s="199" t="s">
        <v>3519</v>
      </c>
      <c r="E2969" s="200" t="s">
        <v>3522</v>
      </c>
      <c r="F2969" s="201">
        <v>32</v>
      </c>
      <c r="G2969" s="201">
        <v>32</v>
      </c>
      <c r="H2969" s="202">
        <v>0</v>
      </c>
      <c r="I2969" s="205">
        <v>0</v>
      </c>
      <c r="J2969" s="201">
        <v>32</v>
      </c>
      <c r="K2969" s="201">
        <v>0</v>
      </c>
      <c r="L2969" s="202">
        <v>0</v>
      </c>
    </row>
    <row r="2970" s="192" customFormat="1" customHeight="1" spans="1:12">
      <c r="A2970" s="179" t="s">
        <v>1619</v>
      </c>
      <c r="B2970" s="179" t="s">
        <v>1911</v>
      </c>
      <c r="C2970" s="179" t="s">
        <v>1911</v>
      </c>
      <c r="D2970" s="199" t="s">
        <v>3523</v>
      </c>
      <c r="E2970" s="200" t="s">
        <v>3524</v>
      </c>
      <c r="F2970" s="201">
        <v>45.37</v>
      </c>
      <c r="G2970" s="201">
        <v>45.37</v>
      </c>
      <c r="H2970" s="202">
        <v>0</v>
      </c>
      <c r="I2970" s="205">
        <v>0</v>
      </c>
      <c r="J2970" s="201">
        <v>0</v>
      </c>
      <c r="K2970" s="201">
        <v>45.37</v>
      </c>
      <c r="L2970" s="202">
        <v>0</v>
      </c>
    </row>
    <row r="2971" s="192" customFormat="1" customHeight="1" spans="1:12">
      <c r="A2971" s="179" t="s">
        <v>1619</v>
      </c>
      <c r="B2971" s="179" t="s">
        <v>1911</v>
      </c>
      <c r="C2971" s="179" t="s">
        <v>1913</v>
      </c>
      <c r="D2971" s="199" t="s">
        <v>3525</v>
      </c>
      <c r="E2971" s="200" t="s">
        <v>3526</v>
      </c>
      <c r="F2971" s="201">
        <v>18.15</v>
      </c>
      <c r="G2971" s="201">
        <v>18.15</v>
      </c>
      <c r="H2971" s="202">
        <v>0</v>
      </c>
      <c r="I2971" s="205">
        <v>0</v>
      </c>
      <c r="J2971" s="201">
        <v>0</v>
      </c>
      <c r="K2971" s="201">
        <v>18.15</v>
      </c>
      <c r="L2971" s="202">
        <v>0</v>
      </c>
    </row>
    <row r="2972" s="192" customFormat="1" customHeight="1" spans="1:12">
      <c r="A2972" s="179" t="s">
        <v>1697</v>
      </c>
      <c r="B2972" s="179" t="s">
        <v>1992</v>
      </c>
      <c r="C2972" s="179" t="s">
        <v>1897</v>
      </c>
      <c r="D2972" s="199" t="s">
        <v>3527</v>
      </c>
      <c r="E2972" s="200" t="s">
        <v>3528</v>
      </c>
      <c r="F2972" s="201">
        <v>11.48</v>
      </c>
      <c r="G2972" s="201">
        <v>11.48</v>
      </c>
      <c r="H2972" s="202">
        <v>0</v>
      </c>
      <c r="I2972" s="205">
        <v>0</v>
      </c>
      <c r="J2972" s="201">
        <v>0</v>
      </c>
      <c r="K2972" s="201">
        <v>11.48</v>
      </c>
      <c r="L2972" s="202">
        <v>0</v>
      </c>
    </row>
    <row r="2973" s="192" customFormat="1" customHeight="1" spans="1:12">
      <c r="A2973" s="179" t="s">
        <v>1619</v>
      </c>
      <c r="B2973" s="179" t="s">
        <v>2029</v>
      </c>
      <c r="C2973" s="179" t="s">
        <v>1899</v>
      </c>
      <c r="D2973" s="199" t="s">
        <v>3529</v>
      </c>
      <c r="E2973" s="200" t="s">
        <v>3530</v>
      </c>
      <c r="F2973" s="201">
        <v>1.87</v>
      </c>
      <c r="G2973" s="201">
        <v>1.87</v>
      </c>
      <c r="H2973" s="202">
        <v>0</v>
      </c>
      <c r="I2973" s="205">
        <v>0</v>
      </c>
      <c r="J2973" s="201">
        <v>0</v>
      </c>
      <c r="K2973" s="201">
        <v>1.87</v>
      </c>
      <c r="L2973" s="202">
        <v>0</v>
      </c>
    </row>
    <row r="2974" s="192" customFormat="1" customHeight="1" spans="1:12">
      <c r="A2974" s="179" t="s">
        <v>1619</v>
      </c>
      <c r="B2974" s="179" t="s">
        <v>2029</v>
      </c>
      <c r="C2974" s="179" t="s">
        <v>1897</v>
      </c>
      <c r="D2974" s="199" t="s">
        <v>3531</v>
      </c>
      <c r="E2974" s="200" t="s">
        <v>3532</v>
      </c>
      <c r="F2974" s="201">
        <v>0.29</v>
      </c>
      <c r="G2974" s="201">
        <v>0.29</v>
      </c>
      <c r="H2974" s="202">
        <v>0</v>
      </c>
      <c r="I2974" s="205">
        <v>0</v>
      </c>
      <c r="J2974" s="201">
        <v>0</v>
      </c>
      <c r="K2974" s="201">
        <v>0.29</v>
      </c>
      <c r="L2974" s="202">
        <v>0</v>
      </c>
    </row>
    <row r="2975" s="192" customFormat="1" customHeight="1" spans="1:12">
      <c r="A2975" s="179" t="s">
        <v>1851</v>
      </c>
      <c r="B2975" s="179" t="s">
        <v>1899</v>
      </c>
      <c r="C2975" s="179" t="s">
        <v>1897</v>
      </c>
      <c r="D2975" s="199" t="s">
        <v>3533</v>
      </c>
      <c r="E2975" s="200" t="s">
        <v>3533</v>
      </c>
      <c r="F2975" s="201">
        <v>22.41</v>
      </c>
      <c r="G2975" s="201">
        <v>22.41</v>
      </c>
      <c r="H2975" s="202">
        <v>0</v>
      </c>
      <c r="I2975" s="205">
        <v>0</v>
      </c>
      <c r="J2975" s="201">
        <v>0</v>
      </c>
      <c r="K2975" s="201">
        <v>22.41</v>
      </c>
      <c r="L2975" s="202">
        <v>0</v>
      </c>
    </row>
    <row r="2976" s="192" customFormat="1" customHeight="1" spans="1:12">
      <c r="A2976" s="179" t="s">
        <v>1824</v>
      </c>
      <c r="B2976" s="179" t="s">
        <v>1897</v>
      </c>
      <c r="C2976" s="179" t="s">
        <v>1897</v>
      </c>
      <c r="D2976" s="199" t="s">
        <v>3519</v>
      </c>
      <c r="E2976" s="200" t="s">
        <v>3534</v>
      </c>
      <c r="F2976" s="201">
        <v>48</v>
      </c>
      <c r="G2976" s="201">
        <v>48</v>
      </c>
      <c r="H2976" s="202">
        <v>0</v>
      </c>
      <c r="I2976" s="205">
        <v>48</v>
      </c>
      <c r="J2976" s="201">
        <v>0</v>
      </c>
      <c r="K2976" s="201">
        <v>0</v>
      </c>
      <c r="L2976" s="202">
        <v>0</v>
      </c>
    </row>
    <row r="2977" s="192" customFormat="1" customHeight="1" spans="1:12">
      <c r="A2977" s="179" t="s">
        <v>1824</v>
      </c>
      <c r="B2977" s="179" t="s">
        <v>1897</v>
      </c>
      <c r="C2977" s="179" t="s">
        <v>1897</v>
      </c>
      <c r="D2977" s="199" t="s">
        <v>3519</v>
      </c>
      <c r="E2977" s="200" t="s">
        <v>3535</v>
      </c>
      <c r="F2977" s="201">
        <v>2.23</v>
      </c>
      <c r="G2977" s="201">
        <v>2.23</v>
      </c>
      <c r="H2977" s="202">
        <v>0</v>
      </c>
      <c r="I2977" s="205">
        <v>2.23</v>
      </c>
      <c r="J2977" s="201">
        <v>0</v>
      </c>
      <c r="K2977" s="201">
        <v>0</v>
      </c>
      <c r="L2977" s="202">
        <v>0</v>
      </c>
    </row>
    <row r="2978" s="192" customFormat="1" customHeight="1" spans="1:12">
      <c r="A2978" s="179" t="s">
        <v>1824</v>
      </c>
      <c r="B2978" s="179" t="s">
        <v>1897</v>
      </c>
      <c r="C2978" s="179" t="s">
        <v>1897</v>
      </c>
      <c r="D2978" s="199" t="s">
        <v>3519</v>
      </c>
      <c r="E2978" s="200" t="s">
        <v>3536</v>
      </c>
      <c r="F2978" s="201">
        <v>15.26</v>
      </c>
      <c r="G2978" s="201">
        <v>15.26</v>
      </c>
      <c r="H2978" s="202">
        <v>0</v>
      </c>
      <c r="I2978" s="205">
        <v>15.26</v>
      </c>
      <c r="J2978" s="201">
        <v>0</v>
      </c>
      <c r="K2978" s="201">
        <v>0</v>
      </c>
      <c r="L2978" s="202">
        <v>0</v>
      </c>
    </row>
    <row r="2979" s="192" customFormat="1" customHeight="1" spans="1:12">
      <c r="A2979" s="179" t="s">
        <v>1619</v>
      </c>
      <c r="B2979" s="179" t="s">
        <v>1911</v>
      </c>
      <c r="C2979" s="179" t="s">
        <v>1897</v>
      </c>
      <c r="D2979" s="199" t="s">
        <v>3537</v>
      </c>
      <c r="E2979" s="200" t="s">
        <v>3538</v>
      </c>
      <c r="F2979" s="201">
        <v>33.29</v>
      </c>
      <c r="G2979" s="201">
        <v>33.29</v>
      </c>
      <c r="H2979" s="202">
        <v>0</v>
      </c>
      <c r="I2979" s="205">
        <v>0</v>
      </c>
      <c r="J2979" s="201">
        <v>33.29</v>
      </c>
      <c r="K2979" s="201">
        <v>0</v>
      </c>
      <c r="L2979" s="202">
        <v>0</v>
      </c>
    </row>
    <row r="2980" s="192" customFormat="1" customHeight="1" spans="1:12">
      <c r="A2980" s="179" t="s">
        <v>1619</v>
      </c>
      <c r="B2980" s="179" t="s">
        <v>1917</v>
      </c>
      <c r="C2980" s="179" t="s">
        <v>1897</v>
      </c>
      <c r="D2980" s="199" t="s">
        <v>3550</v>
      </c>
      <c r="E2980" s="200" t="s">
        <v>3540</v>
      </c>
      <c r="F2980" s="201">
        <v>0.97</v>
      </c>
      <c r="G2980" s="201">
        <v>0.97</v>
      </c>
      <c r="H2980" s="202">
        <v>0</v>
      </c>
      <c r="I2980" s="205">
        <v>0.97</v>
      </c>
      <c r="J2980" s="201">
        <v>0</v>
      </c>
      <c r="K2980" s="201">
        <v>0</v>
      </c>
      <c r="L2980" s="202">
        <v>0</v>
      </c>
    </row>
    <row r="2981" s="192" customFormat="1" customHeight="1" spans="1:12">
      <c r="A2981" s="179"/>
      <c r="B2981" s="179"/>
      <c r="C2981" s="179"/>
      <c r="D2981" s="199" t="s">
        <v>3541</v>
      </c>
      <c r="E2981" s="200" t="s">
        <v>3542</v>
      </c>
      <c r="F2981" s="201">
        <v>45</v>
      </c>
      <c r="G2981" s="201">
        <v>45</v>
      </c>
      <c r="H2981" s="202">
        <v>0</v>
      </c>
      <c r="I2981" s="205">
        <v>45</v>
      </c>
      <c r="J2981" s="201">
        <v>0</v>
      </c>
      <c r="K2981" s="201">
        <v>0</v>
      </c>
      <c r="L2981" s="202">
        <v>0</v>
      </c>
    </row>
    <row r="2982" s="192" customFormat="1" customHeight="1" spans="1:12">
      <c r="A2982" s="179" t="s">
        <v>1824</v>
      </c>
      <c r="B2982" s="179" t="s">
        <v>1897</v>
      </c>
      <c r="C2982" s="179" t="s">
        <v>1897</v>
      </c>
      <c r="D2982" s="199" t="s">
        <v>3519</v>
      </c>
      <c r="E2982" s="200" t="s">
        <v>4025</v>
      </c>
      <c r="F2982" s="201">
        <v>10</v>
      </c>
      <c r="G2982" s="201">
        <v>10</v>
      </c>
      <c r="H2982" s="202">
        <v>0</v>
      </c>
      <c r="I2982" s="205">
        <v>10</v>
      </c>
      <c r="J2982" s="201">
        <v>0</v>
      </c>
      <c r="K2982" s="201">
        <v>0</v>
      </c>
      <c r="L2982" s="202">
        <v>0</v>
      </c>
    </row>
    <row r="2983" s="192" customFormat="1" customHeight="1" spans="1:12">
      <c r="A2983" s="179" t="s">
        <v>1824</v>
      </c>
      <c r="B2983" s="179" t="s">
        <v>1897</v>
      </c>
      <c r="C2983" s="179" t="s">
        <v>1897</v>
      </c>
      <c r="D2983" s="199" t="s">
        <v>3519</v>
      </c>
      <c r="E2983" s="200" t="s">
        <v>4026</v>
      </c>
      <c r="F2983" s="201">
        <v>5</v>
      </c>
      <c r="G2983" s="201">
        <v>5</v>
      </c>
      <c r="H2983" s="202">
        <v>0</v>
      </c>
      <c r="I2983" s="205">
        <v>5</v>
      </c>
      <c r="J2983" s="201">
        <v>0</v>
      </c>
      <c r="K2983" s="201">
        <v>0</v>
      </c>
      <c r="L2983" s="202">
        <v>0</v>
      </c>
    </row>
    <row r="2984" s="192" customFormat="1" customHeight="1" spans="1:12">
      <c r="A2984" s="179" t="s">
        <v>1824</v>
      </c>
      <c r="B2984" s="179" t="s">
        <v>1897</v>
      </c>
      <c r="C2984" s="179" t="s">
        <v>1897</v>
      </c>
      <c r="D2984" s="199" t="s">
        <v>3519</v>
      </c>
      <c r="E2984" s="200" t="s">
        <v>4027</v>
      </c>
      <c r="F2984" s="201">
        <v>30</v>
      </c>
      <c r="G2984" s="201">
        <v>30</v>
      </c>
      <c r="H2984" s="202">
        <v>0</v>
      </c>
      <c r="I2984" s="205">
        <v>30</v>
      </c>
      <c r="J2984" s="201">
        <v>0</v>
      </c>
      <c r="K2984" s="201">
        <v>0</v>
      </c>
      <c r="L2984" s="202">
        <v>0</v>
      </c>
    </row>
    <row r="2985" s="192" customFormat="1" customHeight="1" spans="1:12">
      <c r="A2985" s="179"/>
      <c r="B2985" s="179"/>
      <c r="C2985" s="179"/>
      <c r="D2985" s="199" t="s">
        <v>2698</v>
      </c>
      <c r="E2985" s="200" t="s">
        <v>2699</v>
      </c>
      <c r="F2985" s="201">
        <v>129</v>
      </c>
      <c r="G2985" s="201">
        <v>129</v>
      </c>
      <c r="H2985" s="202">
        <v>0</v>
      </c>
      <c r="I2985" s="205">
        <v>28.63</v>
      </c>
      <c r="J2985" s="201">
        <v>13.87</v>
      </c>
      <c r="K2985" s="201">
        <v>29.99</v>
      </c>
      <c r="L2985" s="202">
        <v>56.51</v>
      </c>
    </row>
    <row r="2986" s="192" customFormat="1" customHeight="1" spans="1:12">
      <c r="A2986" s="179"/>
      <c r="B2986" s="179"/>
      <c r="C2986" s="179"/>
      <c r="D2986" s="199" t="s">
        <v>3517</v>
      </c>
      <c r="E2986" s="200" t="s">
        <v>3518</v>
      </c>
      <c r="F2986" s="201">
        <v>118</v>
      </c>
      <c r="G2986" s="201">
        <v>118</v>
      </c>
      <c r="H2986" s="202">
        <v>0</v>
      </c>
      <c r="I2986" s="205">
        <v>17.63</v>
      </c>
      <c r="J2986" s="201">
        <v>13.87</v>
      </c>
      <c r="K2986" s="201">
        <v>29.99</v>
      </c>
      <c r="L2986" s="202">
        <v>56.51</v>
      </c>
    </row>
    <row r="2987" s="192" customFormat="1" customHeight="1" spans="1:12">
      <c r="A2987" s="179" t="s">
        <v>1824</v>
      </c>
      <c r="B2987" s="179" t="s">
        <v>1897</v>
      </c>
      <c r="C2987" s="179" t="s">
        <v>1897</v>
      </c>
      <c r="D2987" s="199" t="s">
        <v>3519</v>
      </c>
      <c r="E2987" s="200" t="s">
        <v>3520</v>
      </c>
      <c r="F2987" s="201">
        <v>56.51</v>
      </c>
      <c r="G2987" s="201">
        <v>56.51</v>
      </c>
      <c r="H2987" s="202">
        <v>0</v>
      </c>
      <c r="I2987" s="205">
        <v>0</v>
      </c>
      <c r="J2987" s="201">
        <v>0</v>
      </c>
      <c r="K2987" s="201">
        <v>0</v>
      </c>
      <c r="L2987" s="202">
        <v>56.51</v>
      </c>
    </row>
    <row r="2988" s="192" customFormat="1" customHeight="1" spans="1:12">
      <c r="A2988" s="179" t="s">
        <v>1824</v>
      </c>
      <c r="B2988" s="179" t="s">
        <v>1897</v>
      </c>
      <c r="C2988" s="179" t="s">
        <v>1897</v>
      </c>
      <c r="D2988" s="199" t="s">
        <v>3519</v>
      </c>
      <c r="E2988" s="200" t="s">
        <v>3521</v>
      </c>
      <c r="F2988" s="201">
        <v>0.24</v>
      </c>
      <c r="G2988" s="201">
        <v>0.24</v>
      </c>
      <c r="H2988" s="202">
        <v>0</v>
      </c>
      <c r="I2988" s="205">
        <v>0</v>
      </c>
      <c r="J2988" s="201">
        <v>0.24</v>
      </c>
      <c r="K2988" s="201">
        <v>0</v>
      </c>
      <c r="L2988" s="202">
        <v>0</v>
      </c>
    </row>
    <row r="2989" s="192" customFormat="1" customHeight="1" spans="1:12">
      <c r="A2989" s="179" t="s">
        <v>1824</v>
      </c>
      <c r="B2989" s="179" t="s">
        <v>1897</v>
      </c>
      <c r="C2989" s="179" t="s">
        <v>1897</v>
      </c>
      <c r="D2989" s="199" t="s">
        <v>3519</v>
      </c>
      <c r="E2989" s="200" t="s">
        <v>3522</v>
      </c>
      <c r="F2989" s="201">
        <v>10</v>
      </c>
      <c r="G2989" s="201">
        <v>10</v>
      </c>
      <c r="H2989" s="202">
        <v>0</v>
      </c>
      <c r="I2989" s="205">
        <v>0</v>
      </c>
      <c r="J2989" s="201">
        <v>10</v>
      </c>
      <c r="K2989" s="201">
        <v>0</v>
      </c>
      <c r="L2989" s="202">
        <v>0</v>
      </c>
    </row>
    <row r="2990" s="192" customFormat="1" customHeight="1" spans="1:12">
      <c r="A2990" s="179" t="s">
        <v>1619</v>
      </c>
      <c r="B2990" s="179" t="s">
        <v>1911</v>
      </c>
      <c r="C2990" s="179" t="s">
        <v>1911</v>
      </c>
      <c r="D2990" s="199" t="s">
        <v>3523</v>
      </c>
      <c r="E2990" s="200" t="s">
        <v>3524</v>
      </c>
      <c r="F2990" s="201">
        <v>13.35</v>
      </c>
      <c r="G2990" s="201">
        <v>13.35</v>
      </c>
      <c r="H2990" s="202">
        <v>0</v>
      </c>
      <c r="I2990" s="205">
        <v>0</v>
      </c>
      <c r="J2990" s="201">
        <v>0</v>
      </c>
      <c r="K2990" s="201">
        <v>13.35</v>
      </c>
      <c r="L2990" s="202">
        <v>0</v>
      </c>
    </row>
    <row r="2991" s="192" customFormat="1" customHeight="1" spans="1:12">
      <c r="A2991" s="179" t="s">
        <v>1619</v>
      </c>
      <c r="B2991" s="179" t="s">
        <v>1911</v>
      </c>
      <c r="C2991" s="179" t="s">
        <v>1913</v>
      </c>
      <c r="D2991" s="199" t="s">
        <v>3525</v>
      </c>
      <c r="E2991" s="200" t="s">
        <v>3526</v>
      </c>
      <c r="F2991" s="201">
        <v>5.34</v>
      </c>
      <c r="G2991" s="201">
        <v>5.34</v>
      </c>
      <c r="H2991" s="202">
        <v>0</v>
      </c>
      <c r="I2991" s="205">
        <v>0</v>
      </c>
      <c r="J2991" s="201">
        <v>0</v>
      </c>
      <c r="K2991" s="201">
        <v>5.34</v>
      </c>
      <c r="L2991" s="202">
        <v>0</v>
      </c>
    </row>
    <row r="2992" s="192" customFormat="1" customHeight="1" spans="1:12">
      <c r="A2992" s="179" t="s">
        <v>1697</v>
      </c>
      <c r="B2992" s="179" t="s">
        <v>1992</v>
      </c>
      <c r="C2992" s="179" t="s">
        <v>1897</v>
      </c>
      <c r="D2992" s="199" t="s">
        <v>3527</v>
      </c>
      <c r="E2992" s="200" t="s">
        <v>3528</v>
      </c>
      <c r="F2992" s="201">
        <v>3.38</v>
      </c>
      <c r="G2992" s="201">
        <v>3.38</v>
      </c>
      <c r="H2992" s="202">
        <v>0</v>
      </c>
      <c r="I2992" s="205">
        <v>0</v>
      </c>
      <c r="J2992" s="201">
        <v>0</v>
      </c>
      <c r="K2992" s="201">
        <v>3.38</v>
      </c>
      <c r="L2992" s="202">
        <v>0</v>
      </c>
    </row>
    <row r="2993" s="192" customFormat="1" customHeight="1" spans="1:12">
      <c r="A2993" s="179" t="s">
        <v>1619</v>
      </c>
      <c r="B2993" s="179" t="s">
        <v>2029</v>
      </c>
      <c r="C2993" s="179" t="s">
        <v>1899</v>
      </c>
      <c r="D2993" s="199" t="s">
        <v>3529</v>
      </c>
      <c r="E2993" s="200" t="s">
        <v>3530</v>
      </c>
      <c r="F2993" s="201">
        <v>0.57</v>
      </c>
      <c r="G2993" s="201">
        <v>0.57</v>
      </c>
      <c r="H2993" s="202">
        <v>0</v>
      </c>
      <c r="I2993" s="205">
        <v>0</v>
      </c>
      <c r="J2993" s="201">
        <v>0</v>
      </c>
      <c r="K2993" s="201">
        <v>0.57</v>
      </c>
      <c r="L2993" s="202">
        <v>0</v>
      </c>
    </row>
    <row r="2994" s="192" customFormat="1" customHeight="1" spans="1:12">
      <c r="A2994" s="179" t="s">
        <v>1619</v>
      </c>
      <c r="B2994" s="179" t="s">
        <v>2029</v>
      </c>
      <c r="C2994" s="179" t="s">
        <v>1897</v>
      </c>
      <c r="D2994" s="199" t="s">
        <v>3531</v>
      </c>
      <c r="E2994" s="200" t="s">
        <v>3532</v>
      </c>
      <c r="F2994" s="201">
        <v>0.57</v>
      </c>
      <c r="G2994" s="201">
        <v>0.57</v>
      </c>
      <c r="H2994" s="202">
        <v>0</v>
      </c>
      <c r="I2994" s="205">
        <v>0</v>
      </c>
      <c r="J2994" s="201">
        <v>0</v>
      </c>
      <c r="K2994" s="201">
        <v>0.57</v>
      </c>
      <c r="L2994" s="202">
        <v>0</v>
      </c>
    </row>
    <row r="2995" s="192" customFormat="1" customHeight="1" spans="1:12">
      <c r="A2995" s="179" t="s">
        <v>1851</v>
      </c>
      <c r="B2995" s="179" t="s">
        <v>1899</v>
      </c>
      <c r="C2995" s="179" t="s">
        <v>1897</v>
      </c>
      <c r="D2995" s="199" t="s">
        <v>3533</v>
      </c>
      <c r="E2995" s="200" t="s">
        <v>3533</v>
      </c>
      <c r="F2995" s="201">
        <v>6.78</v>
      </c>
      <c r="G2995" s="201">
        <v>6.78</v>
      </c>
      <c r="H2995" s="202">
        <v>0</v>
      </c>
      <c r="I2995" s="205">
        <v>0</v>
      </c>
      <c r="J2995" s="201">
        <v>0</v>
      </c>
      <c r="K2995" s="201">
        <v>6.78</v>
      </c>
      <c r="L2995" s="202">
        <v>0</v>
      </c>
    </row>
    <row r="2996" s="192" customFormat="1" customHeight="1" spans="1:12">
      <c r="A2996" s="179" t="s">
        <v>1824</v>
      </c>
      <c r="B2996" s="179" t="s">
        <v>1897</v>
      </c>
      <c r="C2996" s="179" t="s">
        <v>1897</v>
      </c>
      <c r="D2996" s="199" t="s">
        <v>3519</v>
      </c>
      <c r="E2996" s="200" t="s">
        <v>3534</v>
      </c>
      <c r="F2996" s="201">
        <v>15</v>
      </c>
      <c r="G2996" s="201">
        <v>15</v>
      </c>
      <c r="H2996" s="202">
        <v>0</v>
      </c>
      <c r="I2996" s="205">
        <v>15</v>
      </c>
      <c r="J2996" s="201">
        <v>0</v>
      </c>
      <c r="K2996" s="201">
        <v>0</v>
      </c>
      <c r="L2996" s="202">
        <v>0</v>
      </c>
    </row>
    <row r="2997" s="192" customFormat="1" customHeight="1" spans="1:12">
      <c r="A2997" s="179" t="s">
        <v>1824</v>
      </c>
      <c r="B2997" s="179" t="s">
        <v>1897</v>
      </c>
      <c r="C2997" s="179" t="s">
        <v>1897</v>
      </c>
      <c r="D2997" s="199" t="s">
        <v>3519</v>
      </c>
      <c r="E2997" s="200" t="s">
        <v>3535</v>
      </c>
      <c r="F2997" s="201">
        <v>0.63</v>
      </c>
      <c r="G2997" s="201">
        <v>0.63</v>
      </c>
      <c r="H2997" s="202">
        <v>0</v>
      </c>
      <c r="I2997" s="205">
        <v>0.63</v>
      </c>
      <c r="J2997" s="201">
        <v>0</v>
      </c>
      <c r="K2997" s="201">
        <v>0</v>
      </c>
      <c r="L2997" s="202">
        <v>0</v>
      </c>
    </row>
    <row r="2998" s="192" customFormat="1" customHeight="1" spans="1:12">
      <c r="A2998" s="179" t="s">
        <v>1824</v>
      </c>
      <c r="B2998" s="179" t="s">
        <v>1897</v>
      </c>
      <c r="C2998" s="179" t="s">
        <v>1897</v>
      </c>
      <c r="D2998" s="199" t="s">
        <v>3519</v>
      </c>
      <c r="E2998" s="200" t="s">
        <v>3536</v>
      </c>
      <c r="F2998" s="201">
        <v>2</v>
      </c>
      <c r="G2998" s="201">
        <v>2</v>
      </c>
      <c r="H2998" s="202">
        <v>0</v>
      </c>
      <c r="I2998" s="205">
        <v>2</v>
      </c>
      <c r="J2998" s="201">
        <v>0</v>
      </c>
      <c r="K2998" s="201">
        <v>0</v>
      </c>
      <c r="L2998" s="202">
        <v>0</v>
      </c>
    </row>
    <row r="2999" s="192" customFormat="1" customHeight="1" spans="1:12">
      <c r="A2999" s="179" t="s">
        <v>1619</v>
      </c>
      <c r="B2999" s="179" t="s">
        <v>1911</v>
      </c>
      <c r="C2999" s="179" t="s">
        <v>1899</v>
      </c>
      <c r="D2999" s="199" t="s">
        <v>3571</v>
      </c>
      <c r="E2999" s="200" t="s">
        <v>3538</v>
      </c>
      <c r="F2999" s="201">
        <v>3.63</v>
      </c>
      <c r="G2999" s="201">
        <v>3.63</v>
      </c>
      <c r="H2999" s="202">
        <v>0</v>
      </c>
      <c r="I2999" s="205">
        <v>0</v>
      </c>
      <c r="J2999" s="201">
        <v>3.63</v>
      </c>
      <c r="K2999" s="201">
        <v>0</v>
      </c>
      <c r="L2999" s="202">
        <v>0</v>
      </c>
    </row>
    <row r="3000" s="192" customFormat="1" customHeight="1" spans="1:12">
      <c r="A3000" s="179"/>
      <c r="B3000" s="179"/>
      <c r="C3000" s="179"/>
      <c r="D3000" s="199" t="s">
        <v>3541</v>
      </c>
      <c r="E3000" s="200" t="s">
        <v>3542</v>
      </c>
      <c r="F3000" s="201">
        <v>11</v>
      </c>
      <c r="G3000" s="201">
        <v>11</v>
      </c>
      <c r="H3000" s="202">
        <v>0</v>
      </c>
      <c r="I3000" s="205">
        <v>11</v>
      </c>
      <c r="J3000" s="201">
        <v>0</v>
      </c>
      <c r="K3000" s="201">
        <v>0</v>
      </c>
      <c r="L3000" s="202">
        <v>0</v>
      </c>
    </row>
    <row r="3001" s="192" customFormat="1" customHeight="1" spans="1:12">
      <c r="A3001" s="179" t="s">
        <v>1414</v>
      </c>
      <c r="B3001" s="179" t="s">
        <v>1897</v>
      </c>
      <c r="C3001" s="179" t="s">
        <v>1897</v>
      </c>
      <c r="D3001" s="199" t="s">
        <v>3519</v>
      </c>
      <c r="E3001" s="200" t="s">
        <v>4028</v>
      </c>
      <c r="F3001" s="201">
        <v>3</v>
      </c>
      <c r="G3001" s="201">
        <v>3</v>
      </c>
      <c r="H3001" s="202">
        <v>0</v>
      </c>
      <c r="I3001" s="205">
        <v>3</v>
      </c>
      <c r="J3001" s="201">
        <v>0</v>
      </c>
      <c r="K3001" s="201">
        <v>0</v>
      </c>
      <c r="L3001" s="202">
        <v>0</v>
      </c>
    </row>
    <row r="3002" s="192" customFormat="1" customHeight="1" spans="1:12">
      <c r="A3002" s="179" t="s">
        <v>1414</v>
      </c>
      <c r="B3002" s="179" t="s">
        <v>1897</v>
      </c>
      <c r="C3002" s="179" t="s">
        <v>1897</v>
      </c>
      <c r="D3002" s="199" t="s">
        <v>3519</v>
      </c>
      <c r="E3002" s="200" t="s">
        <v>4029</v>
      </c>
      <c r="F3002" s="201">
        <v>5</v>
      </c>
      <c r="G3002" s="201">
        <v>5</v>
      </c>
      <c r="H3002" s="202">
        <v>0</v>
      </c>
      <c r="I3002" s="205">
        <v>5</v>
      </c>
      <c r="J3002" s="201">
        <v>0</v>
      </c>
      <c r="K3002" s="201">
        <v>0</v>
      </c>
      <c r="L3002" s="202">
        <v>0</v>
      </c>
    </row>
    <row r="3003" s="192" customFormat="1" customHeight="1" spans="1:12">
      <c r="A3003" s="179" t="s">
        <v>1414</v>
      </c>
      <c r="B3003" s="179" t="s">
        <v>1897</v>
      </c>
      <c r="C3003" s="179" t="s">
        <v>1897</v>
      </c>
      <c r="D3003" s="199" t="s">
        <v>3519</v>
      </c>
      <c r="E3003" s="200" t="s">
        <v>4030</v>
      </c>
      <c r="F3003" s="201">
        <v>3</v>
      </c>
      <c r="G3003" s="201">
        <v>3</v>
      </c>
      <c r="H3003" s="202">
        <v>0</v>
      </c>
      <c r="I3003" s="205">
        <v>3</v>
      </c>
      <c r="J3003" s="201">
        <v>0</v>
      </c>
      <c r="K3003" s="201">
        <v>0</v>
      </c>
      <c r="L3003" s="202">
        <v>0</v>
      </c>
    </row>
    <row r="3004" s="192" customFormat="1" customHeight="1" spans="1:12">
      <c r="A3004" s="179"/>
      <c r="B3004" s="179"/>
      <c r="C3004" s="179"/>
      <c r="D3004" s="199" t="s">
        <v>2700</v>
      </c>
      <c r="E3004" s="200" t="s">
        <v>2701</v>
      </c>
      <c r="F3004" s="201">
        <v>42.45</v>
      </c>
      <c r="G3004" s="201">
        <v>42.45</v>
      </c>
      <c r="H3004" s="202">
        <v>0</v>
      </c>
      <c r="I3004" s="205">
        <v>6.23</v>
      </c>
      <c r="J3004" s="201">
        <v>4</v>
      </c>
      <c r="K3004" s="201">
        <v>11.21</v>
      </c>
      <c r="L3004" s="202">
        <v>21.01</v>
      </c>
    </row>
    <row r="3005" s="192" customFormat="1" customHeight="1" spans="1:12">
      <c r="A3005" s="179"/>
      <c r="B3005" s="179"/>
      <c r="C3005" s="179"/>
      <c r="D3005" s="199" t="s">
        <v>3517</v>
      </c>
      <c r="E3005" s="200" t="s">
        <v>3518</v>
      </c>
      <c r="F3005" s="201">
        <v>42.45</v>
      </c>
      <c r="G3005" s="201">
        <v>42.45</v>
      </c>
      <c r="H3005" s="202">
        <v>0</v>
      </c>
      <c r="I3005" s="205">
        <v>6.23</v>
      </c>
      <c r="J3005" s="201">
        <v>4</v>
      </c>
      <c r="K3005" s="201">
        <v>11.21</v>
      </c>
      <c r="L3005" s="202">
        <v>21.01</v>
      </c>
    </row>
    <row r="3006" s="192" customFormat="1" customHeight="1" spans="1:12">
      <c r="A3006" s="179" t="s">
        <v>1824</v>
      </c>
      <c r="B3006" s="179" t="s">
        <v>1897</v>
      </c>
      <c r="C3006" s="179" t="s">
        <v>1897</v>
      </c>
      <c r="D3006" s="199" t="s">
        <v>3519</v>
      </c>
      <c r="E3006" s="200" t="s">
        <v>3520</v>
      </c>
      <c r="F3006" s="201">
        <v>21.01</v>
      </c>
      <c r="G3006" s="201">
        <v>21.01</v>
      </c>
      <c r="H3006" s="202">
        <v>0</v>
      </c>
      <c r="I3006" s="205">
        <v>0</v>
      </c>
      <c r="J3006" s="201">
        <v>0</v>
      </c>
      <c r="K3006" s="201">
        <v>0</v>
      </c>
      <c r="L3006" s="202">
        <v>21.01</v>
      </c>
    </row>
    <row r="3007" s="192" customFormat="1" customHeight="1" spans="1:12">
      <c r="A3007" s="179" t="s">
        <v>1824</v>
      </c>
      <c r="B3007" s="179" t="s">
        <v>1897</v>
      </c>
      <c r="C3007" s="179" t="s">
        <v>1897</v>
      </c>
      <c r="D3007" s="199" t="s">
        <v>3519</v>
      </c>
      <c r="E3007" s="200" t="s">
        <v>3522</v>
      </c>
      <c r="F3007" s="201">
        <v>4</v>
      </c>
      <c r="G3007" s="201">
        <v>4</v>
      </c>
      <c r="H3007" s="202">
        <v>0</v>
      </c>
      <c r="I3007" s="205">
        <v>0</v>
      </c>
      <c r="J3007" s="201">
        <v>4</v>
      </c>
      <c r="K3007" s="201">
        <v>0</v>
      </c>
      <c r="L3007" s="202">
        <v>0</v>
      </c>
    </row>
    <row r="3008" s="192" customFormat="1" customHeight="1" spans="1:12">
      <c r="A3008" s="179" t="s">
        <v>1619</v>
      </c>
      <c r="B3008" s="179" t="s">
        <v>1911</v>
      </c>
      <c r="C3008" s="179" t="s">
        <v>1911</v>
      </c>
      <c r="D3008" s="199" t="s">
        <v>3523</v>
      </c>
      <c r="E3008" s="200" t="s">
        <v>3524</v>
      </c>
      <c r="F3008" s="201">
        <v>5</v>
      </c>
      <c r="G3008" s="201">
        <v>5</v>
      </c>
      <c r="H3008" s="202">
        <v>0</v>
      </c>
      <c r="I3008" s="205">
        <v>0</v>
      </c>
      <c r="J3008" s="201">
        <v>0</v>
      </c>
      <c r="K3008" s="201">
        <v>5</v>
      </c>
      <c r="L3008" s="202">
        <v>0</v>
      </c>
    </row>
    <row r="3009" s="192" customFormat="1" customHeight="1" spans="1:12">
      <c r="A3009" s="179" t="s">
        <v>1619</v>
      </c>
      <c r="B3009" s="179" t="s">
        <v>1911</v>
      </c>
      <c r="C3009" s="179" t="s">
        <v>1913</v>
      </c>
      <c r="D3009" s="199" t="s">
        <v>3525</v>
      </c>
      <c r="E3009" s="200" t="s">
        <v>3526</v>
      </c>
      <c r="F3009" s="201">
        <v>2</v>
      </c>
      <c r="G3009" s="201">
        <v>2</v>
      </c>
      <c r="H3009" s="202">
        <v>0</v>
      </c>
      <c r="I3009" s="205">
        <v>0</v>
      </c>
      <c r="J3009" s="201">
        <v>0</v>
      </c>
      <c r="K3009" s="201">
        <v>2</v>
      </c>
      <c r="L3009" s="202">
        <v>0</v>
      </c>
    </row>
    <row r="3010" s="192" customFormat="1" customHeight="1" spans="1:12">
      <c r="A3010" s="179" t="s">
        <v>1697</v>
      </c>
      <c r="B3010" s="179" t="s">
        <v>1992</v>
      </c>
      <c r="C3010" s="179" t="s">
        <v>1897</v>
      </c>
      <c r="D3010" s="199" t="s">
        <v>3527</v>
      </c>
      <c r="E3010" s="200" t="s">
        <v>3528</v>
      </c>
      <c r="F3010" s="201">
        <v>1.25</v>
      </c>
      <c r="G3010" s="201">
        <v>1.25</v>
      </c>
      <c r="H3010" s="202">
        <v>0</v>
      </c>
      <c r="I3010" s="205">
        <v>0</v>
      </c>
      <c r="J3010" s="201">
        <v>0</v>
      </c>
      <c r="K3010" s="201">
        <v>1.25</v>
      </c>
      <c r="L3010" s="202">
        <v>0</v>
      </c>
    </row>
    <row r="3011" s="192" customFormat="1" customHeight="1" spans="1:12">
      <c r="A3011" s="179" t="s">
        <v>1619</v>
      </c>
      <c r="B3011" s="179" t="s">
        <v>2029</v>
      </c>
      <c r="C3011" s="179" t="s">
        <v>1899</v>
      </c>
      <c r="D3011" s="199" t="s">
        <v>3529</v>
      </c>
      <c r="E3011" s="200" t="s">
        <v>3530</v>
      </c>
      <c r="F3011" s="201">
        <v>0.21</v>
      </c>
      <c r="G3011" s="201">
        <v>0.21</v>
      </c>
      <c r="H3011" s="202">
        <v>0</v>
      </c>
      <c r="I3011" s="205">
        <v>0</v>
      </c>
      <c r="J3011" s="201">
        <v>0</v>
      </c>
      <c r="K3011" s="201">
        <v>0.21</v>
      </c>
      <c r="L3011" s="202">
        <v>0</v>
      </c>
    </row>
    <row r="3012" s="192" customFormat="1" customHeight="1" spans="1:12">
      <c r="A3012" s="179" t="s">
        <v>1619</v>
      </c>
      <c r="B3012" s="179" t="s">
        <v>2029</v>
      </c>
      <c r="C3012" s="179" t="s">
        <v>1897</v>
      </c>
      <c r="D3012" s="199" t="s">
        <v>3531</v>
      </c>
      <c r="E3012" s="200" t="s">
        <v>3532</v>
      </c>
      <c r="F3012" s="201">
        <v>0.23</v>
      </c>
      <c r="G3012" s="201">
        <v>0.23</v>
      </c>
      <c r="H3012" s="202">
        <v>0</v>
      </c>
      <c r="I3012" s="205">
        <v>0</v>
      </c>
      <c r="J3012" s="201">
        <v>0</v>
      </c>
      <c r="K3012" s="201">
        <v>0.23</v>
      </c>
      <c r="L3012" s="202">
        <v>0</v>
      </c>
    </row>
    <row r="3013" s="192" customFormat="1" customHeight="1" spans="1:12">
      <c r="A3013" s="179" t="s">
        <v>1851</v>
      </c>
      <c r="B3013" s="179" t="s">
        <v>1899</v>
      </c>
      <c r="C3013" s="179" t="s">
        <v>1897</v>
      </c>
      <c r="D3013" s="199" t="s">
        <v>3533</v>
      </c>
      <c r="E3013" s="200" t="s">
        <v>3533</v>
      </c>
      <c r="F3013" s="201">
        <v>2.52</v>
      </c>
      <c r="G3013" s="201">
        <v>2.52</v>
      </c>
      <c r="H3013" s="202">
        <v>0</v>
      </c>
      <c r="I3013" s="205">
        <v>0</v>
      </c>
      <c r="J3013" s="201">
        <v>0</v>
      </c>
      <c r="K3013" s="201">
        <v>2.52</v>
      </c>
      <c r="L3013" s="202">
        <v>0</v>
      </c>
    </row>
    <row r="3014" s="192" customFormat="1" customHeight="1" spans="1:12">
      <c r="A3014" s="179" t="s">
        <v>1824</v>
      </c>
      <c r="B3014" s="179" t="s">
        <v>1897</v>
      </c>
      <c r="C3014" s="179" t="s">
        <v>1897</v>
      </c>
      <c r="D3014" s="199" t="s">
        <v>3519</v>
      </c>
      <c r="E3014" s="200" t="s">
        <v>3534</v>
      </c>
      <c r="F3014" s="201">
        <v>6</v>
      </c>
      <c r="G3014" s="201">
        <v>6</v>
      </c>
      <c r="H3014" s="202">
        <v>0</v>
      </c>
      <c r="I3014" s="205">
        <v>6</v>
      </c>
      <c r="J3014" s="201">
        <v>0</v>
      </c>
      <c r="K3014" s="201">
        <v>0</v>
      </c>
      <c r="L3014" s="202">
        <v>0</v>
      </c>
    </row>
    <row r="3015" s="192" customFormat="1" customHeight="1" spans="1:12">
      <c r="A3015" s="179" t="s">
        <v>1824</v>
      </c>
      <c r="B3015" s="179" t="s">
        <v>1897</v>
      </c>
      <c r="C3015" s="179" t="s">
        <v>1897</v>
      </c>
      <c r="D3015" s="199" t="s">
        <v>3519</v>
      </c>
      <c r="E3015" s="200" t="s">
        <v>3535</v>
      </c>
      <c r="F3015" s="201">
        <v>0.23</v>
      </c>
      <c r="G3015" s="201">
        <v>0.23</v>
      </c>
      <c r="H3015" s="202">
        <v>0</v>
      </c>
      <c r="I3015" s="205">
        <v>0.23</v>
      </c>
      <c r="J3015" s="201">
        <v>0</v>
      </c>
      <c r="K3015" s="201">
        <v>0</v>
      </c>
      <c r="L3015" s="202">
        <v>0</v>
      </c>
    </row>
    <row r="3016" s="192" customFormat="1" customHeight="1" spans="1:12">
      <c r="A3016" s="179"/>
      <c r="B3016" s="179"/>
      <c r="C3016" s="179"/>
      <c r="D3016" s="199" t="s">
        <v>2702</v>
      </c>
      <c r="E3016" s="200" t="s">
        <v>2703</v>
      </c>
      <c r="F3016" s="201">
        <v>67.65</v>
      </c>
      <c r="G3016" s="201">
        <v>67.65</v>
      </c>
      <c r="H3016" s="202">
        <v>0</v>
      </c>
      <c r="I3016" s="205">
        <v>9.39</v>
      </c>
      <c r="J3016" s="201">
        <v>6</v>
      </c>
      <c r="K3016" s="201">
        <v>18.13</v>
      </c>
      <c r="L3016" s="202">
        <v>34.13</v>
      </c>
    </row>
    <row r="3017" s="192" customFormat="1" customHeight="1" spans="1:12">
      <c r="A3017" s="179"/>
      <c r="B3017" s="179"/>
      <c r="C3017" s="179"/>
      <c r="D3017" s="199" t="s">
        <v>3517</v>
      </c>
      <c r="E3017" s="200" t="s">
        <v>3518</v>
      </c>
      <c r="F3017" s="201">
        <v>67.65</v>
      </c>
      <c r="G3017" s="201">
        <v>67.65</v>
      </c>
      <c r="H3017" s="202">
        <v>0</v>
      </c>
      <c r="I3017" s="205">
        <v>9.39</v>
      </c>
      <c r="J3017" s="201">
        <v>6</v>
      </c>
      <c r="K3017" s="201">
        <v>18.13</v>
      </c>
      <c r="L3017" s="202">
        <v>34.13</v>
      </c>
    </row>
    <row r="3018" s="192" customFormat="1" customHeight="1" spans="1:12">
      <c r="A3018" s="179" t="s">
        <v>1824</v>
      </c>
      <c r="B3018" s="179" t="s">
        <v>1897</v>
      </c>
      <c r="C3018" s="179" t="s">
        <v>1897</v>
      </c>
      <c r="D3018" s="199" t="s">
        <v>3519</v>
      </c>
      <c r="E3018" s="200" t="s">
        <v>3520</v>
      </c>
      <c r="F3018" s="201">
        <v>34.13</v>
      </c>
      <c r="G3018" s="201">
        <v>34.13</v>
      </c>
      <c r="H3018" s="202">
        <v>0</v>
      </c>
      <c r="I3018" s="205">
        <v>0</v>
      </c>
      <c r="J3018" s="201">
        <v>0</v>
      </c>
      <c r="K3018" s="201">
        <v>0</v>
      </c>
      <c r="L3018" s="202">
        <v>34.13</v>
      </c>
    </row>
    <row r="3019" s="192" customFormat="1" customHeight="1" spans="1:12">
      <c r="A3019" s="179" t="s">
        <v>1824</v>
      </c>
      <c r="B3019" s="179" t="s">
        <v>1897</v>
      </c>
      <c r="C3019" s="179" t="s">
        <v>1897</v>
      </c>
      <c r="D3019" s="199" t="s">
        <v>3519</v>
      </c>
      <c r="E3019" s="200" t="s">
        <v>3522</v>
      </c>
      <c r="F3019" s="201">
        <v>6</v>
      </c>
      <c r="G3019" s="201">
        <v>6</v>
      </c>
      <c r="H3019" s="202">
        <v>0</v>
      </c>
      <c r="I3019" s="205">
        <v>0</v>
      </c>
      <c r="J3019" s="201">
        <v>6</v>
      </c>
      <c r="K3019" s="201">
        <v>0</v>
      </c>
      <c r="L3019" s="202">
        <v>0</v>
      </c>
    </row>
    <row r="3020" s="192" customFormat="1" customHeight="1" spans="1:12">
      <c r="A3020" s="179" t="s">
        <v>1619</v>
      </c>
      <c r="B3020" s="179" t="s">
        <v>1911</v>
      </c>
      <c r="C3020" s="179" t="s">
        <v>1911</v>
      </c>
      <c r="D3020" s="199" t="s">
        <v>3523</v>
      </c>
      <c r="E3020" s="200" t="s">
        <v>3524</v>
      </c>
      <c r="F3020" s="201">
        <v>8.03</v>
      </c>
      <c r="G3020" s="201">
        <v>8.03</v>
      </c>
      <c r="H3020" s="202">
        <v>0</v>
      </c>
      <c r="I3020" s="205">
        <v>0</v>
      </c>
      <c r="J3020" s="201">
        <v>0</v>
      </c>
      <c r="K3020" s="201">
        <v>8.03</v>
      </c>
      <c r="L3020" s="202">
        <v>0</v>
      </c>
    </row>
    <row r="3021" s="192" customFormat="1" customHeight="1" spans="1:12">
      <c r="A3021" s="179" t="s">
        <v>1619</v>
      </c>
      <c r="B3021" s="179" t="s">
        <v>1911</v>
      </c>
      <c r="C3021" s="179" t="s">
        <v>1913</v>
      </c>
      <c r="D3021" s="199" t="s">
        <v>3525</v>
      </c>
      <c r="E3021" s="200" t="s">
        <v>3526</v>
      </c>
      <c r="F3021" s="201">
        <v>3.21</v>
      </c>
      <c r="G3021" s="201">
        <v>3.21</v>
      </c>
      <c r="H3021" s="202">
        <v>0</v>
      </c>
      <c r="I3021" s="205">
        <v>0</v>
      </c>
      <c r="J3021" s="201">
        <v>0</v>
      </c>
      <c r="K3021" s="201">
        <v>3.21</v>
      </c>
      <c r="L3021" s="202">
        <v>0</v>
      </c>
    </row>
    <row r="3022" s="192" customFormat="1" customHeight="1" spans="1:12">
      <c r="A3022" s="179" t="s">
        <v>1697</v>
      </c>
      <c r="B3022" s="179" t="s">
        <v>1992</v>
      </c>
      <c r="C3022" s="179" t="s">
        <v>1899</v>
      </c>
      <c r="D3022" s="199" t="s">
        <v>3582</v>
      </c>
      <c r="E3022" s="200" t="s">
        <v>3528</v>
      </c>
      <c r="F3022" s="201">
        <v>2.06</v>
      </c>
      <c r="G3022" s="201">
        <v>2.06</v>
      </c>
      <c r="H3022" s="202">
        <v>0</v>
      </c>
      <c r="I3022" s="205">
        <v>0</v>
      </c>
      <c r="J3022" s="201">
        <v>0</v>
      </c>
      <c r="K3022" s="201">
        <v>2.06</v>
      </c>
      <c r="L3022" s="202">
        <v>0</v>
      </c>
    </row>
    <row r="3023" s="192" customFormat="1" customHeight="1" spans="1:12">
      <c r="A3023" s="179" t="s">
        <v>1619</v>
      </c>
      <c r="B3023" s="179" t="s">
        <v>2029</v>
      </c>
      <c r="C3023" s="179" t="s">
        <v>1899</v>
      </c>
      <c r="D3023" s="199" t="s">
        <v>3529</v>
      </c>
      <c r="E3023" s="200" t="s">
        <v>3530</v>
      </c>
      <c r="F3023" s="201">
        <v>0.34</v>
      </c>
      <c r="G3023" s="201">
        <v>0.34</v>
      </c>
      <c r="H3023" s="202">
        <v>0</v>
      </c>
      <c r="I3023" s="205">
        <v>0</v>
      </c>
      <c r="J3023" s="201">
        <v>0</v>
      </c>
      <c r="K3023" s="201">
        <v>0.34</v>
      </c>
      <c r="L3023" s="202">
        <v>0</v>
      </c>
    </row>
    <row r="3024" s="192" customFormat="1" customHeight="1" spans="1:12">
      <c r="A3024" s="179" t="s">
        <v>1619</v>
      </c>
      <c r="B3024" s="179" t="s">
        <v>2029</v>
      </c>
      <c r="C3024" s="179" t="s">
        <v>1897</v>
      </c>
      <c r="D3024" s="199" t="s">
        <v>3531</v>
      </c>
      <c r="E3024" s="200" t="s">
        <v>3532</v>
      </c>
      <c r="F3024" s="201">
        <v>0.39</v>
      </c>
      <c r="G3024" s="201">
        <v>0.39</v>
      </c>
      <c r="H3024" s="202">
        <v>0</v>
      </c>
      <c r="I3024" s="205">
        <v>0</v>
      </c>
      <c r="J3024" s="201">
        <v>0</v>
      </c>
      <c r="K3024" s="201">
        <v>0.39</v>
      </c>
      <c r="L3024" s="202">
        <v>0</v>
      </c>
    </row>
    <row r="3025" s="192" customFormat="1" customHeight="1" spans="1:12">
      <c r="A3025" s="179" t="s">
        <v>1851</v>
      </c>
      <c r="B3025" s="179" t="s">
        <v>1899</v>
      </c>
      <c r="C3025" s="179" t="s">
        <v>1897</v>
      </c>
      <c r="D3025" s="199" t="s">
        <v>3533</v>
      </c>
      <c r="E3025" s="200" t="s">
        <v>3533</v>
      </c>
      <c r="F3025" s="201">
        <v>4.1</v>
      </c>
      <c r="G3025" s="201">
        <v>4.1</v>
      </c>
      <c r="H3025" s="202">
        <v>0</v>
      </c>
      <c r="I3025" s="205">
        <v>0</v>
      </c>
      <c r="J3025" s="201">
        <v>0</v>
      </c>
      <c r="K3025" s="201">
        <v>4.1</v>
      </c>
      <c r="L3025" s="202">
        <v>0</v>
      </c>
    </row>
    <row r="3026" s="192" customFormat="1" customHeight="1" spans="1:12">
      <c r="A3026" s="179" t="s">
        <v>1824</v>
      </c>
      <c r="B3026" s="179" t="s">
        <v>1897</v>
      </c>
      <c r="C3026" s="179" t="s">
        <v>1897</v>
      </c>
      <c r="D3026" s="199" t="s">
        <v>3519</v>
      </c>
      <c r="E3026" s="200" t="s">
        <v>3534</v>
      </c>
      <c r="F3026" s="201">
        <v>9</v>
      </c>
      <c r="G3026" s="201">
        <v>9</v>
      </c>
      <c r="H3026" s="202">
        <v>0</v>
      </c>
      <c r="I3026" s="205">
        <v>9</v>
      </c>
      <c r="J3026" s="201">
        <v>0</v>
      </c>
      <c r="K3026" s="201">
        <v>0</v>
      </c>
      <c r="L3026" s="202">
        <v>0</v>
      </c>
    </row>
    <row r="3027" s="192" customFormat="1" customHeight="1" spans="1:12">
      <c r="A3027" s="179" t="s">
        <v>1824</v>
      </c>
      <c r="B3027" s="179" t="s">
        <v>1897</v>
      </c>
      <c r="C3027" s="179" t="s">
        <v>1897</v>
      </c>
      <c r="D3027" s="199" t="s">
        <v>3519</v>
      </c>
      <c r="E3027" s="200" t="s">
        <v>3535</v>
      </c>
      <c r="F3027" s="201">
        <v>0.39</v>
      </c>
      <c r="G3027" s="201">
        <v>0.39</v>
      </c>
      <c r="H3027" s="202">
        <v>0</v>
      </c>
      <c r="I3027" s="205">
        <v>0.39</v>
      </c>
      <c r="J3027" s="201">
        <v>0</v>
      </c>
      <c r="K3027" s="201">
        <v>0</v>
      </c>
      <c r="L3027" s="202">
        <v>0</v>
      </c>
    </row>
    <row r="3028" s="192" customFormat="1" customHeight="1" spans="1:12">
      <c r="A3028" s="179"/>
      <c r="B3028" s="179"/>
      <c r="C3028" s="179"/>
      <c r="D3028" s="199" t="s">
        <v>2704</v>
      </c>
      <c r="E3028" s="200" t="s">
        <v>2705</v>
      </c>
      <c r="F3028" s="201">
        <v>145.67</v>
      </c>
      <c r="G3028" s="201">
        <v>145.67</v>
      </c>
      <c r="H3028" s="202">
        <v>0</v>
      </c>
      <c r="I3028" s="205">
        <v>25.55</v>
      </c>
      <c r="J3028" s="201">
        <v>16.19</v>
      </c>
      <c r="K3028" s="201">
        <v>36.33</v>
      </c>
      <c r="L3028" s="202">
        <v>67.6</v>
      </c>
    </row>
    <row r="3029" s="192" customFormat="1" customHeight="1" spans="1:12">
      <c r="A3029" s="179"/>
      <c r="B3029" s="179"/>
      <c r="C3029" s="179"/>
      <c r="D3029" s="199" t="s">
        <v>3517</v>
      </c>
      <c r="E3029" s="200" t="s">
        <v>3518</v>
      </c>
      <c r="F3029" s="201">
        <v>145.67</v>
      </c>
      <c r="G3029" s="201">
        <v>145.67</v>
      </c>
      <c r="H3029" s="202">
        <v>0</v>
      </c>
      <c r="I3029" s="205">
        <v>25.55</v>
      </c>
      <c r="J3029" s="201">
        <v>16.19</v>
      </c>
      <c r="K3029" s="201">
        <v>36.33</v>
      </c>
      <c r="L3029" s="202">
        <v>67.6</v>
      </c>
    </row>
    <row r="3030" s="192" customFormat="1" customHeight="1" spans="1:12">
      <c r="A3030" s="179" t="s">
        <v>1824</v>
      </c>
      <c r="B3030" s="179" t="s">
        <v>1897</v>
      </c>
      <c r="C3030" s="179" t="s">
        <v>1897</v>
      </c>
      <c r="D3030" s="199" t="s">
        <v>3519</v>
      </c>
      <c r="E3030" s="200" t="s">
        <v>3520</v>
      </c>
      <c r="F3030" s="201">
        <v>67.6</v>
      </c>
      <c r="G3030" s="201">
        <v>67.6</v>
      </c>
      <c r="H3030" s="202">
        <v>0</v>
      </c>
      <c r="I3030" s="205">
        <v>0</v>
      </c>
      <c r="J3030" s="201">
        <v>0</v>
      </c>
      <c r="K3030" s="201">
        <v>0</v>
      </c>
      <c r="L3030" s="202">
        <v>67.6</v>
      </c>
    </row>
    <row r="3031" s="192" customFormat="1" customHeight="1" spans="1:12">
      <c r="A3031" s="179" t="s">
        <v>1824</v>
      </c>
      <c r="B3031" s="179" t="s">
        <v>1897</v>
      </c>
      <c r="C3031" s="179" t="s">
        <v>1897</v>
      </c>
      <c r="D3031" s="199" t="s">
        <v>3519</v>
      </c>
      <c r="E3031" s="200" t="s">
        <v>3521</v>
      </c>
      <c r="F3031" s="201">
        <v>3.19</v>
      </c>
      <c r="G3031" s="201">
        <v>3.19</v>
      </c>
      <c r="H3031" s="202">
        <v>0</v>
      </c>
      <c r="I3031" s="205">
        <v>0</v>
      </c>
      <c r="J3031" s="201">
        <v>3.19</v>
      </c>
      <c r="K3031" s="201">
        <v>0</v>
      </c>
      <c r="L3031" s="202">
        <v>0</v>
      </c>
    </row>
    <row r="3032" s="192" customFormat="1" customHeight="1" spans="1:12">
      <c r="A3032" s="179" t="s">
        <v>1824</v>
      </c>
      <c r="B3032" s="179" t="s">
        <v>1897</v>
      </c>
      <c r="C3032" s="179" t="s">
        <v>1897</v>
      </c>
      <c r="D3032" s="199" t="s">
        <v>3519</v>
      </c>
      <c r="E3032" s="200" t="s">
        <v>3522</v>
      </c>
      <c r="F3032" s="201">
        <v>13</v>
      </c>
      <c r="G3032" s="201">
        <v>13</v>
      </c>
      <c r="H3032" s="202">
        <v>0</v>
      </c>
      <c r="I3032" s="205">
        <v>0</v>
      </c>
      <c r="J3032" s="201">
        <v>13</v>
      </c>
      <c r="K3032" s="201">
        <v>0</v>
      </c>
      <c r="L3032" s="202">
        <v>0</v>
      </c>
    </row>
    <row r="3033" s="192" customFormat="1" customHeight="1" spans="1:12">
      <c r="A3033" s="179" t="s">
        <v>1619</v>
      </c>
      <c r="B3033" s="179" t="s">
        <v>1911</v>
      </c>
      <c r="C3033" s="179" t="s">
        <v>1911</v>
      </c>
      <c r="D3033" s="199" t="s">
        <v>3523</v>
      </c>
      <c r="E3033" s="200" t="s">
        <v>3524</v>
      </c>
      <c r="F3033" s="201">
        <v>16.76</v>
      </c>
      <c r="G3033" s="201">
        <v>16.76</v>
      </c>
      <c r="H3033" s="202">
        <v>0</v>
      </c>
      <c r="I3033" s="205">
        <v>0</v>
      </c>
      <c r="J3033" s="201">
        <v>0</v>
      </c>
      <c r="K3033" s="201">
        <v>16.76</v>
      </c>
      <c r="L3033" s="202">
        <v>0</v>
      </c>
    </row>
    <row r="3034" s="192" customFormat="1" customHeight="1" spans="1:12">
      <c r="A3034" s="179" t="s">
        <v>1619</v>
      </c>
      <c r="B3034" s="179" t="s">
        <v>1911</v>
      </c>
      <c r="C3034" s="179" t="s">
        <v>1913</v>
      </c>
      <c r="D3034" s="199" t="s">
        <v>3525</v>
      </c>
      <c r="E3034" s="200" t="s">
        <v>3526</v>
      </c>
      <c r="F3034" s="201">
        <v>6.7</v>
      </c>
      <c r="G3034" s="201">
        <v>6.7</v>
      </c>
      <c r="H3034" s="202">
        <v>0</v>
      </c>
      <c r="I3034" s="205">
        <v>0</v>
      </c>
      <c r="J3034" s="201">
        <v>0</v>
      </c>
      <c r="K3034" s="201">
        <v>6.7</v>
      </c>
      <c r="L3034" s="202">
        <v>0</v>
      </c>
    </row>
    <row r="3035" s="192" customFormat="1" customHeight="1" spans="1:12">
      <c r="A3035" s="179" t="s">
        <v>1697</v>
      </c>
      <c r="B3035" s="179" t="s">
        <v>1992</v>
      </c>
      <c r="C3035" s="179" t="s">
        <v>1897</v>
      </c>
      <c r="D3035" s="199" t="s">
        <v>3527</v>
      </c>
      <c r="E3035" s="200" t="s">
        <v>3528</v>
      </c>
      <c r="F3035" s="201">
        <v>4.08</v>
      </c>
      <c r="G3035" s="201">
        <v>4.08</v>
      </c>
      <c r="H3035" s="202">
        <v>0</v>
      </c>
      <c r="I3035" s="205">
        <v>0</v>
      </c>
      <c r="J3035" s="201">
        <v>0</v>
      </c>
      <c r="K3035" s="201">
        <v>4.08</v>
      </c>
      <c r="L3035" s="202">
        <v>0</v>
      </c>
    </row>
    <row r="3036" s="192" customFormat="1" customHeight="1" spans="1:12">
      <c r="A3036" s="179" t="s">
        <v>1619</v>
      </c>
      <c r="B3036" s="179" t="s">
        <v>2029</v>
      </c>
      <c r="C3036" s="179" t="s">
        <v>1899</v>
      </c>
      <c r="D3036" s="199" t="s">
        <v>3529</v>
      </c>
      <c r="E3036" s="200" t="s">
        <v>3530</v>
      </c>
      <c r="F3036" s="201">
        <v>0.68</v>
      </c>
      <c r="G3036" s="201">
        <v>0.68</v>
      </c>
      <c r="H3036" s="202">
        <v>0</v>
      </c>
      <c r="I3036" s="205">
        <v>0</v>
      </c>
      <c r="J3036" s="201">
        <v>0</v>
      </c>
      <c r="K3036" s="201">
        <v>0.68</v>
      </c>
      <c r="L3036" s="202">
        <v>0</v>
      </c>
    </row>
    <row r="3037" s="192" customFormat="1" customHeight="1" spans="1:12">
      <c r="A3037" s="179" t="s">
        <v>1851</v>
      </c>
      <c r="B3037" s="179" t="s">
        <v>1899</v>
      </c>
      <c r="C3037" s="179" t="s">
        <v>1897</v>
      </c>
      <c r="D3037" s="199" t="s">
        <v>3533</v>
      </c>
      <c r="E3037" s="200" t="s">
        <v>3533</v>
      </c>
      <c r="F3037" s="201">
        <v>8.11</v>
      </c>
      <c r="G3037" s="201">
        <v>8.11</v>
      </c>
      <c r="H3037" s="202">
        <v>0</v>
      </c>
      <c r="I3037" s="205">
        <v>0</v>
      </c>
      <c r="J3037" s="201">
        <v>0</v>
      </c>
      <c r="K3037" s="201">
        <v>8.11</v>
      </c>
      <c r="L3037" s="202">
        <v>0</v>
      </c>
    </row>
    <row r="3038" s="192" customFormat="1" customHeight="1" spans="1:12">
      <c r="A3038" s="179" t="s">
        <v>1824</v>
      </c>
      <c r="B3038" s="179" t="s">
        <v>1897</v>
      </c>
      <c r="C3038" s="179" t="s">
        <v>1897</v>
      </c>
      <c r="D3038" s="199" t="s">
        <v>3519</v>
      </c>
      <c r="E3038" s="200" t="s">
        <v>3534</v>
      </c>
      <c r="F3038" s="201">
        <v>19.5</v>
      </c>
      <c r="G3038" s="201">
        <v>19.5</v>
      </c>
      <c r="H3038" s="202">
        <v>0</v>
      </c>
      <c r="I3038" s="205">
        <v>19.5</v>
      </c>
      <c r="J3038" s="201">
        <v>0</v>
      </c>
      <c r="K3038" s="201">
        <v>0</v>
      </c>
      <c r="L3038" s="202">
        <v>0</v>
      </c>
    </row>
    <row r="3039" s="192" customFormat="1" customHeight="1" spans="1:12">
      <c r="A3039" s="179" t="s">
        <v>1824</v>
      </c>
      <c r="B3039" s="179" t="s">
        <v>1897</v>
      </c>
      <c r="C3039" s="179" t="s">
        <v>1897</v>
      </c>
      <c r="D3039" s="199" t="s">
        <v>3519</v>
      </c>
      <c r="E3039" s="200" t="s">
        <v>3535</v>
      </c>
      <c r="F3039" s="201">
        <v>0.77</v>
      </c>
      <c r="G3039" s="201">
        <v>0.77</v>
      </c>
      <c r="H3039" s="202">
        <v>0</v>
      </c>
      <c r="I3039" s="205">
        <v>0.77</v>
      </c>
      <c r="J3039" s="201">
        <v>0</v>
      </c>
      <c r="K3039" s="201">
        <v>0</v>
      </c>
      <c r="L3039" s="202">
        <v>0</v>
      </c>
    </row>
    <row r="3040" s="192" customFormat="1" customHeight="1" spans="1:12">
      <c r="A3040" s="179" t="s">
        <v>1824</v>
      </c>
      <c r="B3040" s="179" t="s">
        <v>1897</v>
      </c>
      <c r="C3040" s="179" t="s">
        <v>1897</v>
      </c>
      <c r="D3040" s="199" t="s">
        <v>3519</v>
      </c>
      <c r="E3040" s="200" t="s">
        <v>3536</v>
      </c>
      <c r="F3040" s="201">
        <v>5.28</v>
      </c>
      <c r="G3040" s="201">
        <v>5.28</v>
      </c>
      <c r="H3040" s="202">
        <v>0</v>
      </c>
      <c r="I3040" s="205">
        <v>5.28</v>
      </c>
      <c r="J3040" s="201">
        <v>0</v>
      </c>
      <c r="K3040" s="201">
        <v>0</v>
      </c>
      <c r="L3040" s="202">
        <v>0</v>
      </c>
    </row>
    <row r="3041" s="192" customFormat="1" customHeight="1" spans="1:12">
      <c r="A3041" s="179"/>
      <c r="B3041" s="179"/>
      <c r="C3041" s="179"/>
      <c r="D3041" s="199" t="s">
        <v>2706</v>
      </c>
      <c r="E3041" s="200" t="s">
        <v>2707</v>
      </c>
      <c r="F3041" s="201">
        <v>108.2</v>
      </c>
      <c r="G3041" s="201">
        <v>108.2</v>
      </c>
      <c r="H3041" s="202">
        <v>0</v>
      </c>
      <c r="I3041" s="205">
        <v>14.07</v>
      </c>
      <c r="J3041" s="201">
        <v>16.53</v>
      </c>
      <c r="K3041" s="201">
        <v>26.91</v>
      </c>
      <c r="L3041" s="202">
        <v>50.69</v>
      </c>
    </row>
    <row r="3042" s="192" customFormat="1" customHeight="1" spans="1:12">
      <c r="A3042" s="179"/>
      <c r="B3042" s="179"/>
      <c r="C3042" s="179"/>
      <c r="D3042" s="199" t="s">
        <v>3517</v>
      </c>
      <c r="E3042" s="200" t="s">
        <v>3518</v>
      </c>
      <c r="F3042" s="201">
        <v>108.2</v>
      </c>
      <c r="G3042" s="201">
        <v>108.2</v>
      </c>
      <c r="H3042" s="202">
        <v>0</v>
      </c>
      <c r="I3042" s="205">
        <v>14.07</v>
      </c>
      <c r="J3042" s="201">
        <v>16.53</v>
      </c>
      <c r="K3042" s="201">
        <v>26.91</v>
      </c>
      <c r="L3042" s="202">
        <v>50.69</v>
      </c>
    </row>
    <row r="3043" s="192" customFormat="1" customHeight="1" spans="1:12">
      <c r="A3043" s="179" t="s">
        <v>1824</v>
      </c>
      <c r="B3043" s="179" t="s">
        <v>1897</v>
      </c>
      <c r="C3043" s="179" t="s">
        <v>1897</v>
      </c>
      <c r="D3043" s="199" t="s">
        <v>3519</v>
      </c>
      <c r="E3043" s="200" t="s">
        <v>3520</v>
      </c>
      <c r="F3043" s="201">
        <v>50.69</v>
      </c>
      <c r="G3043" s="201">
        <v>50.69</v>
      </c>
      <c r="H3043" s="202">
        <v>0</v>
      </c>
      <c r="I3043" s="205">
        <v>0</v>
      </c>
      <c r="J3043" s="201">
        <v>0</v>
      </c>
      <c r="K3043" s="201">
        <v>0</v>
      </c>
      <c r="L3043" s="202">
        <v>50.69</v>
      </c>
    </row>
    <row r="3044" s="192" customFormat="1" customHeight="1" spans="1:12">
      <c r="A3044" s="179" t="s">
        <v>1824</v>
      </c>
      <c r="B3044" s="179" t="s">
        <v>1897</v>
      </c>
      <c r="C3044" s="179" t="s">
        <v>1897</v>
      </c>
      <c r="D3044" s="199" t="s">
        <v>3519</v>
      </c>
      <c r="E3044" s="200" t="s">
        <v>3522</v>
      </c>
      <c r="F3044" s="201">
        <v>9</v>
      </c>
      <c r="G3044" s="201">
        <v>9</v>
      </c>
      <c r="H3044" s="202">
        <v>0</v>
      </c>
      <c r="I3044" s="205">
        <v>0</v>
      </c>
      <c r="J3044" s="201">
        <v>9</v>
      </c>
      <c r="K3044" s="201">
        <v>0</v>
      </c>
      <c r="L3044" s="202">
        <v>0</v>
      </c>
    </row>
    <row r="3045" s="192" customFormat="1" customHeight="1" spans="1:12">
      <c r="A3045" s="179" t="s">
        <v>1619</v>
      </c>
      <c r="B3045" s="179" t="s">
        <v>1911</v>
      </c>
      <c r="C3045" s="179" t="s">
        <v>1911</v>
      </c>
      <c r="D3045" s="199" t="s">
        <v>3523</v>
      </c>
      <c r="E3045" s="200" t="s">
        <v>3524</v>
      </c>
      <c r="F3045" s="201">
        <v>11.94</v>
      </c>
      <c r="G3045" s="201">
        <v>11.94</v>
      </c>
      <c r="H3045" s="202">
        <v>0</v>
      </c>
      <c r="I3045" s="205">
        <v>0</v>
      </c>
      <c r="J3045" s="201">
        <v>0</v>
      </c>
      <c r="K3045" s="201">
        <v>11.94</v>
      </c>
      <c r="L3045" s="202">
        <v>0</v>
      </c>
    </row>
    <row r="3046" s="192" customFormat="1" customHeight="1" spans="1:12">
      <c r="A3046" s="179" t="s">
        <v>1619</v>
      </c>
      <c r="B3046" s="179" t="s">
        <v>1911</v>
      </c>
      <c r="C3046" s="179" t="s">
        <v>1913</v>
      </c>
      <c r="D3046" s="199" t="s">
        <v>3525</v>
      </c>
      <c r="E3046" s="200" t="s">
        <v>3526</v>
      </c>
      <c r="F3046" s="201">
        <v>4.77</v>
      </c>
      <c r="G3046" s="201">
        <v>4.77</v>
      </c>
      <c r="H3046" s="202">
        <v>0</v>
      </c>
      <c r="I3046" s="205">
        <v>0</v>
      </c>
      <c r="J3046" s="201">
        <v>0</v>
      </c>
      <c r="K3046" s="201">
        <v>4.77</v>
      </c>
      <c r="L3046" s="202">
        <v>0</v>
      </c>
    </row>
    <row r="3047" s="192" customFormat="1" customHeight="1" spans="1:12">
      <c r="A3047" s="179" t="s">
        <v>1697</v>
      </c>
      <c r="B3047" s="179" t="s">
        <v>1992</v>
      </c>
      <c r="C3047" s="179" t="s">
        <v>1899</v>
      </c>
      <c r="D3047" s="199" t="s">
        <v>3582</v>
      </c>
      <c r="E3047" s="200" t="s">
        <v>3528</v>
      </c>
      <c r="F3047" s="201">
        <v>3.04</v>
      </c>
      <c r="G3047" s="201">
        <v>3.04</v>
      </c>
      <c r="H3047" s="202">
        <v>0</v>
      </c>
      <c r="I3047" s="205">
        <v>0</v>
      </c>
      <c r="J3047" s="201">
        <v>0</v>
      </c>
      <c r="K3047" s="201">
        <v>3.04</v>
      </c>
      <c r="L3047" s="202">
        <v>0</v>
      </c>
    </row>
    <row r="3048" s="192" customFormat="1" customHeight="1" spans="1:12">
      <c r="A3048" s="179" t="s">
        <v>1619</v>
      </c>
      <c r="B3048" s="179" t="s">
        <v>2029</v>
      </c>
      <c r="C3048" s="179" t="s">
        <v>1899</v>
      </c>
      <c r="D3048" s="199" t="s">
        <v>3529</v>
      </c>
      <c r="E3048" s="200" t="s">
        <v>3530</v>
      </c>
      <c r="F3048" s="201">
        <v>0.51</v>
      </c>
      <c r="G3048" s="201">
        <v>0.51</v>
      </c>
      <c r="H3048" s="202">
        <v>0</v>
      </c>
      <c r="I3048" s="205">
        <v>0</v>
      </c>
      <c r="J3048" s="201">
        <v>0</v>
      </c>
      <c r="K3048" s="201">
        <v>0.51</v>
      </c>
      <c r="L3048" s="202">
        <v>0</v>
      </c>
    </row>
    <row r="3049" s="192" customFormat="1" customHeight="1" spans="1:12">
      <c r="A3049" s="179" t="s">
        <v>1619</v>
      </c>
      <c r="B3049" s="179" t="s">
        <v>2029</v>
      </c>
      <c r="C3049" s="179" t="s">
        <v>1897</v>
      </c>
      <c r="D3049" s="199" t="s">
        <v>3531</v>
      </c>
      <c r="E3049" s="200" t="s">
        <v>3532</v>
      </c>
      <c r="F3049" s="201">
        <v>0.57</v>
      </c>
      <c r="G3049" s="201">
        <v>0.57</v>
      </c>
      <c r="H3049" s="202">
        <v>0</v>
      </c>
      <c r="I3049" s="205">
        <v>0</v>
      </c>
      <c r="J3049" s="201">
        <v>0</v>
      </c>
      <c r="K3049" s="201">
        <v>0.57</v>
      </c>
      <c r="L3049" s="202">
        <v>0</v>
      </c>
    </row>
    <row r="3050" s="192" customFormat="1" customHeight="1" spans="1:12">
      <c r="A3050" s="179" t="s">
        <v>1851</v>
      </c>
      <c r="B3050" s="179" t="s">
        <v>1899</v>
      </c>
      <c r="C3050" s="179" t="s">
        <v>1897</v>
      </c>
      <c r="D3050" s="199" t="s">
        <v>3533</v>
      </c>
      <c r="E3050" s="200" t="s">
        <v>3533</v>
      </c>
      <c r="F3050" s="201">
        <v>6.08</v>
      </c>
      <c r="G3050" s="201">
        <v>6.08</v>
      </c>
      <c r="H3050" s="202">
        <v>0</v>
      </c>
      <c r="I3050" s="205">
        <v>0</v>
      </c>
      <c r="J3050" s="201">
        <v>0</v>
      </c>
      <c r="K3050" s="201">
        <v>6.08</v>
      </c>
      <c r="L3050" s="202">
        <v>0</v>
      </c>
    </row>
    <row r="3051" s="192" customFormat="1" customHeight="1" spans="1:12">
      <c r="A3051" s="179" t="s">
        <v>1824</v>
      </c>
      <c r="B3051" s="179" t="s">
        <v>1897</v>
      </c>
      <c r="C3051" s="179" t="s">
        <v>1897</v>
      </c>
      <c r="D3051" s="199" t="s">
        <v>3519</v>
      </c>
      <c r="E3051" s="200" t="s">
        <v>3534</v>
      </c>
      <c r="F3051" s="201">
        <v>13.5</v>
      </c>
      <c r="G3051" s="201">
        <v>13.5</v>
      </c>
      <c r="H3051" s="202">
        <v>0</v>
      </c>
      <c r="I3051" s="205">
        <v>13.5</v>
      </c>
      <c r="J3051" s="201">
        <v>0</v>
      </c>
      <c r="K3051" s="201">
        <v>0</v>
      </c>
      <c r="L3051" s="202">
        <v>0</v>
      </c>
    </row>
    <row r="3052" s="192" customFormat="1" customHeight="1" spans="1:12">
      <c r="A3052" s="179" t="s">
        <v>1824</v>
      </c>
      <c r="B3052" s="179" t="s">
        <v>1897</v>
      </c>
      <c r="C3052" s="179" t="s">
        <v>1897</v>
      </c>
      <c r="D3052" s="199" t="s">
        <v>3519</v>
      </c>
      <c r="E3052" s="200" t="s">
        <v>3535</v>
      </c>
      <c r="F3052" s="201">
        <v>0.57</v>
      </c>
      <c r="G3052" s="201">
        <v>0.57</v>
      </c>
      <c r="H3052" s="202">
        <v>0</v>
      </c>
      <c r="I3052" s="205">
        <v>0.57</v>
      </c>
      <c r="J3052" s="201">
        <v>0</v>
      </c>
      <c r="K3052" s="201">
        <v>0</v>
      </c>
      <c r="L3052" s="202">
        <v>0</v>
      </c>
    </row>
    <row r="3053" s="192" customFormat="1" customHeight="1" spans="1:12">
      <c r="A3053" s="179" t="s">
        <v>1619</v>
      </c>
      <c r="B3053" s="179" t="s">
        <v>1911</v>
      </c>
      <c r="C3053" s="179" t="s">
        <v>1899</v>
      </c>
      <c r="D3053" s="199" t="s">
        <v>3571</v>
      </c>
      <c r="E3053" s="200" t="s">
        <v>3538</v>
      </c>
      <c r="F3053" s="201">
        <v>7.53</v>
      </c>
      <c r="G3053" s="201">
        <v>7.53</v>
      </c>
      <c r="H3053" s="202">
        <v>0</v>
      </c>
      <c r="I3053" s="205">
        <v>0</v>
      </c>
      <c r="J3053" s="201">
        <v>7.53</v>
      </c>
      <c r="K3053" s="201">
        <v>0</v>
      </c>
      <c r="L3053" s="202">
        <v>0</v>
      </c>
    </row>
    <row r="3054" s="192" customFormat="1" customHeight="1" spans="1:12">
      <c r="A3054" s="179"/>
      <c r="B3054" s="179"/>
      <c r="C3054" s="179"/>
      <c r="D3054" s="199" t="s">
        <v>1933</v>
      </c>
      <c r="E3054" s="200" t="s">
        <v>1125</v>
      </c>
      <c r="F3054" s="201">
        <v>789.38</v>
      </c>
      <c r="G3054" s="201">
        <v>789.38</v>
      </c>
      <c r="H3054" s="202">
        <v>0</v>
      </c>
      <c r="I3054" s="205">
        <v>224.56</v>
      </c>
      <c r="J3054" s="201">
        <v>126.73</v>
      </c>
      <c r="K3054" s="201">
        <v>152.18</v>
      </c>
      <c r="L3054" s="202">
        <v>285.91</v>
      </c>
    </row>
    <row r="3055" s="192" customFormat="1" customHeight="1" spans="1:12">
      <c r="A3055" s="179"/>
      <c r="B3055" s="179"/>
      <c r="C3055" s="179"/>
      <c r="D3055" s="199" t="s">
        <v>2708</v>
      </c>
      <c r="E3055" s="200" t="s">
        <v>2709</v>
      </c>
      <c r="F3055" s="201">
        <v>539.429999999999</v>
      </c>
      <c r="G3055" s="201">
        <v>539.429999999999</v>
      </c>
      <c r="H3055" s="202">
        <v>0</v>
      </c>
      <c r="I3055" s="205">
        <v>111.3</v>
      </c>
      <c r="J3055" s="201">
        <v>109.77</v>
      </c>
      <c r="K3055" s="201">
        <v>110.54</v>
      </c>
      <c r="L3055" s="202">
        <v>207.82</v>
      </c>
    </row>
    <row r="3056" s="192" customFormat="1" customHeight="1" spans="1:12">
      <c r="A3056" s="179"/>
      <c r="B3056" s="179"/>
      <c r="C3056" s="179"/>
      <c r="D3056" s="199" t="s">
        <v>3517</v>
      </c>
      <c r="E3056" s="200" t="s">
        <v>3518</v>
      </c>
      <c r="F3056" s="201">
        <v>506.43</v>
      </c>
      <c r="G3056" s="201">
        <v>506.43</v>
      </c>
      <c r="H3056" s="202">
        <v>0</v>
      </c>
      <c r="I3056" s="205">
        <v>78.3</v>
      </c>
      <c r="J3056" s="201">
        <v>109.77</v>
      </c>
      <c r="K3056" s="201">
        <v>110.54</v>
      </c>
      <c r="L3056" s="202">
        <v>207.82</v>
      </c>
    </row>
    <row r="3057" s="192" customFormat="1" customHeight="1" spans="1:12">
      <c r="A3057" s="179" t="s">
        <v>1414</v>
      </c>
      <c r="B3057" s="179" t="s">
        <v>1996</v>
      </c>
      <c r="C3057" s="179" t="s">
        <v>1897</v>
      </c>
      <c r="D3057" s="199" t="s">
        <v>3519</v>
      </c>
      <c r="E3057" s="200" t="s">
        <v>3520</v>
      </c>
      <c r="F3057" s="201">
        <v>207.82</v>
      </c>
      <c r="G3057" s="201">
        <v>207.82</v>
      </c>
      <c r="H3057" s="202">
        <v>0</v>
      </c>
      <c r="I3057" s="205">
        <v>0</v>
      </c>
      <c r="J3057" s="201">
        <v>0</v>
      </c>
      <c r="K3057" s="201">
        <v>0</v>
      </c>
      <c r="L3057" s="202">
        <v>207.82</v>
      </c>
    </row>
    <row r="3058" s="192" customFormat="1" customHeight="1" spans="1:12">
      <c r="A3058" s="179" t="s">
        <v>1414</v>
      </c>
      <c r="B3058" s="179" t="s">
        <v>1996</v>
      </c>
      <c r="C3058" s="179" t="s">
        <v>1897</v>
      </c>
      <c r="D3058" s="199" t="s">
        <v>3519</v>
      </c>
      <c r="E3058" s="200" t="s">
        <v>3521</v>
      </c>
      <c r="F3058" s="201">
        <v>10.51</v>
      </c>
      <c r="G3058" s="201">
        <v>10.51</v>
      </c>
      <c r="H3058" s="202">
        <v>0</v>
      </c>
      <c r="I3058" s="205">
        <v>0</v>
      </c>
      <c r="J3058" s="201">
        <v>10.51</v>
      </c>
      <c r="K3058" s="201">
        <v>0</v>
      </c>
      <c r="L3058" s="202">
        <v>0</v>
      </c>
    </row>
    <row r="3059" s="192" customFormat="1" customHeight="1" spans="1:12">
      <c r="A3059" s="179" t="s">
        <v>1414</v>
      </c>
      <c r="B3059" s="179" t="s">
        <v>1996</v>
      </c>
      <c r="C3059" s="179" t="s">
        <v>1897</v>
      </c>
      <c r="D3059" s="199" t="s">
        <v>3519</v>
      </c>
      <c r="E3059" s="200" t="s">
        <v>3522</v>
      </c>
      <c r="F3059" s="201">
        <v>34</v>
      </c>
      <c r="G3059" s="201">
        <v>34</v>
      </c>
      <c r="H3059" s="202">
        <v>0</v>
      </c>
      <c r="I3059" s="205">
        <v>0</v>
      </c>
      <c r="J3059" s="201">
        <v>34</v>
      </c>
      <c r="K3059" s="201">
        <v>0</v>
      </c>
      <c r="L3059" s="202">
        <v>0</v>
      </c>
    </row>
    <row r="3060" s="192" customFormat="1" customHeight="1" spans="1:12">
      <c r="A3060" s="179" t="s">
        <v>1619</v>
      </c>
      <c r="B3060" s="179" t="s">
        <v>1911</v>
      </c>
      <c r="C3060" s="179" t="s">
        <v>1911</v>
      </c>
      <c r="D3060" s="199" t="s">
        <v>3523</v>
      </c>
      <c r="E3060" s="200" t="s">
        <v>3524</v>
      </c>
      <c r="F3060" s="201">
        <v>50.47</v>
      </c>
      <c r="G3060" s="201">
        <v>50.47</v>
      </c>
      <c r="H3060" s="202">
        <v>0</v>
      </c>
      <c r="I3060" s="205">
        <v>0</v>
      </c>
      <c r="J3060" s="201">
        <v>0</v>
      </c>
      <c r="K3060" s="201">
        <v>50.47</v>
      </c>
      <c r="L3060" s="202">
        <v>0</v>
      </c>
    </row>
    <row r="3061" s="192" customFormat="1" customHeight="1" spans="1:12">
      <c r="A3061" s="179" t="s">
        <v>1619</v>
      </c>
      <c r="B3061" s="179" t="s">
        <v>1911</v>
      </c>
      <c r="C3061" s="179" t="s">
        <v>1913</v>
      </c>
      <c r="D3061" s="199" t="s">
        <v>3525</v>
      </c>
      <c r="E3061" s="200" t="s">
        <v>3526</v>
      </c>
      <c r="F3061" s="201">
        <v>20.19</v>
      </c>
      <c r="G3061" s="201">
        <v>20.19</v>
      </c>
      <c r="H3061" s="202">
        <v>0</v>
      </c>
      <c r="I3061" s="205">
        <v>0</v>
      </c>
      <c r="J3061" s="201">
        <v>0</v>
      </c>
      <c r="K3061" s="201">
        <v>20.19</v>
      </c>
      <c r="L3061" s="202">
        <v>0</v>
      </c>
    </row>
    <row r="3062" s="192" customFormat="1" customHeight="1" spans="1:12">
      <c r="A3062" s="179" t="s">
        <v>1697</v>
      </c>
      <c r="B3062" s="179" t="s">
        <v>1992</v>
      </c>
      <c r="C3062" s="179" t="s">
        <v>1897</v>
      </c>
      <c r="D3062" s="199" t="s">
        <v>3527</v>
      </c>
      <c r="E3062" s="200" t="s">
        <v>3528</v>
      </c>
      <c r="F3062" s="201">
        <v>12.86</v>
      </c>
      <c r="G3062" s="201">
        <v>12.86</v>
      </c>
      <c r="H3062" s="202">
        <v>0</v>
      </c>
      <c r="I3062" s="205">
        <v>0</v>
      </c>
      <c r="J3062" s="201">
        <v>0</v>
      </c>
      <c r="K3062" s="201">
        <v>12.86</v>
      </c>
      <c r="L3062" s="202">
        <v>0</v>
      </c>
    </row>
    <row r="3063" s="192" customFormat="1" customHeight="1" spans="1:12">
      <c r="A3063" s="179" t="s">
        <v>1619</v>
      </c>
      <c r="B3063" s="179" t="s">
        <v>2029</v>
      </c>
      <c r="C3063" s="179" t="s">
        <v>1899</v>
      </c>
      <c r="D3063" s="199" t="s">
        <v>3529</v>
      </c>
      <c r="E3063" s="200" t="s">
        <v>3530</v>
      </c>
      <c r="F3063" s="201">
        <v>2.08</v>
      </c>
      <c r="G3063" s="201">
        <v>2.08</v>
      </c>
      <c r="H3063" s="202">
        <v>0</v>
      </c>
      <c r="I3063" s="205">
        <v>0</v>
      </c>
      <c r="J3063" s="201">
        <v>0</v>
      </c>
      <c r="K3063" s="201">
        <v>2.08</v>
      </c>
      <c r="L3063" s="202">
        <v>0</v>
      </c>
    </row>
    <row r="3064" s="192" customFormat="1" customHeight="1" spans="1:12">
      <c r="A3064" s="179" t="s">
        <v>1851</v>
      </c>
      <c r="B3064" s="179" t="s">
        <v>1899</v>
      </c>
      <c r="C3064" s="179" t="s">
        <v>1897</v>
      </c>
      <c r="D3064" s="199" t="s">
        <v>3533</v>
      </c>
      <c r="E3064" s="200" t="s">
        <v>3533</v>
      </c>
      <c r="F3064" s="201">
        <v>24.94</v>
      </c>
      <c r="G3064" s="201">
        <v>24.94</v>
      </c>
      <c r="H3064" s="202">
        <v>0</v>
      </c>
      <c r="I3064" s="205">
        <v>0</v>
      </c>
      <c r="J3064" s="201">
        <v>0</v>
      </c>
      <c r="K3064" s="201">
        <v>24.94</v>
      </c>
      <c r="L3064" s="202">
        <v>0</v>
      </c>
    </row>
    <row r="3065" s="192" customFormat="1" customHeight="1" spans="1:12">
      <c r="A3065" s="179" t="s">
        <v>1414</v>
      </c>
      <c r="B3065" s="179" t="s">
        <v>1897</v>
      </c>
      <c r="C3065" s="179" t="s">
        <v>1897</v>
      </c>
      <c r="D3065" s="199" t="s">
        <v>3519</v>
      </c>
      <c r="E3065" s="200" t="s">
        <v>3534</v>
      </c>
      <c r="F3065" s="201">
        <v>51</v>
      </c>
      <c r="G3065" s="201">
        <v>51</v>
      </c>
      <c r="H3065" s="202">
        <v>0</v>
      </c>
      <c r="I3065" s="205">
        <v>51</v>
      </c>
      <c r="J3065" s="201">
        <v>0</v>
      </c>
      <c r="K3065" s="201">
        <v>0</v>
      </c>
      <c r="L3065" s="202">
        <v>0</v>
      </c>
    </row>
    <row r="3066" s="192" customFormat="1" customHeight="1" spans="1:12">
      <c r="A3066" s="179" t="s">
        <v>1414</v>
      </c>
      <c r="B3066" s="179" t="s">
        <v>1996</v>
      </c>
      <c r="C3066" s="179" t="s">
        <v>1897</v>
      </c>
      <c r="D3066" s="199" t="s">
        <v>3519</v>
      </c>
      <c r="E3066" s="200" t="s">
        <v>3535</v>
      </c>
      <c r="F3066" s="201">
        <v>2.52</v>
      </c>
      <c r="G3066" s="201">
        <v>2.52</v>
      </c>
      <c r="H3066" s="202">
        <v>0</v>
      </c>
      <c r="I3066" s="205">
        <v>2.52</v>
      </c>
      <c r="J3066" s="201">
        <v>0</v>
      </c>
      <c r="K3066" s="201">
        <v>0</v>
      </c>
      <c r="L3066" s="202">
        <v>0</v>
      </c>
    </row>
    <row r="3067" s="192" customFormat="1" customHeight="1" spans="1:12">
      <c r="A3067" s="179" t="s">
        <v>1414</v>
      </c>
      <c r="B3067" s="179" t="s">
        <v>1996</v>
      </c>
      <c r="C3067" s="179" t="s">
        <v>1897</v>
      </c>
      <c r="D3067" s="199" t="s">
        <v>3519</v>
      </c>
      <c r="E3067" s="200" t="s">
        <v>3536</v>
      </c>
      <c r="F3067" s="201">
        <v>23.76</v>
      </c>
      <c r="G3067" s="201">
        <v>23.76</v>
      </c>
      <c r="H3067" s="202">
        <v>0</v>
      </c>
      <c r="I3067" s="205">
        <v>23.76</v>
      </c>
      <c r="J3067" s="201">
        <v>0</v>
      </c>
      <c r="K3067" s="201">
        <v>0</v>
      </c>
      <c r="L3067" s="202">
        <v>0</v>
      </c>
    </row>
    <row r="3068" s="192" customFormat="1" customHeight="1" spans="1:12">
      <c r="A3068" s="179" t="s">
        <v>1619</v>
      </c>
      <c r="B3068" s="179" t="s">
        <v>1911</v>
      </c>
      <c r="C3068" s="179" t="s">
        <v>1897</v>
      </c>
      <c r="D3068" s="199" t="s">
        <v>3537</v>
      </c>
      <c r="E3068" s="200" t="s">
        <v>3631</v>
      </c>
      <c r="F3068" s="201">
        <v>3.45</v>
      </c>
      <c r="G3068" s="201">
        <v>3.45</v>
      </c>
      <c r="H3068" s="202">
        <v>0</v>
      </c>
      <c r="I3068" s="205">
        <v>0</v>
      </c>
      <c r="J3068" s="201">
        <v>3.45</v>
      </c>
      <c r="K3068" s="201">
        <v>0</v>
      </c>
      <c r="L3068" s="202">
        <v>0</v>
      </c>
    </row>
    <row r="3069" s="192" customFormat="1" customHeight="1" spans="1:12">
      <c r="A3069" s="179" t="s">
        <v>1619</v>
      </c>
      <c r="B3069" s="179" t="s">
        <v>1911</v>
      </c>
      <c r="C3069" s="179" t="s">
        <v>1897</v>
      </c>
      <c r="D3069" s="199" t="s">
        <v>3537</v>
      </c>
      <c r="E3069" s="200" t="s">
        <v>3538</v>
      </c>
      <c r="F3069" s="201">
        <v>61.81</v>
      </c>
      <c r="G3069" s="201">
        <v>61.81</v>
      </c>
      <c r="H3069" s="202">
        <v>0</v>
      </c>
      <c r="I3069" s="205">
        <v>0</v>
      </c>
      <c r="J3069" s="201">
        <v>61.81</v>
      </c>
      <c r="K3069" s="201">
        <v>0</v>
      </c>
      <c r="L3069" s="202">
        <v>0</v>
      </c>
    </row>
    <row r="3070" s="192" customFormat="1" customHeight="1" spans="1:12">
      <c r="A3070" s="179" t="s">
        <v>1619</v>
      </c>
      <c r="B3070" s="179" t="s">
        <v>1917</v>
      </c>
      <c r="C3070" s="179" t="s">
        <v>1897</v>
      </c>
      <c r="D3070" s="199" t="s">
        <v>3550</v>
      </c>
      <c r="E3070" s="200" t="s">
        <v>3540</v>
      </c>
      <c r="F3070" s="201">
        <v>1.02</v>
      </c>
      <c r="G3070" s="201">
        <v>1.02</v>
      </c>
      <c r="H3070" s="202">
        <v>0</v>
      </c>
      <c r="I3070" s="205">
        <v>1.02</v>
      </c>
      <c r="J3070" s="201">
        <v>0</v>
      </c>
      <c r="K3070" s="201">
        <v>0</v>
      </c>
      <c r="L3070" s="202">
        <v>0</v>
      </c>
    </row>
    <row r="3071" s="192" customFormat="1" customHeight="1" spans="1:12">
      <c r="A3071" s="179"/>
      <c r="B3071" s="179"/>
      <c r="C3071" s="179"/>
      <c r="D3071" s="199" t="s">
        <v>3541</v>
      </c>
      <c r="E3071" s="200" t="s">
        <v>3542</v>
      </c>
      <c r="F3071" s="201">
        <v>33</v>
      </c>
      <c r="G3071" s="201">
        <v>33</v>
      </c>
      <c r="H3071" s="202">
        <v>0</v>
      </c>
      <c r="I3071" s="205">
        <v>33</v>
      </c>
      <c r="J3071" s="201">
        <v>0</v>
      </c>
      <c r="K3071" s="201">
        <v>0</v>
      </c>
      <c r="L3071" s="202">
        <v>0</v>
      </c>
    </row>
    <row r="3072" s="192" customFormat="1" customHeight="1" spans="1:12">
      <c r="A3072" s="179" t="s">
        <v>1414</v>
      </c>
      <c r="B3072" s="179" t="s">
        <v>1996</v>
      </c>
      <c r="C3072" s="179" t="s">
        <v>1897</v>
      </c>
      <c r="D3072" s="199" t="s">
        <v>3519</v>
      </c>
      <c r="E3072" s="200" t="s">
        <v>4031</v>
      </c>
      <c r="F3072" s="201">
        <v>5</v>
      </c>
      <c r="G3072" s="201">
        <v>5</v>
      </c>
      <c r="H3072" s="202">
        <v>0</v>
      </c>
      <c r="I3072" s="205">
        <v>5</v>
      </c>
      <c r="J3072" s="201">
        <v>0</v>
      </c>
      <c r="K3072" s="201">
        <v>0</v>
      </c>
      <c r="L3072" s="202">
        <v>0</v>
      </c>
    </row>
    <row r="3073" s="192" customFormat="1" customHeight="1" spans="1:12">
      <c r="A3073" s="179" t="s">
        <v>1414</v>
      </c>
      <c r="B3073" s="179" t="s">
        <v>1996</v>
      </c>
      <c r="C3073" s="179" t="s">
        <v>1897</v>
      </c>
      <c r="D3073" s="199" t="s">
        <v>3519</v>
      </c>
      <c r="E3073" s="200" t="s">
        <v>4032</v>
      </c>
      <c r="F3073" s="201">
        <v>10</v>
      </c>
      <c r="G3073" s="201">
        <v>10</v>
      </c>
      <c r="H3073" s="202">
        <v>0</v>
      </c>
      <c r="I3073" s="205">
        <v>10</v>
      </c>
      <c r="J3073" s="201">
        <v>0</v>
      </c>
      <c r="K3073" s="201">
        <v>0</v>
      </c>
      <c r="L3073" s="202">
        <v>0</v>
      </c>
    </row>
    <row r="3074" s="192" customFormat="1" customHeight="1" spans="1:12">
      <c r="A3074" s="179" t="s">
        <v>1414</v>
      </c>
      <c r="B3074" s="179" t="s">
        <v>1996</v>
      </c>
      <c r="C3074" s="179" t="s">
        <v>1897</v>
      </c>
      <c r="D3074" s="199" t="s">
        <v>3519</v>
      </c>
      <c r="E3074" s="200" t="s">
        <v>4033</v>
      </c>
      <c r="F3074" s="201">
        <v>8</v>
      </c>
      <c r="G3074" s="201">
        <v>8</v>
      </c>
      <c r="H3074" s="202">
        <v>0</v>
      </c>
      <c r="I3074" s="205">
        <v>8</v>
      </c>
      <c r="J3074" s="201">
        <v>0</v>
      </c>
      <c r="K3074" s="201">
        <v>0</v>
      </c>
      <c r="L3074" s="202">
        <v>0</v>
      </c>
    </row>
    <row r="3075" s="192" customFormat="1" customHeight="1" spans="1:12">
      <c r="A3075" s="179" t="s">
        <v>1414</v>
      </c>
      <c r="B3075" s="179" t="s">
        <v>1996</v>
      </c>
      <c r="C3075" s="179" t="s">
        <v>1897</v>
      </c>
      <c r="D3075" s="199" t="s">
        <v>3519</v>
      </c>
      <c r="E3075" s="200" t="s">
        <v>4034</v>
      </c>
      <c r="F3075" s="201">
        <v>10</v>
      </c>
      <c r="G3075" s="201">
        <v>10</v>
      </c>
      <c r="H3075" s="202">
        <v>0</v>
      </c>
      <c r="I3075" s="205">
        <v>10</v>
      </c>
      <c r="J3075" s="201">
        <v>0</v>
      </c>
      <c r="K3075" s="201">
        <v>0</v>
      </c>
      <c r="L3075" s="202">
        <v>0</v>
      </c>
    </row>
    <row r="3076" s="192" customFormat="1" customHeight="1" spans="1:12">
      <c r="A3076" s="179"/>
      <c r="B3076" s="179"/>
      <c r="C3076" s="179"/>
      <c r="D3076" s="199" t="s">
        <v>2710</v>
      </c>
      <c r="E3076" s="200" t="s">
        <v>2711</v>
      </c>
      <c r="F3076" s="201">
        <v>68.2</v>
      </c>
      <c r="G3076" s="201">
        <v>68.2</v>
      </c>
      <c r="H3076" s="202">
        <v>0</v>
      </c>
      <c r="I3076" s="205">
        <v>33.77</v>
      </c>
      <c r="J3076" s="201">
        <v>3</v>
      </c>
      <c r="K3076" s="201">
        <v>10.86</v>
      </c>
      <c r="L3076" s="202">
        <v>20.57</v>
      </c>
    </row>
    <row r="3077" s="192" customFormat="1" customHeight="1" spans="1:12">
      <c r="A3077" s="179"/>
      <c r="B3077" s="179"/>
      <c r="C3077" s="179"/>
      <c r="D3077" s="199" t="s">
        <v>3517</v>
      </c>
      <c r="E3077" s="200" t="s">
        <v>3518</v>
      </c>
      <c r="F3077" s="201">
        <v>39.2</v>
      </c>
      <c r="G3077" s="201">
        <v>39.2</v>
      </c>
      <c r="H3077" s="202">
        <v>0</v>
      </c>
      <c r="I3077" s="205">
        <v>4.77</v>
      </c>
      <c r="J3077" s="201">
        <v>3</v>
      </c>
      <c r="K3077" s="201">
        <v>10.86</v>
      </c>
      <c r="L3077" s="202">
        <v>20.57</v>
      </c>
    </row>
    <row r="3078" s="192" customFormat="1" customHeight="1" spans="1:12">
      <c r="A3078" s="179" t="s">
        <v>1414</v>
      </c>
      <c r="B3078" s="179" t="s">
        <v>1996</v>
      </c>
      <c r="C3078" s="179" t="s">
        <v>1897</v>
      </c>
      <c r="D3078" s="199" t="s">
        <v>3519</v>
      </c>
      <c r="E3078" s="200" t="s">
        <v>3520</v>
      </c>
      <c r="F3078" s="201">
        <v>20.57</v>
      </c>
      <c r="G3078" s="201">
        <v>20.57</v>
      </c>
      <c r="H3078" s="202">
        <v>0</v>
      </c>
      <c r="I3078" s="205">
        <v>0</v>
      </c>
      <c r="J3078" s="201">
        <v>0</v>
      </c>
      <c r="K3078" s="201">
        <v>0</v>
      </c>
      <c r="L3078" s="202">
        <v>20.57</v>
      </c>
    </row>
    <row r="3079" s="192" customFormat="1" customHeight="1" spans="1:12">
      <c r="A3079" s="179" t="s">
        <v>1414</v>
      </c>
      <c r="B3079" s="179" t="s">
        <v>1996</v>
      </c>
      <c r="C3079" s="179" t="s">
        <v>1897</v>
      </c>
      <c r="D3079" s="199" t="s">
        <v>3519</v>
      </c>
      <c r="E3079" s="200" t="s">
        <v>3522</v>
      </c>
      <c r="F3079" s="201">
        <v>3</v>
      </c>
      <c r="G3079" s="201">
        <v>3</v>
      </c>
      <c r="H3079" s="202">
        <v>0</v>
      </c>
      <c r="I3079" s="205">
        <v>0</v>
      </c>
      <c r="J3079" s="201">
        <v>3</v>
      </c>
      <c r="K3079" s="201">
        <v>0</v>
      </c>
      <c r="L3079" s="202">
        <v>0</v>
      </c>
    </row>
    <row r="3080" s="192" customFormat="1" customHeight="1" spans="1:12">
      <c r="A3080" s="179" t="s">
        <v>1619</v>
      </c>
      <c r="B3080" s="179" t="s">
        <v>1911</v>
      </c>
      <c r="C3080" s="179" t="s">
        <v>1911</v>
      </c>
      <c r="D3080" s="199" t="s">
        <v>3523</v>
      </c>
      <c r="E3080" s="200" t="s">
        <v>3524</v>
      </c>
      <c r="F3080" s="201">
        <v>4.72</v>
      </c>
      <c r="G3080" s="201">
        <v>4.72</v>
      </c>
      <c r="H3080" s="202">
        <v>0</v>
      </c>
      <c r="I3080" s="205">
        <v>0</v>
      </c>
      <c r="J3080" s="201">
        <v>0</v>
      </c>
      <c r="K3080" s="201">
        <v>4.72</v>
      </c>
      <c r="L3080" s="202">
        <v>0</v>
      </c>
    </row>
    <row r="3081" s="192" customFormat="1" customHeight="1" spans="1:12">
      <c r="A3081" s="179" t="s">
        <v>1619</v>
      </c>
      <c r="B3081" s="179" t="s">
        <v>1911</v>
      </c>
      <c r="C3081" s="179" t="s">
        <v>1913</v>
      </c>
      <c r="D3081" s="199" t="s">
        <v>3525</v>
      </c>
      <c r="E3081" s="200" t="s">
        <v>3526</v>
      </c>
      <c r="F3081" s="201">
        <v>1.89</v>
      </c>
      <c r="G3081" s="201">
        <v>1.89</v>
      </c>
      <c r="H3081" s="202">
        <v>0</v>
      </c>
      <c r="I3081" s="205">
        <v>0</v>
      </c>
      <c r="J3081" s="201">
        <v>0</v>
      </c>
      <c r="K3081" s="201">
        <v>1.89</v>
      </c>
      <c r="L3081" s="202">
        <v>0</v>
      </c>
    </row>
    <row r="3082" s="192" customFormat="1" customHeight="1" spans="1:12">
      <c r="A3082" s="179" t="s">
        <v>1697</v>
      </c>
      <c r="B3082" s="179" t="s">
        <v>1992</v>
      </c>
      <c r="C3082" s="179" t="s">
        <v>1899</v>
      </c>
      <c r="D3082" s="199" t="s">
        <v>3582</v>
      </c>
      <c r="E3082" s="200" t="s">
        <v>3528</v>
      </c>
      <c r="F3082" s="201">
        <v>1.3</v>
      </c>
      <c r="G3082" s="201">
        <v>1.3</v>
      </c>
      <c r="H3082" s="202">
        <v>0</v>
      </c>
      <c r="I3082" s="205">
        <v>0</v>
      </c>
      <c r="J3082" s="201">
        <v>0</v>
      </c>
      <c r="K3082" s="201">
        <v>1.3</v>
      </c>
      <c r="L3082" s="202">
        <v>0</v>
      </c>
    </row>
    <row r="3083" s="192" customFormat="1" customHeight="1" spans="1:12">
      <c r="A3083" s="179" t="s">
        <v>1619</v>
      </c>
      <c r="B3083" s="179" t="s">
        <v>2029</v>
      </c>
      <c r="C3083" s="179" t="s">
        <v>1899</v>
      </c>
      <c r="D3083" s="199" t="s">
        <v>3529</v>
      </c>
      <c r="E3083" s="200" t="s">
        <v>3530</v>
      </c>
      <c r="F3083" s="201">
        <v>0.21</v>
      </c>
      <c r="G3083" s="201">
        <v>0.21</v>
      </c>
      <c r="H3083" s="202">
        <v>0</v>
      </c>
      <c r="I3083" s="205">
        <v>0</v>
      </c>
      <c r="J3083" s="201">
        <v>0</v>
      </c>
      <c r="K3083" s="201">
        <v>0.21</v>
      </c>
      <c r="L3083" s="202">
        <v>0</v>
      </c>
    </row>
    <row r="3084" s="192" customFormat="1" customHeight="1" spans="1:12">
      <c r="A3084" s="179" t="s">
        <v>1619</v>
      </c>
      <c r="B3084" s="179" t="s">
        <v>2029</v>
      </c>
      <c r="C3084" s="179" t="s">
        <v>1897</v>
      </c>
      <c r="D3084" s="199" t="s">
        <v>3531</v>
      </c>
      <c r="E3084" s="200" t="s">
        <v>3532</v>
      </c>
      <c r="F3084" s="201">
        <v>0.27</v>
      </c>
      <c r="G3084" s="201">
        <v>0.27</v>
      </c>
      <c r="H3084" s="202">
        <v>0</v>
      </c>
      <c r="I3084" s="205">
        <v>0</v>
      </c>
      <c r="J3084" s="201">
        <v>0</v>
      </c>
      <c r="K3084" s="201">
        <v>0.27</v>
      </c>
      <c r="L3084" s="202">
        <v>0</v>
      </c>
    </row>
    <row r="3085" s="192" customFormat="1" customHeight="1" spans="1:12">
      <c r="A3085" s="179" t="s">
        <v>1851</v>
      </c>
      <c r="B3085" s="179" t="s">
        <v>1899</v>
      </c>
      <c r="C3085" s="179" t="s">
        <v>1897</v>
      </c>
      <c r="D3085" s="199" t="s">
        <v>3533</v>
      </c>
      <c r="E3085" s="200" t="s">
        <v>3533</v>
      </c>
      <c r="F3085" s="201">
        <v>2.47</v>
      </c>
      <c r="G3085" s="201">
        <v>2.47</v>
      </c>
      <c r="H3085" s="202">
        <v>0</v>
      </c>
      <c r="I3085" s="205">
        <v>0</v>
      </c>
      <c r="J3085" s="201">
        <v>0</v>
      </c>
      <c r="K3085" s="201">
        <v>2.47</v>
      </c>
      <c r="L3085" s="202">
        <v>0</v>
      </c>
    </row>
    <row r="3086" s="192" customFormat="1" customHeight="1" spans="1:12">
      <c r="A3086" s="179" t="s">
        <v>1414</v>
      </c>
      <c r="B3086" s="179" t="s">
        <v>1996</v>
      </c>
      <c r="C3086" s="179" t="s">
        <v>1897</v>
      </c>
      <c r="D3086" s="199" t="s">
        <v>3519</v>
      </c>
      <c r="E3086" s="200" t="s">
        <v>3534</v>
      </c>
      <c r="F3086" s="201">
        <v>4.5</v>
      </c>
      <c r="G3086" s="201">
        <v>4.5</v>
      </c>
      <c r="H3086" s="202">
        <v>0</v>
      </c>
      <c r="I3086" s="205">
        <v>4.5</v>
      </c>
      <c r="J3086" s="201">
        <v>0</v>
      </c>
      <c r="K3086" s="201">
        <v>0</v>
      </c>
      <c r="L3086" s="202">
        <v>0</v>
      </c>
    </row>
    <row r="3087" s="192" customFormat="1" customHeight="1" spans="1:12">
      <c r="A3087" s="179" t="s">
        <v>1414</v>
      </c>
      <c r="B3087" s="179" t="s">
        <v>1996</v>
      </c>
      <c r="C3087" s="179" t="s">
        <v>1897</v>
      </c>
      <c r="D3087" s="199" t="s">
        <v>3519</v>
      </c>
      <c r="E3087" s="200" t="s">
        <v>3535</v>
      </c>
      <c r="F3087" s="201">
        <v>0.27</v>
      </c>
      <c r="G3087" s="201">
        <v>0.27</v>
      </c>
      <c r="H3087" s="202">
        <v>0</v>
      </c>
      <c r="I3087" s="205">
        <v>0.27</v>
      </c>
      <c r="J3087" s="201">
        <v>0</v>
      </c>
      <c r="K3087" s="201">
        <v>0</v>
      </c>
      <c r="L3087" s="202">
        <v>0</v>
      </c>
    </row>
    <row r="3088" s="192" customFormat="1" customHeight="1" spans="1:12">
      <c r="A3088" s="179"/>
      <c r="B3088" s="179"/>
      <c r="C3088" s="179"/>
      <c r="D3088" s="199" t="s">
        <v>3541</v>
      </c>
      <c r="E3088" s="200" t="s">
        <v>3542</v>
      </c>
      <c r="F3088" s="201">
        <v>29</v>
      </c>
      <c r="G3088" s="201">
        <v>29</v>
      </c>
      <c r="H3088" s="202">
        <v>0</v>
      </c>
      <c r="I3088" s="205">
        <v>29</v>
      </c>
      <c r="J3088" s="201">
        <v>0</v>
      </c>
      <c r="K3088" s="201">
        <v>0</v>
      </c>
      <c r="L3088" s="202">
        <v>0</v>
      </c>
    </row>
    <row r="3089" s="192" customFormat="1" customHeight="1" spans="1:12">
      <c r="A3089" s="179" t="s">
        <v>1414</v>
      </c>
      <c r="B3089" s="179" t="s">
        <v>1996</v>
      </c>
      <c r="C3089" s="179" t="s">
        <v>1897</v>
      </c>
      <c r="D3089" s="199" t="s">
        <v>3519</v>
      </c>
      <c r="E3089" s="200" t="s">
        <v>4035</v>
      </c>
      <c r="F3089" s="201">
        <v>15</v>
      </c>
      <c r="G3089" s="201">
        <v>15</v>
      </c>
      <c r="H3089" s="202">
        <v>0</v>
      </c>
      <c r="I3089" s="205">
        <v>15</v>
      </c>
      <c r="J3089" s="201">
        <v>0</v>
      </c>
      <c r="K3089" s="201">
        <v>0</v>
      </c>
      <c r="L3089" s="202">
        <v>0</v>
      </c>
    </row>
    <row r="3090" s="192" customFormat="1" customHeight="1" spans="1:12">
      <c r="A3090" s="179" t="s">
        <v>1414</v>
      </c>
      <c r="B3090" s="179" t="s">
        <v>1996</v>
      </c>
      <c r="C3090" s="179" t="s">
        <v>1897</v>
      </c>
      <c r="D3090" s="199" t="s">
        <v>3519</v>
      </c>
      <c r="E3090" s="200" t="s">
        <v>4036</v>
      </c>
      <c r="F3090" s="201">
        <v>12</v>
      </c>
      <c r="G3090" s="201">
        <v>12</v>
      </c>
      <c r="H3090" s="202">
        <v>0</v>
      </c>
      <c r="I3090" s="205">
        <v>12</v>
      </c>
      <c r="J3090" s="201">
        <v>0</v>
      </c>
      <c r="K3090" s="201">
        <v>0</v>
      </c>
      <c r="L3090" s="202">
        <v>0</v>
      </c>
    </row>
    <row r="3091" s="192" customFormat="1" customHeight="1" spans="1:12">
      <c r="A3091" s="179" t="s">
        <v>1414</v>
      </c>
      <c r="B3091" s="179" t="s">
        <v>1996</v>
      </c>
      <c r="C3091" s="179" t="s">
        <v>1897</v>
      </c>
      <c r="D3091" s="199" t="s">
        <v>3519</v>
      </c>
      <c r="E3091" s="200" t="s">
        <v>4037</v>
      </c>
      <c r="F3091" s="201">
        <v>2</v>
      </c>
      <c r="G3091" s="201">
        <v>2</v>
      </c>
      <c r="H3091" s="202">
        <v>0</v>
      </c>
      <c r="I3091" s="205">
        <v>2</v>
      </c>
      <c r="J3091" s="201">
        <v>0</v>
      </c>
      <c r="K3091" s="201">
        <v>0</v>
      </c>
      <c r="L3091" s="202">
        <v>0</v>
      </c>
    </row>
    <row r="3092" s="192" customFormat="1" customHeight="1" spans="1:12">
      <c r="A3092" s="179"/>
      <c r="B3092" s="179"/>
      <c r="C3092" s="179"/>
      <c r="D3092" s="199" t="s">
        <v>2712</v>
      </c>
      <c r="E3092" s="200" t="s">
        <v>2713</v>
      </c>
      <c r="F3092" s="201">
        <v>91.74</v>
      </c>
      <c r="G3092" s="201">
        <v>91.74</v>
      </c>
      <c r="H3092" s="202">
        <v>0</v>
      </c>
      <c r="I3092" s="205">
        <v>46.14</v>
      </c>
      <c r="J3092" s="201">
        <v>6.18</v>
      </c>
      <c r="K3092" s="201">
        <v>13.78</v>
      </c>
      <c r="L3092" s="202">
        <v>25.64</v>
      </c>
    </row>
    <row r="3093" s="192" customFormat="1" customHeight="1" spans="1:12">
      <c r="A3093" s="179"/>
      <c r="B3093" s="179"/>
      <c r="C3093" s="179"/>
      <c r="D3093" s="199" t="s">
        <v>3517</v>
      </c>
      <c r="E3093" s="200" t="s">
        <v>3518</v>
      </c>
      <c r="F3093" s="201">
        <v>56.74</v>
      </c>
      <c r="G3093" s="201">
        <v>56.74</v>
      </c>
      <c r="H3093" s="202">
        <v>0</v>
      </c>
      <c r="I3093" s="205">
        <v>11.14</v>
      </c>
      <c r="J3093" s="201">
        <v>6.18</v>
      </c>
      <c r="K3093" s="201">
        <v>13.78</v>
      </c>
      <c r="L3093" s="202">
        <v>25.64</v>
      </c>
    </row>
    <row r="3094" s="192" customFormat="1" customHeight="1" spans="1:12">
      <c r="A3094" s="179" t="s">
        <v>1414</v>
      </c>
      <c r="B3094" s="179" t="s">
        <v>1996</v>
      </c>
      <c r="C3094" s="179" t="s">
        <v>1897</v>
      </c>
      <c r="D3094" s="199" t="s">
        <v>3519</v>
      </c>
      <c r="E3094" s="200" t="s">
        <v>3520</v>
      </c>
      <c r="F3094" s="201">
        <v>25.64</v>
      </c>
      <c r="G3094" s="201">
        <v>25.64</v>
      </c>
      <c r="H3094" s="202">
        <v>0</v>
      </c>
      <c r="I3094" s="205">
        <v>0</v>
      </c>
      <c r="J3094" s="201">
        <v>0</v>
      </c>
      <c r="K3094" s="201">
        <v>0</v>
      </c>
      <c r="L3094" s="202">
        <v>25.64</v>
      </c>
    </row>
    <row r="3095" s="192" customFormat="1" customHeight="1" spans="1:12">
      <c r="A3095" s="179" t="s">
        <v>1414</v>
      </c>
      <c r="B3095" s="179" t="s">
        <v>1996</v>
      </c>
      <c r="C3095" s="179" t="s">
        <v>1897</v>
      </c>
      <c r="D3095" s="199" t="s">
        <v>3519</v>
      </c>
      <c r="E3095" s="200" t="s">
        <v>3521</v>
      </c>
      <c r="F3095" s="201">
        <v>1.18</v>
      </c>
      <c r="G3095" s="201">
        <v>1.18</v>
      </c>
      <c r="H3095" s="202">
        <v>0</v>
      </c>
      <c r="I3095" s="205">
        <v>0</v>
      </c>
      <c r="J3095" s="201">
        <v>1.18</v>
      </c>
      <c r="K3095" s="201">
        <v>0</v>
      </c>
      <c r="L3095" s="202">
        <v>0</v>
      </c>
    </row>
    <row r="3096" s="192" customFormat="1" customHeight="1" spans="1:12">
      <c r="A3096" s="179" t="s">
        <v>1414</v>
      </c>
      <c r="B3096" s="179" t="s">
        <v>1996</v>
      </c>
      <c r="C3096" s="179" t="s">
        <v>1897</v>
      </c>
      <c r="D3096" s="199" t="s">
        <v>3519</v>
      </c>
      <c r="E3096" s="200" t="s">
        <v>3522</v>
      </c>
      <c r="F3096" s="201">
        <v>5</v>
      </c>
      <c r="G3096" s="201">
        <v>5</v>
      </c>
      <c r="H3096" s="202">
        <v>0</v>
      </c>
      <c r="I3096" s="205">
        <v>0</v>
      </c>
      <c r="J3096" s="201">
        <v>5</v>
      </c>
      <c r="K3096" s="201">
        <v>0</v>
      </c>
      <c r="L3096" s="202">
        <v>0</v>
      </c>
    </row>
    <row r="3097" s="192" customFormat="1" customHeight="1" spans="1:12">
      <c r="A3097" s="179" t="s">
        <v>1619</v>
      </c>
      <c r="B3097" s="179" t="s">
        <v>1911</v>
      </c>
      <c r="C3097" s="179" t="s">
        <v>1911</v>
      </c>
      <c r="D3097" s="199" t="s">
        <v>3523</v>
      </c>
      <c r="E3097" s="200" t="s">
        <v>3524</v>
      </c>
      <c r="F3097" s="201">
        <v>6.36</v>
      </c>
      <c r="G3097" s="201">
        <v>6.36</v>
      </c>
      <c r="H3097" s="202">
        <v>0</v>
      </c>
      <c r="I3097" s="205">
        <v>0</v>
      </c>
      <c r="J3097" s="201">
        <v>0</v>
      </c>
      <c r="K3097" s="201">
        <v>6.36</v>
      </c>
      <c r="L3097" s="202">
        <v>0</v>
      </c>
    </row>
    <row r="3098" s="192" customFormat="1" customHeight="1" spans="1:12">
      <c r="A3098" s="179" t="s">
        <v>1619</v>
      </c>
      <c r="B3098" s="179" t="s">
        <v>1911</v>
      </c>
      <c r="C3098" s="179" t="s">
        <v>1913</v>
      </c>
      <c r="D3098" s="199" t="s">
        <v>3525</v>
      </c>
      <c r="E3098" s="200" t="s">
        <v>3526</v>
      </c>
      <c r="F3098" s="201">
        <v>2.55</v>
      </c>
      <c r="G3098" s="201">
        <v>2.55</v>
      </c>
      <c r="H3098" s="202">
        <v>0</v>
      </c>
      <c r="I3098" s="205">
        <v>0</v>
      </c>
      <c r="J3098" s="201">
        <v>0</v>
      </c>
      <c r="K3098" s="201">
        <v>2.55</v>
      </c>
      <c r="L3098" s="202">
        <v>0</v>
      </c>
    </row>
    <row r="3099" s="192" customFormat="1" customHeight="1" spans="1:12">
      <c r="A3099" s="179" t="s">
        <v>1697</v>
      </c>
      <c r="B3099" s="179" t="s">
        <v>1992</v>
      </c>
      <c r="C3099" s="179" t="s">
        <v>1899</v>
      </c>
      <c r="D3099" s="199" t="s">
        <v>3582</v>
      </c>
      <c r="E3099" s="200" t="s">
        <v>3528</v>
      </c>
      <c r="F3099" s="201">
        <v>1.53</v>
      </c>
      <c r="G3099" s="201">
        <v>1.53</v>
      </c>
      <c r="H3099" s="202">
        <v>0</v>
      </c>
      <c r="I3099" s="205">
        <v>0</v>
      </c>
      <c r="J3099" s="201">
        <v>0</v>
      </c>
      <c r="K3099" s="201">
        <v>1.53</v>
      </c>
      <c r="L3099" s="202">
        <v>0</v>
      </c>
    </row>
    <row r="3100" s="192" customFormat="1" customHeight="1" spans="1:12">
      <c r="A3100" s="179" t="s">
        <v>1619</v>
      </c>
      <c r="B3100" s="179" t="s">
        <v>2029</v>
      </c>
      <c r="C3100" s="179" t="s">
        <v>1899</v>
      </c>
      <c r="D3100" s="199" t="s">
        <v>3529</v>
      </c>
      <c r="E3100" s="200" t="s">
        <v>3530</v>
      </c>
      <c r="F3100" s="201">
        <v>0.26</v>
      </c>
      <c r="G3100" s="201">
        <v>0.26</v>
      </c>
      <c r="H3100" s="202">
        <v>0</v>
      </c>
      <c r="I3100" s="205">
        <v>0</v>
      </c>
      <c r="J3100" s="201">
        <v>0</v>
      </c>
      <c r="K3100" s="201">
        <v>0.26</v>
      </c>
      <c r="L3100" s="202">
        <v>0</v>
      </c>
    </row>
    <row r="3101" s="192" customFormat="1" customHeight="1" spans="1:12">
      <c r="A3101" s="179" t="s">
        <v>1851</v>
      </c>
      <c r="B3101" s="179" t="s">
        <v>1899</v>
      </c>
      <c r="C3101" s="179" t="s">
        <v>1897</v>
      </c>
      <c r="D3101" s="199" t="s">
        <v>3533</v>
      </c>
      <c r="E3101" s="200" t="s">
        <v>3533</v>
      </c>
      <c r="F3101" s="201">
        <v>3.08</v>
      </c>
      <c r="G3101" s="201">
        <v>3.08</v>
      </c>
      <c r="H3101" s="202">
        <v>0</v>
      </c>
      <c r="I3101" s="205">
        <v>0</v>
      </c>
      <c r="J3101" s="201">
        <v>0</v>
      </c>
      <c r="K3101" s="201">
        <v>3.08</v>
      </c>
      <c r="L3101" s="202">
        <v>0</v>
      </c>
    </row>
    <row r="3102" s="192" customFormat="1" customHeight="1" spans="1:12">
      <c r="A3102" s="179" t="s">
        <v>1414</v>
      </c>
      <c r="B3102" s="179" t="s">
        <v>1996</v>
      </c>
      <c r="C3102" s="179" t="s">
        <v>1897</v>
      </c>
      <c r="D3102" s="199" t="s">
        <v>3519</v>
      </c>
      <c r="E3102" s="200" t="s">
        <v>3534</v>
      </c>
      <c r="F3102" s="201">
        <v>7.5</v>
      </c>
      <c r="G3102" s="201">
        <v>7.5</v>
      </c>
      <c r="H3102" s="202">
        <v>0</v>
      </c>
      <c r="I3102" s="205">
        <v>7.5</v>
      </c>
      <c r="J3102" s="201">
        <v>0</v>
      </c>
      <c r="K3102" s="201">
        <v>0</v>
      </c>
      <c r="L3102" s="202">
        <v>0</v>
      </c>
    </row>
    <row r="3103" s="192" customFormat="1" customHeight="1" spans="1:12">
      <c r="A3103" s="179" t="s">
        <v>1414</v>
      </c>
      <c r="B3103" s="179" t="s">
        <v>1996</v>
      </c>
      <c r="C3103" s="179" t="s">
        <v>1897</v>
      </c>
      <c r="D3103" s="199" t="s">
        <v>3519</v>
      </c>
      <c r="E3103" s="200" t="s">
        <v>3535</v>
      </c>
      <c r="F3103" s="201">
        <v>0.28</v>
      </c>
      <c r="G3103" s="201">
        <v>0.28</v>
      </c>
      <c r="H3103" s="202">
        <v>0</v>
      </c>
      <c r="I3103" s="205">
        <v>0.28</v>
      </c>
      <c r="J3103" s="201">
        <v>0</v>
      </c>
      <c r="K3103" s="201">
        <v>0</v>
      </c>
      <c r="L3103" s="202">
        <v>0</v>
      </c>
    </row>
    <row r="3104" s="192" customFormat="1" customHeight="1" spans="1:12">
      <c r="A3104" s="179" t="s">
        <v>1414</v>
      </c>
      <c r="B3104" s="179" t="s">
        <v>1996</v>
      </c>
      <c r="C3104" s="179" t="s">
        <v>1897</v>
      </c>
      <c r="D3104" s="199" t="s">
        <v>3519</v>
      </c>
      <c r="E3104" s="200" t="s">
        <v>3536</v>
      </c>
      <c r="F3104" s="201">
        <v>3.36</v>
      </c>
      <c r="G3104" s="201">
        <v>3.36</v>
      </c>
      <c r="H3104" s="202">
        <v>0</v>
      </c>
      <c r="I3104" s="205">
        <v>3.36</v>
      </c>
      <c r="J3104" s="201">
        <v>0</v>
      </c>
      <c r="K3104" s="201">
        <v>0</v>
      </c>
      <c r="L3104" s="202">
        <v>0</v>
      </c>
    </row>
    <row r="3105" s="192" customFormat="1" customHeight="1" spans="1:12">
      <c r="A3105" s="179"/>
      <c r="B3105" s="179"/>
      <c r="C3105" s="179"/>
      <c r="D3105" s="199" t="s">
        <v>3541</v>
      </c>
      <c r="E3105" s="200" t="s">
        <v>3542</v>
      </c>
      <c r="F3105" s="201">
        <v>35</v>
      </c>
      <c r="G3105" s="201">
        <v>35</v>
      </c>
      <c r="H3105" s="202">
        <v>0</v>
      </c>
      <c r="I3105" s="205">
        <v>35</v>
      </c>
      <c r="J3105" s="201">
        <v>0</v>
      </c>
      <c r="K3105" s="201">
        <v>0</v>
      </c>
      <c r="L3105" s="202">
        <v>0</v>
      </c>
    </row>
    <row r="3106" s="192" customFormat="1" customHeight="1" spans="1:12">
      <c r="A3106" s="179" t="s">
        <v>1414</v>
      </c>
      <c r="B3106" s="179" t="s">
        <v>1996</v>
      </c>
      <c r="C3106" s="179" t="s">
        <v>1897</v>
      </c>
      <c r="D3106" s="199" t="s">
        <v>3519</v>
      </c>
      <c r="E3106" s="200" t="s">
        <v>4038</v>
      </c>
      <c r="F3106" s="201">
        <v>18</v>
      </c>
      <c r="G3106" s="201">
        <v>18</v>
      </c>
      <c r="H3106" s="202">
        <v>0</v>
      </c>
      <c r="I3106" s="205">
        <v>18</v>
      </c>
      <c r="J3106" s="201">
        <v>0</v>
      </c>
      <c r="K3106" s="201">
        <v>0</v>
      </c>
      <c r="L3106" s="202">
        <v>0</v>
      </c>
    </row>
    <row r="3107" s="192" customFormat="1" customHeight="1" spans="1:12">
      <c r="A3107" s="179" t="s">
        <v>1414</v>
      </c>
      <c r="B3107" s="179" t="s">
        <v>1996</v>
      </c>
      <c r="C3107" s="179" t="s">
        <v>1897</v>
      </c>
      <c r="D3107" s="199" t="s">
        <v>3519</v>
      </c>
      <c r="E3107" s="200" t="s">
        <v>4039</v>
      </c>
      <c r="F3107" s="201">
        <v>15</v>
      </c>
      <c r="G3107" s="201">
        <v>15</v>
      </c>
      <c r="H3107" s="202">
        <v>0</v>
      </c>
      <c r="I3107" s="205">
        <v>15</v>
      </c>
      <c r="J3107" s="201">
        <v>0</v>
      </c>
      <c r="K3107" s="201">
        <v>0</v>
      </c>
      <c r="L3107" s="202">
        <v>0</v>
      </c>
    </row>
    <row r="3108" s="192" customFormat="1" customHeight="1" spans="1:12">
      <c r="A3108" s="179" t="s">
        <v>1414</v>
      </c>
      <c r="B3108" s="179" t="s">
        <v>1996</v>
      </c>
      <c r="C3108" s="179" t="s">
        <v>1897</v>
      </c>
      <c r="D3108" s="199" t="s">
        <v>3519</v>
      </c>
      <c r="E3108" s="200" t="s">
        <v>4040</v>
      </c>
      <c r="F3108" s="201">
        <v>2</v>
      </c>
      <c r="G3108" s="201">
        <v>2</v>
      </c>
      <c r="H3108" s="202">
        <v>0</v>
      </c>
      <c r="I3108" s="205">
        <v>2</v>
      </c>
      <c r="J3108" s="201">
        <v>0</v>
      </c>
      <c r="K3108" s="201">
        <v>0</v>
      </c>
      <c r="L3108" s="202">
        <v>0</v>
      </c>
    </row>
    <row r="3109" s="192" customFormat="1" customHeight="1" spans="1:12">
      <c r="A3109" s="179"/>
      <c r="B3109" s="179"/>
      <c r="C3109" s="179"/>
      <c r="D3109" s="199" t="s">
        <v>2714</v>
      </c>
      <c r="E3109" s="200" t="s">
        <v>2715</v>
      </c>
      <c r="F3109" s="201">
        <v>90.01</v>
      </c>
      <c r="G3109" s="201">
        <v>90.01</v>
      </c>
      <c r="H3109" s="202">
        <v>0</v>
      </c>
      <c r="I3109" s="205">
        <v>33.35</v>
      </c>
      <c r="J3109" s="201">
        <v>7.78</v>
      </c>
      <c r="K3109" s="201">
        <v>17</v>
      </c>
      <c r="L3109" s="202">
        <v>31.88</v>
      </c>
    </row>
    <row r="3110" s="192" customFormat="1" customHeight="1" spans="1:12">
      <c r="A3110" s="179"/>
      <c r="B3110" s="179"/>
      <c r="C3110" s="179"/>
      <c r="D3110" s="199" t="s">
        <v>3517</v>
      </c>
      <c r="E3110" s="200" t="s">
        <v>3518</v>
      </c>
      <c r="F3110" s="201">
        <v>66.01</v>
      </c>
      <c r="G3110" s="201">
        <v>66.01</v>
      </c>
      <c r="H3110" s="202">
        <v>0</v>
      </c>
      <c r="I3110" s="205">
        <v>9.35</v>
      </c>
      <c r="J3110" s="201">
        <v>7.78</v>
      </c>
      <c r="K3110" s="201">
        <v>17</v>
      </c>
      <c r="L3110" s="202">
        <v>31.88</v>
      </c>
    </row>
    <row r="3111" s="192" customFormat="1" customHeight="1" spans="1:12">
      <c r="A3111" s="179" t="s">
        <v>1414</v>
      </c>
      <c r="B3111" s="179" t="s">
        <v>1996</v>
      </c>
      <c r="C3111" s="179" t="s">
        <v>1897</v>
      </c>
      <c r="D3111" s="199" t="s">
        <v>3519</v>
      </c>
      <c r="E3111" s="200" t="s">
        <v>3520</v>
      </c>
      <c r="F3111" s="201">
        <v>31.88</v>
      </c>
      <c r="G3111" s="201">
        <v>31.88</v>
      </c>
      <c r="H3111" s="202">
        <v>0</v>
      </c>
      <c r="I3111" s="205">
        <v>0</v>
      </c>
      <c r="J3111" s="201">
        <v>0</v>
      </c>
      <c r="K3111" s="201">
        <v>0</v>
      </c>
      <c r="L3111" s="202">
        <v>31.88</v>
      </c>
    </row>
    <row r="3112" s="192" customFormat="1" customHeight="1" spans="1:12">
      <c r="A3112" s="179" t="s">
        <v>1414</v>
      </c>
      <c r="B3112" s="179" t="s">
        <v>1996</v>
      </c>
      <c r="C3112" s="179" t="s">
        <v>1897</v>
      </c>
      <c r="D3112" s="199" t="s">
        <v>3519</v>
      </c>
      <c r="E3112" s="200" t="s">
        <v>3522</v>
      </c>
      <c r="F3112" s="201">
        <v>6</v>
      </c>
      <c r="G3112" s="201">
        <v>6</v>
      </c>
      <c r="H3112" s="202">
        <v>0</v>
      </c>
      <c r="I3112" s="205">
        <v>0</v>
      </c>
      <c r="J3112" s="201">
        <v>6</v>
      </c>
      <c r="K3112" s="201">
        <v>0</v>
      </c>
      <c r="L3112" s="202">
        <v>0</v>
      </c>
    </row>
    <row r="3113" s="192" customFormat="1" customHeight="1" spans="1:12">
      <c r="A3113" s="179" t="s">
        <v>1619</v>
      </c>
      <c r="B3113" s="179" t="s">
        <v>1911</v>
      </c>
      <c r="C3113" s="179" t="s">
        <v>1911</v>
      </c>
      <c r="D3113" s="199" t="s">
        <v>3523</v>
      </c>
      <c r="E3113" s="200" t="s">
        <v>3524</v>
      </c>
      <c r="F3113" s="201">
        <v>7.58</v>
      </c>
      <c r="G3113" s="201">
        <v>7.58</v>
      </c>
      <c r="H3113" s="202">
        <v>0</v>
      </c>
      <c r="I3113" s="205">
        <v>0</v>
      </c>
      <c r="J3113" s="201">
        <v>0</v>
      </c>
      <c r="K3113" s="201">
        <v>7.58</v>
      </c>
      <c r="L3113" s="202">
        <v>0</v>
      </c>
    </row>
    <row r="3114" s="192" customFormat="1" customHeight="1" spans="1:12">
      <c r="A3114" s="179" t="s">
        <v>1619</v>
      </c>
      <c r="B3114" s="179" t="s">
        <v>1911</v>
      </c>
      <c r="C3114" s="179" t="s">
        <v>1913</v>
      </c>
      <c r="D3114" s="199" t="s">
        <v>3525</v>
      </c>
      <c r="E3114" s="200" t="s">
        <v>3526</v>
      </c>
      <c r="F3114" s="201">
        <v>3.03</v>
      </c>
      <c r="G3114" s="201">
        <v>3.03</v>
      </c>
      <c r="H3114" s="202">
        <v>0</v>
      </c>
      <c r="I3114" s="205">
        <v>0</v>
      </c>
      <c r="J3114" s="201">
        <v>0</v>
      </c>
      <c r="K3114" s="201">
        <v>3.03</v>
      </c>
      <c r="L3114" s="202">
        <v>0</v>
      </c>
    </row>
    <row r="3115" s="192" customFormat="1" customHeight="1" spans="1:12">
      <c r="A3115" s="179" t="s">
        <v>1697</v>
      </c>
      <c r="B3115" s="179" t="s">
        <v>1992</v>
      </c>
      <c r="C3115" s="179" t="s">
        <v>1899</v>
      </c>
      <c r="D3115" s="199" t="s">
        <v>3582</v>
      </c>
      <c r="E3115" s="200" t="s">
        <v>3528</v>
      </c>
      <c r="F3115" s="201">
        <v>1.89</v>
      </c>
      <c r="G3115" s="201">
        <v>1.89</v>
      </c>
      <c r="H3115" s="202">
        <v>0</v>
      </c>
      <c r="I3115" s="205">
        <v>0</v>
      </c>
      <c r="J3115" s="201">
        <v>0</v>
      </c>
      <c r="K3115" s="201">
        <v>1.89</v>
      </c>
      <c r="L3115" s="202">
        <v>0</v>
      </c>
    </row>
    <row r="3116" s="192" customFormat="1" customHeight="1" spans="1:12">
      <c r="A3116" s="179" t="s">
        <v>1619</v>
      </c>
      <c r="B3116" s="179" t="s">
        <v>2029</v>
      </c>
      <c r="C3116" s="179" t="s">
        <v>1899</v>
      </c>
      <c r="D3116" s="199" t="s">
        <v>3529</v>
      </c>
      <c r="E3116" s="200" t="s">
        <v>3530</v>
      </c>
      <c r="F3116" s="201">
        <v>0.32</v>
      </c>
      <c r="G3116" s="201">
        <v>0.32</v>
      </c>
      <c r="H3116" s="202">
        <v>0</v>
      </c>
      <c r="I3116" s="205">
        <v>0</v>
      </c>
      <c r="J3116" s="201">
        <v>0</v>
      </c>
      <c r="K3116" s="201">
        <v>0.32</v>
      </c>
      <c r="L3116" s="202">
        <v>0</v>
      </c>
    </row>
    <row r="3117" s="192" customFormat="1" customHeight="1" spans="1:12">
      <c r="A3117" s="179" t="s">
        <v>1619</v>
      </c>
      <c r="B3117" s="179" t="s">
        <v>2029</v>
      </c>
      <c r="C3117" s="179" t="s">
        <v>1897</v>
      </c>
      <c r="D3117" s="199" t="s">
        <v>3531</v>
      </c>
      <c r="E3117" s="200" t="s">
        <v>3532</v>
      </c>
      <c r="F3117" s="201">
        <v>0.35</v>
      </c>
      <c r="G3117" s="201">
        <v>0.35</v>
      </c>
      <c r="H3117" s="202">
        <v>0</v>
      </c>
      <c r="I3117" s="205">
        <v>0</v>
      </c>
      <c r="J3117" s="201">
        <v>0</v>
      </c>
      <c r="K3117" s="201">
        <v>0.35</v>
      </c>
      <c r="L3117" s="202">
        <v>0</v>
      </c>
    </row>
    <row r="3118" s="192" customFormat="1" customHeight="1" spans="1:12">
      <c r="A3118" s="179" t="s">
        <v>1851</v>
      </c>
      <c r="B3118" s="179" t="s">
        <v>1899</v>
      </c>
      <c r="C3118" s="179" t="s">
        <v>1897</v>
      </c>
      <c r="D3118" s="199" t="s">
        <v>3533</v>
      </c>
      <c r="E3118" s="200" t="s">
        <v>3533</v>
      </c>
      <c r="F3118" s="201">
        <v>3.83</v>
      </c>
      <c r="G3118" s="201">
        <v>3.83</v>
      </c>
      <c r="H3118" s="202">
        <v>0</v>
      </c>
      <c r="I3118" s="205">
        <v>0</v>
      </c>
      <c r="J3118" s="201">
        <v>0</v>
      </c>
      <c r="K3118" s="201">
        <v>3.83</v>
      </c>
      <c r="L3118" s="202">
        <v>0</v>
      </c>
    </row>
    <row r="3119" s="192" customFormat="1" customHeight="1" spans="1:12">
      <c r="A3119" s="179" t="s">
        <v>1414</v>
      </c>
      <c r="B3119" s="179" t="s">
        <v>1996</v>
      </c>
      <c r="C3119" s="179" t="s">
        <v>1897</v>
      </c>
      <c r="D3119" s="199" t="s">
        <v>3519</v>
      </c>
      <c r="E3119" s="200" t="s">
        <v>3534</v>
      </c>
      <c r="F3119" s="201">
        <v>9</v>
      </c>
      <c r="G3119" s="201">
        <v>9</v>
      </c>
      <c r="H3119" s="202">
        <v>0</v>
      </c>
      <c r="I3119" s="205">
        <v>9</v>
      </c>
      <c r="J3119" s="201">
        <v>0</v>
      </c>
      <c r="K3119" s="201">
        <v>0</v>
      </c>
      <c r="L3119" s="202">
        <v>0</v>
      </c>
    </row>
    <row r="3120" s="192" customFormat="1" customHeight="1" spans="1:12">
      <c r="A3120" s="179" t="s">
        <v>1414</v>
      </c>
      <c r="B3120" s="179" t="s">
        <v>1996</v>
      </c>
      <c r="C3120" s="179" t="s">
        <v>1897</v>
      </c>
      <c r="D3120" s="199" t="s">
        <v>3519</v>
      </c>
      <c r="E3120" s="200" t="s">
        <v>3535</v>
      </c>
      <c r="F3120" s="201">
        <v>0.35</v>
      </c>
      <c r="G3120" s="201">
        <v>0.35</v>
      </c>
      <c r="H3120" s="202">
        <v>0</v>
      </c>
      <c r="I3120" s="205">
        <v>0.35</v>
      </c>
      <c r="J3120" s="201">
        <v>0</v>
      </c>
      <c r="K3120" s="201">
        <v>0</v>
      </c>
      <c r="L3120" s="202">
        <v>0</v>
      </c>
    </row>
    <row r="3121" s="192" customFormat="1" customHeight="1" spans="1:12">
      <c r="A3121" s="179" t="s">
        <v>1619</v>
      </c>
      <c r="B3121" s="179" t="s">
        <v>1911</v>
      </c>
      <c r="C3121" s="179" t="s">
        <v>1899</v>
      </c>
      <c r="D3121" s="199" t="s">
        <v>3571</v>
      </c>
      <c r="E3121" s="200" t="s">
        <v>3538</v>
      </c>
      <c r="F3121" s="201">
        <v>1.78</v>
      </c>
      <c r="G3121" s="201">
        <v>1.78</v>
      </c>
      <c r="H3121" s="202">
        <v>0</v>
      </c>
      <c r="I3121" s="205">
        <v>0</v>
      </c>
      <c r="J3121" s="201">
        <v>1.78</v>
      </c>
      <c r="K3121" s="201">
        <v>0</v>
      </c>
      <c r="L3121" s="202">
        <v>0</v>
      </c>
    </row>
    <row r="3122" s="192" customFormat="1" customHeight="1" spans="1:12">
      <c r="A3122" s="179"/>
      <c r="B3122" s="179"/>
      <c r="C3122" s="179"/>
      <c r="D3122" s="199" t="s">
        <v>3541</v>
      </c>
      <c r="E3122" s="200" t="s">
        <v>3542</v>
      </c>
      <c r="F3122" s="201">
        <v>24</v>
      </c>
      <c r="G3122" s="201">
        <v>24</v>
      </c>
      <c r="H3122" s="202">
        <v>0</v>
      </c>
      <c r="I3122" s="205">
        <v>24</v>
      </c>
      <c r="J3122" s="201">
        <v>0</v>
      </c>
      <c r="K3122" s="201">
        <v>0</v>
      </c>
      <c r="L3122" s="202">
        <v>0</v>
      </c>
    </row>
    <row r="3123" s="192" customFormat="1" customHeight="1" spans="1:12">
      <c r="A3123" s="179" t="s">
        <v>1414</v>
      </c>
      <c r="B3123" s="179" t="s">
        <v>1996</v>
      </c>
      <c r="C3123" s="179" t="s">
        <v>1897</v>
      </c>
      <c r="D3123" s="199" t="s">
        <v>3519</v>
      </c>
      <c r="E3123" s="200" t="s">
        <v>4041</v>
      </c>
      <c r="F3123" s="201">
        <v>7</v>
      </c>
      <c r="G3123" s="201">
        <v>7</v>
      </c>
      <c r="H3123" s="202">
        <v>0</v>
      </c>
      <c r="I3123" s="205">
        <v>7</v>
      </c>
      <c r="J3123" s="201">
        <v>0</v>
      </c>
      <c r="K3123" s="201">
        <v>0</v>
      </c>
      <c r="L3123" s="202">
        <v>0</v>
      </c>
    </row>
    <row r="3124" s="192" customFormat="1" customHeight="1" spans="1:12">
      <c r="A3124" s="179" t="s">
        <v>1414</v>
      </c>
      <c r="B3124" s="179" t="s">
        <v>1996</v>
      </c>
      <c r="C3124" s="179" t="s">
        <v>1897</v>
      </c>
      <c r="D3124" s="199" t="s">
        <v>3519</v>
      </c>
      <c r="E3124" s="200" t="s">
        <v>4042</v>
      </c>
      <c r="F3124" s="201">
        <v>5</v>
      </c>
      <c r="G3124" s="201">
        <v>5</v>
      </c>
      <c r="H3124" s="202">
        <v>0</v>
      </c>
      <c r="I3124" s="205">
        <v>5</v>
      </c>
      <c r="J3124" s="201">
        <v>0</v>
      </c>
      <c r="K3124" s="201">
        <v>0</v>
      </c>
      <c r="L3124" s="202">
        <v>0</v>
      </c>
    </row>
    <row r="3125" s="192" customFormat="1" customHeight="1" spans="1:12">
      <c r="A3125" s="179" t="s">
        <v>1414</v>
      </c>
      <c r="B3125" s="179" t="s">
        <v>1996</v>
      </c>
      <c r="C3125" s="179" t="s">
        <v>1897</v>
      </c>
      <c r="D3125" s="199" t="s">
        <v>3519</v>
      </c>
      <c r="E3125" s="200" t="s">
        <v>4043</v>
      </c>
      <c r="F3125" s="201">
        <v>12</v>
      </c>
      <c r="G3125" s="201">
        <v>12</v>
      </c>
      <c r="H3125" s="202">
        <v>0</v>
      </c>
      <c r="I3125" s="205">
        <v>12</v>
      </c>
      <c r="J3125" s="201">
        <v>0</v>
      </c>
      <c r="K3125" s="201">
        <v>0</v>
      </c>
      <c r="L3125" s="202">
        <v>0</v>
      </c>
    </row>
    <row r="3126" s="192" customFormat="1" customHeight="1" spans="1:12">
      <c r="A3126" s="179"/>
      <c r="B3126" s="179"/>
      <c r="C3126" s="179"/>
      <c r="D3126" s="199" t="s">
        <v>1938</v>
      </c>
      <c r="E3126" s="200" t="s">
        <v>1147</v>
      </c>
      <c r="F3126" s="201">
        <v>5441.08</v>
      </c>
      <c r="G3126" s="201">
        <v>5441.08</v>
      </c>
      <c r="H3126" s="202">
        <v>0</v>
      </c>
      <c r="I3126" s="205">
        <v>5165.29</v>
      </c>
      <c r="J3126" s="201">
        <v>29.3</v>
      </c>
      <c r="K3126" s="201">
        <v>85.55</v>
      </c>
      <c r="L3126" s="202">
        <v>160.94</v>
      </c>
    </row>
    <row r="3127" s="192" customFormat="1" customHeight="1" spans="1:12">
      <c r="A3127" s="179"/>
      <c r="B3127" s="179"/>
      <c r="C3127" s="179"/>
      <c r="D3127" s="199" t="s">
        <v>2716</v>
      </c>
      <c r="E3127" s="200" t="s">
        <v>2717</v>
      </c>
      <c r="F3127" s="201">
        <v>5441.08</v>
      </c>
      <c r="G3127" s="201">
        <v>5441.08</v>
      </c>
      <c r="H3127" s="202">
        <v>0</v>
      </c>
      <c r="I3127" s="205">
        <v>5165.29</v>
      </c>
      <c r="J3127" s="201">
        <v>29.3</v>
      </c>
      <c r="K3127" s="201">
        <v>85.55</v>
      </c>
      <c r="L3127" s="202">
        <v>160.94</v>
      </c>
    </row>
    <row r="3128" s="192" customFormat="1" customHeight="1" spans="1:12">
      <c r="A3128" s="179"/>
      <c r="B3128" s="179"/>
      <c r="C3128" s="179"/>
      <c r="D3128" s="199" t="s">
        <v>3517</v>
      </c>
      <c r="E3128" s="200" t="s">
        <v>3518</v>
      </c>
      <c r="F3128" s="201">
        <v>331.08</v>
      </c>
      <c r="G3128" s="201">
        <v>331.08</v>
      </c>
      <c r="H3128" s="202">
        <v>0</v>
      </c>
      <c r="I3128" s="205">
        <v>55.29</v>
      </c>
      <c r="J3128" s="201">
        <v>29.3</v>
      </c>
      <c r="K3128" s="201">
        <v>85.55</v>
      </c>
      <c r="L3128" s="202">
        <v>160.94</v>
      </c>
    </row>
    <row r="3129" s="192" customFormat="1" customHeight="1" spans="1:12">
      <c r="A3129" s="179" t="s">
        <v>1752</v>
      </c>
      <c r="B3129" s="179" t="s">
        <v>1911</v>
      </c>
      <c r="C3129" s="179" t="s">
        <v>1897</v>
      </c>
      <c r="D3129" s="199" t="s">
        <v>4044</v>
      </c>
      <c r="E3129" s="200" t="s">
        <v>3520</v>
      </c>
      <c r="F3129" s="201">
        <v>160.94</v>
      </c>
      <c r="G3129" s="201">
        <v>160.94</v>
      </c>
      <c r="H3129" s="202">
        <v>0</v>
      </c>
      <c r="I3129" s="205">
        <v>0</v>
      </c>
      <c r="J3129" s="201">
        <v>0</v>
      </c>
      <c r="K3129" s="201">
        <v>0</v>
      </c>
      <c r="L3129" s="202">
        <v>160.94</v>
      </c>
    </row>
    <row r="3130" s="192" customFormat="1" customHeight="1" spans="1:12">
      <c r="A3130" s="179" t="s">
        <v>1752</v>
      </c>
      <c r="B3130" s="179" t="s">
        <v>1911</v>
      </c>
      <c r="C3130" s="179" t="s">
        <v>1897</v>
      </c>
      <c r="D3130" s="199" t="s">
        <v>4044</v>
      </c>
      <c r="E3130" s="200" t="s">
        <v>3521</v>
      </c>
      <c r="F3130" s="201">
        <v>0.3</v>
      </c>
      <c r="G3130" s="201">
        <v>0.3</v>
      </c>
      <c r="H3130" s="202">
        <v>0</v>
      </c>
      <c r="I3130" s="205">
        <v>0</v>
      </c>
      <c r="J3130" s="201">
        <v>0.3</v>
      </c>
      <c r="K3130" s="201">
        <v>0</v>
      </c>
      <c r="L3130" s="202">
        <v>0</v>
      </c>
    </row>
    <row r="3131" s="192" customFormat="1" customHeight="1" spans="1:12">
      <c r="A3131" s="179" t="s">
        <v>1752</v>
      </c>
      <c r="B3131" s="179" t="s">
        <v>1911</v>
      </c>
      <c r="C3131" s="179" t="s">
        <v>1897</v>
      </c>
      <c r="D3131" s="199" t="s">
        <v>4044</v>
      </c>
      <c r="E3131" s="200" t="s">
        <v>3522</v>
      </c>
      <c r="F3131" s="201">
        <v>29</v>
      </c>
      <c r="G3131" s="201">
        <v>29</v>
      </c>
      <c r="H3131" s="202">
        <v>0</v>
      </c>
      <c r="I3131" s="205">
        <v>0</v>
      </c>
      <c r="J3131" s="201">
        <v>29</v>
      </c>
      <c r="K3131" s="201">
        <v>0</v>
      </c>
      <c r="L3131" s="202">
        <v>0</v>
      </c>
    </row>
    <row r="3132" s="192" customFormat="1" customHeight="1" spans="1:12">
      <c r="A3132" s="179" t="s">
        <v>1619</v>
      </c>
      <c r="B3132" s="179" t="s">
        <v>1911</v>
      </c>
      <c r="C3132" s="179" t="s">
        <v>1911</v>
      </c>
      <c r="D3132" s="199" t="s">
        <v>3523</v>
      </c>
      <c r="E3132" s="200" t="s">
        <v>3524</v>
      </c>
      <c r="F3132" s="201">
        <v>38.05</v>
      </c>
      <c r="G3132" s="201">
        <v>38.05</v>
      </c>
      <c r="H3132" s="202">
        <v>0</v>
      </c>
      <c r="I3132" s="205">
        <v>0</v>
      </c>
      <c r="J3132" s="201">
        <v>0</v>
      </c>
      <c r="K3132" s="201">
        <v>38.05</v>
      </c>
      <c r="L3132" s="202">
        <v>0</v>
      </c>
    </row>
    <row r="3133" s="192" customFormat="1" customHeight="1" spans="1:12">
      <c r="A3133" s="179" t="s">
        <v>1619</v>
      </c>
      <c r="B3133" s="179" t="s">
        <v>1911</v>
      </c>
      <c r="C3133" s="179" t="s">
        <v>1913</v>
      </c>
      <c r="D3133" s="199" t="s">
        <v>3525</v>
      </c>
      <c r="E3133" s="200" t="s">
        <v>3526</v>
      </c>
      <c r="F3133" s="201">
        <v>15.22</v>
      </c>
      <c r="G3133" s="201">
        <v>15.22</v>
      </c>
      <c r="H3133" s="202">
        <v>0</v>
      </c>
      <c r="I3133" s="205">
        <v>0</v>
      </c>
      <c r="J3133" s="201">
        <v>0</v>
      </c>
      <c r="K3133" s="201">
        <v>15.22</v>
      </c>
      <c r="L3133" s="202">
        <v>0</v>
      </c>
    </row>
    <row r="3134" s="192" customFormat="1" customHeight="1" spans="1:12">
      <c r="A3134" s="179" t="s">
        <v>1697</v>
      </c>
      <c r="B3134" s="179" t="s">
        <v>1992</v>
      </c>
      <c r="C3134" s="179" t="s">
        <v>1899</v>
      </c>
      <c r="D3134" s="199" t="s">
        <v>3582</v>
      </c>
      <c r="E3134" s="200" t="s">
        <v>3528</v>
      </c>
      <c r="F3134" s="201">
        <v>9.64</v>
      </c>
      <c r="G3134" s="201">
        <v>9.64</v>
      </c>
      <c r="H3134" s="202">
        <v>0</v>
      </c>
      <c r="I3134" s="205">
        <v>0</v>
      </c>
      <c r="J3134" s="201">
        <v>0</v>
      </c>
      <c r="K3134" s="201">
        <v>9.64</v>
      </c>
      <c r="L3134" s="202">
        <v>0</v>
      </c>
    </row>
    <row r="3135" s="192" customFormat="1" customHeight="1" spans="1:12">
      <c r="A3135" s="179" t="s">
        <v>1619</v>
      </c>
      <c r="B3135" s="179" t="s">
        <v>2029</v>
      </c>
      <c r="C3135" s="179" t="s">
        <v>1899</v>
      </c>
      <c r="D3135" s="199" t="s">
        <v>3529</v>
      </c>
      <c r="E3135" s="200" t="s">
        <v>3530</v>
      </c>
      <c r="F3135" s="201">
        <v>1.61</v>
      </c>
      <c r="G3135" s="201">
        <v>1.61</v>
      </c>
      <c r="H3135" s="202">
        <v>0</v>
      </c>
      <c r="I3135" s="205">
        <v>0</v>
      </c>
      <c r="J3135" s="201">
        <v>0</v>
      </c>
      <c r="K3135" s="201">
        <v>1.61</v>
      </c>
      <c r="L3135" s="202">
        <v>0</v>
      </c>
    </row>
    <row r="3136" s="192" customFormat="1" customHeight="1" spans="1:12">
      <c r="A3136" s="179" t="s">
        <v>1619</v>
      </c>
      <c r="B3136" s="179" t="s">
        <v>2029</v>
      </c>
      <c r="C3136" s="179" t="s">
        <v>1897</v>
      </c>
      <c r="D3136" s="199" t="s">
        <v>3531</v>
      </c>
      <c r="E3136" s="200" t="s">
        <v>3532</v>
      </c>
      <c r="F3136" s="201">
        <v>1.72</v>
      </c>
      <c r="G3136" s="201">
        <v>1.72</v>
      </c>
      <c r="H3136" s="202">
        <v>0</v>
      </c>
      <c r="I3136" s="205">
        <v>0</v>
      </c>
      <c r="J3136" s="201">
        <v>0</v>
      </c>
      <c r="K3136" s="201">
        <v>1.72</v>
      </c>
      <c r="L3136" s="202">
        <v>0</v>
      </c>
    </row>
    <row r="3137" s="192" customFormat="1" customHeight="1" spans="1:12">
      <c r="A3137" s="179" t="s">
        <v>1851</v>
      </c>
      <c r="B3137" s="179" t="s">
        <v>1899</v>
      </c>
      <c r="C3137" s="179" t="s">
        <v>1897</v>
      </c>
      <c r="D3137" s="199" t="s">
        <v>3533</v>
      </c>
      <c r="E3137" s="200" t="s">
        <v>3533</v>
      </c>
      <c r="F3137" s="201">
        <v>19.31</v>
      </c>
      <c r="G3137" s="201">
        <v>19.31</v>
      </c>
      <c r="H3137" s="202">
        <v>0</v>
      </c>
      <c r="I3137" s="205">
        <v>0</v>
      </c>
      <c r="J3137" s="201">
        <v>0</v>
      </c>
      <c r="K3137" s="201">
        <v>19.31</v>
      </c>
      <c r="L3137" s="202">
        <v>0</v>
      </c>
    </row>
    <row r="3138" s="192" customFormat="1" customHeight="1" spans="1:12">
      <c r="A3138" s="179" t="s">
        <v>1752</v>
      </c>
      <c r="B3138" s="179" t="s">
        <v>1911</v>
      </c>
      <c r="C3138" s="179" t="s">
        <v>1897</v>
      </c>
      <c r="D3138" s="199" t="s">
        <v>4044</v>
      </c>
      <c r="E3138" s="200" t="s">
        <v>3534</v>
      </c>
      <c r="F3138" s="201">
        <v>43.5</v>
      </c>
      <c r="G3138" s="201">
        <v>43.5</v>
      </c>
      <c r="H3138" s="202">
        <v>0</v>
      </c>
      <c r="I3138" s="205">
        <v>43.5</v>
      </c>
      <c r="J3138" s="201">
        <v>0</v>
      </c>
      <c r="K3138" s="201">
        <v>0</v>
      </c>
      <c r="L3138" s="202">
        <v>0</v>
      </c>
    </row>
    <row r="3139" s="192" customFormat="1" customHeight="1" spans="1:12">
      <c r="A3139" s="179" t="s">
        <v>1752</v>
      </c>
      <c r="B3139" s="179" t="s">
        <v>1911</v>
      </c>
      <c r="C3139" s="179" t="s">
        <v>1897</v>
      </c>
      <c r="D3139" s="199" t="s">
        <v>4044</v>
      </c>
      <c r="E3139" s="200" t="s">
        <v>3535</v>
      </c>
      <c r="F3139" s="201">
        <v>1.79</v>
      </c>
      <c r="G3139" s="201">
        <v>1.79</v>
      </c>
      <c r="H3139" s="202">
        <v>0</v>
      </c>
      <c r="I3139" s="205">
        <v>1.79</v>
      </c>
      <c r="J3139" s="201">
        <v>0</v>
      </c>
      <c r="K3139" s="201">
        <v>0</v>
      </c>
      <c r="L3139" s="202">
        <v>0</v>
      </c>
    </row>
    <row r="3140" s="192" customFormat="1" customHeight="1" spans="1:12">
      <c r="A3140" s="179" t="s">
        <v>1752</v>
      </c>
      <c r="B3140" s="179" t="s">
        <v>1911</v>
      </c>
      <c r="C3140" s="179" t="s">
        <v>1897</v>
      </c>
      <c r="D3140" s="199" t="s">
        <v>4044</v>
      </c>
      <c r="E3140" s="200" t="s">
        <v>3536</v>
      </c>
      <c r="F3140" s="201">
        <v>10</v>
      </c>
      <c r="G3140" s="201">
        <v>10</v>
      </c>
      <c r="H3140" s="202">
        <v>0</v>
      </c>
      <c r="I3140" s="205">
        <v>10</v>
      </c>
      <c r="J3140" s="201">
        <v>0</v>
      </c>
      <c r="K3140" s="201">
        <v>0</v>
      </c>
      <c r="L3140" s="202">
        <v>0</v>
      </c>
    </row>
    <row r="3141" s="192" customFormat="1" customHeight="1" spans="1:12">
      <c r="A3141" s="179"/>
      <c r="B3141" s="179"/>
      <c r="C3141" s="179"/>
      <c r="D3141" s="199" t="s">
        <v>3541</v>
      </c>
      <c r="E3141" s="200" t="s">
        <v>3542</v>
      </c>
      <c r="F3141" s="201">
        <v>5110</v>
      </c>
      <c r="G3141" s="201">
        <v>5110</v>
      </c>
      <c r="H3141" s="202">
        <v>0</v>
      </c>
      <c r="I3141" s="205">
        <v>5110</v>
      </c>
      <c r="J3141" s="201">
        <v>0</v>
      </c>
      <c r="K3141" s="201">
        <v>0</v>
      </c>
      <c r="L3141" s="202">
        <v>0</v>
      </c>
    </row>
    <row r="3142" s="192" customFormat="1" customHeight="1" spans="1:12">
      <c r="A3142" s="179" t="s">
        <v>1752</v>
      </c>
      <c r="B3142" s="179" t="s">
        <v>1911</v>
      </c>
      <c r="C3142" s="179" t="s">
        <v>1897</v>
      </c>
      <c r="D3142" s="199" t="s">
        <v>4044</v>
      </c>
      <c r="E3142" s="200" t="s">
        <v>4045</v>
      </c>
      <c r="F3142" s="201">
        <v>390</v>
      </c>
      <c r="G3142" s="201">
        <v>390</v>
      </c>
      <c r="H3142" s="202">
        <v>0</v>
      </c>
      <c r="I3142" s="205">
        <v>390</v>
      </c>
      <c r="J3142" s="201">
        <v>0</v>
      </c>
      <c r="K3142" s="201">
        <v>0</v>
      </c>
      <c r="L3142" s="202">
        <v>0</v>
      </c>
    </row>
    <row r="3143" s="192" customFormat="1" customHeight="1" spans="1:12">
      <c r="A3143" s="179" t="s">
        <v>1752</v>
      </c>
      <c r="B3143" s="179" t="s">
        <v>1911</v>
      </c>
      <c r="C3143" s="179" t="s">
        <v>1897</v>
      </c>
      <c r="D3143" s="199" t="s">
        <v>4044</v>
      </c>
      <c r="E3143" s="200" t="s">
        <v>4046</v>
      </c>
      <c r="F3143" s="201">
        <v>4720</v>
      </c>
      <c r="G3143" s="201">
        <v>4720</v>
      </c>
      <c r="H3143" s="202">
        <v>0</v>
      </c>
      <c r="I3143" s="205">
        <v>4720</v>
      </c>
      <c r="J3143" s="201">
        <v>0</v>
      </c>
      <c r="K3143" s="201">
        <v>0</v>
      </c>
      <c r="L3143" s="202">
        <v>0</v>
      </c>
    </row>
    <row r="3144" s="192" customFormat="1" customHeight="1" spans="1:12">
      <c r="A3144" s="179"/>
      <c r="B3144" s="179"/>
      <c r="C3144" s="179"/>
      <c r="D3144" s="199" t="s">
        <v>1942</v>
      </c>
      <c r="E3144" s="200" t="s">
        <v>1153</v>
      </c>
      <c r="F3144" s="201">
        <v>39.39</v>
      </c>
      <c r="G3144" s="201">
        <v>39.39</v>
      </c>
      <c r="H3144" s="202">
        <v>0</v>
      </c>
      <c r="I3144" s="205">
        <v>11.67</v>
      </c>
      <c r="J3144" s="201">
        <v>3.32</v>
      </c>
      <c r="K3144" s="201">
        <v>8.5</v>
      </c>
      <c r="L3144" s="202">
        <v>15.9</v>
      </c>
    </row>
    <row r="3145" s="192" customFormat="1" customHeight="1" spans="1:12">
      <c r="A3145" s="179"/>
      <c r="B3145" s="179"/>
      <c r="C3145" s="179"/>
      <c r="D3145" s="199" t="s">
        <v>2718</v>
      </c>
      <c r="E3145" s="200" t="s">
        <v>2719</v>
      </c>
      <c r="F3145" s="201">
        <v>39.39</v>
      </c>
      <c r="G3145" s="201">
        <v>39.39</v>
      </c>
      <c r="H3145" s="202">
        <v>0</v>
      </c>
      <c r="I3145" s="205">
        <v>11.67</v>
      </c>
      <c r="J3145" s="201">
        <v>3.32</v>
      </c>
      <c r="K3145" s="201">
        <v>8.5</v>
      </c>
      <c r="L3145" s="202">
        <v>15.9</v>
      </c>
    </row>
    <row r="3146" s="192" customFormat="1" customHeight="1" spans="1:12">
      <c r="A3146" s="179"/>
      <c r="B3146" s="179"/>
      <c r="C3146" s="179"/>
      <c r="D3146" s="199" t="s">
        <v>3517</v>
      </c>
      <c r="E3146" s="200" t="s">
        <v>3518</v>
      </c>
      <c r="F3146" s="201">
        <v>32.39</v>
      </c>
      <c r="G3146" s="201">
        <v>32.39</v>
      </c>
      <c r="H3146" s="202">
        <v>0</v>
      </c>
      <c r="I3146" s="205">
        <v>4.67</v>
      </c>
      <c r="J3146" s="201">
        <v>3.32</v>
      </c>
      <c r="K3146" s="201">
        <v>8.5</v>
      </c>
      <c r="L3146" s="202">
        <v>15.9</v>
      </c>
    </row>
    <row r="3147" s="192" customFormat="1" customHeight="1" spans="1:12">
      <c r="A3147" s="179" t="s">
        <v>1829</v>
      </c>
      <c r="B3147" s="179" t="s">
        <v>1911</v>
      </c>
      <c r="C3147" s="179" t="s">
        <v>1897</v>
      </c>
      <c r="D3147" s="199" t="s">
        <v>3519</v>
      </c>
      <c r="E3147" s="200" t="s">
        <v>3520</v>
      </c>
      <c r="F3147" s="201">
        <v>15.9</v>
      </c>
      <c r="G3147" s="201">
        <v>15.9</v>
      </c>
      <c r="H3147" s="202">
        <v>0</v>
      </c>
      <c r="I3147" s="205">
        <v>0</v>
      </c>
      <c r="J3147" s="201">
        <v>0</v>
      </c>
      <c r="K3147" s="201">
        <v>0</v>
      </c>
      <c r="L3147" s="202">
        <v>15.9</v>
      </c>
    </row>
    <row r="3148" s="192" customFormat="1" customHeight="1" spans="1:12">
      <c r="A3148" s="179" t="s">
        <v>1829</v>
      </c>
      <c r="B3148" s="179" t="s">
        <v>1911</v>
      </c>
      <c r="C3148" s="179" t="s">
        <v>1897</v>
      </c>
      <c r="D3148" s="199" t="s">
        <v>3519</v>
      </c>
      <c r="E3148" s="200" t="s">
        <v>3521</v>
      </c>
      <c r="F3148" s="201">
        <v>0.32</v>
      </c>
      <c r="G3148" s="201">
        <v>0.32</v>
      </c>
      <c r="H3148" s="202">
        <v>0</v>
      </c>
      <c r="I3148" s="205">
        <v>0</v>
      </c>
      <c r="J3148" s="201">
        <v>0.32</v>
      </c>
      <c r="K3148" s="201">
        <v>0</v>
      </c>
      <c r="L3148" s="202">
        <v>0</v>
      </c>
    </row>
    <row r="3149" s="192" customFormat="1" customHeight="1" spans="1:12">
      <c r="A3149" s="179" t="s">
        <v>1829</v>
      </c>
      <c r="B3149" s="179" t="s">
        <v>1911</v>
      </c>
      <c r="C3149" s="179" t="s">
        <v>1897</v>
      </c>
      <c r="D3149" s="199" t="s">
        <v>3519</v>
      </c>
      <c r="E3149" s="200" t="s">
        <v>3522</v>
      </c>
      <c r="F3149" s="201">
        <v>3</v>
      </c>
      <c r="G3149" s="201">
        <v>3</v>
      </c>
      <c r="H3149" s="202">
        <v>0</v>
      </c>
      <c r="I3149" s="205">
        <v>0</v>
      </c>
      <c r="J3149" s="201">
        <v>3</v>
      </c>
      <c r="K3149" s="201">
        <v>0</v>
      </c>
      <c r="L3149" s="202">
        <v>0</v>
      </c>
    </row>
    <row r="3150" s="192" customFormat="1" customHeight="1" spans="1:12">
      <c r="A3150" s="179" t="s">
        <v>1619</v>
      </c>
      <c r="B3150" s="179" t="s">
        <v>1911</v>
      </c>
      <c r="C3150" s="179" t="s">
        <v>1911</v>
      </c>
      <c r="D3150" s="199" t="s">
        <v>3523</v>
      </c>
      <c r="E3150" s="200" t="s">
        <v>3524</v>
      </c>
      <c r="F3150" s="201">
        <v>3.84</v>
      </c>
      <c r="G3150" s="201">
        <v>3.84</v>
      </c>
      <c r="H3150" s="202">
        <v>0</v>
      </c>
      <c r="I3150" s="205">
        <v>0</v>
      </c>
      <c r="J3150" s="201">
        <v>0</v>
      </c>
      <c r="K3150" s="201">
        <v>3.84</v>
      </c>
      <c r="L3150" s="202">
        <v>0</v>
      </c>
    </row>
    <row r="3151" s="192" customFormat="1" customHeight="1" spans="1:12">
      <c r="A3151" s="179" t="s">
        <v>1619</v>
      </c>
      <c r="B3151" s="179" t="s">
        <v>1911</v>
      </c>
      <c r="C3151" s="179" t="s">
        <v>1913</v>
      </c>
      <c r="D3151" s="199" t="s">
        <v>3525</v>
      </c>
      <c r="E3151" s="200" t="s">
        <v>3526</v>
      </c>
      <c r="F3151" s="201">
        <v>1.54</v>
      </c>
      <c r="G3151" s="201">
        <v>1.54</v>
      </c>
      <c r="H3151" s="202">
        <v>0</v>
      </c>
      <c r="I3151" s="205">
        <v>0</v>
      </c>
      <c r="J3151" s="201">
        <v>0</v>
      </c>
      <c r="K3151" s="201">
        <v>1.54</v>
      </c>
      <c r="L3151" s="202">
        <v>0</v>
      </c>
    </row>
    <row r="3152" s="192" customFormat="1" customHeight="1" spans="1:12">
      <c r="A3152" s="179" t="s">
        <v>1697</v>
      </c>
      <c r="B3152" s="179" t="s">
        <v>1992</v>
      </c>
      <c r="C3152" s="179" t="s">
        <v>1899</v>
      </c>
      <c r="D3152" s="199" t="s">
        <v>3582</v>
      </c>
      <c r="E3152" s="200" t="s">
        <v>3528</v>
      </c>
      <c r="F3152" s="201">
        <v>0.95</v>
      </c>
      <c r="G3152" s="201">
        <v>0.95</v>
      </c>
      <c r="H3152" s="202">
        <v>0</v>
      </c>
      <c r="I3152" s="205">
        <v>0</v>
      </c>
      <c r="J3152" s="201">
        <v>0</v>
      </c>
      <c r="K3152" s="201">
        <v>0.95</v>
      </c>
      <c r="L3152" s="202">
        <v>0</v>
      </c>
    </row>
    <row r="3153" s="192" customFormat="1" customHeight="1" spans="1:12">
      <c r="A3153" s="179" t="s">
        <v>1619</v>
      </c>
      <c r="B3153" s="179" t="s">
        <v>2029</v>
      </c>
      <c r="C3153" s="179" t="s">
        <v>1899</v>
      </c>
      <c r="D3153" s="199" t="s">
        <v>3529</v>
      </c>
      <c r="E3153" s="200" t="s">
        <v>3530</v>
      </c>
      <c r="F3153" s="201">
        <v>0.16</v>
      </c>
      <c r="G3153" s="201">
        <v>0.16</v>
      </c>
      <c r="H3153" s="202">
        <v>0</v>
      </c>
      <c r="I3153" s="205">
        <v>0</v>
      </c>
      <c r="J3153" s="201">
        <v>0</v>
      </c>
      <c r="K3153" s="201">
        <v>0.16</v>
      </c>
      <c r="L3153" s="202">
        <v>0</v>
      </c>
    </row>
    <row r="3154" s="192" customFormat="1" customHeight="1" spans="1:12">
      <c r="A3154" s="179" t="s">
        <v>1619</v>
      </c>
      <c r="B3154" s="179" t="s">
        <v>2029</v>
      </c>
      <c r="C3154" s="179" t="s">
        <v>1897</v>
      </c>
      <c r="D3154" s="199" t="s">
        <v>3531</v>
      </c>
      <c r="E3154" s="200" t="s">
        <v>3532</v>
      </c>
      <c r="F3154" s="201">
        <v>0.1</v>
      </c>
      <c r="G3154" s="201">
        <v>0.1</v>
      </c>
      <c r="H3154" s="202">
        <v>0</v>
      </c>
      <c r="I3154" s="205">
        <v>0</v>
      </c>
      <c r="J3154" s="201">
        <v>0</v>
      </c>
      <c r="K3154" s="201">
        <v>0.1</v>
      </c>
      <c r="L3154" s="202">
        <v>0</v>
      </c>
    </row>
    <row r="3155" s="192" customFormat="1" customHeight="1" spans="1:12">
      <c r="A3155" s="179" t="s">
        <v>1851</v>
      </c>
      <c r="B3155" s="179" t="s">
        <v>1899</v>
      </c>
      <c r="C3155" s="179" t="s">
        <v>1897</v>
      </c>
      <c r="D3155" s="199" t="s">
        <v>3533</v>
      </c>
      <c r="E3155" s="200" t="s">
        <v>3533</v>
      </c>
      <c r="F3155" s="201">
        <v>1.91</v>
      </c>
      <c r="G3155" s="201">
        <v>1.91</v>
      </c>
      <c r="H3155" s="202">
        <v>0</v>
      </c>
      <c r="I3155" s="205">
        <v>0</v>
      </c>
      <c r="J3155" s="201">
        <v>0</v>
      </c>
      <c r="K3155" s="201">
        <v>1.91</v>
      </c>
      <c r="L3155" s="202">
        <v>0</v>
      </c>
    </row>
    <row r="3156" s="192" customFormat="1" customHeight="1" spans="1:12">
      <c r="A3156" s="179" t="s">
        <v>1829</v>
      </c>
      <c r="B3156" s="179" t="s">
        <v>1911</v>
      </c>
      <c r="C3156" s="179" t="s">
        <v>1897</v>
      </c>
      <c r="D3156" s="199" t="s">
        <v>3519</v>
      </c>
      <c r="E3156" s="200" t="s">
        <v>3534</v>
      </c>
      <c r="F3156" s="201">
        <v>4.5</v>
      </c>
      <c r="G3156" s="201">
        <v>4.5</v>
      </c>
      <c r="H3156" s="202">
        <v>0</v>
      </c>
      <c r="I3156" s="205">
        <v>4.5</v>
      </c>
      <c r="J3156" s="201">
        <v>0</v>
      </c>
      <c r="K3156" s="201">
        <v>0</v>
      </c>
      <c r="L3156" s="202">
        <v>0</v>
      </c>
    </row>
    <row r="3157" s="192" customFormat="1" customHeight="1" spans="1:12">
      <c r="A3157" s="179" t="s">
        <v>1829</v>
      </c>
      <c r="B3157" s="179" t="s">
        <v>1911</v>
      </c>
      <c r="C3157" s="179" t="s">
        <v>1897</v>
      </c>
      <c r="D3157" s="199" t="s">
        <v>3519</v>
      </c>
      <c r="E3157" s="200" t="s">
        <v>3535</v>
      </c>
      <c r="F3157" s="201">
        <v>0.17</v>
      </c>
      <c r="G3157" s="201">
        <v>0.17</v>
      </c>
      <c r="H3157" s="202">
        <v>0</v>
      </c>
      <c r="I3157" s="205">
        <v>0.17</v>
      </c>
      <c r="J3157" s="201">
        <v>0</v>
      </c>
      <c r="K3157" s="201">
        <v>0</v>
      </c>
      <c r="L3157" s="202">
        <v>0</v>
      </c>
    </row>
    <row r="3158" s="192" customFormat="1" customHeight="1" spans="1:12">
      <c r="A3158" s="179"/>
      <c r="B3158" s="179"/>
      <c r="C3158" s="179"/>
      <c r="D3158" s="199" t="s">
        <v>3541</v>
      </c>
      <c r="E3158" s="200" t="s">
        <v>3542</v>
      </c>
      <c r="F3158" s="201">
        <v>7</v>
      </c>
      <c r="G3158" s="201">
        <v>7</v>
      </c>
      <c r="H3158" s="202">
        <v>0</v>
      </c>
      <c r="I3158" s="205">
        <v>7</v>
      </c>
      <c r="J3158" s="201">
        <v>0</v>
      </c>
      <c r="K3158" s="201">
        <v>0</v>
      </c>
      <c r="L3158" s="202">
        <v>0</v>
      </c>
    </row>
    <row r="3159" s="192" customFormat="1" customHeight="1" spans="1:12">
      <c r="A3159" s="179" t="s">
        <v>1829</v>
      </c>
      <c r="B3159" s="179" t="s">
        <v>1911</v>
      </c>
      <c r="C3159" s="179" t="s">
        <v>1897</v>
      </c>
      <c r="D3159" s="199" t="s">
        <v>3519</v>
      </c>
      <c r="E3159" s="200" t="s">
        <v>4047</v>
      </c>
      <c r="F3159" s="201">
        <v>3</v>
      </c>
      <c r="G3159" s="201">
        <v>3</v>
      </c>
      <c r="H3159" s="202">
        <v>0</v>
      </c>
      <c r="I3159" s="205">
        <v>3</v>
      </c>
      <c r="J3159" s="201">
        <v>0</v>
      </c>
      <c r="K3159" s="201">
        <v>0</v>
      </c>
      <c r="L3159" s="202">
        <v>0</v>
      </c>
    </row>
    <row r="3160" s="192" customFormat="1" customHeight="1" spans="1:12">
      <c r="A3160" s="179" t="s">
        <v>1829</v>
      </c>
      <c r="B3160" s="179" t="s">
        <v>1911</v>
      </c>
      <c r="C3160" s="179" t="s">
        <v>1897</v>
      </c>
      <c r="D3160" s="199" t="s">
        <v>3519</v>
      </c>
      <c r="E3160" s="200" t="s">
        <v>4048</v>
      </c>
      <c r="F3160" s="201">
        <v>4</v>
      </c>
      <c r="G3160" s="201">
        <v>4</v>
      </c>
      <c r="H3160" s="202">
        <v>0</v>
      </c>
      <c r="I3160" s="205">
        <v>4</v>
      </c>
      <c r="J3160" s="201">
        <v>0</v>
      </c>
      <c r="K3160" s="201">
        <v>0</v>
      </c>
      <c r="L3160" s="202">
        <v>0</v>
      </c>
    </row>
    <row r="3161" s="192" customFormat="1" customHeight="1" spans="1:12">
      <c r="A3161" s="179"/>
      <c r="B3161" s="179"/>
      <c r="C3161" s="179"/>
      <c r="D3161" s="199" t="s">
        <v>1947</v>
      </c>
      <c r="E3161" s="200" t="s">
        <v>1157</v>
      </c>
      <c r="F3161" s="201">
        <v>607.9</v>
      </c>
      <c r="G3161" s="201">
        <v>607.9</v>
      </c>
      <c r="H3161" s="202">
        <v>0</v>
      </c>
      <c r="I3161" s="205">
        <v>92.27</v>
      </c>
      <c r="J3161" s="201">
        <v>56</v>
      </c>
      <c r="K3161" s="201">
        <v>159.74</v>
      </c>
      <c r="L3161" s="202">
        <v>299.89</v>
      </c>
    </row>
    <row r="3162" s="192" customFormat="1" customHeight="1" spans="1:12">
      <c r="A3162" s="179"/>
      <c r="B3162" s="179"/>
      <c r="C3162" s="179"/>
      <c r="D3162" s="199" t="s">
        <v>2720</v>
      </c>
      <c r="E3162" s="200" t="s">
        <v>2721</v>
      </c>
      <c r="F3162" s="201">
        <v>607.9</v>
      </c>
      <c r="G3162" s="201">
        <v>607.9</v>
      </c>
      <c r="H3162" s="202">
        <v>0</v>
      </c>
      <c r="I3162" s="205">
        <v>92.27</v>
      </c>
      <c r="J3162" s="201">
        <v>56</v>
      </c>
      <c r="K3162" s="201">
        <v>159.74</v>
      </c>
      <c r="L3162" s="202">
        <v>299.89</v>
      </c>
    </row>
    <row r="3163" s="192" customFormat="1" customHeight="1" spans="1:12">
      <c r="A3163" s="179"/>
      <c r="B3163" s="179"/>
      <c r="C3163" s="179"/>
      <c r="D3163" s="199" t="s">
        <v>3517</v>
      </c>
      <c r="E3163" s="200" t="s">
        <v>3518</v>
      </c>
      <c r="F3163" s="201">
        <v>602.9</v>
      </c>
      <c r="G3163" s="201">
        <v>602.9</v>
      </c>
      <c r="H3163" s="202">
        <v>0</v>
      </c>
      <c r="I3163" s="205">
        <v>87.27</v>
      </c>
      <c r="J3163" s="201">
        <v>56</v>
      </c>
      <c r="K3163" s="201">
        <v>159.74</v>
      </c>
      <c r="L3163" s="202">
        <v>299.89</v>
      </c>
    </row>
    <row r="3164" s="192" customFormat="1" customHeight="1" spans="1:12">
      <c r="A3164" s="179" t="s">
        <v>1752</v>
      </c>
      <c r="B3164" s="179" t="s">
        <v>1897</v>
      </c>
      <c r="C3164" s="179" t="s">
        <v>1897</v>
      </c>
      <c r="D3164" s="199" t="s">
        <v>3519</v>
      </c>
      <c r="E3164" s="200" t="s">
        <v>3520</v>
      </c>
      <c r="F3164" s="201">
        <v>299.89</v>
      </c>
      <c r="G3164" s="201">
        <v>299.89</v>
      </c>
      <c r="H3164" s="202">
        <v>0</v>
      </c>
      <c r="I3164" s="205">
        <v>0</v>
      </c>
      <c r="J3164" s="201">
        <v>0</v>
      </c>
      <c r="K3164" s="201">
        <v>0</v>
      </c>
      <c r="L3164" s="202">
        <v>299.89</v>
      </c>
    </row>
    <row r="3165" s="192" customFormat="1" customHeight="1" spans="1:12">
      <c r="A3165" s="179" t="s">
        <v>1752</v>
      </c>
      <c r="B3165" s="179" t="s">
        <v>1897</v>
      </c>
      <c r="C3165" s="179" t="s">
        <v>1897</v>
      </c>
      <c r="D3165" s="199" t="s">
        <v>3519</v>
      </c>
      <c r="E3165" s="200" t="s">
        <v>3522</v>
      </c>
      <c r="F3165" s="201">
        <v>56</v>
      </c>
      <c r="G3165" s="201">
        <v>56</v>
      </c>
      <c r="H3165" s="202">
        <v>0</v>
      </c>
      <c r="I3165" s="205">
        <v>0</v>
      </c>
      <c r="J3165" s="201">
        <v>56</v>
      </c>
      <c r="K3165" s="201">
        <v>0</v>
      </c>
      <c r="L3165" s="202">
        <v>0</v>
      </c>
    </row>
    <row r="3166" s="192" customFormat="1" customHeight="1" spans="1:12">
      <c r="A3166" s="179" t="s">
        <v>1619</v>
      </c>
      <c r="B3166" s="179" t="s">
        <v>1911</v>
      </c>
      <c r="C3166" s="179" t="s">
        <v>1911</v>
      </c>
      <c r="D3166" s="199" t="s">
        <v>3523</v>
      </c>
      <c r="E3166" s="200" t="s">
        <v>3524</v>
      </c>
      <c r="F3166" s="201">
        <v>71.18</v>
      </c>
      <c r="G3166" s="201">
        <v>71.18</v>
      </c>
      <c r="H3166" s="202">
        <v>0</v>
      </c>
      <c r="I3166" s="205">
        <v>0</v>
      </c>
      <c r="J3166" s="201">
        <v>0</v>
      </c>
      <c r="K3166" s="201">
        <v>71.18</v>
      </c>
      <c r="L3166" s="202">
        <v>0</v>
      </c>
    </row>
    <row r="3167" s="192" customFormat="1" customHeight="1" spans="1:12">
      <c r="A3167" s="179" t="s">
        <v>1619</v>
      </c>
      <c r="B3167" s="179" t="s">
        <v>1911</v>
      </c>
      <c r="C3167" s="179" t="s">
        <v>1913</v>
      </c>
      <c r="D3167" s="199" t="s">
        <v>3525</v>
      </c>
      <c r="E3167" s="200" t="s">
        <v>3526</v>
      </c>
      <c r="F3167" s="201">
        <v>28.47</v>
      </c>
      <c r="G3167" s="201">
        <v>28.47</v>
      </c>
      <c r="H3167" s="202">
        <v>0</v>
      </c>
      <c r="I3167" s="205">
        <v>0</v>
      </c>
      <c r="J3167" s="201">
        <v>0</v>
      </c>
      <c r="K3167" s="201">
        <v>28.47</v>
      </c>
      <c r="L3167" s="202">
        <v>0</v>
      </c>
    </row>
    <row r="3168" s="192" customFormat="1" customHeight="1" spans="1:12">
      <c r="A3168" s="179" t="s">
        <v>1697</v>
      </c>
      <c r="B3168" s="179" t="s">
        <v>1992</v>
      </c>
      <c r="C3168" s="179" t="s">
        <v>1899</v>
      </c>
      <c r="D3168" s="199" t="s">
        <v>3582</v>
      </c>
      <c r="E3168" s="200" t="s">
        <v>3528</v>
      </c>
      <c r="F3168" s="201">
        <v>17.83</v>
      </c>
      <c r="G3168" s="201">
        <v>17.83</v>
      </c>
      <c r="H3168" s="202">
        <v>0</v>
      </c>
      <c r="I3168" s="205">
        <v>0</v>
      </c>
      <c r="J3168" s="201">
        <v>0</v>
      </c>
      <c r="K3168" s="201">
        <v>17.83</v>
      </c>
      <c r="L3168" s="202">
        <v>0</v>
      </c>
    </row>
    <row r="3169" s="192" customFormat="1" customHeight="1" spans="1:12">
      <c r="A3169" s="179" t="s">
        <v>1619</v>
      </c>
      <c r="B3169" s="179" t="s">
        <v>2029</v>
      </c>
      <c r="C3169" s="179" t="s">
        <v>1899</v>
      </c>
      <c r="D3169" s="199" t="s">
        <v>3529</v>
      </c>
      <c r="E3169" s="200" t="s">
        <v>3530</v>
      </c>
      <c r="F3169" s="201">
        <v>3</v>
      </c>
      <c r="G3169" s="201">
        <v>3</v>
      </c>
      <c r="H3169" s="202">
        <v>0</v>
      </c>
      <c r="I3169" s="205">
        <v>0</v>
      </c>
      <c r="J3169" s="201">
        <v>0</v>
      </c>
      <c r="K3169" s="201">
        <v>3</v>
      </c>
      <c r="L3169" s="202">
        <v>0</v>
      </c>
    </row>
    <row r="3170" s="192" customFormat="1" customHeight="1" spans="1:12">
      <c r="A3170" s="179" t="s">
        <v>1619</v>
      </c>
      <c r="B3170" s="179" t="s">
        <v>2029</v>
      </c>
      <c r="C3170" s="179" t="s">
        <v>1897</v>
      </c>
      <c r="D3170" s="199" t="s">
        <v>3531</v>
      </c>
      <c r="E3170" s="200" t="s">
        <v>3532</v>
      </c>
      <c r="F3170" s="201">
        <v>3.27</v>
      </c>
      <c r="G3170" s="201">
        <v>3.27</v>
      </c>
      <c r="H3170" s="202">
        <v>0</v>
      </c>
      <c r="I3170" s="205">
        <v>0</v>
      </c>
      <c r="J3170" s="201">
        <v>0</v>
      </c>
      <c r="K3170" s="201">
        <v>3.27</v>
      </c>
      <c r="L3170" s="202">
        <v>0</v>
      </c>
    </row>
    <row r="3171" s="192" customFormat="1" customHeight="1" spans="1:12">
      <c r="A3171" s="179" t="s">
        <v>1851</v>
      </c>
      <c r="B3171" s="179" t="s">
        <v>1899</v>
      </c>
      <c r="C3171" s="179" t="s">
        <v>1897</v>
      </c>
      <c r="D3171" s="199" t="s">
        <v>3533</v>
      </c>
      <c r="E3171" s="200" t="s">
        <v>3533</v>
      </c>
      <c r="F3171" s="201">
        <v>35.99</v>
      </c>
      <c r="G3171" s="201">
        <v>35.99</v>
      </c>
      <c r="H3171" s="202">
        <v>0</v>
      </c>
      <c r="I3171" s="205">
        <v>0</v>
      </c>
      <c r="J3171" s="201">
        <v>0</v>
      </c>
      <c r="K3171" s="201">
        <v>35.99</v>
      </c>
      <c r="L3171" s="202">
        <v>0</v>
      </c>
    </row>
    <row r="3172" s="192" customFormat="1" customHeight="1" spans="1:12">
      <c r="A3172" s="179" t="s">
        <v>1752</v>
      </c>
      <c r="B3172" s="179" t="s">
        <v>1897</v>
      </c>
      <c r="C3172" s="179" t="s">
        <v>1897</v>
      </c>
      <c r="D3172" s="199" t="s">
        <v>3519</v>
      </c>
      <c r="E3172" s="200" t="s">
        <v>3534</v>
      </c>
      <c r="F3172" s="201">
        <v>84</v>
      </c>
      <c r="G3172" s="201">
        <v>84</v>
      </c>
      <c r="H3172" s="202">
        <v>0</v>
      </c>
      <c r="I3172" s="205">
        <v>84</v>
      </c>
      <c r="J3172" s="201">
        <v>0</v>
      </c>
      <c r="K3172" s="201">
        <v>0</v>
      </c>
      <c r="L3172" s="202">
        <v>0</v>
      </c>
    </row>
    <row r="3173" s="192" customFormat="1" customHeight="1" spans="1:12">
      <c r="A3173" s="179" t="s">
        <v>1752</v>
      </c>
      <c r="B3173" s="179" t="s">
        <v>1897</v>
      </c>
      <c r="C3173" s="179" t="s">
        <v>1897</v>
      </c>
      <c r="D3173" s="199" t="s">
        <v>3519</v>
      </c>
      <c r="E3173" s="200" t="s">
        <v>3535</v>
      </c>
      <c r="F3173" s="201">
        <v>3.27</v>
      </c>
      <c r="G3173" s="201">
        <v>3.27</v>
      </c>
      <c r="H3173" s="202">
        <v>0</v>
      </c>
      <c r="I3173" s="205">
        <v>3.27</v>
      </c>
      <c r="J3173" s="201">
        <v>0</v>
      </c>
      <c r="K3173" s="201">
        <v>0</v>
      </c>
      <c r="L3173" s="202">
        <v>0</v>
      </c>
    </row>
    <row r="3174" s="192" customFormat="1" customHeight="1" spans="1:12">
      <c r="A3174" s="179"/>
      <c r="B3174" s="179"/>
      <c r="C3174" s="179"/>
      <c r="D3174" s="199" t="s">
        <v>3541</v>
      </c>
      <c r="E3174" s="200" t="s">
        <v>3542</v>
      </c>
      <c r="F3174" s="201">
        <v>5</v>
      </c>
      <c r="G3174" s="201">
        <v>5</v>
      </c>
      <c r="H3174" s="202">
        <v>0</v>
      </c>
      <c r="I3174" s="205">
        <v>5</v>
      </c>
      <c r="J3174" s="201">
        <v>0</v>
      </c>
      <c r="K3174" s="201">
        <v>0</v>
      </c>
      <c r="L3174" s="202">
        <v>0</v>
      </c>
    </row>
    <row r="3175" s="192" customFormat="1" customHeight="1" spans="1:12">
      <c r="A3175" s="179" t="s">
        <v>1752</v>
      </c>
      <c r="B3175" s="179" t="s">
        <v>1897</v>
      </c>
      <c r="C3175" s="179" t="s">
        <v>1897</v>
      </c>
      <c r="D3175" s="199" t="s">
        <v>3519</v>
      </c>
      <c r="E3175" s="200" t="s">
        <v>3725</v>
      </c>
      <c r="F3175" s="201">
        <v>5</v>
      </c>
      <c r="G3175" s="201">
        <v>5</v>
      </c>
      <c r="H3175" s="202">
        <v>0</v>
      </c>
      <c r="I3175" s="205">
        <v>5</v>
      </c>
      <c r="J3175" s="201">
        <v>0</v>
      </c>
      <c r="K3175" s="201">
        <v>0</v>
      </c>
      <c r="L3175" s="202">
        <v>0</v>
      </c>
    </row>
    <row r="3176" s="192" customFormat="1" customHeight="1" spans="1:12">
      <c r="A3176" s="179"/>
      <c r="B3176" s="179"/>
      <c r="C3176" s="179"/>
      <c r="D3176" s="199" t="s">
        <v>1949</v>
      </c>
      <c r="E3176" s="200" t="s">
        <v>1159</v>
      </c>
      <c r="F3176" s="201">
        <v>436.26</v>
      </c>
      <c r="G3176" s="201">
        <v>436.26</v>
      </c>
      <c r="H3176" s="202">
        <v>0</v>
      </c>
      <c r="I3176" s="205">
        <v>199.11</v>
      </c>
      <c r="J3176" s="201">
        <v>28.6</v>
      </c>
      <c r="K3176" s="201">
        <v>72.59</v>
      </c>
      <c r="L3176" s="202">
        <v>135.96</v>
      </c>
    </row>
    <row r="3177" s="192" customFormat="1" customHeight="1" spans="1:12">
      <c r="A3177" s="179"/>
      <c r="B3177" s="179"/>
      <c r="C3177" s="179"/>
      <c r="D3177" s="199" t="s">
        <v>2722</v>
      </c>
      <c r="E3177" s="200" t="s">
        <v>2723</v>
      </c>
      <c r="F3177" s="201">
        <v>436.26</v>
      </c>
      <c r="G3177" s="201">
        <v>436.26</v>
      </c>
      <c r="H3177" s="202">
        <v>0</v>
      </c>
      <c r="I3177" s="205">
        <v>199.11</v>
      </c>
      <c r="J3177" s="201">
        <v>28.6</v>
      </c>
      <c r="K3177" s="201">
        <v>72.59</v>
      </c>
      <c r="L3177" s="202">
        <v>135.96</v>
      </c>
    </row>
    <row r="3178" s="192" customFormat="1" customHeight="1" spans="1:12">
      <c r="A3178" s="179"/>
      <c r="B3178" s="179"/>
      <c r="C3178" s="179"/>
      <c r="D3178" s="199" t="s">
        <v>3517</v>
      </c>
      <c r="E3178" s="200" t="s">
        <v>3518</v>
      </c>
      <c r="F3178" s="201">
        <v>283.26</v>
      </c>
      <c r="G3178" s="201">
        <v>283.26</v>
      </c>
      <c r="H3178" s="202">
        <v>0</v>
      </c>
      <c r="I3178" s="205">
        <v>46.11</v>
      </c>
      <c r="J3178" s="201">
        <v>28.6</v>
      </c>
      <c r="K3178" s="201">
        <v>72.59</v>
      </c>
      <c r="L3178" s="202">
        <v>135.96</v>
      </c>
    </row>
    <row r="3179" s="192" customFormat="1" customHeight="1" spans="1:12">
      <c r="A3179" s="179" t="s">
        <v>1414</v>
      </c>
      <c r="B3179" s="179" t="s">
        <v>1911</v>
      </c>
      <c r="C3179" s="179" t="s">
        <v>1897</v>
      </c>
      <c r="D3179" s="199" t="s">
        <v>3519</v>
      </c>
      <c r="E3179" s="200" t="s">
        <v>3520</v>
      </c>
      <c r="F3179" s="201">
        <v>135.96</v>
      </c>
      <c r="G3179" s="201">
        <v>135.96</v>
      </c>
      <c r="H3179" s="202">
        <v>0</v>
      </c>
      <c r="I3179" s="205">
        <v>0</v>
      </c>
      <c r="J3179" s="201">
        <v>0</v>
      </c>
      <c r="K3179" s="201">
        <v>0</v>
      </c>
      <c r="L3179" s="202">
        <v>135.96</v>
      </c>
    </row>
    <row r="3180" s="192" customFormat="1" customHeight="1" spans="1:12">
      <c r="A3180" s="179" t="s">
        <v>1414</v>
      </c>
      <c r="B3180" s="179" t="s">
        <v>1911</v>
      </c>
      <c r="C3180" s="179" t="s">
        <v>1897</v>
      </c>
      <c r="D3180" s="199" t="s">
        <v>3519</v>
      </c>
      <c r="E3180" s="200" t="s">
        <v>3521</v>
      </c>
      <c r="F3180" s="201">
        <v>3.6</v>
      </c>
      <c r="G3180" s="201">
        <v>3.6</v>
      </c>
      <c r="H3180" s="202">
        <v>0</v>
      </c>
      <c r="I3180" s="205">
        <v>0</v>
      </c>
      <c r="J3180" s="201">
        <v>3.6</v>
      </c>
      <c r="K3180" s="201">
        <v>0</v>
      </c>
      <c r="L3180" s="202">
        <v>0</v>
      </c>
    </row>
    <row r="3181" s="192" customFormat="1" customHeight="1" spans="1:12">
      <c r="A3181" s="179" t="s">
        <v>1414</v>
      </c>
      <c r="B3181" s="179" t="s">
        <v>1911</v>
      </c>
      <c r="C3181" s="179" t="s">
        <v>1897</v>
      </c>
      <c r="D3181" s="199" t="s">
        <v>3519</v>
      </c>
      <c r="E3181" s="200" t="s">
        <v>3522</v>
      </c>
      <c r="F3181" s="201">
        <v>25</v>
      </c>
      <c r="G3181" s="201">
        <v>25</v>
      </c>
      <c r="H3181" s="202">
        <v>0</v>
      </c>
      <c r="I3181" s="205">
        <v>0</v>
      </c>
      <c r="J3181" s="201">
        <v>25</v>
      </c>
      <c r="K3181" s="201">
        <v>0</v>
      </c>
      <c r="L3181" s="202">
        <v>0</v>
      </c>
    </row>
    <row r="3182" s="192" customFormat="1" customHeight="1" spans="1:12">
      <c r="A3182" s="179" t="s">
        <v>1619</v>
      </c>
      <c r="B3182" s="179" t="s">
        <v>1911</v>
      </c>
      <c r="C3182" s="179" t="s">
        <v>1911</v>
      </c>
      <c r="D3182" s="199" t="s">
        <v>3523</v>
      </c>
      <c r="E3182" s="200" t="s">
        <v>3524</v>
      </c>
      <c r="F3182" s="201">
        <v>32.91</v>
      </c>
      <c r="G3182" s="201">
        <v>32.91</v>
      </c>
      <c r="H3182" s="202">
        <v>0</v>
      </c>
      <c r="I3182" s="205">
        <v>0</v>
      </c>
      <c r="J3182" s="201">
        <v>0</v>
      </c>
      <c r="K3182" s="201">
        <v>32.91</v>
      </c>
      <c r="L3182" s="202">
        <v>0</v>
      </c>
    </row>
    <row r="3183" s="192" customFormat="1" customHeight="1" spans="1:12">
      <c r="A3183" s="179" t="s">
        <v>1619</v>
      </c>
      <c r="B3183" s="179" t="s">
        <v>1911</v>
      </c>
      <c r="C3183" s="179" t="s">
        <v>1913</v>
      </c>
      <c r="D3183" s="199" t="s">
        <v>3525</v>
      </c>
      <c r="E3183" s="200" t="s">
        <v>3526</v>
      </c>
      <c r="F3183" s="201">
        <v>13.16</v>
      </c>
      <c r="G3183" s="201">
        <v>13.16</v>
      </c>
      <c r="H3183" s="202">
        <v>0</v>
      </c>
      <c r="I3183" s="205">
        <v>0</v>
      </c>
      <c r="J3183" s="201">
        <v>0</v>
      </c>
      <c r="K3183" s="201">
        <v>13.16</v>
      </c>
      <c r="L3183" s="202">
        <v>0</v>
      </c>
    </row>
    <row r="3184" s="192" customFormat="1" customHeight="1" spans="1:12">
      <c r="A3184" s="179" t="s">
        <v>1697</v>
      </c>
      <c r="B3184" s="179" t="s">
        <v>1992</v>
      </c>
      <c r="C3184" s="179" t="s">
        <v>1897</v>
      </c>
      <c r="D3184" s="199" t="s">
        <v>3527</v>
      </c>
      <c r="E3184" s="200" t="s">
        <v>3528</v>
      </c>
      <c r="F3184" s="201">
        <v>8.18</v>
      </c>
      <c r="G3184" s="201">
        <v>8.18</v>
      </c>
      <c r="H3184" s="202">
        <v>0</v>
      </c>
      <c r="I3184" s="205">
        <v>0</v>
      </c>
      <c r="J3184" s="201">
        <v>0</v>
      </c>
      <c r="K3184" s="201">
        <v>8.18</v>
      </c>
      <c r="L3184" s="202">
        <v>0</v>
      </c>
    </row>
    <row r="3185" s="192" customFormat="1" customHeight="1" spans="1:12">
      <c r="A3185" s="179" t="s">
        <v>1619</v>
      </c>
      <c r="B3185" s="179" t="s">
        <v>2029</v>
      </c>
      <c r="C3185" s="179" t="s">
        <v>1899</v>
      </c>
      <c r="D3185" s="199" t="s">
        <v>3529</v>
      </c>
      <c r="E3185" s="200" t="s">
        <v>3530</v>
      </c>
      <c r="F3185" s="201">
        <v>1.36</v>
      </c>
      <c r="G3185" s="201">
        <v>1.36</v>
      </c>
      <c r="H3185" s="202">
        <v>0</v>
      </c>
      <c r="I3185" s="205">
        <v>0</v>
      </c>
      <c r="J3185" s="201">
        <v>0</v>
      </c>
      <c r="K3185" s="201">
        <v>1.36</v>
      </c>
      <c r="L3185" s="202">
        <v>0</v>
      </c>
    </row>
    <row r="3186" s="192" customFormat="1" customHeight="1" spans="1:12">
      <c r="A3186" s="179" t="s">
        <v>1619</v>
      </c>
      <c r="B3186" s="179" t="s">
        <v>2029</v>
      </c>
      <c r="C3186" s="179" t="s">
        <v>1897</v>
      </c>
      <c r="D3186" s="199" t="s">
        <v>3531</v>
      </c>
      <c r="E3186" s="200" t="s">
        <v>3532</v>
      </c>
      <c r="F3186" s="201">
        <v>0.67</v>
      </c>
      <c r="G3186" s="201">
        <v>0.67</v>
      </c>
      <c r="H3186" s="202">
        <v>0</v>
      </c>
      <c r="I3186" s="205">
        <v>0</v>
      </c>
      <c r="J3186" s="201">
        <v>0</v>
      </c>
      <c r="K3186" s="201">
        <v>0.67</v>
      </c>
      <c r="L3186" s="202">
        <v>0</v>
      </c>
    </row>
    <row r="3187" s="192" customFormat="1" customHeight="1" spans="1:12">
      <c r="A3187" s="179" t="s">
        <v>1851</v>
      </c>
      <c r="B3187" s="179" t="s">
        <v>1899</v>
      </c>
      <c r="C3187" s="179" t="s">
        <v>1897</v>
      </c>
      <c r="D3187" s="199" t="s">
        <v>3533</v>
      </c>
      <c r="E3187" s="200" t="s">
        <v>3533</v>
      </c>
      <c r="F3187" s="201">
        <v>16.31</v>
      </c>
      <c r="G3187" s="201">
        <v>16.31</v>
      </c>
      <c r="H3187" s="202">
        <v>0</v>
      </c>
      <c r="I3187" s="205">
        <v>0</v>
      </c>
      <c r="J3187" s="201">
        <v>0</v>
      </c>
      <c r="K3187" s="201">
        <v>16.31</v>
      </c>
      <c r="L3187" s="202">
        <v>0</v>
      </c>
    </row>
    <row r="3188" s="192" customFormat="1" customHeight="1" spans="1:12">
      <c r="A3188" s="179" t="s">
        <v>1414</v>
      </c>
      <c r="B3188" s="179" t="s">
        <v>1911</v>
      </c>
      <c r="C3188" s="179" t="s">
        <v>1897</v>
      </c>
      <c r="D3188" s="199" t="s">
        <v>3519</v>
      </c>
      <c r="E3188" s="200" t="s">
        <v>3534</v>
      </c>
      <c r="F3188" s="201">
        <v>37.5</v>
      </c>
      <c r="G3188" s="201">
        <v>37.5</v>
      </c>
      <c r="H3188" s="202">
        <v>0</v>
      </c>
      <c r="I3188" s="205">
        <v>37.5</v>
      </c>
      <c r="J3188" s="201">
        <v>0</v>
      </c>
      <c r="K3188" s="201">
        <v>0</v>
      </c>
      <c r="L3188" s="202">
        <v>0</v>
      </c>
    </row>
    <row r="3189" s="192" customFormat="1" customHeight="1" spans="1:12">
      <c r="A3189" s="179" t="s">
        <v>1414</v>
      </c>
      <c r="B3189" s="179" t="s">
        <v>1911</v>
      </c>
      <c r="C3189" s="179" t="s">
        <v>1897</v>
      </c>
      <c r="D3189" s="199" t="s">
        <v>3519</v>
      </c>
      <c r="E3189" s="200" t="s">
        <v>3535</v>
      </c>
      <c r="F3189" s="201">
        <v>1.53</v>
      </c>
      <c r="G3189" s="201">
        <v>1.53</v>
      </c>
      <c r="H3189" s="202">
        <v>0</v>
      </c>
      <c r="I3189" s="205">
        <v>1.53</v>
      </c>
      <c r="J3189" s="201">
        <v>0</v>
      </c>
      <c r="K3189" s="201">
        <v>0</v>
      </c>
      <c r="L3189" s="202">
        <v>0</v>
      </c>
    </row>
    <row r="3190" s="192" customFormat="1" customHeight="1" spans="1:12">
      <c r="A3190" s="179" t="s">
        <v>1414</v>
      </c>
      <c r="B3190" s="179" t="s">
        <v>1911</v>
      </c>
      <c r="C3190" s="179" t="s">
        <v>1897</v>
      </c>
      <c r="D3190" s="199" t="s">
        <v>3519</v>
      </c>
      <c r="E3190" s="200" t="s">
        <v>3536</v>
      </c>
      <c r="F3190" s="201">
        <v>7.08</v>
      </c>
      <c r="G3190" s="201">
        <v>7.08</v>
      </c>
      <c r="H3190" s="202">
        <v>0</v>
      </c>
      <c r="I3190" s="205">
        <v>7.08</v>
      </c>
      <c r="J3190" s="201">
        <v>0</v>
      </c>
      <c r="K3190" s="201">
        <v>0</v>
      </c>
      <c r="L3190" s="202">
        <v>0</v>
      </c>
    </row>
    <row r="3191" s="192" customFormat="1" customHeight="1" spans="1:12">
      <c r="A3191" s="179"/>
      <c r="B3191" s="179"/>
      <c r="C3191" s="179"/>
      <c r="D3191" s="199" t="s">
        <v>3541</v>
      </c>
      <c r="E3191" s="200" t="s">
        <v>3542</v>
      </c>
      <c r="F3191" s="201">
        <v>153</v>
      </c>
      <c r="G3191" s="201">
        <v>153</v>
      </c>
      <c r="H3191" s="202">
        <v>0</v>
      </c>
      <c r="I3191" s="205">
        <v>153</v>
      </c>
      <c r="J3191" s="201">
        <v>0</v>
      </c>
      <c r="K3191" s="201">
        <v>0</v>
      </c>
      <c r="L3191" s="202">
        <v>0</v>
      </c>
    </row>
    <row r="3192" s="192" customFormat="1" customHeight="1" spans="1:12">
      <c r="A3192" s="179" t="s">
        <v>1414</v>
      </c>
      <c r="B3192" s="179" t="s">
        <v>1911</v>
      </c>
      <c r="C3192" s="179" t="s">
        <v>1897</v>
      </c>
      <c r="D3192" s="199" t="s">
        <v>3519</v>
      </c>
      <c r="E3192" s="200" t="s">
        <v>4049</v>
      </c>
      <c r="F3192" s="201">
        <v>20</v>
      </c>
      <c r="G3192" s="201">
        <v>20</v>
      </c>
      <c r="H3192" s="202">
        <v>0</v>
      </c>
      <c r="I3192" s="205">
        <v>20</v>
      </c>
      <c r="J3192" s="201">
        <v>0</v>
      </c>
      <c r="K3192" s="201">
        <v>0</v>
      </c>
      <c r="L3192" s="202">
        <v>0</v>
      </c>
    </row>
    <row r="3193" s="192" customFormat="1" customHeight="1" spans="1:12">
      <c r="A3193" s="179" t="s">
        <v>1414</v>
      </c>
      <c r="B3193" s="179" t="s">
        <v>1911</v>
      </c>
      <c r="C3193" s="179" t="s">
        <v>1897</v>
      </c>
      <c r="D3193" s="199" t="s">
        <v>3519</v>
      </c>
      <c r="E3193" s="200" t="s">
        <v>4050</v>
      </c>
      <c r="F3193" s="201">
        <v>30</v>
      </c>
      <c r="G3193" s="201">
        <v>30</v>
      </c>
      <c r="H3193" s="202">
        <v>0</v>
      </c>
      <c r="I3193" s="205">
        <v>30</v>
      </c>
      <c r="J3193" s="201">
        <v>0</v>
      </c>
      <c r="K3193" s="201">
        <v>0</v>
      </c>
      <c r="L3193" s="202">
        <v>0</v>
      </c>
    </row>
    <row r="3194" s="192" customFormat="1" customHeight="1" spans="1:12">
      <c r="A3194" s="179" t="s">
        <v>1414</v>
      </c>
      <c r="B3194" s="179" t="s">
        <v>1911</v>
      </c>
      <c r="C3194" s="179" t="s">
        <v>1897</v>
      </c>
      <c r="D3194" s="199" t="s">
        <v>3519</v>
      </c>
      <c r="E3194" s="200" t="s">
        <v>4051</v>
      </c>
      <c r="F3194" s="201">
        <v>90</v>
      </c>
      <c r="G3194" s="201">
        <v>90</v>
      </c>
      <c r="H3194" s="202">
        <v>0</v>
      </c>
      <c r="I3194" s="205">
        <v>90</v>
      </c>
      <c r="J3194" s="201">
        <v>0</v>
      </c>
      <c r="K3194" s="201">
        <v>0</v>
      </c>
      <c r="L3194" s="202">
        <v>0</v>
      </c>
    </row>
    <row r="3195" s="192" customFormat="1" customHeight="1" spans="1:12">
      <c r="A3195" s="179" t="s">
        <v>1414</v>
      </c>
      <c r="B3195" s="179" t="s">
        <v>1911</v>
      </c>
      <c r="C3195" s="179" t="s">
        <v>1897</v>
      </c>
      <c r="D3195" s="199" t="s">
        <v>3519</v>
      </c>
      <c r="E3195" s="200" t="s">
        <v>4052</v>
      </c>
      <c r="F3195" s="201">
        <v>13</v>
      </c>
      <c r="G3195" s="201">
        <v>13</v>
      </c>
      <c r="H3195" s="202">
        <v>0</v>
      </c>
      <c r="I3195" s="205">
        <v>13</v>
      </c>
      <c r="J3195" s="201">
        <v>0</v>
      </c>
      <c r="K3195" s="201">
        <v>0</v>
      </c>
      <c r="L3195" s="202">
        <v>0</v>
      </c>
    </row>
    <row r="3196" s="192" customFormat="1" customHeight="1" spans="1:12">
      <c r="A3196" s="179"/>
      <c r="B3196" s="179"/>
      <c r="C3196" s="179"/>
      <c r="D3196" s="199" t="s">
        <v>2724</v>
      </c>
      <c r="E3196" s="200" t="s">
        <v>147</v>
      </c>
      <c r="F3196" s="201">
        <v>451.72</v>
      </c>
      <c r="G3196" s="201">
        <v>101.72</v>
      </c>
      <c r="H3196" s="202">
        <v>350</v>
      </c>
      <c r="I3196" s="205">
        <v>22.53</v>
      </c>
      <c r="J3196" s="201">
        <v>358</v>
      </c>
      <c r="K3196" s="201">
        <v>24.66</v>
      </c>
      <c r="L3196" s="202">
        <v>46.53</v>
      </c>
    </row>
    <row r="3197" s="192" customFormat="1" customHeight="1" spans="1:12">
      <c r="A3197" s="179"/>
      <c r="B3197" s="179"/>
      <c r="C3197" s="179"/>
      <c r="D3197" s="199" t="s">
        <v>2725</v>
      </c>
      <c r="E3197" s="200" t="s">
        <v>2726</v>
      </c>
      <c r="F3197" s="201">
        <v>451.72</v>
      </c>
      <c r="G3197" s="201">
        <v>101.72</v>
      </c>
      <c r="H3197" s="202">
        <v>350</v>
      </c>
      <c r="I3197" s="205">
        <v>22.53</v>
      </c>
      <c r="J3197" s="201">
        <v>358</v>
      </c>
      <c r="K3197" s="201">
        <v>24.66</v>
      </c>
      <c r="L3197" s="202">
        <v>46.53</v>
      </c>
    </row>
    <row r="3198" s="192" customFormat="1" customHeight="1" spans="1:12">
      <c r="A3198" s="179"/>
      <c r="B3198" s="179"/>
      <c r="C3198" s="179"/>
      <c r="D3198" s="199" t="s">
        <v>3517</v>
      </c>
      <c r="E3198" s="200" t="s">
        <v>3518</v>
      </c>
      <c r="F3198" s="201">
        <v>93.72</v>
      </c>
      <c r="G3198" s="201">
        <v>93.72</v>
      </c>
      <c r="H3198" s="202">
        <v>0</v>
      </c>
      <c r="I3198" s="205">
        <v>14.53</v>
      </c>
      <c r="J3198" s="201">
        <v>8</v>
      </c>
      <c r="K3198" s="201">
        <v>24.66</v>
      </c>
      <c r="L3198" s="202">
        <v>46.53</v>
      </c>
    </row>
    <row r="3199" s="192" customFormat="1" customHeight="1" spans="1:12">
      <c r="A3199" s="179" t="s">
        <v>1752</v>
      </c>
      <c r="B3199" s="179" t="s">
        <v>1897</v>
      </c>
      <c r="C3199" s="179" t="s">
        <v>1897</v>
      </c>
      <c r="D3199" s="199" t="s">
        <v>3519</v>
      </c>
      <c r="E3199" s="200" t="s">
        <v>3520</v>
      </c>
      <c r="F3199" s="201">
        <v>46.53</v>
      </c>
      <c r="G3199" s="201">
        <v>46.53</v>
      </c>
      <c r="H3199" s="202">
        <v>0</v>
      </c>
      <c r="I3199" s="205">
        <v>0</v>
      </c>
      <c r="J3199" s="201">
        <v>0</v>
      </c>
      <c r="K3199" s="201">
        <v>0</v>
      </c>
      <c r="L3199" s="202">
        <v>46.53</v>
      </c>
    </row>
    <row r="3200" s="192" customFormat="1" customHeight="1" spans="1:12">
      <c r="A3200" s="179" t="s">
        <v>1752</v>
      </c>
      <c r="B3200" s="179" t="s">
        <v>1897</v>
      </c>
      <c r="C3200" s="179" t="s">
        <v>1897</v>
      </c>
      <c r="D3200" s="199" t="s">
        <v>3519</v>
      </c>
      <c r="E3200" s="200" t="s">
        <v>3522</v>
      </c>
      <c r="F3200" s="201">
        <v>8</v>
      </c>
      <c r="G3200" s="201">
        <v>8</v>
      </c>
      <c r="H3200" s="202">
        <v>0</v>
      </c>
      <c r="I3200" s="205">
        <v>0</v>
      </c>
      <c r="J3200" s="201">
        <v>8</v>
      </c>
      <c r="K3200" s="201">
        <v>0</v>
      </c>
      <c r="L3200" s="202">
        <v>0</v>
      </c>
    </row>
    <row r="3201" s="192" customFormat="1" customHeight="1" spans="1:12">
      <c r="A3201" s="179" t="s">
        <v>1619</v>
      </c>
      <c r="B3201" s="179" t="s">
        <v>1911</v>
      </c>
      <c r="C3201" s="179" t="s">
        <v>1911</v>
      </c>
      <c r="D3201" s="199" t="s">
        <v>3523</v>
      </c>
      <c r="E3201" s="200" t="s">
        <v>3524</v>
      </c>
      <c r="F3201" s="201">
        <v>10.91</v>
      </c>
      <c r="G3201" s="201">
        <v>10.91</v>
      </c>
      <c r="H3201" s="202">
        <v>0</v>
      </c>
      <c r="I3201" s="205">
        <v>0</v>
      </c>
      <c r="J3201" s="201">
        <v>0</v>
      </c>
      <c r="K3201" s="201">
        <v>10.91</v>
      </c>
      <c r="L3201" s="202">
        <v>0</v>
      </c>
    </row>
    <row r="3202" s="192" customFormat="1" customHeight="1" spans="1:12">
      <c r="A3202" s="179" t="s">
        <v>1619</v>
      </c>
      <c r="B3202" s="179" t="s">
        <v>1911</v>
      </c>
      <c r="C3202" s="179" t="s">
        <v>1913</v>
      </c>
      <c r="D3202" s="199" t="s">
        <v>3525</v>
      </c>
      <c r="E3202" s="200" t="s">
        <v>3526</v>
      </c>
      <c r="F3202" s="201">
        <v>4.36</v>
      </c>
      <c r="G3202" s="201">
        <v>4.36</v>
      </c>
      <c r="H3202" s="202">
        <v>0</v>
      </c>
      <c r="I3202" s="205">
        <v>0</v>
      </c>
      <c r="J3202" s="201">
        <v>0</v>
      </c>
      <c r="K3202" s="201">
        <v>4.36</v>
      </c>
      <c r="L3202" s="202">
        <v>0</v>
      </c>
    </row>
    <row r="3203" s="192" customFormat="1" customHeight="1" spans="1:12">
      <c r="A3203" s="179" t="s">
        <v>1697</v>
      </c>
      <c r="B3203" s="179" t="s">
        <v>1992</v>
      </c>
      <c r="C3203" s="179" t="s">
        <v>1899</v>
      </c>
      <c r="D3203" s="199" t="s">
        <v>3582</v>
      </c>
      <c r="E3203" s="200" t="s">
        <v>3528</v>
      </c>
      <c r="F3203" s="201">
        <v>2.81</v>
      </c>
      <c r="G3203" s="201">
        <v>2.81</v>
      </c>
      <c r="H3203" s="202">
        <v>0</v>
      </c>
      <c r="I3203" s="205">
        <v>0</v>
      </c>
      <c r="J3203" s="201">
        <v>0</v>
      </c>
      <c r="K3203" s="201">
        <v>2.81</v>
      </c>
      <c r="L3203" s="202">
        <v>0</v>
      </c>
    </row>
    <row r="3204" s="192" customFormat="1" customHeight="1" spans="1:12">
      <c r="A3204" s="179" t="s">
        <v>1619</v>
      </c>
      <c r="B3204" s="179" t="s">
        <v>2029</v>
      </c>
      <c r="C3204" s="179" t="s">
        <v>1899</v>
      </c>
      <c r="D3204" s="199" t="s">
        <v>3529</v>
      </c>
      <c r="E3204" s="200" t="s">
        <v>3530</v>
      </c>
      <c r="F3204" s="201">
        <v>0.47</v>
      </c>
      <c r="G3204" s="201">
        <v>0.47</v>
      </c>
      <c r="H3204" s="202">
        <v>0</v>
      </c>
      <c r="I3204" s="205">
        <v>0</v>
      </c>
      <c r="J3204" s="201">
        <v>0</v>
      </c>
      <c r="K3204" s="201">
        <v>0.47</v>
      </c>
      <c r="L3204" s="202">
        <v>0</v>
      </c>
    </row>
    <row r="3205" s="192" customFormat="1" customHeight="1" spans="1:12">
      <c r="A3205" s="179" t="s">
        <v>1619</v>
      </c>
      <c r="B3205" s="179" t="s">
        <v>2029</v>
      </c>
      <c r="C3205" s="179" t="s">
        <v>1897</v>
      </c>
      <c r="D3205" s="199" t="s">
        <v>3531</v>
      </c>
      <c r="E3205" s="200" t="s">
        <v>3532</v>
      </c>
      <c r="F3205" s="201">
        <v>0.53</v>
      </c>
      <c r="G3205" s="201">
        <v>0.53</v>
      </c>
      <c r="H3205" s="202">
        <v>0</v>
      </c>
      <c r="I3205" s="205">
        <v>0</v>
      </c>
      <c r="J3205" s="201">
        <v>0</v>
      </c>
      <c r="K3205" s="201">
        <v>0.53</v>
      </c>
      <c r="L3205" s="202">
        <v>0</v>
      </c>
    </row>
    <row r="3206" s="192" customFormat="1" customHeight="1" spans="1:12">
      <c r="A3206" s="179" t="s">
        <v>1851</v>
      </c>
      <c r="B3206" s="179" t="s">
        <v>1899</v>
      </c>
      <c r="C3206" s="179" t="s">
        <v>1897</v>
      </c>
      <c r="D3206" s="199" t="s">
        <v>3533</v>
      </c>
      <c r="E3206" s="200" t="s">
        <v>3533</v>
      </c>
      <c r="F3206" s="201">
        <v>5.58</v>
      </c>
      <c r="G3206" s="201">
        <v>5.58</v>
      </c>
      <c r="H3206" s="202">
        <v>0</v>
      </c>
      <c r="I3206" s="205">
        <v>0</v>
      </c>
      <c r="J3206" s="201">
        <v>0</v>
      </c>
      <c r="K3206" s="201">
        <v>5.58</v>
      </c>
      <c r="L3206" s="202">
        <v>0</v>
      </c>
    </row>
    <row r="3207" s="192" customFormat="1" customHeight="1" spans="1:12">
      <c r="A3207" s="179" t="s">
        <v>1752</v>
      </c>
      <c r="B3207" s="179" t="s">
        <v>1897</v>
      </c>
      <c r="C3207" s="179" t="s">
        <v>1897</v>
      </c>
      <c r="D3207" s="199" t="s">
        <v>3519</v>
      </c>
      <c r="E3207" s="200" t="s">
        <v>3534</v>
      </c>
      <c r="F3207" s="201">
        <v>12</v>
      </c>
      <c r="G3207" s="201">
        <v>12</v>
      </c>
      <c r="H3207" s="202">
        <v>0</v>
      </c>
      <c r="I3207" s="205">
        <v>12</v>
      </c>
      <c r="J3207" s="201">
        <v>0</v>
      </c>
      <c r="K3207" s="201">
        <v>0</v>
      </c>
      <c r="L3207" s="202">
        <v>0</v>
      </c>
    </row>
    <row r="3208" s="192" customFormat="1" customHeight="1" spans="1:12">
      <c r="A3208" s="179" t="s">
        <v>1752</v>
      </c>
      <c r="B3208" s="179" t="s">
        <v>1897</v>
      </c>
      <c r="C3208" s="179" t="s">
        <v>1897</v>
      </c>
      <c r="D3208" s="199" t="s">
        <v>3519</v>
      </c>
      <c r="E3208" s="200" t="s">
        <v>3535</v>
      </c>
      <c r="F3208" s="201">
        <v>0.53</v>
      </c>
      <c r="G3208" s="201">
        <v>0.53</v>
      </c>
      <c r="H3208" s="202">
        <v>0</v>
      </c>
      <c r="I3208" s="205">
        <v>0.53</v>
      </c>
      <c r="J3208" s="201">
        <v>0</v>
      </c>
      <c r="K3208" s="201">
        <v>0</v>
      </c>
      <c r="L3208" s="202">
        <v>0</v>
      </c>
    </row>
    <row r="3209" s="192" customFormat="1" customHeight="1" spans="1:12">
      <c r="A3209" s="179" t="s">
        <v>1752</v>
      </c>
      <c r="B3209" s="179" t="s">
        <v>1897</v>
      </c>
      <c r="C3209" s="179" t="s">
        <v>1897</v>
      </c>
      <c r="D3209" s="199" t="s">
        <v>3519</v>
      </c>
      <c r="E3209" s="200" t="s">
        <v>3536</v>
      </c>
      <c r="F3209" s="201">
        <v>2</v>
      </c>
      <c r="G3209" s="201">
        <v>2</v>
      </c>
      <c r="H3209" s="202">
        <v>0</v>
      </c>
      <c r="I3209" s="205">
        <v>2</v>
      </c>
      <c r="J3209" s="201">
        <v>0</v>
      </c>
      <c r="K3209" s="201">
        <v>0</v>
      </c>
      <c r="L3209" s="202">
        <v>0</v>
      </c>
    </row>
    <row r="3210" s="192" customFormat="1" customHeight="1" spans="1:12">
      <c r="A3210" s="179"/>
      <c r="B3210" s="179"/>
      <c r="C3210" s="179"/>
      <c r="D3210" s="199" t="s">
        <v>3541</v>
      </c>
      <c r="E3210" s="200" t="s">
        <v>3542</v>
      </c>
      <c r="F3210" s="201">
        <v>358</v>
      </c>
      <c r="G3210" s="201">
        <v>8</v>
      </c>
      <c r="H3210" s="202">
        <v>350</v>
      </c>
      <c r="I3210" s="205">
        <v>8</v>
      </c>
      <c r="J3210" s="201">
        <v>350</v>
      </c>
      <c r="K3210" s="201">
        <v>0</v>
      </c>
      <c r="L3210" s="202">
        <v>0</v>
      </c>
    </row>
    <row r="3211" s="192" customFormat="1" customHeight="1" spans="1:12">
      <c r="A3211" s="179" t="s">
        <v>1752</v>
      </c>
      <c r="B3211" s="179" t="s">
        <v>1897</v>
      </c>
      <c r="C3211" s="179" t="s">
        <v>1899</v>
      </c>
      <c r="D3211" s="199" t="s">
        <v>3732</v>
      </c>
      <c r="E3211" s="200" t="s">
        <v>4053</v>
      </c>
      <c r="F3211" s="201">
        <v>8</v>
      </c>
      <c r="G3211" s="201">
        <v>8</v>
      </c>
      <c r="H3211" s="202">
        <v>0</v>
      </c>
      <c r="I3211" s="205">
        <v>8</v>
      </c>
      <c r="J3211" s="201">
        <v>0</v>
      </c>
      <c r="K3211" s="201">
        <v>0</v>
      </c>
      <c r="L3211" s="202">
        <v>0</v>
      </c>
    </row>
    <row r="3212" s="192" customFormat="1" customHeight="1" spans="1:12">
      <c r="A3212" s="179" t="s">
        <v>1752</v>
      </c>
      <c r="B3212" s="179" t="s">
        <v>1897</v>
      </c>
      <c r="C3212" s="179" t="s">
        <v>1899</v>
      </c>
      <c r="D3212" s="199" t="s">
        <v>3732</v>
      </c>
      <c r="E3212" s="200" t="s">
        <v>3622</v>
      </c>
      <c r="F3212" s="201">
        <v>350</v>
      </c>
      <c r="G3212" s="201">
        <v>0</v>
      </c>
      <c r="H3212" s="202">
        <v>350</v>
      </c>
      <c r="I3212" s="205">
        <v>0</v>
      </c>
      <c r="J3212" s="201">
        <v>350</v>
      </c>
      <c r="K3212" s="201">
        <v>0</v>
      </c>
      <c r="L3212" s="202">
        <v>0</v>
      </c>
    </row>
    <row r="3213" s="192" customFormat="1" customHeight="1" spans="1:12">
      <c r="A3213" s="179"/>
      <c r="B3213" s="179"/>
      <c r="C3213" s="179"/>
      <c r="D3213" s="199" t="s">
        <v>2727</v>
      </c>
      <c r="E3213" s="200" t="s">
        <v>1168</v>
      </c>
      <c r="F3213" s="201">
        <v>358.71</v>
      </c>
      <c r="G3213" s="201">
        <v>358.71</v>
      </c>
      <c r="H3213" s="202">
        <v>0</v>
      </c>
      <c r="I3213" s="205">
        <v>118.87</v>
      </c>
      <c r="J3213" s="201">
        <v>39.4</v>
      </c>
      <c r="K3213" s="201">
        <v>69.56</v>
      </c>
      <c r="L3213" s="202">
        <v>130.88</v>
      </c>
    </row>
    <row r="3214" s="192" customFormat="1" customHeight="1" spans="1:12">
      <c r="A3214" s="179"/>
      <c r="B3214" s="179"/>
      <c r="C3214" s="179"/>
      <c r="D3214" s="199" t="s">
        <v>2728</v>
      </c>
      <c r="E3214" s="200" t="s">
        <v>2729</v>
      </c>
      <c r="F3214" s="201">
        <v>251.03</v>
      </c>
      <c r="G3214" s="201">
        <v>251.03</v>
      </c>
      <c r="H3214" s="202">
        <v>0</v>
      </c>
      <c r="I3214" s="205">
        <v>72.99</v>
      </c>
      <c r="J3214" s="201">
        <v>32.4</v>
      </c>
      <c r="K3214" s="201">
        <v>50.47</v>
      </c>
      <c r="L3214" s="202">
        <v>95.17</v>
      </c>
    </row>
    <row r="3215" s="192" customFormat="1" customHeight="1" spans="1:12">
      <c r="A3215" s="179"/>
      <c r="B3215" s="179"/>
      <c r="C3215" s="179"/>
      <c r="D3215" s="199" t="s">
        <v>3517</v>
      </c>
      <c r="E3215" s="200" t="s">
        <v>3518</v>
      </c>
      <c r="F3215" s="201">
        <v>213.03</v>
      </c>
      <c r="G3215" s="201">
        <v>213.03</v>
      </c>
      <c r="H3215" s="202">
        <v>0</v>
      </c>
      <c r="I3215" s="205">
        <v>34.99</v>
      </c>
      <c r="J3215" s="201">
        <v>32.4</v>
      </c>
      <c r="K3215" s="201">
        <v>50.47</v>
      </c>
      <c r="L3215" s="202">
        <v>95.17</v>
      </c>
    </row>
    <row r="3216" s="192" customFormat="1" customHeight="1" spans="1:12">
      <c r="A3216" s="179" t="s">
        <v>1414</v>
      </c>
      <c r="B3216" s="179" t="s">
        <v>2033</v>
      </c>
      <c r="C3216" s="179" t="s">
        <v>1897</v>
      </c>
      <c r="D3216" s="199" t="s">
        <v>3519</v>
      </c>
      <c r="E3216" s="200" t="s">
        <v>3520</v>
      </c>
      <c r="F3216" s="201">
        <v>95.17</v>
      </c>
      <c r="G3216" s="201">
        <v>95.17</v>
      </c>
      <c r="H3216" s="202">
        <v>0</v>
      </c>
      <c r="I3216" s="205">
        <v>0</v>
      </c>
      <c r="J3216" s="201">
        <v>0</v>
      </c>
      <c r="K3216" s="201">
        <v>0</v>
      </c>
      <c r="L3216" s="202">
        <v>95.17</v>
      </c>
    </row>
    <row r="3217" s="192" customFormat="1" customHeight="1" spans="1:12">
      <c r="A3217" s="179" t="s">
        <v>1414</v>
      </c>
      <c r="B3217" s="179" t="s">
        <v>2033</v>
      </c>
      <c r="C3217" s="179" t="s">
        <v>1897</v>
      </c>
      <c r="D3217" s="199" t="s">
        <v>3519</v>
      </c>
      <c r="E3217" s="200" t="s">
        <v>3521</v>
      </c>
      <c r="F3217" s="201">
        <v>4.83</v>
      </c>
      <c r="G3217" s="201">
        <v>4.83</v>
      </c>
      <c r="H3217" s="202">
        <v>0</v>
      </c>
      <c r="I3217" s="205">
        <v>0</v>
      </c>
      <c r="J3217" s="201">
        <v>4.83</v>
      </c>
      <c r="K3217" s="201">
        <v>0</v>
      </c>
      <c r="L3217" s="202">
        <v>0</v>
      </c>
    </row>
    <row r="3218" s="192" customFormat="1" customHeight="1" spans="1:12">
      <c r="A3218" s="179" t="s">
        <v>1414</v>
      </c>
      <c r="B3218" s="179" t="s">
        <v>2033</v>
      </c>
      <c r="C3218" s="179" t="s">
        <v>1897</v>
      </c>
      <c r="D3218" s="199" t="s">
        <v>3519</v>
      </c>
      <c r="E3218" s="200" t="s">
        <v>3522</v>
      </c>
      <c r="F3218" s="201">
        <v>15</v>
      </c>
      <c r="G3218" s="201">
        <v>15</v>
      </c>
      <c r="H3218" s="202">
        <v>0</v>
      </c>
      <c r="I3218" s="205">
        <v>0</v>
      </c>
      <c r="J3218" s="201">
        <v>15</v>
      </c>
      <c r="K3218" s="201">
        <v>0</v>
      </c>
      <c r="L3218" s="202">
        <v>0</v>
      </c>
    </row>
    <row r="3219" s="192" customFormat="1" customHeight="1" spans="1:12">
      <c r="A3219" s="179" t="s">
        <v>1619</v>
      </c>
      <c r="B3219" s="179" t="s">
        <v>1911</v>
      </c>
      <c r="C3219" s="179" t="s">
        <v>1911</v>
      </c>
      <c r="D3219" s="199" t="s">
        <v>3523</v>
      </c>
      <c r="E3219" s="200" t="s">
        <v>3524</v>
      </c>
      <c r="F3219" s="201">
        <v>23</v>
      </c>
      <c r="G3219" s="201">
        <v>23</v>
      </c>
      <c r="H3219" s="202">
        <v>0</v>
      </c>
      <c r="I3219" s="205">
        <v>0</v>
      </c>
      <c r="J3219" s="201">
        <v>0</v>
      </c>
      <c r="K3219" s="201">
        <v>23</v>
      </c>
      <c r="L3219" s="202">
        <v>0</v>
      </c>
    </row>
    <row r="3220" s="192" customFormat="1" customHeight="1" spans="1:12">
      <c r="A3220" s="179" t="s">
        <v>1619</v>
      </c>
      <c r="B3220" s="179" t="s">
        <v>1911</v>
      </c>
      <c r="C3220" s="179" t="s">
        <v>1913</v>
      </c>
      <c r="D3220" s="199" t="s">
        <v>3525</v>
      </c>
      <c r="E3220" s="200" t="s">
        <v>3526</v>
      </c>
      <c r="F3220" s="201">
        <v>9.2</v>
      </c>
      <c r="G3220" s="201">
        <v>9.2</v>
      </c>
      <c r="H3220" s="202">
        <v>0</v>
      </c>
      <c r="I3220" s="205">
        <v>0</v>
      </c>
      <c r="J3220" s="201">
        <v>0</v>
      </c>
      <c r="K3220" s="201">
        <v>9.2</v>
      </c>
      <c r="L3220" s="202">
        <v>0</v>
      </c>
    </row>
    <row r="3221" s="192" customFormat="1" customHeight="1" spans="1:12">
      <c r="A3221" s="179" t="s">
        <v>1697</v>
      </c>
      <c r="B3221" s="179" t="s">
        <v>1992</v>
      </c>
      <c r="C3221" s="179" t="s">
        <v>1897</v>
      </c>
      <c r="D3221" s="199" t="s">
        <v>3527</v>
      </c>
      <c r="E3221" s="200" t="s">
        <v>3528</v>
      </c>
      <c r="F3221" s="201">
        <v>5.9</v>
      </c>
      <c r="G3221" s="201">
        <v>5.9</v>
      </c>
      <c r="H3221" s="202">
        <v>0</v>
      </c>
      <c r="I3221" s="205">
        <v>0</v>
      </c>
      <c r="J3221" s="201">
        <v>0</v>
      </c>
      <c r="K3221" s="201">
        <v>5.9</v>
      </c>
      <c r="L3221" s="202">
        <v>0</v>
      </c>
    </row>
    <row r="3222" s="192" customFormat="1" customHeight="1" spans="1:12">
      <c r="A3222" s="179" t="s">
        <v>1619</v>
      </c>
      <c r="B3222" s="179" t="s">
        <v>2029</v>
      </c>
      <c r="C3222" s="179" t="s">
        <v>1899</v>
      </c>
      <c r="D3222" s="199" t="s">
        <v>3529</v>
      </c>
      <c r="E3222" s="200" t="s">
        <v>3530</v>
      </c>
      <c r="F3222" s="201">
        <v>0.95</v>
      </c>
      <c r="G3222" s="201">
        <v>0.95</v>
      </c>
      <c r="H3222" s="202">
        <v>0</v>
      </c>
      <c r="I3222" s="205">
        <v>0</v>
      </c>
      <c r="J3222" s="201">
        <v>0</v>
      </c>
      <c r="K3222" s="201">
        <v>0.95</v>
      </c>
      <c r="L3222" s="202">
        <v>0</v>
      </c>
    </row>
    <row r="3223" s="192" customFormat="1" customHeight="1" spans="1:12">
      <c r="A3223" s="179" t="s">
        <v>1851</v>
      </c>
      <c r="B3223" s="179" t="s">
        <v>1899</v>
      </c>
      <c r="C3223" s="179" t="s">
        <v>1897</v>
      </c>
      <c r="D3223" s="199" t="s">
        <v>3533</v>
      </c>
      <c r="E3223" s="200" t="s">
        <v>3533</v>
      </c>
      <c r="F3223" s="201">
        <v>11.42</v>
      </c>
      <c r="G3223" s="201">
        <v>11.42</v>
      </c>
      <c r="H3223" s="202">
        <v>0</v>
      </c>
      <c r="I3223" s="205">
        <v>0</v>
      </c>
      <c r="J3223" s="201">
        <v>0</v>
      </c>
      <c r="K3223" s="201">
        <v>11.42</v>
      </c>
      <c r="L3223" s="202">
        <v>0</v>
      </c>
    </row>
    <row r="3224" s="192" customFormat="1" customHeight="1" spans="1:12">
      <c r="A3224" s="179" t="s">
        <v>1414</v>
      </c>
      <c r="B3224" s="179" t="s">
        <v>2033</v>
      </c>
      <c r="C3224" s="179" t="s">
        <v>1897</v>
      </c>
      <c r="D3224" s="199" t="s">
        <v>3519</v>
      </c>
      <c r="E3224" s="200" t="s">
        <v>3534</v>
      </c>
      <c r="F3224" s="201">
        <v>22.5</v>
      </c>
      <c r="G3224" s="201">
        <v>22.5</v>
      </c>
      <c r="H3224" s="202">
        <v>0</v>
      </c>
      <c r="I3224" s="205">
        <v>22.5</v>
      </c>
      <c r="J3224" s="201">
        <v>0</v>
      </c>
      <c r="K3224" s="201">
        <v>0</v>
      </c>
      <c r="L3224" s="202">
        <v>0</v>
      </c>
    </row>
    <row r="3225" s="192" customFormat="1" customHeight="1" spans="1:12">
      <c r="A3225" s="179" t="s">
        <v>1414</v>
      </c>
      <c r="B3225" s="179" t="s">
        <v>2033</v>
      </c>
      <c r="C3225" s="179" t="s">
        <v>1897</v>
      </c>
      <c r="D3225" s="199" t="s">
        <v>3519</v>
      </c>
      <c r="E3225" s="200" t="s">
        <v>3535</v>
      </c>
      <c r="F3225" s="201">
        <v>1.16</v>
      </c>
      <c r="G3225" s="201">
        <v>1.16</v>
      </c>
      <c r="H3225" s="202">
        <v>0</v>
      </c>
      <c r="I3225" s="205">
        <v>1.16</v>
      </c>
      <c r="J3225" s="201">
        <v>0</v>
      </c>
      <c r="K3225" s="201">
        <v>0</v>
      </c>
      <c r="L3225" s="202">
        <v>0</v>
      </c>
    </row>
    <row r="3226" s="192" customFormat="1" customHeight="1" spans="1:12">
      <c r="A3226" s="179" t="s">
        <v>1414</v>
      </c>
      <c r="B3226" s="179" t="s">
        <v>2033</v>
      </c>
      <c r="C3226" s="179" t="s">
        <v>1897</v>
      </c>
      <c r="D3226" s="199" t="s">
        <v>3519</v>
      </c>
      <c r="E3226" s="200" t="s">
        <v>3536</v>
      </c>
      <c r="F3226" s="201">
        <v>11.33</v>
      </c>
      <c r="G3226" s="201">
        <v>11.33</v>
      </c>
      <c r="H3226" s="202">
        <v>0</v>
      </c>
      <c r="I3226" s="205">
        <v>11.33</v>
      </c>
      <c r="J3226" s="201">
        <v>0</v>
      </c>
      <c r="K3226" s="201">
        <v>0</v>
      </c>
      <c r="L3226" s="202">
        <v>0</v>
      </c>
    </row>
    <row r="3227" s="192" customFormat="1" customHeight="1" spans="1:12">
      <c r="A3227" s="179" t="s">
        <v>1619</v>
      </c>
      <c r="B3227" s="179" t="s">
        <v>1911</v>
      </c>
      <c r="C3227" s="179" t="s">
        <v>1897</v>
      </c>
      <c r="D3227" s="199" t="s">
        <v>3537</v>
      </c>
      <c r="E3227" s="200" t="s">
        <v>3538</v>
      </c>
      <c r="F3227" s="201">
        <v>12.57</v>
      </c>
      <c r="G3227" s="201">
        <v>12.57</v>
      </c>
      <c r="H3227" s="202">
        <v>0</v>
      </c>
      <c r="I3227" s="205">
        <v>0</v>
      </c>
      <c r="J3227" s="201">
        <v>12.57</v>
      </c>
      <c r="K3227" s="201">
        <v>0</v>
      </c>
      <c r="L3227" s="202">
        <v>0</v>
      </c>
    </row>
    <row r="3228" s="192" customFormat="1" customHeight="1" spans="1:12">
      <c r="A3228" s="179"/>
      <c r="B3228" s="179"/>
      <c r="C3228" s="179"/>
      <c r="D3228" s="199" t="s">
        <v>3541</v>
      </c>
      <c r="E3228" s="200" t="s">
        <v>3542</v>
      </c>
      <c r="F3228" s="201">
        <v>38</v>
      </c>
      <c r="G3228" s="201">
        <v>38</v>
      </c>
      <c r="H3228" s="202">
        <v>0</v>
      </c>
      <c r="I3228" s="205">
        <v>38</v>
      </c>
      <c r="J3228" s="201">
        <v>0</v>
      </c>
      <c r="K3228" s="201">
        <v>0</v>
      </c>
      <c r="L3228" s="202">
        <v>0</v>
      </c>
    </row>
    <row r="3229" s="192" customFormat="1" customHeight="1" spans="1:12">
      <c r="A3229" s="179" t="s">
        <v>1414</v>
      </c>
      <c r="B3229" s="179" t="s">
        <v>2033</v>
      </c>
      <c r="C3229" s="179" t="s">
        <v>1897</v>
      </c>
      <c r="D3229" s="199" t="s">
        <v>3519</v>
      </c>
      <c r="E3229" s="200" t="s">
        <v>4054</v>
      </c>
      <c r="F3229" s="201">
        <v>31</v>
      </c>
      <c r="G3229" s="201">
        <v>31</v>
      </c>
      <c r="H3229" s="202">
        <v>0</v>
      </c>
      <c r="I3229" s="205">
        <v>31</v>
      </c>
      <c r="J3229" s="201">
        <v>0</v>
      </c>
      <c r="K3229" s="201">
        <v>0</v>
      </c>
      <c r="L3229" s="202">
        <v>0</v>
      </c>
    </row>
    <row r="3230" s="192" customFormat="1" customHeight="1" spans="1:12">
      <c r="A3230" s="179" t="s">
        <v>1414</v>
      </c>
      <c r="B3230" s="179" t="s">
        <v>2033</v>
      </c>
      <c r="C3230" s="179" t="s">
        <v>1897</v>
      </c>
      <c r="D3230" s="199" t="s">
        <v>3519</v>
      </c>
      <c r="E3230" s="200" t="s">
        <v>4055</v>
      </c>
      <c r="F3230" s="201">
        <v>7</v>
      </c>
      <c r="G3230" s="201">
        <v>7</v>
      </c>
      <c r="H3230" s="202">
        <v>0</v>
      </c>
      <c r="I3230" s="205">
        <v>7</v>
      </c>
      <c r="J3230" s="201">
        <v>0</v>
      </c>
      <c r="K3230" s="201">
        <v>0</v>
      </c>
      <c r="L3230" s="202">
        <v>0</v>
      </c>
    </row>
    <row r="3231" s="192" customFormat="1" customHeight="1" spans="1:12">
      <c r="A3231" s="179"/>
      <c r="B3231" s="179"/>
      <c r="C3231" s="179"/>
      <c r="D3231" s="199" t="s">
        <v>2730</v>
      </c>
      <c r="E3231" s="200" t="s">
        <v>2731</v>
      </c>
      <c r="F3231" s="201">
        <v>107.68</v>
      </c>
      <c r="G3231" s="201">
        <v>107.68</v>
      </c>
      <c r="H3231" s="202">
        <v>0</v>
      </c>
      <c r="I3231" s="205">
        <v>45.88</v>
      </c>
      <c r="J3231" s="201">
        <v>7</v>
      </c>
      <c r="K3231" s="201">
        <v>19.09</v>
      </c>
      <c r="L3231" s="202">
        <v>35.71</v>
      </c>
    </row>
    <row r="3232" s="192" customFormat="1" customHeight="1" spans="1:12">
      <c r="A3232" s="179"/>
      <c r="B3232" s="179"/>
      <c r="C3232" s="179"/>
      <c r="D3232" s="199" t="s">
        <v>3517</v>
      </c>
      <c r="E3232" s="200" t="s">
        <v>3518</v>
      </c>
      <c r="F3232" s="201">
        <v>72.68</v>
      </c>
      <c r="G3232" s="201">
        <v>72.68</v>
      </c>
      <c r="H3232" s="202">
        <v>0</v>
      </c>
      <c r="I3232" s="205">
        <v>10.88</v>
      </c>
      <c r="J3232" s="201">
        <v>7</v>
      </c>
      <c r="K3232" s="201">
        <v>19.09</v>
      </c>
      <c r="L3232" s="202">
        <v>35.71</v>
      </c>
    </row>
    <row r="3233" s="192" customFormat="1" customHeight="1" spans="1:12">
      <c r="A3233" s="179" t="s">
        <v>1414</v>
      </c>
      <c r="B3233" s="179" t="s">
        <v>2033</v>
      </c>
      <c r="C3233" s="179" t="s">
        <v>1897</v>
      </c>
      <c r="D3233" s="199" t="s">
        <v>3519</v>
      </c>
      <c r="E3233" s="200" t="s">
        <v>3520</v>
      </c>
      <c r="F3233" s="201">
        <v>35.71</v>
      </c>
      <c r="G3233" s="201">
        <v>35.71</v>
      </c>
      <c r="H3233" s="202">
        <v>0</v>
      </c>
      <c r="I3233" s="205">
        <v>0</v>
      </c>
      <c r="J3233" s="201">
        <v>0</v>
      </c>
      <c r="K3233" s="201">
        <v>0</v>
      </c>
      <c r="L3233" s="202">
        <v>35.71</v>
      </c>
    </row>
    <row r="3234" s="192" customFormat="1" customHeight="1" spans="1:12">
      <c r="A3234" s="179" t="s">
        <v>1414</v>
      </c>
      <c r="B3234" s="179" t="s">
        <v>2033</v>
      </c>
      <c r="C3234" s="179" t="s">
        <v>1897</v>
      </c>
      <c r="D3234" s="199" t="s">
        <v>3519</v>
      </c>
      <c r="E3234" s="200" t="s">
        <v>3522</v>
      </c>
      <c r="F3234" s="201">
        <v>7</v>
      </c>
      <c r="G3234" s="201">
        <v>7</v>
      </c>
      <c r="H3234" s="202">
        <v>0</v>
      </c>
      <c r="I3234" s="205">
        <v>0</v>
      </c>
      <c r="J3234" s="201">
        <v>7</v>
      </c>
      <c r="K3234" s="201">
        <v>0</v>
      </c>
      <c r="L3234" s="202">
        <v>0</v>
      </c>
    </row>
    <row r="3235" s="192" customFormat="1" customHeight="1" spans="1:12">
      <c r="A3235" s="179" t="s">
        <v>1619</v>
      </c>
      <c r="B3235" s="179" t="s">
        <v>1911</v>
      </c>
      <c r="C3235" s="179" t="s">
        <v>1911</v>
      </c>
      <c r="D3235" s="199" t="s">
        <v>3523</v>
      </c>
      <c r="E3235" s="200" t="s">
        <v>3524</v>
      </c>
      <c r="F3235" s="201">
        <v>8.54</v>
      </c>
      <c r="G3235" s="201">
        <v>8.54</v>
      </c>
      <c r="H3235" s="202">
        <v>0</v>
      </c>
      <c r="I3235" s="205">
        <v>0</v>
      </c>
      <c r="J3235" s="201">
        <v>0</v>
      </c>
      <c r="K3235" s="201">
        <v>8.54</v>
      </c>
      <c r="L3235" s="202">
        <v>0</v>
      </c>
    </row>
    <row r="3236" s="192" customFormat="1" customHeight="1" spans="1:12">
      <c r="A3236" s="179" t="s">
        <v>1619</v>
      </c>
      <c r="B3236" s="179" t="s">
        <v>1911</v>
      </c>
      <c r="C3236" s="179" t="s">
        <v>1913</v>
      </c>
      <c r="D3236" s="199" t="s">
        <v>3525</v>
      </c>
      <c r="E3236" s="200" t="s">
        <v>3526</v>
      </c>
      <c r="F3236" s="201">
        <v>3.42</v>
      </c>
      <c r="G3236" s="201">
        <v>3.42</v>
      </c>
      <c r="H3236" s="202">
        <v>0</v>
      </c>
      <c r="I3236" s="205">
        <v>0</v>
      </c>
      <c r="J3236" s="201">
        <v>0</v>
      </c>
      <c r="K3236" s="201">
        <v>3.42</v>
      </c>
      <c r="L3236" s="202">
        <v>0</v>
      </c>
    </row>
    <row r="3237" s="192" customFormat="1" customHeight="1" spans="1:12">
      <c r="A3237" s="179" t="s">
        <v>1697</v>
      </c>
      <c r="B3237" s="179" t="s">
        <v>1992</v>
      </c>
      <c r="C3237" s="179" t="s">
        <v>1899</v>
      </c>
      <c r="D3237" s="199" t="s">
        <v>3582</v>
      </c>
      <c r="E3237" s="200" t="s">
        <v>3528</v>
      </c>
      <c r="F3237" s="201">
        <v>2.11</v>
      </c>
      <c r="G3237" s="201">
        <v>2.11</v>
      </c>
      <c r="H3237" s="202">
        <v>0</v>
      </c>
      <c r="I3237" s="205">
        <v>0</v>
      </c>
      <c r="J3237" s="201">
        <v>0</v>
      </c>
      <c r="K3237" s="201">
        <v>2.11</v>
      </c>
      <c r="L3237" s="202">
        <v>0</v>
      </c>
    </row>
    <row r="3238" s="192" customFormat="1" customHeight="1" spans="1:12">
      <c r="A3238" s="179" t="s">
        <v>1619</v>
      </c>
      <c r="B3238" s="179" t="s">
        <v>2029</v>
      </c>
      <c r="C3238" s="179" t="s">
        <v>1899</v>
      </c>
      <c r="D3238" s="199" t="s">
        <v>3529</v>
      </c>
      <c r="E3238" s="200" t="s">
        <v>3530</v>
      </c>
      <c r="F3238" s="201">
        <v>0.36</v>
      </c>
      <c r="G3238" s="201">
        <v>0.36</v>
      </c>
      <c r="H3238" s="202">
        <v>0</v>
      </c>
      <c r="I3238" s="205">
        <v>0</v>
      </c>
      <c r="J3238" s="201">
        <v>0</v>
      </c>
      <c r="K3238" s="201">
        <v>0.36</v>
      </c>
      <c r="L3238" s="202">
        <v>0</v>
      </c>
    </row>
    <row r="3239" s="192" customFormat="1" customHeight="1" spans="1:12">
      <c r="A3239" s="179" t="s">
        <v>1619</v>
      </c>
      <c r="B3239" s="179" t="s">
        <v>2029</v>
      </c>
      <c r="C3239" s="179" t="s">
        <v>1897</v>
      </c>
      <c r="D3239" s="199" t="s">
        <v>3531</v>
      </c>
      <c r="E3239" s="200" t="s">
        <v>3532</v>
      </c>
      <c r="F3239" s="201">
        <v>0.38</v>
      </c>
      <c r="G3239" s="201">
        <v>0.38</v>
      </c>
      <c r="H3239" s="202">
        <v>0</v>
      </c>
      <c r="I3239" s="205">
        <v>0</v>
      </c>
      <c r="J3239" s="201">
        <v>0</v>
      </c>
      <c r="K3239" s="201">
        <v>0.38</v>
      </c>
      <c r="L3239" s="202">
        <v>0</v>
      </c>
    </row>
    <row r="3240" s="192" customFormat="1" customHeight="1" spans="1:12">
      <c r="A3240" s="179" t="s">
        <v>1851</v>
      </c>
      <c r="B3240" s="179" t="s">
        <v>1899</v>
      </c>
      <c r="C3240" s="179" t="s">
        <v>1897</v>
      </c>
      <c r="D3240" s="199" t="s">
        <v>3533</v>
      </c>
      <c r="E3240" s="200" t="s">
        <v>3533</v>
      </c>
      <c r="F3240" s="201">
        <v>4.28</v>
      </c>
      <c r="G3240" s="201">
        <v>4.28</v>
      </c>
      <c r="H3240" s="202">
        <v>0</v>
      </c>
      <c r="I3240" s="205">
        <v>0</v>
      </c>
      <c r="J3240" s="201">
        <v>0</v>
      </c>
      <c r="K3240" s="201">
        <v>4.28</v>
      </c>
      <c r="L3240" s="202">
        <v>0</v>
      </c>
    </row>
    <row r="3241" s="192" customFormat="1" customHeight="1" spans="1:12">
      <c r="A3241" s="179" t="s">
        <v>1414</v>
      </c>
      <c r="B3241" s="179" t="s">
        <v>2033</v>
      </c>
      <c r="C3241" s="179" t="s">
        <v>1897</v>
      </c>
      <c r="D3241" s="199" t="s">
        <v>3519</v>
      </c>
      <c r="E3241" s="200" t="s">
        <v>3534</v>
      </c>
      <c r="F3241" s="201">
        <v>10.5</v>
      </c>
      <c r="G3241" s="201">
        <v>10.5</v>
      </c>
      <c r="H3241" s="202">
        <v>0</v>
      </c>
      <c r="I3241" s="205">
        <v>10.5</v>
      </c>
      <c r="J3241" s="201">
        <v>0</v>
      </c>
      <c r="K3241" s="201">
        <v>0</v>
      </c>
      <c r="L3241" s="202">
        <v>0</v>
      </c>
    </row>
    <row r="3242" s="192" customFormat="1" customHeight="1" spans="1:12">
      <c r="A3242" s="179" t="s">
        <v>1414</v>
      </c>
      <c r="B3242" s="179" t="s">
        <v>2033</v>
      </c>
      <c r="C3242" s="179" t="s">
        <v>1897</v>
      </c>
      <c r="D3242" s="199" t="s">
        <v>3519</v>
      </c>
      <c r="E3242" s="200" t="s">
        <v>3535</v>
      </c>
      <c r="F3242" s="201">
        <v>0.38</v>
      </c>
      <c r="G3242" s="201">
        <v>0.38</v>
      </c>
      <c r="H3242" s="202">
        <v>0</v>
      </c>
      <c r="I3242" s="205">
        <v>0.38</v>
      </c>
      <c r="J3242" s="201">
        <v>0</v>
      </c>
      <c r="K3242" s="201">
        <v>0</v>
      </c>
      <c r="L3242" s="202">
        <v>0</v>
      </c>
    </row>
    <row r="3243" s="192" customFormat="1" customHeight="1" spans="1:12">
      <c r="A3243" s="179"/>
      <c r="B3243" s="179"/>
      <c r="C3243" s="179"/>
      <c r="D3243" s="199" t="s">
        <v>3541</v>
      </c>
      <c r="E3243" s="200" t="s">
        <v>3542</v>
      </c>
      <c r="F3243" s="201">
        <v>35</v>
      </c>
      <c r="G3243" s="201">
        <v>35</v>
      </c>
      <c r="H3243" s="202">
        <v>0</v>
      </c>
      <c r="I3243" s="205">
        <v>35</v>
      </c>
      <c r="J3243" s="201">
        <v>0</v>
      </c>
      <c r="K3243" s="201">
        <v>0</v>
      </c>
      <c r="L3243" s="202">
        <v>0</v>
      </c>
    </row>
    <row r="3244" s="192" customFormat="1" customHeight="1" spans="1:12">
      <c r="A3244" s="179" t="s">
        <v>1414</v>
      </c>
      <c r="B3244" s="179" t="s">
        <v>2033</v>
      </c>
      <c r="C3244" s="179" t="s">
        <v>1897</v>
      </c>
      <c r="D3244" s="199" t="s">
        <v>3519</v>
      </c>
      <c r="E3244" s="200" t="s">
        <v>4056</v>
      </c>
      <c r="F3244" s="201">
        <v>20</v>
      </c>
      <c r="G3244" s="201">
        <v>20</v>
      </c>
      <c r="H3244" s="202">
        <v>0</v>
      </c>
      <c r="I3244" s="205">
        <v>20</v>
      </c>
      <c r="J3244" s="201">
        <v>0</v>
      </c>
      <c r="K3244" s="201">
        <v>0</v>
      </c>
      <c r="L3244" s="202">
        <v>0</v>
      </c>
    </row>
    <row r="3245" s="192" customFormat="1" customHeight="1" spans="1:12">
      <c r="A3245" s="179" t="s">
        <v>1414</v>
      </c>
      <c r="B3245" s="179" t="s">
        <v>2033</v>
      </c>
      <c r="C3245" s="179" t="s">
        <v>1897</v>
      </c>
      <c r="D3245" s="199" t="s">
        <v>3519</v>
      </c>
      <c r="E3245" s="200" t="s">
        <v>4057</v>
      </c>
      <c r="F3245" s="201">
        <v>15</v>
      </c>
      <c r="G3245" s="201">
        <v>15</v>
      </c>
      <c r="H3245" s="202">
        <v>0</v>
      </c>
      <c r="I3245" s="205">
        <v>15</v>
      </c>
      <c r="J3245" s="201">
        <v>0</v>
      </c>
      <c r="K3245" s="201">
        <v>0</v>
      </c>
      <c r="L3245" s="202">
        <v>0</v>
      </c>
    </row>
    <row r="3246" s="192" customFormat="1" customHeight="1" spans="1:12">
      <c r="A3246" s="179"/>
      <c r="B3246" s="179"/>
      <c r="C3246" s="179"/>
      <c r="D3246" s="199" t="s">
        <v>2732</v>
      </c>
      <c r="E3246" s="200" t="s">
        <v>1176</v>
      </c>
      <c r="F3246" s="201">
        <v>109.06</v>
      </c>
      <c r="G3246" s="201">
        <v>109.06</v>
      </c>
      <c r="H3246" s="202">
        <v>0</v>
      </c>
      <c r="I3246" s="205">
        <v>62.79</v>
      </c>
      <c r="J3246" s="201">
        <v>5</v>
      </c>
      <c r="K3246" s="201">
        <v>14.32</v>
      </c>
      <c r="L3246" s="202">
        <v>26.95</v>
      </c>
    </row>
    <row r="3247" s="192" customFormat="1" customHeight="1" spans="1:12">
      <c r="A3247" s="179"/>
      <c r="B3247" s="179"/>
      <c r="C3247" s="179"/>
      <c r="D3247" s="199" t="s">
        <v>2733</v>
      </c>
      <c r="E3247" s="200" t="s">
        <v>2734</v>
      </c>
      <c r="F3247" s="201">
        <v>109.06</v>
      </c>
      <c r="G3247" s="201">
        <v>109.06</v>
      </c>
      <c r="H3247" s="202">
        <v>0</v>
      </c>
      <c r="I3247" s="205">
        <v>62.79</v>
      </c>
      <c r="J3247" s="201">
        <v>5</v>
      </c>
      <c r="K3247" s="201">
        <v>14.32</v>
      </c>
      <c r="L3247" s="202">
        <v>26.95</v>
      </c>
    </row>
    <row r="3248" s="192" customFormat="1" customHeight="1" spans="1:12">
      <c r="A3248" s="179"/>
      <c r="B3248" s="179"/>
      <c r="C3248" s="179"/>
      <c r="D3248" s="199" t="s">
        <v>3517</v>
      </c>
      <c r="E3248" s="200" t="s">
        <v>3518</v>
      </c>
      <c r="F3248" s="201">
        <v>54.06</v>
      </c>
      <c r="G3248" s="201">
        <v>54.06</v>
      </c>
      <c r="H3248" s="202">
        <v>0</v>
      </c>
      <c r="I3248" s="205">
        <v>7.79</v>
      </c>
      <c r="J3248" s="201">
        <v>5</v>
      </c>
      <c r="K3248" s="201">
        <v>14.32</v>
      </c>
      <c r="L3248" s="202">
        <v>26.95</v>
      </c>
    </row>
    <row r="3249" s="192" customFormat="1" customHeight="1" spans="1:12">
      <c r="A3249" s="179" t="s">
        <v>1752</v>
      </c>
      <c r="B3249" s="179" t="s">
        <v>1897</v>
      </c>
      <c r="C3249" s="179" t="s">
        <v>1897</v>
      </c>
      <c r="D3249" s="199" t="s">
        <v>3519</v>
      </c>
      <c r="E3249" s="200" t="s">
        <v>3520</v>
      </c>
      <c r="F3249" s="201">
        <v>26.95</v>
      </c>
      <c r="G3249" s="201">
        <v>26.95</v>
      </c>
      <c r="H3249" s="202">
        <v>0</v>
      </c>
      <c r="I3249" s="205">
        <v>0</v>
      </c>
      <c r="J3249" s="201">
        <v>0</v>
      </c>
      <c r="K3249" s="201">
        <v>0</v>
      </c>
      <c r="L3249" s="202">
        <v>26.95</v>
      </c>
    </row>
    <row r="3250" s="192" customFormat="1" customHeight="1" spans="1:12">
      <c r="A3250" s="179" t="s">
        <v>1752</v>
      </c>
      <c r="B3250" s="179" t="s">
        <v>1897</v>
      </c>
      <c r="C3250" s="179" t="s">
        <v>1897</v>
      </c>
      <c r="D3250" s="199" t="s">
        <v>3519</v>
      </c>
      <c r="E3250" s="200" t="s">
        <v>3522</v>
      </c>
      <c r="F3250" s="201">
        <v>5</v>
      </c>
      <c r="G3250" s="201">
        <v>5</v>
      </c>
      <c r="H3250" s="202">
        <v>0</v>
      </c>
      <c r="I3250" s="205">
        <v>0</v>
      </c>
      <c r="J3250" s="201">
        <v>5</v>
      </c>
      <c r="K3250" s="201">
        <v>0</v>
      </c>
      <c r="L3250" s="202">
        <v>0</v>
      </c>
    </row>
    <row r="3251" s="192" customFormat="1" customHeight="1" spans="1:12">
      <c r="A3251" s="179" t="s">
        <v>1619</v>
      </c>
      <c r="B3251" s="179" t="s">
        <v>1911</v>
      </c>
      <c r="C3251" s="179" t="s">
        <v>1911</v>
      </c>
      <c r="D3251" s="199" t="s">
        <v>3523</v>
      </c>
      <c r="E3251" s="200" t="s">
        <v>3524</v>
      </c>
      <c r="F3251" s="201">
        <v>6.39</v>
      </c>
      <c r="G3251" s="201">
        <v>6.39</v>
      </c>
      <c r="H3251" s="202">
        <v>0</v>
      </c>
      <c r="I3251" s="205">
        <v>0</v>
      </c>
      <c r="J3251" s="201">
        <v>0</v>
      </c>
      <c r="K3251" s="201">
        <v>6.39</v>
      </c>
      <c r="L3251" s="202">
        <v>0</v>
      </c>
    </row>
    <row r="3252" s="192" customFormat="1" customHeight="1" spans="1:12">
      <c r="A3252" s="179" t="s">
        <v>1619</v>
      </c>
      <c r="B3252" s="179" t="s">
        <v>1911</v>
      </c>
      <c r="C3252" s="179" t="s">
        <v>1913</v>
      </c>
      <c r="D3252" s="199" t="s">
        <v>3525</v>
      </c>
      <c r="E3252" s="200" t="s">
        <v>3526</v>
      </c>
      <c r="F3252" s="201">
        <v>2.56</v>
      </c>
      <c r="G3252" s="201">
        <v>2.56</v>
      </c>
      <c r="H3252" s="202">
        <v>0</v>
      </c>
      <c r="I3252" s="205">
        <v>0</v>
      </c>
      <c r="J3252" s="201">
        <v>0</v>
      </c>
      <c r="K3252" s="201">
        <v>2.56</v>
      </c>
      <c r="L3252" s="202">
        <v>0</v>
      </c>
    </row>
    <row r="3253" s="192" customFormat="1" customHeight="1" spans="1:12">
      <c r="A3253" s="179" t="s">
        <v>1697</v>
      </c>
      <c r="B3253" s="179" t="s">
        <v>1992</v>
      </c>
      <c r="C3253" s="179" t="s">
        <v>1899</v>
      </c>
      <c r="D3253" s="199" t="s">
        <v>3582</v>
      </c>
      <c r="E3253" s="200" t="s">
        <v>3528</v>
      </c>
      <c r="F3253" s="201">
        <v>1.59</v>
      </c>
      <c r="G3253" s="201">
        <v>1.59</v>
      </c>
      <c r="H3253" s="202">
        <v>0</v>
      </c>
      <c r="I3253" s="205">
        <v>0</v>
      </c>
      <c r="J3253" s="201">
        <v>0</v>
      </c>
      <c r="K3253" s="201">
        <v>1.59</v>
      </c>
      <c r="L3253" s="202">
        <v>0</v>
      </c>
    </row>
    <row r="3254" s="192" customFormat="1" customHeight="1" spans="1:12">
      <c r="A3254" s="179" t="s">
        <v>1619</v>
      </c>
      <c r="B3254" s="179" t="s">
        <v>2029</v>
      </c>
      <c r="C3254" s="179" t="s">
        <v>1899</v>
      </c>
      <c r="D3254" s="199" t="s">
        <v>3529</v>
      </c>
      <c r="E3254" s="200" t="s">
        <v>3530</v>
      </c>
      <c r="F3254" s="201">
        <v>0.27</v>
      </c>
      <c r="G3254" s="201">
        <v>0.27</v>
      </c>
      <c r="H3254" s="202">
        <v>0</v>
      </c>
      <c r="I3254" s="205">
        <v>0</v>
      </c>
      <c r="J3254" s="201">
        <v>0</v>
      </c>
      <c r="K3254" s="201">
        <v>0.27</v>
      </c>
      <c r="L3254" s="202">
        <v>0</v>
      </c>
    </row>
    <row r="3255" s="192" customFormat="1" customHeight="1" spans="1:12">
      <c r="A3255" s="179" t="s">
        <v>1619</v>
      </c>
      <c r="B3255" s="179" t="s">
        <v>2029</v>
      </c>
      <c r="C3255" s="179" t="s">
        <v>1897</v>
      </c>
      <c r="D3255" s="199" t="s">
        <v>3531</v>
      </c>
      <c r="E3255" s="200" t="s">
        <v>3532</v>
      </c>
      <c r="F3255" s="201">
        <v>0.28</v>
      </c>
      <c r="G3255" s="201">
        <v>0.28</v>
      </c>
      <c r="H3255" s="202">
        <v>0</v>
      </c>
      <c r="I3255" s="205">
        <v>0</v>
      </c>
      <c r="J3255" s="201">
        <v>0</v>
      </c>
      <c r="K3255" s="201">
        <v>0.28</v>
      </c>
      <c r="L3255" s="202">
        <v>0</v>
      </c>
    </row>
    <row r="3256" s="192" customFormat="1" customHeight="1" spans="1:12">
      <c r="A3256" s="179" t="s">
        <v>1851</v>
      </c>
      <c r="B3256" s="179" t="s">
        <v>1899</v>
      </c>
      <c r="C3256" s="179" t="s">
        <v>1897</v>
      </c>
      <c r="D3256" s="199" t="s">
        <v>3533</v>
      </c>
      <c r="E3256" s="200" t="s">
        <v>3533</v>
      </c>
      <c r="F3256" s="201">
        <v>3.23</v>
      </c>
      <c r="G3256" s="201">
        <v>3.23</v>
      </c>
      <c r="H3256" s="202">
        <v>0</v>
      </c>
      <c r="I3256" s="205">
        <v>0</v>
      </c>
      <c r="J3256" s="201">
        <v>0</v>
      </c>
      <c r="K3256" s="201">
        <v>3.23</v>
      </c>
      <c r="L3256" s="202">
        <v>0</v>
      </c>
    </row>
    <row r="3257" s="192" customFormat="1" customHeight="1" spans="1:12">
      <c r="A3257" s="179" t="s">
        <v>1752</v>
      </c>
      <c r="B3257" s="179" t="s">
        <v>1897</v>
      </c>
      <c r="C3257" s="179" t="s">
        <v>1897</v>
      </c>
      <c r="D3257" s="199" t="s">
        <v>3519</v>
      </c>
      <c r="E3257" s="200" t="s">
        <v>3534</v>
      </c>
      <c r="F3257" s="201">
        <v>7.5</v>
      </c>
      <c r="G3257" s="201">
        <v>7.5</v>
      </c>
      <c r="H3257" s="202">
        <v>0</v>
      </c>
      <c r="I3257" s="205">
        <v>7.5</v>
      </c>
      <c r="J3257" s="201">
        <v>0</v>
      </c>
      <c r="K3257" s="201">
        <v>0</v>
      </c>
      <c r="L3257" s="202">
        <v>0</v>
      </c>
    </row>
    <row r="3258" s="192" customFormat="1" customHeight="1" spans="1:12">
      <c r="A3258" s="179" t="s">
        <v>1752</v>
      </c>
      <c r="B3258" s="179" t="s">
        <v>1897</v>
      </c>
      <c r="C3258" s="179" t="s">
        <v>1897</v>
      </c>
      <c r="D3258" s="199" t="s">
        <v>3519</v>
      </c>
      <c r="E3258" s="200" t="s">
        <v>3535</v>
      </c>
      <c r="F3258" s="201">
        <v>0.29</v>
      </c>
      <c r="G3258" s="201">
        <v>0.29</v>
      </c>
      <c r="H3258" s="202">
        <v>0</v>
      </c>
      <c r="I3258" s="205">
        <v>0.29</v>
      </c>
      <c r="J3258" s="201">
        <v>0</v>
      </c>
      <c r="K3258" s="201">
        <v>0</v>
      </c>
      <c r="L3258" s="202">
        <v>0</v>
      </c>
    </row>
    <row r="3259" s="192" customFormat="1" customHeight="1" spans="1:12">
      <c r="A3259" s="179"/>
      <c r="B3259" s="179"/>
      <c r="C3259" s="179"/>
      <c r="D3259" s="199" t="s">
        <v>3541</v>
      </c>
      <c r="E3259" s="200" t="s">
        <v>3542</v>
      </c>
      <c r="F3259" s="201">
        <v>55</v>
      </c>
      <c r="G3259" s="201">
        <v>55</v>
      </c>
      <c r="H3259" s="202">
        <v>0</v>
      </c>
      <c r="I3259" s="205">
        <v>55</v>
      </c>
      <c r="J3259" s="201">
        <v>0</v>
      </c>
      <c r="K3259" s="201">
        <v>0</v>
      </c>
      <c r="L3259" s="202">
        <v>0</v>
      </c>
    </row>
    <row r="3260" s="192" customFormat="1" customHeight="1" spans="1:12">
      <c r="A3260" s="179" t="s">
        <v>1752</v>
      </c>
      <c r="B3260" s="179" t="s">
        <v>1897</v>
      </c>
      <c r="C3260" s="179" t="s">
        <v>1899</v>
      </c>
      <c r="D3260" s="199" t="s">
        <v>3732</v>
      </c>
      <c r="E3260" s="200" t="s">
        <v>4058</v>
      </c>
      <c r="F3260" s="201">
        <v>55</v>
      </c>
      <c r="G3260" s="201">
        <v>55</v>
      </c>
      <c r="H3260" s="202">
        <v>0</v>
      </c>
      <c r="I3260" s="205">
        <v>55</v>
      </c>
      <c r="J3260" s="201">
        <v>0</v>
      </c>
      <c r="K3260" s="201">
        <v>0</v>
      </c>
      <c r="L3260" s="202">
        <v>0</v>
      </c>
    </row>
    <row r="3261" s="192" customFormat="1" customHeight="1" spans="1:12">
      <c r="A3261" s="179"/>
      <c r="B3261" s="179"/>
      <c r="C3261" s="179"/>
      <c r="D3261" s="199" t="s">
        <v>2735</v>
      </c>
      <c r="E3261" s="200" t="s">
        <v>4059</v>
      </c>
      <c r="F3261" s="201">
        <v>105.8</v>
      </c>
      <c r="G3261" s="201">
        <v>105.8</v>
      </c>
      <c r="H3261" s="202">
        <v>0</v>
      </c>
      <c r="I3261" s="205">
        <v>28.53</v>
      </c>
      <c r="J3261" s="201">
        <v>10.18</v>
      </c>
      <c r="K3261" s="201">
        <v>23.26</v>
      </c>
      <c r="L3261" s="202">
        <v>43.83</v>
      </c>
    </row>
    <row r="3262" s="192" customFormat="1" customHeight="1" spans="1:12">
      <c r="A3262" s="179"/>
      <c r="B3262" s="179"/>
      <c r="C3262" s="179"/>
      <c r="D3262" s="199" t="s">
        <v>2736</v>
      </c>
      <c r="E3262" s="200" t="s">
        <v>2737</v>
      </c>
      <c r="F3262" s="201">
        <v>105.8</v>
      </c>
      <c r="G3262" s="201">
        <v>105.8</v>
      </c>
      <c r="H3262" s="202">
        <v>0</v>
      </c>
      <c r="I3262" s="205">
        <v>28.53</v>
      </c>
      <c r="J3262" s="201">
        <v>10.18</v>
      </c>
      <c r="K3262" s="201">
        <v>23.26</v>
      </c>
      <c r="L3262" s="202">
        <v>43.83</v>
      </c>
    </row>
    <row r="3263" s="192" customFormat="1" customHeight="1" spans="1:12">
      <c r="A3263" s="179"/>
      <c r="B3263" s="179"/>
      <c r="C3263" s="179"/>
      <c r="D3263" s="199" t="s">
        <v>3517</v>
      </c>
      <c r="E3263" s="200" t="s">
        <v>3518</v>
      </c>
      <c r="F3263" s="201">
        <v>92.7999999999999</v>
      </c>
      <c r="G3263" s="201">
        <v>92.7999999999999</v>
      </c>
      <c r="H3263" s="202">
        <v>0</v>
      </c>
      <c r="I3263" s="205">
        <v>15.53</v>
      </c>
      <c r="J3263" s="201">
        <v>10.18</v>
      </c>
      <c r="K3263" s="201">
        <v>23.26</v>
      </c>
      <c r="L3263" s="202">
        <v>43.83</v>
      </c>
    </row>
    <row r="3264" s="192" customFormat="1" customHeight="1" spans="1:12">
      <c r="A3264" s="179" t="s">
        <v>1414</v>
      </c>
      <c r="B3264" s="179" t="s">
        <v>1897</v>
      </c>
      <c r="C3264" s="179" t="s">
        <v>1897</v>
      </c>
      <c r="D3264" s="199" t="s">
        <v>3519</v>
      </c>
      <c r="E3264" s="200" t="s">
        <v>3520</v>
      </c>
      <c r="F3264" s="201">
        <v>43.83</v>
      </c>
      <c r="G3264" s="201">
        <v>43.83</v>
      </c>
      <c r="H3264" s="202">
        <v>0</v>
      </c>
      <c r="I3264" s="205">
        <v>0</v>
      </c>
      <c r="J3264" s="201">
        <v>0</v>
      </c>
      <c r="K3264" s="201">
        <v>0</v>
      </c>
      <c r="L3264" s="202">
        <v>43.83</v>
      </c>
    </row>
    <row r="3265" s="192" customFormat="1" customHeight="1" spans="1:12">
      <c r="A3265" s="179" t="s">
        <v>1414</v>
      </c>
      <c r="B3265" s="179" t="s">
        <v>1897</v>
      </c>
      <c r="C3265" s="179" t="s">
        <v>1897</v>
      </c>
      <c r="D3265" s="199" t="s">
        <v>3519</v>
      </c>
      <c r="E3265" s="200" t="s">
        <v>3521</v>
      </c>
      <c r="F3265" s="201">
        <v>2.22</v>
      </c>
      <c r="G3265" s="201">
        <v>2.22</v>
      </c>
      <c r="H3265" s="202">
        <v>0</v>
      </c>
      <c r="I3265" s="205">
        <v>0</v>
      </c>
      <c r="J3265" s="201">
        <v>2.22</v>
      </c>
      <c r="K3265" s="201">
        <v>0</v>
      </c>
      <c r="L3265" s="202">
        <v>0</v>
      </c>
    </row>
    <row r="3266" s="192" customFormat="1" customHeight="1" spans="1:12">
      <c r="A3266" s="179" t="s">
        <v>1414</v>
      </c>
      <c r="B3266" s="179" t="s">
        <v>1897</v>
      </c>
      <c r="C3266" s="179" t="s">
        <v>1897</v>
      </c>
      <c r="D3266" s="199" t="s">
        <v>3519</v>
      </c>
      <c r="E3266" s="200" t="s">
        <v>3522</v>
      </c>
      <c r="F3266" s="201">
        <v>7</v>
      </c>
      <c r="G3266" s="201">
        <v>7</v>
      </c>
      <c r="H3266" s="202">
        <v>0</v>
      </c>
      <c r="I3266" s="205">
        <v>0</v>
      </c>
      <c r="J3266" s="201">
        <v>7</v>
      </c>
      <c r="K3266" s="201">
        <v>0</v>
      </c>
      <c r="L3266" s="202">
        <v>0</v>
      </c>
    </row>
    <row r="3267" s="192" customFormat="1" customHeight="1" spans="1:12">
      <c r="A3267" s="179" t="s">
        <v>1619</v>
      </c>
      <c r="B3267" s="179" t="s">
        <v>1911</v>
      </c>
      <c r="C3267" s="179" t="s">
        <v>1911</v>
      </c>
      <c r="D3267" s="199" t="s">
        <v>3523</v>
      </c>
      <c r="E3267" s="200" t="s">
        <v>3524</v>
      </c>
      <c r="F3267" s="201">
        <v>10.61</v>
      </c>
      <c r="G3267" s="201">
        <v>10.61</v>
      </c>
      <c r="H3267" s="202">
        <v>0</v>
      </c>
      <c r="I3267" s="205">
        <v>0</v>
      </c>
      <c r="J3267" s="201">
        <v>0</v>
      </c>
      <c r="K3267" s="201">
        <v>10.61</v>
      </c>
      <c r="L3267" s="202">
        <v>0</v>
      </c>
    </row>
    <row r="3268" s="192" customFormat="1" customHeight="1" spans="1:12">
      <c r="A3268" s="179" t="s">
        <v>1619</v>
      </c>
      <c r="B3268" s="179" t="s">
        <v>1911</v>
      </c>
      <c r="C3268" s="179" t="s">
        <v>1913</v>
      </c>
      <c r="D3268" s="199" t="s">
        <v>3525</v>
      </c>
      <c r="E3268" s="200" t="s">
        <v>3526</v>
      </c>
      <c r="F3268" s="201">
        <v>4.24</v>
      </c>
      <c r="G3268" s="201">
        <v>4.24</v>
      </c>
      <c r="H3268" s="202">
        <v>0</v>
      </c>
      <c r="I3268" s="205">
        <v>0</v>
      </c>
      <c r="J3268" s="201">
        <v>0</v>
      </c>
      <c r="K3268" s="201">
        <v>4.24</v>
      </c>
      <c r="L3268" s="202">
        <v>0</v>
      </c>
    </row>
    <row r="3269" s="192" customFormat="1" customHeight="1" spans="1:12">
      <c r="A3269" s="179" t="s">
        <v>1697</v>
      </c>
      <c r="B3269" s="179" t="s">
        <v>1992</v>
      </c>
      <c r="C3269" s="179" t="s">
        <v>1897</v>
      </c>
      <c r="D3269" s="199" t="s">
        <v>3527</v>
      </c>
      <c r="E3269" s="200" t="s">
        <v>3528</v>
      </c>
      <c r="F3269" s="201">
        <v>2.71</v>
      </c>
      <c r="G3269" s="201">
        <v>2.71</v>
      </c>
      <c r="H3269" s="202">
        <v>0</v>
      </c>
      <c r="I3269" s="205">
        <v>0</v>
      </c>
      <c r="J3269" s="201">
        <v>0</v>
      </c>
      <c r="K3269" s="201">
        <v>2.71</v>
      </c>
      <c r="L3269" s="202">
        <v>0</v>
      </c>
    </row>
    <row r="3270" s="192" customFormat="1" customHeight="1" spans="1:12">
      <c r="A3270" s="179" t="s">
        <v>1619</v>
      </c>
      <c r="B3270" s="179" t="s">
        <v>2029</v>
      </c>
      <c r="C3270" s="179" t="s">
        <v>1899</v>
      </c>
      <c r="D3270" s="199" t="s">
        <v>3529</v>
      </c>
      <c r="E3270" s="200" t="s">
        <v>3530</v>
      </c>
      <c r="F3270" s="201">
        <v>0.44</v>
      </c>
      <c r="G3270" s="201">
        <v>0.44</v>
      </c>
      <c r="H3270" s="202">
        <v>0</v>
      </c>
      <c r="I3270" s="205">
        <v>0</v>
      </c>
      <c r="J3270" s="201">
        <v>0</v>
      </c>
      <c r="K3270" s="201">
        <v>0.44</v>
      </c>
      <c r="L3270" s="202">
        <v>0</v>
      </c>
    </row>
    <row r="3271" s="192" customFormat="1" customHeight="1" spans="1:12">
      <c r="A3271" s="179" t="s">
        <v>1851</v>
      </c>
      <c r="B3271" s="179" t="s">
        <v>1899</v>
      </c>
      <c r="C3271" s="179" t="s">
        <v>1897</v>
      </c>
      <c r="D3271" s="199" t="s">
        <v>3533</v>
      </c>
      <c r="E3271" s="200" t="s">
        <v>3533</v>
      </c>
      <c r="F3271" s="201">
        <v>5.26</v>
      </c>
      <c r="G3271" s="201">
        <v>5.26</v>
      </c>
      <c r="H3271" s="202">
        <v>0</v>
      </c>
      <c r="I3271" s="205">
        <v>0</v>
      </c>
      <c r="J3271" s="201">
        <v>0</v>
      </c>
      <c r="K3271" s="201">
        <v>5.26</v>
      </c>
      <c r="L3271" s="202">
        <v>0</v>
      </c>
    </row>
    <row r="3272" s="192" customFormat="1" customHeight="1" spans="1:12">
      <c r="A3272" s="179" t="s">
        <v>1414</v>
      </c>
      <c r="B3272" s="179" t="s">
        <v>1897</v>
      </c>
      <c r="C3272" s="179" t="s">
        <v>1897</v>
      </c>
      <c r="D3272" s="199" t="s">
        <v>3519</v>
      </c>
      <c r="E3272" s="200" t="s">
        <v>3534</v>
      </c>
      <c r="F3272" s="201">
        <v>10.5</v>
      </c>
      <c r="G3272" s="201">
        <v>10.5</v>
      </c>
      <c r="H3272" s="202">
        <v>0</v>
      </c>
      <c r="I3272" s="205">
        <v>10.5</v>
      </c>
      <c r="J3272" s="201">
        <v>0</v>
      </c>
      <c r="K3272" s="201">
        <v>0</v>
      </c>
      <c r="L3272" s="202">
        <v>0</v>
      </c>
    </row>
    <row r="3273" s="192" customFormat="1" customHeight="1" spans="1:12">
      <c r="A3273" s="179" t="s">
        <v>1414</v>
      </c>
      <c r="B3273" s="179" t="s">
        <v>1897</v>
      </c>
      <c r="C3273" s="179" t="s">
        <v>1897</v>
      </c>
      <c r="D3273" s="199" t="s">
        <v>3519</v>
      </c>
      <c r="E3273" s="200" t="s">
        <v>3535</v>
      </c>
      <c r="F3273" s="201">
        <v>0.53</v>
      </c>
      <c r="G3273" s="201">
        <v>0.53</v>
      </c>
      <c r="H3273" s="202">
        <v>0</v>
      </c>
      <c r="I3273" s="205">
        <v>0.53</v>
      </c>
      <c r="J3273" s="201">
        <v>0</v>
      </c>
      <c r="K3273" s="201">
        <v>0</v>
      </c>
      <c r="L3273" s="202">
        <v>0</v>
      </c>
    </row>
    <row r="3274" s="192" customFormat="1" customHeight="1" spans="1:12">
      <c r="A3274" s="179" t="s">
        <v>1414</v>
      </c>
      <c r="B3274" s="179" t="s">
        <v>1897</v>
      </c>
      <c r="C3274" s="179" t="s">
        <v>1897</v>
      </c>
      <c r="D3274" s="199" t="s">
        <v>3519</v>
      </c>
      <c r="E3274" s="200" t="s">
        <v>3536</v>
      </c>
      <c r="F3274" s="201">
        <v>4.5</v>
      </c>
      <c r="G3274" s="201">
        <v>4.5</v>
      </c>
      <c r="H3274" s="202">
        <v>0</v>
      </c>
      <c r="I3274" s="205">
        <v>4.5</v>
      </c>
      <c r="J3274" s="201">
        <v>0</v>
      </c>
      <c r="K3274" s="201">
        <v>0</v>
      </c>
      <c r="L3274" s="202">
        <v>0</v>
      </c>
    </row>
    <row r="3275" s="192" customFormat="1" customHeight="1" spans="1:12">
      <c r="A3275" s="179" t="s">
        <v>1619</v>
      </c>
      <c r="B3275" s="179" t="s">
        <v>1911</v>
      </c>
      <c r="C3275" s="179" t="s">
        <v>1897</v>
      </c>
      <c r="D3275" s="199" t="s">
        <v>3537</v>
      </c>
      <c r="E3275" s="200" t="s">
        <v>3538</v>
      </c>
      <c r="F3275" s="201">
        <v>0.96</v>
      </c>
      <c r="G3275" s="201">
        <v>0.96</v>
      </c>
      <c r="H3275" s="202">
        <v>0</v>
      </c>
      <c r="I3275" s="205">
        <v>0</v>
      </c>
      <c r="J3275" s="201">
        <v>0.96</v>
      </c>
      <c r="K3275" s="201">
        <v>0</v>
      </c>
      <c r="L3275" s="202">
        <v>0</v>
      </c>
    </row>
    <row r="3276" s="192" customFormat="1" customHeight="1" spans="1:12">
      <c r="A3276" s="179"/>
      <c r="B3276" s="179"/>
      <c r="C3276" s="179"/>
      <c r="D3276" s="199" t="s">
        <v>3541</v>
      </c>
      <c r="E3276" s="200" t="s">
        <v>3542</v>
      </c>
      <c r="F3276" s="201">
        <v>13</v>
      </c>
      <c r="G3276" s="201">
        <v>13</v>
      </c>
      <c r="H3276" s="202">
        <v>0</v>
      </c>
      <c r="I3276" s="205">
        <v>13</v>
      </c>
      <c r="J3276" s="201">
        <v>0</v>
      </c>
      <c r="K3276" s="201">
        <v>0</v>
      </c>
      <c r="L3276" s="202">
        <v>0</v>
      </c>
    </row>
    <row r="3277" s="192" customFormat="1" customHeight="1" spans="1:12">
      <c r="A3277" s="179" t="s">
        <v>1414</v>
      </c>
      <c r="B3277" s="179" t="s">
        <v>1897</v>
      </c>
      <c r="C3277" s="179" t="s">
        <v>1897</v>
      </c>
      <c r="D3277" s="199" t="s">
        <v>3519</v>
      </c>
      <c r="E3277" s="200" t="s">
        <v>4038</v>
      </c>
      <c r="F3277" s="201">
        <v>5</v>
      </c>
      <c r="G3277" s="201">
        <v>5</v>
      </c>
      <c r="H3277" s="202">
        <v>0</v>
      </c>
      <c r="I3277" s="205">
        <v>5</v>
      </c>
      <c r="J3277" s="201">
        <v>0</v>
      </c>
      <c r="K3277" s="201">
        <v>0</v>
      </c>
      <c r="L3277" s="202">
        <v>0</v>
      </c>
    </row>
    <row r="3278" s="192" customFormat="1" customHeight="1" spans="1:12">
      <c r="A3278" s="179" t="s">
        <v>1414</v>
      </c>
      <c r="B3278" s="179" t="s">
        <v>1897</v>
      </c>
      <c r="C3278" s="179" t="s">
        <v>1897</v>
      </c>
      <c r="D3278" s="199" t="s">
        <v>3519</v>
      </c>
      <c r="E3278" s="200" t="s">
        <v>4060</v>
      </c>
      <c r="F3278" s="201">
        <v>8</v>
      </c>
      <c r="G3278" s="201">
        <v>8</v>
      </c>
      <c r="H3278" s="202">
        <v>0</v>
      </c>
      <c r="I3278" s="205">
        <v>8</v>
      </c>
      <c r="J3278" s="201">
        <v>0</v>
      </c>
      <c r="K3278" s="201">
        <v>0</v>
      </c>
      <c r="L3278" s="202">
        <v>0</v>
      </c>
    </row>
    <row r="3279" s="192" customFormat="1" customHeight="1" spans="1:12">
      <c r="A3279" s="179"/>
      <c r="B3279" s="179"/>
      <c r="C3279" s="179"/>
      <c r="D3279" s="199" t="s">
        <v>2738</v>
      </c>
      <c r="E3279" s="200" t="s">
        <v>1182</v>
      </c>
      <c r="F3279" s="201">
        <v>12670</v>
      </c>
      <c r="G3279" s="201">
        <v>12670</v>
      </c>
      <c r="H3279" s="202">
        <v>0</v>
      </c>
      <c r="I3279" s="205">
        <v>0</v>
      </c>
      <c r="J3279" s="201">
        <v>12670</v>
      </c>
      <c r="K3279" s="201">
        <v>0</v>
      </c>
      <c r="L3279" s="202">
        <v>0</v>
      </c>
    </row>
    <row r="3280" s="192" customFormat="1" customHeight="1" spans="1:12">
      <c r="A3280" s="179"/>
      <c r="B3280" s="179"/>
      <c r="C3280" s="179"/>
      <c r="D3280" s="199" t="s">
        <v>2739</v>
      </c>
      <c r="E3280" s="200" t="s">
        <v>2740</v>
      </c>
      <c r="F3280" s="201">
        <v>12670</v>
      </c>
      <c r="G3280" s="201">
        <v>12670</v>
      </c>
      <c r="H3280" s="202">
        <v>0</v>
      </c>
      <c r="I3280" s="205">
        <v>0</v>
      </c>
      <c r="J3280" s="201">
        <v>12670</v>
      </c>
      <c r="K3280" s="201">
        <v>0</v>
      </c>
      <c r="L3280" s="202">
        <v>0</v>
      </c>
    </row>
    <row r="3281" s="192" customFormat="1" customHeight="1" spans="1:12">
      <c r="A3281" s="179"/>
      <c r="B3281" s="179"/>
      <c r="C3281" s="179"/>
      <c r="D3281" s="199" t="s">
        <v>3541</v>
      </c>
      <c r="E3281" s="200" t="s">
        <v>3542</v>
      </c>
      <c r="F3281" s="201">
        <v>12670</v>
      </c>
      <c r="G3281" s="201">
        <v>12670</v>
      </c>
      <c r="H3281" s="202">
        <v>0</v>
      </c>
      <c r="I3281" s="205">
        <v>0</v>
      </c>
      <c r="J3281" s="201">
        <v>12670</v>
      </c>
      <c r="K3281" s="201">
        <v>0</v>
      </c>
      <c r="L3281" s="202">
        <v>0</v>
      </c>
    </row>
    <row r="3282" s="192" customFormat="1" customHeight="1" spans="1:12">
      <c r="A3282" s="179" t="s">
        <v>1829</v>
      </c>
      <c r="B3282" s="179" t="s">
        <v>1913</v>
      </c>
      <c r="C3282" s="179" t="s">
        <v>1913</v>
      </c>
      <c r="D3282" s="199" t="s">
        <v>4061</v>
      </c>
      <c r="E3282" s="200" t="s">
        <v>4062</v>
      </c>
      <c r="F3282" s="201">
        <v>210</v>
      </c>
      <c r="G3282" s="201">
        <v>210</v>
      </c>
      <c r="H3282" s="202">
        <v>0</v>
      </c>
      <c r="I3282" s="205">
        <v>0</v>
      </c>
      <c r="J3282" s="201">
        <v>210</v>
      </c>
      <c r="K3282" s="201">
        <v>0</v>
      </c>
      <c r="L3282" s="202">
        <v>0</v>
      </c>
    </row>
    <row r="3283" s="192" customFormat="1" customHeight="1" spans="1:12">
      <c r="A3283" s="179" t="s">
        <v>1554</v>
      </c>
      <c r="B3283" s="179" t="s">
        <v>1899</v>
      </c>
      <c r="C3283" s="179" t="s">
        <v>1909</v>
      </c>
      <c r="D3283" s="199" t="s">
        <v>4063</v>
      </c>
      <c r="E3283" s="200" t="s">
        <v>4064</v>
      </c>
      <c r="F3283" s="201">
        <v>400</v>
      </c>
      <c r="G3283" s="201">
        <v>400</v>
      </c>
      <c r="H3283" s="202">
        <v>0</v>
      </c>
      <c r="I3283" s="205">
        <v>0</v>
      </c>
      <c r="J3283" s="201">
        <v>400</v>
      </c>
      <c r="K3283" s="201">
        <v>0</v>
      </c>
      <c r="L3283" s="202">
        <v>0</v>
      </c>
    </row>
    <row r="3284" s="192" customFormat="1" customHeight="1" spans="1:12">
      <c r="A3284" s="179" t="s">
        <v>1414</v>
      </c>
      <c r="B3284" s="179" t="s">
        <v>1915</v>
      </c>
      <c r="C3284" s="179" t="s">
        <v>1917</v>
      </c>
      <c r="D3284" s="199" t="s">
        <v>4065</v>
      </c>
      <c r="E3284" s="200" t="s">
        <v>4066</v>
      </c>
      <c r="F3284" s="201">
        <v>6500</v>
      </c>
      <c r="G3284" s="201">
        <v>6500</v>
      </c>
      <c r="H3284" s="202">
        <v>0</v>
      </c>
      <c r="I3284" s="205">
        <v>0</v>
      </c>
      <c r="J3284" s="201">
        <v>6500</v>
      </c>
      <c r="K3284" s="201">
        <v>0</v>
      </c>
      <c r="L3284" s="202">
        <v>0</v>
      </c>
    </row>
    <row r="3285" s="192" customFormat="1" customHeight="1" spans="1:12">
      <c r="A3285" s="179" t="s">
        <v>1414</v>
      </c>
      <c r="B3285" s="179" t="s">
        <v>1901</v>
      </c>
      <c r="C3285" s="179" t="s">
        <v>1911</v>
      </c>
      <c r="D3285" s="199" t="s">
        <v>4067</v>
      </c>
      <c r="E3285" s="200" t="s">
        <v>4068</v>
      </c>
      <c r="F3285" s="201">
        <v>700</v>
      </c>
      <c r="G3285" s="201">
        <v>700</v>
      </c>
      <c r="H3285" s="202">
        <v>0</v>
      </c>
      <c r="I3285" s="205">
        <v>0</v>
      </c>
      <c r="J3285" s="201">
        <v>700</v>
      </c>
      <c r="K3285" s="201">
        <v>0</v>
      </c>
      <c r="L3285" s="202">
        <v>0</v>
      </c>
    </row>
    <row r="3286" s="192" customFormat="1" customHeight="1" spans="1:12">
      <c r="A3286" s="179" t="s">
        <v>1414</v>
      </c>
      <c r="B3286" s="179" t="s">
        <v>1990</v>
      </c>
      <c r="C3286" s="179" t="s">
        <v>1990</v>
      </c>
      <c r="D3286" s="199" t="s">
        <v>4069</v>
      </c>
      <c r="E3286" s="200" t="s">
        <v>4070</v>
      </c>
      <c r="F3286" s="201">
        <v>300</v>
      </c>
      <c r="G3286" s="201">
        <v>300</v>
      </c>
      <c r="H3286" s="202">
        <v>0</v>
      </c>
      <c r="I3286" s="205">
        <v>0</v>
      </c>
      <c r="J3286" s="201">
        <v>300</v>
      </c>
      <c r="K3286" s="201">
        <v>0</v>
      </c>
      <c r="L3286" s="202">
        <v>0</v>
      </c>
    </row>
    <row r="3287" s="192" customFormat="1" customHeight="1" spans="1:12">
      <c r="A3287" s="179" t="s">
        <v>1619</v>
      </c>
      <c r="B3287" s="179" t="s">
        <v>1903</v>
      </c>
      <c r="C3287" s="179" t="s">
        <v>1897</v>
      </c>
      <c r="D3287" s="199" t="s">
        <v>4071</v>
      </c>
      <c r="E3287" s="200" t="s">
        <v>4072</v>
      </c>
      <c r="F3287" s="201">
        <v>200</v>
      </c>
      <c r="G3287" s="201">
        <v>200</v>
      </c>
      <c r="H3287" s="202">
        <v>0</v>
      </c>
      <c r="I3287" s="205">
        <v>0</v>
      </c>
      <c r="J3287" s="201">
        <v>200</v>
      </c>
      <c r="K3287" s="201">
        <v>0</v>
      </c>
      <c r="L3287" s="202">
        <v>0</v>
      </c>
    </row>
    <row r="3288" s="192" customFormat="1" customHeight="1" spans="1:12">
      <c r="A3288" s="179" t="s">
        <v>1414</v>
      </c>
      <c r="B3288" s="179" t="s">
        <v>1903</v>
      </c>
      <c r="C3288" s="179" t="s">
        <v>1903</v>
      </c>
      <c r="D3288" s="199" t="s">
        <v>4073</v>
      </c>
      <c r="E3288" s="200" t="s">
        <v>4074</v>
      </c>
      <c r="F3288" s="201">
        <v>300</v>
      </c>
      <c r="G3288" s="201">
        <v>300</v>
      </c>
      <c r="H3288" s="202">
        <v>0</v>
      </c>
      <c r="I3288" s="205">
        <v>0</v>
      </c>
      <c r="J3288" s="201">
        <v>300</v>
      </c>
      <c r="K3288" s="201">
        <v>0</v>
      </c>
      <c r="L3288" s="202">
        <v>0</v>
      </c>
    </row>
    <row r="3289" s="192" customFormat="1" customHeight="1" spans="1:12">
      <c r="A3289" s="179" t="s">
        <v>1200</v>
      </c>
      <c r="B3289" s="179"/>
      <c r="C3289" s="179"/>
      <c r="D3289" s="199" t="s">
        <v>4075</v>
      </c>
      <c r="E3289" s="200" t="s">
        <v>4075</v>
      </c>
      <c r="F3289" s="201">
        <v>2000</v>
      </c>
      <c r="G3289" s="201">
        <v>2000</v>
      </c>
      <c r="H3289" s="202">
        <v>0</v>
      </c>
      <c r="I3289" s="205">
        <v>0</v>
      </c>
      <c r="J3289" s="201">
        <v>2000</v>
      </c>
      <c r="K3289" s="201">
        <v>0</v>
      </c>
      <c r="L3289" s="202">
        <v>0</v>
      </c>
    </row>
    <row r="3290" s="192" customFormat="1" customHeight="1" spans="1:12">
      <c r="A3290" s="179" t="s">
        <v>1414</v>
      </c>
      <c r="B3290" s="179" t="s">
        <v>1903</v>
      </c>
      <c r="C3290" s="179" t="s">
        <v>1897</v>
      </c>
      <c r="D3290" s="199" t="s">
        <v>4076</v>
      </c>
      <c r="E3290" s="200" t="s">
        <v>4077</v>
      </c>
      <c r="F3290" s="201">
        <v>60</v>
      </c>
      <c r="G3290" s="201">
        <v>60</v>
      </c>
      <c r="H3290" s="202">
        <v>0</v>
      </c>
      <c r="I3290" s="205">
        <v>0</v>
      </c>
      <c r="J3290" s="201">
        <v>60</v>
      </c>
      <c r="K3290" s="201">
        <v>0</v>
      </c>
      <c r="L3290" s="202">
        <v>0</v>
      </c>
    </row>
    <row r="3291" s="192" customFormat="1" customHeight="1" spans="1:12">
      <c r="A3291" s="179" t="s">
        <v>1871</v>
      </c>
      <c r="B3291" s="179" t="s">
        <v>1899</v>
      </c>
      <c r="C3291" s="179"/>
      <c r="D3291" s="199" t="s">
        <v>4078</v>
      </c>
      <c r="E3291" s="200" t="s">
        <v>4079</v>
      </c>
      <c r="F3291" s="201">
        <v>2000</v>
      </c>
      <c r="G3291" s="201">
        <v>2000</v>
      </c>
      <c r="H3291" s="202">
        <v>0</v>
      </c>
      <c r="I3291" s="205">
        <v>0</v>
      </c>
      <c r="J3291" s="201">
        <v>2000</v>
      </c>
      <c r="K3291" s="201">
        <v>0</v>
      </c>
      <c r="L3291" s="202">
        <v>0</v>
      </c>
    </row>
    <row r="3292" s="192" customFormat="1" customHeight="1" spans="1:12">
      <c r="A3292" s="179"/>
      <c r="B3292" s="179"/>
      <c r="C3292" s="179"/>
      <c r="D3292" s="199" t="s">
        <v>2741</v>
      </c>
      <c r="E3292" s="200" t="s">
        <v>2742</v>
      </c>
      <c r="F3292" s="201">
        <v>40772</v>
      </c>
      <c r="G3292" s="201">
        <v>40772</v>
      </c>
      <c r="H3292" s="202">
        <v>0</v>
      </c>
      <c r="I3292" s="205">
        <v>6191</v>
      </c>
      <c r="J3292" s="201">
        <v>34581</v>
      </c>
      <c r="K3292" s="201">
        <v>0</v>
      </c>
      <c r="L3292" s="202">
        <v>0</v>
      </c>
    </row>
    <row r="3293" s="192" customFormat="1" customHeight="1" spans="1:12">
      <c r="A3293" s="179"/>
      <c r="B3293" s="179"/>
      <c r="C3293" s="179"/>
      <c r="D3293" s="199" t="s">
        <v>2743</v>
      </c>
      <c r="E3293" s="200" t="s">
        <v>2744</v>
      </c>
      <c r="F3293" s="201">
        <v>1631</v>
      </c>
      <c r="G3293" s="201">
        <v>1631</v>
      </c>
      <c r="H3293" s="202">
        <v>0</v>
      </c>
      <c r="I3293" s="205">
        <v>0</v>
      </c>
      <c r="J3293" s="201">
        <v>1631</v>
      </c>
      <c r="K3293" s="201">
        <v>0</v>
      </c>
      <c r="L3293" s="202">
        <v>0</v>
      </c>
    </row>
    <row r="3294" s="192" customFormat="1" customHeight="1" spans="1:12">
      <c r="A3294" s="179"/>
      <c r="B3294" s="179"/>
      <c r="C3294" s="179"/>
      <c r="D3294" s="199" t="s">
        <v>3541</v>
      </c>
      <c r="E3294" s="200" t="s">
        <v>3542</v>
      </c>
      <c r="F3294" s="201">
        <v>1631</v>
      </c>
      <c r="G3294" s="201">
        <v>1631</v>
      </c>
      <c r="H3294" s="202">
        <v>0</v>
      </c>
      <c r="I3294" s="205">
        <v>0</v>
      </c>
      <c r="J3294" s="201">
        <v>1631</v>
      </c>
      <c r="K3294" s="201">
        <v>0</v>
      </c>
      <c r="L3294" s="202">
        <v>0</v>
      </c>
    </row>
    <row r="3295" s="192" customFormat="1" customHeight="1" spans="1:12">
      <c r="A3295" s="179" t="s">
        <v>1414</v>
      </c>
      <c r="B3295" s="179" t="s">
        <v>3165</v>
      </c>
      <c r="C3295" s="179" t="s">
        <v>1897</v>
      </c>
      <c r="D3295" s="199" t="s">
        <v>3519</v>
      </c>
      <c r="E3295" s="200" t="s">
        <v>4080</v>
      </c>
      <c r="F3295" s="201">
        <v>431</v>
      </c>
      <c r="G3295" s="201">
        <v>431</v>
      </c>
      <c r="H3295" s="202">
        <v>0</v>
      </c>
      <c r="I3295" s="205">
        <v>0</v>
      </c>
      <c r="J3295" s="201">
        <v>431</v>
      </c>
      <c r="K3295" s="201">
        <v>0</v>
      </c>
      <c r="L3295" s="202">
        <v>0</v>
      </c>
    </row>
    <row r="3296" s="192" customFormat="1" customHeight="1" spans="1:12">
      <c r="A3296" s="179" t="s">
        <v>1414</v>
      </c>
      <c r="B3296" s="179" t="s">
        <v>1992</v>
      </c>
      <c r="C3296" s="179" t="s">
        <v>1897</v>
      </c>
      <c r="D3296" s="199" t="s">
        <v>3519</v>
      </c>
      <c r="E3296" s="200" t="s">
        <v>4081</v>
      </c>
      <c r="F3296" s="201">
        <v>100</v>
      </c>
      <c r="G3296" s="201">
        <v>100</v>
      </c>
      <c r="H3296" s="202">
        <v>0</v>
      </c>
      <c r="I3296" s="205">
        <v>0</v>
      </c>
      <c r="J3296" s="201">
        <v>100</v>
      </c>
      <c r="K3296" s="201">
        <v>0</v>
      </c>
      <c r="L3296" s="202">
        <v>0</v>
      </c>
    </row>
    <row r="3297" s="192" customFormat="1" customHeight="1" spans="1:12">
      <c r="A3297" s="179" t="s">
        <v>1554</v>
      </c>
      <c r="B3297" s="179" t="s">
        <v>1899</v>
      </c>
      <c r="C3297" s="179" t="s">
        <v>1909</v>
      </c>
      <c r="D3297" s="199" t="s">
        <v>4063</v>
      </c>
      <c r="E3297" s="200" t="s">
        <v>4082</v>
      </c>
      <c r="F3297" s="201">
        <v>800</v>
      </c>
      <c r="G3297" s="201">
        <v>800</v>
      </c>
      <c r="H3297" s="202">
        <v>0</v>
      </c>
      <c r="I3297" s="205">
        <v>0</v>
      </c>
      <c r="J3297" s="201">
        <v>800</v>
      </c>
      <c r="K3297" s="201">
        <v>0</v>
      </c>
      <c r="L3297" s="202">
        <v>0</v>
      </c>
    </row>
    <row r="3298" s="192" customFormat="1" customHeight="1" spans="1:12">
      <c r="A3298" s="179" t="s">
        <v>1414</v>
      </c>
      <c r="B3298" s="179" t="s">
        <v>1913</v>
      </c>
      <c r="C3298" s="179" t="s">
        <v>1917</v>
      </c>
      <c r="D3298" s="199" t="s">
        <v>3615</v>
      </c>
      <c r="E3298" s="200" t="s">
        <v>4083</v>
      </c>
      <c r="F3298" s="201">
        <v>300</v>
      </c>
      <c r="G3298" s="201">
        <v>300</v>
      </c>
      <c r="H3298" s="202">
        <v>0</v>
      </c>
      <c r="I3298" s="205">
        <v>0</v>
      </c>
      <c r="J3298" s="201">
        <v>300</v>
      </c>
      <c r="K3298" s="201">
        <v>0</v>
      </c>
      <c r="L3298" s="202">
        <v>0</v>
      </c>
    </row>
    <row r="3299" s="192" customFormat="1" customHeight="1" spans="1:12">
      <c r="A3299" s="179"/>
      <c r="B3299" s="179"/>
      <c r="C3299" s="179"/>
      <c r="D3299" s="199" t="s">
        <v>2745</v>
      </c>
      <c r="E3299" s="200" t="s">
        <v>2746</v>
      </c>
      <c r="F3299" s="201">
        <v>6408</v>
      </c>
      <c r="G3299" s="201">
        <v>6408</v>
      </c>
      <c r="H3299" s="202">
        <v>0</v>
      </c>
      <c r="I3299" s="205">
        <v>6058</v>
      </c>
      <c r="J3299" s="201">
        <v>350</v>
      </c>
      <c r="K3299" s="201">
        <v>0</v>
      </c>
      <c r="L3299" s="202">
        <v>0</v>
      </c>
    </row>
    <row r="3300" s="192" customFormat="1" customHeight="1" spans="1:12">
      <c r="A3300" s="179"/>
      <c r="B3300" s="179"/>
      <c r="C3300" s="179"/>
      <c r="D3300" s="199" t="s">
        <v>3541</v>
      </c>
      <c r="E3300" s="200" t="s">
        <v>3542</v>
      </c>
      <c r="F3300" s="201">
        <v>6408</v>
      </c>
      <c r="G3300" s="201">
        <v>6408</v>
      </c>
      <c r="H3300" s="202">
        <v>0</v>
      </c>
      <c r="I3300" s="205">
        <v>6058</v>
      </c>
      <c r="J3300" s="201">
        <v>350</v>
      </c>
      <c r="K3300" s="201">
        <v>0</v>
      </c>
      <c r="L3300" s="202">
        <v>0</v>
      </c>
    </row>
    <row r="3301" s="192" customFormat="1" customHeight="1" spans="1:12">
      <c r="A3301" s="179" t="s">
        <v>1778</v>
      </c>
      <c r="B3301" s="179" t="s">
        <v>1915</v>
      </c>
      <c r="C3301" s="179" t="s">
        <v>1911</v>
      </c>
      <c r="D3301" s="199" t="s">
        <v>4084</v>
      </c>
      <c r="E3301" s="200" t="s">
        <v>4085</v>
      </c>
      <c r="F3301" s="201">
        <v>195</v>
      </c>
      <c r="G3301" s="201">
        <v>195</v>
      </c>
      <c r="H3301" s="202">
        <v>0</v>
      </c>
      <c r="I3301" s="205">
        <v>195</v>
      </c>
      <c r="J3301" s="201">
        <v>0</v>
      </c>
      <c r="K3301" s="201">
        <v>0</v>
      </c>
      <c r="L3301" s="202">
        <v>0</v>
      </c>
    </row>
    <row r="3302" s="192" customFormat="1" customHeight="1" spans="1:12">
      <c r="A3302" s="179" t="s">
        <v>1752</v>
      </c>
      <c r="B3302" s="179" t="s">
        <v>1897</v>
      </c>
      <c r="C3302" s="179" t="s">
        <v>1897</v>
      </c>
      <c r="D3302" s="199" t="s">
        <v>3519</v>
      </c>
      <c r="E3302" s="200" t="s">
        <v>4086</v>
      </c>
      <c r="F3302" s="201">
        <v>5399</v>
      </c>
      <c r="G3302" s="201">
        <v>5399</v>
      </c>
      <c r="H3302" s="202">
        <v>0</v>
      </c>
      <c r="I3302" s="205">
        <v>5399</v>
      </c>
      <c r="J3302" s="201">
        <v>0</v>
      </c>
      <c r="K3302" s="201">
        <v>0</v>
      </c>
      <c r="L3302" s="202">
        <v>0</v>
      </c>
    </row>
    <row r="3303" s="192" customFormat="1" customHeight="1" spans="1:12">
      <c r="A3303" s="179" t="s">
        <v>1619</v>
      </c>
      <c r="B3303" s="179" t="s">
        <v>1911</v>
      </c>
      <c r="C3303" s="179" t="s">
        <v>1899</v>
      </c>
      <c r="D3303" s="199" t="s">
        <v>3571</v>
      </c>
      <c r="E3303" s="200" t="s">
        <v>4087</v>
      </c>
      <c r="F3303" s="201">
        <v>464</v>
      </c>
      <c r="G3303" s="201">
        <v>464</v>
      </c>
      <c r="H3303" s="202">
        <v>0</v>
      </c>
      <c r="I3303" s="205">
        <v>464</v>
      </c>
      <c r="J3303" s="201">
        <v>0</v>
      </c>
      <c r="K3303" s="201">
        <v>0</v>
      </c>
      <c r="L3303" s="202">
        <v>0</v>
      </c>
    </row>
    <row r="3304" s="192" customFormat="1" customHeight="1" spans="1:12">
      <c r="A3304" s="179" t="s">
        <v>1778</v>
      </c>
      <c r="B3304" s="179" t="s">
        <v>1915</v>
      </c>
      <c r="C3304" s="179" t="s">
        <v>1897</v>
      </c>
      <c r="D3304" s="199" t="s">
        <v>4088</v>
      </c>
      <c r="E3304" s="200" t="s">
        <v>4089</v>
      </c>
      <c r="F3304" s="201">
        <v>350</v>
      </c>
      <c r="G3304" s="201">
        <v>350</v>
      </c>
      <c r="H3304" s="202">
        <v>0</v>
      </c>
      <c r="I3304" s="205">
        <v>0</v>
      </c>
      <c r="J3304" s="201">
        <v>350</v>
      </c>
      <c r="K3304" s="201">
        <v>0</v>
      </c>
      <c r="L3304" s="202">
        <v>0</v>
      </c>
    </row>
    <row r="3305" s="192" customFormat="1" customHeight="1" spans="1:12">
      <c r="A3305" s="179"/>
      <c r="B3305" s="179"/>
      <c r="C3305" s="179"/>
      <c r="D3305" s="199" t="s">
        <v>2747</v>
      </c>
      <c r="E3305" s="200" t="s">
        <v>2748</v>
      </c>
      <c r="F3305" s="201">
        <v>300</v>
      </c>
      <c r="G3305" s="201">
        <v>300</v>
      </c>
      <c r="H3305" s="202">
        <v>0</v>
      </c>
      <c r="I3305" s="205">
        <v>0</v>
      </c>
      <c r="J3305" s="201">
        <v>300</v>
      </c>
      <c r="K3305" s="201">
        <v>0</v>
      </c>
      <c r="L3305" s="202">
        <v>0</v>
      </c>
    </row>
    <row r="3306" s="192" customFormat="1" customHeight="1" spans="1:12">
      <c r="A3306" s="179"/>
      <c r="B3306" s="179"/>
      <c r="C3306" s="179"/>
      <c r="D3306" s="199" t="s">
        <v>3541</v>
      </c>
      <c r="E3306" s="200" t="s">
        <v>3542</v>
      </c>
      <c r="F3306" s="201">
        <v>300</v>
      </c>
      <c r="G3306" s="201">
        <v>300</v>
      </c>
      <c r="H3306" s="202">
        <v>0</v>
      </c>
      <c r="I3306" s="205">
        <v>0</v>
      </c>
      <c r="J3306" s="201">
        <v>300</v>
      </c>
      <c r="K3306" s="201">
        <v>0</v>
      </c>
      <c r="L3306" s="202">
        <v>0</v>
      </c>
    </row>
    <row r="3307" s="192" customFormat="1" customHeight="1" spans="1:12">
      <c r="A3307" s="179" t="s">
        <v>1414</v>
      </c>
      <c r="B3307" s="179" t="s">
        <v>1913</v>
      </c>
      <c r="C3307" s="179" t="s">
        <v>1903</v>
      </c>
      <c r="D3307" s="199" t="s">
        <v>3624</v>
      </c>
      <c r="E3307" s="200" t="s">
        <v>4090</v>
      </c>
      <c r="F3307" s="201">
        <v>300</v>
      </c>
      <c r="G3307" s="201">
        <v>300</v>
      </c>
      <c r="H3307" s="202">
        <v>0</v>
      </c>
      <c r="I3307" s="205">
        <v>0</v>
      </c>
      <c r="J3307" s="201">
        <v>300</v>
      </c>
      <c r="K3307" s="201">
        <v>0</v>
      </c>
      <c r="L3307" s="202">
        <v>0</v>
      </c>
    </row>
    <row r="3308" s="192" customFormat="1" customHeight="1" spans="1:12">
      <c r="A3308" s="179"/>
      <c r="B3308" s="179"/>
      <c r="C3308" s="179"/>
      <c r="D3308" s="199" t="s">
        <v>2749</v>
      </c>
      <c r="E3308" s="200" t="s">
        <v>2750</v>
      </c>
      <c r="F3308" s="201">
        <v>1200</v>
      </c>
      <c r="G3308" s="201">
        <v>1200</v>
      </c>
      <c r="H3308" s="202">
        <v>0</v>
      </c>
      <c r="I3308" s="205">
        <v>0</v>
      </c>
      <c r="J3308" s="201">
        <v>1200</v>
      </c>
      <c r="K3308" s="201">
        <v>0</v>
      </c>
      <c r="L3308" s="202">
        <v>0</v>
      </c>
    </row>
    <row r="3309" s="192" customFormat="1" customHeight="1" spans="1:12">
      <c r="A3309" s="179"/>
      <c r="B3309" s="179"/>
      <c r="C3309" s="179"/>
      <c r="D3309" s="199" t="s">
        <v>3541</v>
      </c>
      <c r="E3309" s="200" t="s">
        <v>3542</v>
      </c>
      <c r="F3309" s="201">
        <v>1200</v>
      </c>
      <c r="G3309" s="201">
        <v>1200</v>
      </c>
      <c r="H3309" s="202">
        <v>0</v>
      </c>
      <c r="I3309" s="205">
        <v>0</v>
      </c>
      <c r="J3309" s="201">
        <v>1200</v>
      </c>
      <c r="K3309" s="201">
        <v>0</v>
      </c>
      <c r="L3309" s="202">
        <v>0</v>
      </c>
    </row>
    <row r="3310" s="192" customFormat="1" customHeight="1" spans="1:12">
      <c r="A3310" s="179" t="s">
        <v>1414</v>
      </c>
      <c r="B3310" s="179" t="s">
        <v>1996</v>
      </c>
      <c r="C3310" s="179" t="s">
        <v>1917</v>
      </c>
      <c r="D3310" s="199" t="s">
        <v>4091</v>
      </c>
      <c r="E3310" s="200" t="s">
        <v>4091</v>
      </c>
      <c r="F3310" s="201">
        <v>500</v>
      </c>
      <c r="G3310" s="201">
        <v>500</v>
      </c>
      <c r="H3310" s="202">
        <v>0</v>
      </c>
      <c r="I3310" s="205">
        <v>0</v>
      </c>
      <c r="J3310" s="201">
        <v>500</v>
      </c>
      <c r="K3310" s="201">
        <v>0</v>
      </c>
      <c r="L3310" s="202">
        <v>0</v>
      </c>
    </row>
    <row r="3311" s="192" customFormat="1" customHeight="1" spans="1:12">
      <c r="A3311" s="179" t="s">
        <v>1414</v>
      </c>
      <c r="B3311" s="179" t="s">
        <v>1996</v>
      </c>
      <c r="C3311" s="179" t="s">
        <v>1903</v>
      </c>
      <c r="D3311" s="199" t="s">
        <v>4092</v>
      </c>
      <c r="E3311" s="200" t="s">
        <v>4093</v>
      </c>
      <c r="F3311" s="201">
        <v>300</v>
      </c>
      <c r="G3311" s="201">
        <v>300</v>
      </c>
      <c r="H3311" s="202">
        <v>0</v>
      </c>
      <c r="I3311" s="205">
        <v>0</v>
      </c>
      <c r="J3311" s="201">
        <v>300</v>
      </c>
      <c r="K3311" s="201">
        <v>0</v>
      </c>
      <c r="L3311" s="202">
        <v>0</v>
      </c>
    </row>
    <row r="3312" s="192" customFormat="1" customHeight="1" spans="1:12">
      <c r="A3312" s="179" t="s">
        <v>1829</v>
      </c>
      <c r="B3312" s="179" t="s">
        <v>1913</v>
      </c>
      <c r="C3312" s="179" t="s">
        <v>1903</v>
      </c>
      <c r="D3312" s="199" t="s">
        <v>4094</v>
      </c>
      <c r="E3312" s="200" t="s">
        <v>4095</v>
      </c>
      <c r="F3312" s="201">
        <v>400</v>
      </c>
      <c r="G3312" s="201">
        <v>400</v>
      </c>
      <c r="H3312" s="202">
        <v>0</v>
      </c>
      <c r="I3312" s="205">
        <v>0</v>
      </c>
      <c r="J3312" s="201">
        <v>400</v>
      </c>
      <c r="K3312" s="201">
        <v>0</v>
      </c>
      <c r="L3312" s="202">
        <v>0</v>
      </c>
    </row>
    <row r="3313" s="192" customFormat="1" customHeight="1" spans="1:12">
      <c r="A3313" s="179"/>
      <c r="B3313" s="179"/>
      <c r="C3313" s="179"/>
      <c r="D3313" s="199" t="s">
        <v>2751</v>
      </c>
      <c r="E3313" s="200" t="s">
        <v>2752</v>
      </c>
      <c r="F3313" s="201">
        <v>6062</v>
      </c>
      <c r="G3313" s="201">
        <v>6062</v>
      </c>
      <c r="H3313" s="202">
        <v>0</v>
      </c>
      <c r="I3313" s="205">
        <v>22</v>
      </c>
      <c r="J3313" s="201">
        <v>6040</v>
      </c>
      <c r="K3313" s="201">
        <v>0</v>
      </c>
      <c r="L3313" s="202">
        <v>0</v>
      </c>
    </row>
    <row r="3314" s="192" customFormat="1" customHeight="1" spans="1:12">
      <c r="A3314" s="179"/>
      <c r="B3314" s="179"/>
      <c r="C3314" s="179"/>
      <c r="D3314" s="199" t="s">
        <v>3541</v>
      </c>
      <c r="E3314" s="200" t="s">
        <v>3542</v>
      </c>
      <c r="F3314" s="201">
        <v>6062</v>
      </c>
      <c r="G3314" s="201">
        <v>6062</v>
      </c>
      <c r="H3314" s="202">
        <v>0</v>
      </c>
      <c r="I3314" s="205">
        <v>22</v>
      </c>
      <c r="J3314" s="201">
        <v>6040</v>
      </c>
      <c r="K3314" s="201">
        <v>0</v>
      </c>
      <c r="L3314" s="202">
        <v>0</v>
      </c>
    </row>
    <row r="3315" s="192" customFormat="1" customHeight="1" spans="1:12">
      <c r="A3315" s="179" t="s">
        <v>1861</v>
      </c>
      <c r="B3315" s="179" t="s">
        <v>1897</v>
      </c>
      <c r="C3315" s="179" t="s">
        <v>1994</v>
      </c>
      <c r="D3315" s="199" t="s">
        <v>4096</v>
      </c>
      <c r="E3315" s="200" t="s">
        <v>4097</v>
      </c>
      <c r="F3315" s="201">
        <v>2</v>
      </c>
      <c r="G3315" s="201">
        <v>2</v>
      </c>
      <c r="H3315" s="202">
        <v>0</v>
      </c>
      <c r="I3315" s="205">
        <v>2</v>
      </c>
      <c r="J3315" s="201">
        <v>0</v>
      </c>
      <c r="K3315" s="201">
        <v>0</v>
      </c>
      <c r="L3315" s="202">
        <v>0</v>
      </c>
    </row>
    <row r="3316" s="192" customFormat="1" customHeight="1" spans="1:12">
      <c r="A3316" s="179" t="s">
        <v>1742</v>
      </c>
      <c r="B3316" s="179" t="s">
        <v>1901</v>
      </c>
      <c r="C3316" s="179" t="s">
        <v>1897</v>
      </c>
      <c r="D3316" s="199" t="s">
        <v>4098</v>
      </c>
      <c r="E3316" s="200" t="s">
        <v>4099</v>
      </c>
      <c r="F3316" s="201">
        <v>20</v>
      </c>
      <c r="G3316" s="201">
        <v>20</v>
      </c>
      <c r="H3316" s="202">
        <v>0</v>
      </c>
      <c r="I3316" s="205">
        <v>20</v>
      </c>
      <c r="J3316" s="201">
        <v>0</v>
      </c>
      <c r="K3316" s="201">
        <v>0</v>
      </c>
      <c r="L3316" s="202">
        <v>0</v>
      </c>
    </row>
    <row r="3317" s="192" customFormat="1" customHeight="1" spans="1:12">
      <c r="A3317" s="179" t="s">
        <v>1752</v>
      </c>
      <c r="B3317" s="179" t="s">
        <v>1911</v>
      </c>
      <c r="C3317" s="179" t="s">
        <v>1897</v>
      </c>
      <c r="D3317" s="199" t="s">
        <v>4044</v>
      </c>
      <c r="E3317" s="200" t="s">
        <v>4045</v>
      </c>
      <c r="F3317" s="201">
        <v>680</v>
      </c>
      <c r="G3317" s="201">
        <v>680</v>
      </c>
      <c r="H3317" s="202">
        <v>0</v>
      </c>
      <c r="I3317" s="205">
        <v>0</v>
      </c>
      <c r="J3317" s="201">
        <v>680</v>
      </c>
      <c r="K3317" s="201">
        <v>0</v>
      </c>
      <c r="L3317" s="202">
        <v>0</v>
      </c>
    </row>
    <row r="3318" s="192" customFormat="1" customHeight="1" spans="1:12">
      <c r="A3318" s="179" t="s">
        <v>1752</v>
      </c>
      <c r="B3318" s="179" t="s">
        <v>1899</v>
      </c>
      <c r="C3318" s="179" t="s">
        <v>1897</v>
      </c>
      <c r="D3318" s="199" t="s">
        <v>4100</v>
      </c>
      <c r="E3318" s="200" t="s">
        <v>4008</v>
      </c>
      <c r="F3318" s="201">
        <v>300</v>
      </c>
      <c r="G3318" s="201">
        <v>300</v>
      </c>
      <c r="H3318" s="202">
        <v>0</v>
      </c>
      <c r="I3318" s="205">
        <v>0</v>
      </c>
      <c r="J3318" s="201">
        <v>300</v>
      </c>
      <c r="K3318" s="201">
        <v>0</v>
      </c>
      <c r="L3318" s="202">
        <v>0</v>
      </c>
    </row>
    <row r="3319" s="192" customFormat="1" customHeight="1" spans="1:12">
      <c r="A3319" s="179" t="s">
        <v>1752</v>
      </c>
      <c r="B3319" s="179" t="s">
        <v>1897</v>
      </c>
      <c r="C3319" s="179" t="s">
        <v>1897</v>
      </c>
      <c r="D3319" s="199" t="s">
        <v>3519</v>
      </c>
      <c r="E3319" s="200" t="s">
        <v>4101</v>
      </c>
      <c r="F3319" s="201">
        <v>160</v>
      </c>
      <c r="G3319" s="201">
        <v>160</v>
      </c>
      <c r="H3319" s="202">
        <v>0</v>
      </c>
      <c r="I3319" s="205">
        <v>0</v>
      </c>
      <c r="J3319" s="201">
        <v>160</v>
      </c>
      <c r="K3319" s="201">
        <v>0</v>
      </c>
      <c r="L3319" s="202">
        <v>0</v>
      </c>
    </row>
    <row r="3320" s="192" customFormat="1" customHeight="1" spans="1:12">
      <c r="A3320" s="179" t="s">
        <v>1752</v>
      </c>
      <c r="B3320" s="179" t="s">
        <v>1901</v>
      </c>
      <c r="C3320" s="179" t="s">
        <v>1901</v>
      </c>
      <c r="D3320" s="199" t="s">
        <v>4102</v>
      </c>
      <c r="E3320" s="200" t="s">
        <v>4103</v>
      </c>
      <c r="F3320" s="201">
        <v>3900</v>
      </c>
      <c r="G3320" s="201">
        <v>3900</v>
      </c>
      <c r="H3320" s="202">
        <v>0</v>
      </c>
      <c r="I3320" s="205">
        <v>0</v>
      </c>
      <c r="J3320" s="201">
        <v>3900</v>
      </c>
      <c r="K3320" s="201">
        <v>0</v>
      </c>
      <c r="L3320" s="202">
        <v>0</v>
      </c>
    </row>
    <row r="3321" s="192" customFormat="1" customHeight="1" spans="1:12">
      <c r="A3321" s="179" t="s">
        <v>1742</v>
      </c>
      <c r="B3321" s="179" t="s">
        <v>1901</v>
      </c>
      <c r="C3321" s="179" t="s">
        <v>1899</v>
      </c>
      <c r="D3321" s="199" t="s">
        <v>4104</v>
      </c>
      <c r="E3321" s="200" t="s">
        <v>4105</v>
      </c>
      <c r="F3321" s="201">
        <v>1000</v>
      </c>
      <c r="G3321" s="201">
        <v>1000</v>
      </c>
      <c r="H3321" s="202">
        <v>0</v>
      </c>
      <c r="I3321" s="205">
        <v>0</v>
      </c>
      <c r="J3321" s="201">
        <v>1000</v>
      </c>
      <c r="K3321" s="201">
        <v>0</v>
      </c>
      <c r="L3321" s="202">
        <v>0</v>
      </c>
    </row>
    <row r="3322" s="192" customFormat="1" customHeight="1" spans="1:12">
      <c r="A3322" s="179"/>
      <c r="B3322" s="179"/>
      <c r="C3322" s="179"/>
      <c r="D3322" s="199" t="s">
        <v>2753</v>
      </c>
      <c r="E3322" s="200" t="s">
        <v>2754</v>
      </c>
      <c r="F3322" s="201">
        <v>9300</v>
      </c>
      <c r="G3322" s="201">
        <v>9300</v>
      </c>
      <c r="H3322" s="202">
        <v>0</v>
      </c>
      <c r="I3322" s="205">
        <v>0</v>
      </c>
      <c r="J3322" s="201">
        <v>9300</v>
      </c>
      <c r="K3322" s="201">
        <v>0</v>
      </c>
      <c r="L3322" s="202">
        <v>0</v>
      </c>
    </row>
    <row r="3323" s="192" customFormat="1" customHeight="1" spans="1:12">
      <c r="A3323" s="179"/>
      <c r="B3323" s="179"/>
      <c r="C3323" s="179"/>
      <c r="D3323" s="199" t="s">
        <v>3541</v>
      </c>
      <c r="E3323" s="200" t="s">
        <v>3542</v>
      </c>
      <c r="F3323" s="201">
        <v>9300</v>
      </c>
      <c r="G3323" s="201">
        <v>9300</v>
      </c>
      <c r="H3323" s="202">
        <v>0</v>
      </c>
      <c r="I3323" s="205">
        <v>0</v>
      </c>
      <c r="J3323" s="201">
        <v>9300</v>
      </c>
      <c r="K3323" s="201">
        <v>0</v>
      </c>
      <c r="L3323" s="202">
        <v>0</v>
      </c>
    </row>
    <row r="3324" s="192" customFormat="1" customHeight="1" spans="1:12">
      <c r="A3324" s="179" t="s">
        <v>1619</v>
      </c>
      <c r="B3324" s="179" t="s">
        <v>1903</v>
      </c>
      <c r="C3324" s="179" t="s">
        <v>1897</v>
      </c>
      <c r="D3324" s="199" t="s">
        <v>4071</v>
      </c>
      <c r="E3324" s="200" t="s">
        <v>4106</v>
      </c>
      <c r="F3324" s="201">
        <v>7000</v>
      </c>
      <c r="G3324" s="201">
        <v>7000</v>
      </c>
      <c r="H3324" s="202">
        <v>0</v>
      </c>
      <c r="I3324" s="205">
        <v>0</v>
      </c>
      <c r="J3324" s="201">
        <v>7000</v>
      </c>
      <c r="K3324" s="201">
        <v>0</v>
      </c>
      <c r="L3324" s="202">
        <v>0</v>
      </c>
    </row>
    <row r="3325" s="192" customFormat="1" customHeight="1" spans="1:12">
      <c r="A3325" s="179" t="s">
        <v>1619</v>
      </c>
      <c r="B3325" s="179" t="s">
        <v>1917</v>
      </c>
      <c r="C3325" s="179" t="s">
        <v>1897</v>
      </c>
      <c r="D3325" s="199" t="s">
        <v>3550</v>
      </c>
      <c r="E3325" s="200" t="s">
        <v>3540</v>
      </c>
      <c r="F3325" s="201">
        <v>300</v>
      </c>
      <c r="G3325" s="201">
        <v>300</v>
      </c>
      <c r="H3325" s="202">
        <v>0</v>
      </c>
      <c r="I3325" s="205">
        <v>0</v>
      </c>
      <c r="J3325" s="201">
        <v>300</v>
      </c>
      <c r="K3325" s="201">
        <v>0</v>
      </c>
      <c r="L3325" s="202">
        <v>0</v>
      </c>
    </row>
    <row r="3326" s="192" customFormat="1" customHeight="1" spans="1:12">
      <c r="A3326" s="179" t="s">
        <v>1697</v>
      </c>
      <c r="B3326" s="179" t="s">
        <v>1897</v>
      </c>
      <c r="C3326" s="179" t="s">
        <v>1903</v>
      </c>
      <c r="D3326" s="199" t="s">
        <v>4107</v>
      </c>
      <c r="E3326" s="200" t="s">
        <v>4108</v>
      </c>
      <c r="F3326" s="201">
        <v>2000</v>
      </c>
      <c r="G3326" s="201">
        <v>2000</v>
      </c>
      <c r="H3326" s="202">
        <v>0</v>
      </c>
      <c r="I3326" s="205">
        <v>0</v>
      </c>
      <c r="J3326" s="201">
        <v>2000</v>
      </c>
      <c r="K3326" s="201">
        <v>0</v>
      </c>
      <c r="L3326" s="202">
        <v>0</v>
      </c>
    </row>
    <row r="3327" s="192" customFormat="1" customHeight="1" spans="1:12">
      <c r="A3327" s="179"/>
      <c r="B3327" s="179"/>
      <c r="C3327" s="179"/>
      <c r="D3327" s="199" t="s">
        <v>2755</v>
      </c>
      <c r="E3327" s="200" t="s">
        <v>2756</v>
      </c>
      <c r="F3327" s="201">
        <v>9696</v>
      </c>
      <c r="G3327" s="201">
        <v>9696</v>
      </c>
      <c r="H3327" s="202">
        <v>0</v>
      </c>
      <c r="I3327" s="205">
        <v>6</v>
      </c>
      <c r="J3327" s="201">
        <v>9690</v>
      </c>
      <c r="K3327" s="201">
        <v>0</v>
      </c>
      <c r="L3327" s="202">
        <v>0</v>
      </c>
    </row>
    <row r="3328" s="192" customFormat="1" customHeight="1" spans="1:12">
      <c r="A3328" s="179"/>
      <c r="B3328" s="179"/>
      <c r="C3328" s="179"/>
      <c r="D3328" s="199" t="s">
        <v>3541</v>
      </c>
      <c r="E3328" s="200" t="s">
        <v>3542</v>
      </c>
      <c r="F3328" s="201">
        <v>9696</v>
      </c>
      <c r="G3328" s="201">
        <v>9696</v>
      </c>
      <c r="H3328" s="202">
        <v>0</v>
      </c>
      <c r="I3328" s="205">
        <v>6</v>
      </c>
      <c r="J3328" s="201">
        <v>9690</v>
      </c>
      <c r="K3328" s="201">
        <v>0</v>
      </c>
      <c r="L3328" s="202">
        <v>0</v>
      </c>
    </row>
    <row r="3329" s="192" customFormat="1" customHeight="1" spans="1:12">
      <c r="A3329" s="179" t="s">
        <v>1752</v>
      </c>
      <c r="B3329" s="179" t="s">
        <v>1917</v>
      </c>
      <c r="C3329" s="179" t="s">
        <v>1913</v>
      </c>
      <c r="D3329" s="199" t="s">
        <v>4109</v>
      </c>
      <c r="E3329" s="200" t="s">
        <v>4110</v>
      </c>
      <c r="F3329" s="201">
        <v>140</v>
      </c>
      <c r="G3329" s="201">
        <v>140</v>
      </c>
      <c r="H3329" s="202">
        <v>0</v>
      </c>
      <c r="I3329" s="205">
        <v>0</v>
      </c>
      <c r="J3329" s="201">
        <v>140</v>
      </c>
      <c r="K3329" s="201">
        <v>0</v>
      </c>
      <c r="L3329" s="202">
        <v>0</v>
      </c>
    </row>
    <row r="3330" s="192" customFormat="1" customHeight="1" spans="1:12">
      <c r="A3330" s="179" t="s">
        <v>1778</v>
      </c>
      <c r="B3330" s="179" t="s">
        <v>1917</v>
      </c>
      <c r="C3330" s="179" t="s">
        <v>1901</v>
      </c>
      <c r="D3330" s="199" t="s">
        <v>4111</v>
      </c>
      <c r="E3330" s="200" t="s">
        <v>4112</v>
      </c>
      <c r="F3330" s="201">
        <v>6</v>
      </c>
      <c r="G3330" s="201">
        <v>6</v>
      </c>
      <c r="H3330" s="202">
        <v>0</v>
      </c>
      <c r="I3330" s="205">
        <v>6</v>
      </c>
      <c r="J3330" s="201">
        <v>0</v>
      </c>
      <c r="K3330" s="201">
        <v>0</v>
      </c>
      <c r="L3330" s="202">
        <v>0</v>
      </c>
    </row>
    <row r="3331" s="192" customFormat="1" customHeight="1" spans="1:12">
      <c r="A3331" s="179" t="s">
        <v>1882</v>
      </c>
      <c r="B3331" s="179" t="s">
        <v>1901</v>
      </c>
      <c r="C3331" s="179" t="s">
        <v>1897</v>
      </c>
      <c r="D3331" s="199" t="s">
        <v>4113</v>
      </c>
      <c r="E3331" s="200" t="s">
        <v>4114</v>
      </c>
      <c r="F3331" s="201">
        <v>5300</v>
      </c>
      <c r="G3331" s="201">
        <v>5300</v>
      </c>
      <c r="H3331" s="202">
        <v>0</v>
      </c>
      <c r="I3331" s="205">
        <v>0</v>
      </c>
      <c r="J3331" s="201">
        <v>5300</v>
      </c>
      <c r="K3331" s="201">
        <v>0</v>
      </c>
      <c r="L3331" s="202">
        <v>0</v>
      </c>
    </row>
    <row r="3332" s="192" customFormat="1" customHeight="1" spans="1:12">
      <c r="A3332" s="179" t="s">
        <v>1876</v>
      </c>
      <c r="B3332" s="179" t="s">
        <v>1901</v>
      </c>
      <c r="C3332" s="179" t="s">
        <v>1897</v>
      </c>
      <c r="D3332" s="199" t="s">
        <v>4115</v>
      </c>
      <c r="E3332" s="200" t="s">
        <v>4116</v>
      </c>
      <c r="F3332" s="201">
        <v>4250</v>
      </c>
      <c r="G3332" s="201">
        <v>4250</v>
      </c>
      <c r="H3332" s="202">
        <v>0</v>
      </c>
      <c r="I3332" s="205">
        <v>0</v>
      </c>
      <c r="J3332" s="201">
        <v>4250</v>
      </c>
      <c r="K3332" s="201">
        <v>0</v>
      </c>
      <c r="L3332" s="202">
        <v>0</v>
      </c>
    </row>
    <row r="3333" s="192" customFormat="1" customHeight="1" spans="1:12">
      <c r="A3333" s="179"/>
      <c r="B3333" s="179"/>
      <c r="C3333" s="179"/>
      <c r="D3333" s="199" t="s">
        <v>2757</v>
      </c>
      <c r="E3333" s="200" t="s">
        <v>2758</v>
      </c>
      <c r="F3333" s="201">
        <v>100</v>
      </c>
      <c r="G3333" s="201">
        <v>100</v>
      </c>
      <c r="H3333" s="202">
        <v>0</v>
      </c>
      <c r="I3333" s="205">
        <v>100</v>
      </c>
      <c r="J3333" s="201">
        <v>0</v>
      </c>
      <c r="K3333" s="201">
        <v>0</v>
      </c>
      <c r="L3333" s="202">
        <v>0</v>
      </c>
    </row>
    <row r="3334" s="192" customFormat="1" customHeight="1" spans="1:12">
      <c r="A3334" s="179"/>
      <c r="B3334" s="179"/>
      <c r="C3334" s="179"/>
      <c r="D3334" s="199" t="s">
        <v>3541</v>
      </c>
      <c r="E3334" s="200" t="s">
        <v>3542</v>
      </c>
      <c r="F3334" s="201">
        <v>100</v>
      </c>
      <c r="G3334" s="201">
        <v>100</v>
      </c>
      <c r="H3334" s="202">
        <v>0</v>
      </c>
      <c r="I3334" s="205">
        <v>100</v>
      </c>
      <c r="J3334" s="201">
        <v>0</v>
      </c>
      <c r="K3334" s="201">
        <v>0</v>
      </c>
      <c r="L3334" s="202">
        <v>0</v>
      </c>
    </row>
    <row r="3335" s="192" customFormat="1" customHeight="1" spans="1:12">
      <c r="A3335" s="179" t="s">
        <v>1414</v>
      </c>
      <c r="B3335" s="179" t="s">
        <v>1913</v>
      </c>
      <c r="C3335" s="179" t="s">
        <v>1915</v>
      </c>
      <c r="D3335" s="199" t="s">
        <v>3613</v>
      </c>
      <c r="E3335" s="200" t="s">
        <v>4117</v>
      </c>
      <c r="F3335" s="201">
        <v>100</v>
      </c>
      <c r="G3335" s="201">
        <v>100</v>
      </c>
      <c r="H3335" s="202">
        <v>0</v>
      </c>
      <c r="I3335" s="205">
        <v>100</v>
      </c>
      <c r="J3335" s="201">
        <v>0</v>
      </c>
      <c r="K3335" s="201">
        <v>0</v>
      </c>
      <c r="L3335" s="202">
        <v>0</v>
      </c>
    </row>
    <row r="3336" s="192" customFormat="1" customHeight="1" spans="1:12">
      <c r="A3336" s="179"/>
      <c r="B3336" s="179"/>
      <c r="C3336" s="179"/>
      <c r="D3336" s="199" t="s">
        <v>2759</v>
      </c>
      <c r="E3336" s="200" t="s">
        <v>2760</v>
      </c>
      <c r="F3336" s="201">
        <v>5</v>
      </c>
      <c r="G3336" s="201">
        <v>5</v>
      </c>
      <c r="H3336" s="202">
        <v>0</v>
      </c>
      <c r="I3336" s="205">
        <v>5</v>
      </c>
      <c r="J3336" s="201">
        <v>0</v>
      </c>
      <c r="K3336" s="201">
        <v>0</v>
      </c>
      <c r="L3336" s="202">
        <v>0</v>
      </c>
    </row>
    <row r="3337" s="192" customFormat="1" customHeight="1" spans="1:12">
      <c r="A3337" s="179"/>
      <c r="B3337" s="179"/>
      <c r="C3337" s="179"/>
      <c r="D3337" s="199" t="s">
        <v>3541</v>
      </c>
      <c r="E3337" s="200" t="s">
        <v>3542</v>
      </c>
      <c r="F3337" s="201">
        <v>5</v>
      </c>
      <c r="G3337" s="201">
        <v>5</v>
      </c>
      <c r="H3337" s="202">
        <v>0</v>
      </c>
      <c r="I3337" s="205">
        <v>5</v>
      </c>
      <c r="J3337" s="201">
        <v>0</v>
      </c>
      <c r="K3337" s="201">
        <v>0</v>
      </c>
      <c r="L3337" s="202">
        <v>0</v>
      </c>
    </row>
    <row r="3338" s="192" customFormat="1" customHeight="1" spans="1:12">
      <c r="A3338" s="179" t="s">
        <v>1619</v>
      </c>
      <c r="B3338" s="179" t="s">
        <v>1899</v>
      </c>
      <c r="C3338" s="179" t="s">
        <v>1911</v>
      </c>
      <c r="D3338" s="199" t="s">
        <v>3862</v>
      </c>
      <c r="E3338" s="200" t="s">
        <v>4118</v>
      </c>
      <c r="F3338" s="201">
        <v>5</v>
      </c>
      <c r="G3338" s="201">
        <v>5</v>
      </c>
      <c r="H3338" s="202">
        <v>0</v>
      </c>
      <c r="I3338" s="205">
        <v>5</v>
      </c>
      <c r="J3338" s="201">
        <v>0</v>
      </c>
      <c r="K3338" s="201">
        <v>0</v>
      </c>
      <c r="L3338" s="202">
        <v>0</v>
      </c>
    </row>
    <row r="3339" s="192" customFormat="1" customHeight="1" spans="1:12">
      <c r="A3339" s="179"/>
      <c r="B3339" s="179"/>
      <c r="C3339" s="179"/>
      <c r="D3339" s="199" t="s">
        <v>2761</v>
      </c>
      <c r="E3339" s="200" t="s">
        <v>2762</v>
      </c>
      <c r="F3339" s="201">
        <v>6070</v>
      </c>
      <c r="G3339" s="201">
        <v>6070</v>
      </c>
      <c r="H3339" s="202">
        <v>0</v>
      </c>
      <c r="I3339" s="205">
        <v>0</v>
      </c>
      <c r="J3339" s="201">
        <v>6070</v>
      </c>
      <c r="K3339" s="201">
        <v>0</v>
      </c>
      <c r="L3339" s="202">
        <v>0</v>
      </c>
    </row>
    <row r="3340" s="192" customFormat="1" customHeight="1" spans="1:12">
      <c r="A3340" s="179"/>
      <c r="B3340" s="179"/>
      <c r="C3340" s="179"/>
      <c r="D3340" s="199" t="s">
        <v>3541</v>
      </c>
      <c r="E3340" s="200" t="s">
        <v>3542</v>
      </c>
      <c r="F3340" s="201">
        <v>6070</v>
      </c>
      <c r="G3340" s="201">
        <v>6070</v>
      </c>
      <c r="H3340" s="202">
        <v>0</v>
      </c>
      <c r="I3340" s="205">
        <v>0</v>
      </c>
      <c r="J3340" s="201">
        <v>6070</v>
      </c>
      <c r="K3340" s="201">
        <v>0</v>
      </c>
      <c r="L3340" s="202">
        <v>0</v>
      </c>
    </row>
    <row r="3341" s="192" customFormat="1" customHeight="1" spans="1:12">
      <c r="A3341" s="179" t="s">
        <v>1583</v>
      </c>
      <c r="B3341" s="179" t="s">
        <v>1899</v>
      </c>
      <c r="C3341" s="179" t="s">
        <v>1899</v>
      </c>
      <c r="D3341" s="199" t="s">
        <v>3689</v>
      </c>
      <c r="E3341" s="200" t="s">
        <v>4119</v>
      </c>
      <c r="F3341" s="201">
        <v>220</v>
      </c>
      <c r="G3341" s="201">
        <v>220</v>
      </c>
      <c r="H3341" s="202">
        <v>0</v>
      </c>
      <c r="I3341" s="205">
        <v>0</v>
      </c>
      <c r="J3341" s="201">
        <v>220</v>
      </c>
      <c r="K3341" s="201">
        <v>0</v>
      </c>
      <c r="L3341" s="202">
        <v>0</v>
      </c>
    </row>
    <row r="3342" s="192" customFormat="1" customHeight="1" spans="1:12">
      <c r="A3342" s="179" t="s">
        <v>1583</v>
      </c>
      <c r="B3342" s="179" t="s">
        <v>1899</v>
      </c>
      <c r="C3342" s="179" t="s">
        <v>1899</v>
      </c>
      <c r="D3342" s="199" t="s">
        <v>3689</v>
      </c>
      <c r="E3342" s="200" t="s">
        <v>4120</v>
      </c>
      <c r="F3342" s="201">
        <v>200</v>
      </c>
      <c r="G3342" s="201">
        <v>200</v>
      </c>
      <c r="H3342" s="202">
        <v>0</v>
      </c>
      <c r="I3342" s="205">
        <v>0</v>
      </c>
      <c r="J3342" s="201">
        <v>200</v>
      </c>
      <c r="K3342" s="201">
        <v>0</v>
      </c>
      <c r="L3342" s="202">
        <v>0</v>
      </c>
    </row>
    <row r="3343" s="192" customFormat="1" customHeight="1" spans="1:12">
      <c r="A3343" s="179" t="s">
        <v>1583</v>
      </c>
      <c r="B3343" s="179" t="s">
        <v>1899</v>
      </c>
      <c r="C3343" s="179" t="s">
        <v>1899</v>
      </c>
      <c r="D3343" s="199" t="s">
        <v>3689</v>
      </c>
      <c r="E3343" s="200" t="s">
        <v>4121</v>
      </c>
      <c r="F3343" s="201">
        <v>5650</v>
      </c>
      <c r="G3343" s="201">
        <v>5650</v>
      </c>
      <c r="H3343" s="202">
        <v>0</v>
      </c>
      <c r="I3343" s="205">
        <v>0</v>
      </c>
      <c r="J3343" s="201">
        <v>5650</v>
      </c>
      <c r="K3343" s="201">
        <v>0</v>
      </c>
      <c r="L3343" s="202">
        <v>0</v>
      </c>
    </row>
    <row r="3344" s="192" customFormat="1" customHeight="1" spans="1:12">
      <c r="A3344" s="179"/>
      <c r="B3344" s="179"/>
      <c r="C3344" s="179"/>
      <c r="D3344" s="199" t="s">
        <v>2763</v>
      </c>
      <c r="E3344" s="200" t="s">
        <v>2764</v>
      </c>
      <c r="F3344" s="201">
        <v>18606.46</v>
      </c>
      <c r="G3344" s="201">
        <v>11921.46</v>
      </c>
      <c r="H3344" s="202">
        <v>6685</v>
      </c>
      <c r="I3344" s="205">
        <v>1906.57</v>
      </c>
      <c r="J3344" s="201">
        <v>8161.86</v>
      </c>
      <c r="K3344" s="201">
        <v>2966.67</v>
      </c>
      <c r="L3344" s="202">
        <v>5571.36</v>
      </c>
    </row>
    <row r="3345" s="192" customFormat="1" customHeight="1" spans="1:12">
      <c r="A3345" s="179"/>
      <c r="B3345" s="179"/>
      <c r="C3345" s="179"/>
      <c r="D3345" s="199" t="s">
        <v>2765</v>
      </c>
      <c r="E3345" s="200" t="s">
        <v>2766</v>
      </c>
      <c r="F3345" s="201">
        <v>2428.84</v>
      </c>
      <c r="G3345" s="201">
        <v>1428.84</v>
      </c>
      <c r="H3345" s="202">
        <v>1000</v>
      </c>
      <c r="I3345" s="205">
        <v>207.28</v>
      </c>
      <c r="J3345" s="201">
        <v>1184.93</v>
      </c>
      <c r="K3345" s="201">
        <v>360.38</v>
      </c>
      <c r="L3345" s="202">
        <v>676.25</v>
      </c>
    </row>
    <row r="3346" s="192" customFormat="1" customHeight="1" spans="1:12">
      <c r="A3346" s="179"/>
      <c r="B3346" s="179"/>
      <c r="C3346" s="179"/>
      <c r="D3346" s="199" t="s">
        <v>3517</v>
      </c>
      <c r="E3346" s="200" t="s">
        <v>3518</v>
      </c>
      <c r="F3346" s="201">
        <v>1428.84</v>
      </c>
      <c r="G3346" s="201">
        <v>1428.84</v>
      </c>
      <c r="H3346" s="202">
        <v>0</v>
      </c>
      <c r="I3346" s="205">
        <v>207.28</v>
      </c>
      <c r="J3346" s="201">
        <v>184.93</v>
      </c>
      <c r="K3346" s="201">
        <v>360.38</v>
      </c>
      <c r="L3346" s="202">
        <v>676.25</v>
      </c>
    </row>
    <row r="3347" s="192" customFormat="1" customHeight="1" spans="1:12">
      <c r="A3347" s="179" t="s">
        <v>1752</v>
      </c>
      <c r="B3347" s="179" t="s">
        <v>1897</v>
      </c>
      <c r="C3347" s="179" t="s">
        <v>1897</v>
      </c>
      <c r="D3347" s="199" t="s">
        <v>3519</v>
      </c>
      <c r="E3347" s="200" t="s">
        <v>3520</v>
      </c>
      <c r="F3347" s="201">
        <v>676.25</v>
      </c>
      <c r="G3347" s="201">
        <v>676.25</v>
      </c>
      <c r="H3347" s="202">
        <v>0</v>
      </c>
      <c r="I3347" s="205">
        <v>0</v>
      </c>
      <c r="J3347" s="201">
        <v>0</v>
      </c>
      <c r="K3347" s="201">
        <v>0</v>
      </c>
      <c r="L3347" s="202">
        <v>676.25</v>
      </c>
    </row>
    <row r="3348" s="192" customFormat="1" customHeight="1" spans="1:12">
      <c r="A3348" s="179" t="s">
        <v>1752</v>
      </c>
      <c r="B3348" s="179" t="s">
        <v>1897</v>
      </c>
      <c r="C3348" s="179" t="s">
        <v>1897</v>
      </c>
      <c r="D3348" s="199" t="s">
        <v>3519</v>
      </c>
      <c r="E3348" s="200" t="s">
        <v>3521</v>
      </c>
      <c r="F3348" s="201">
        <v>7.56</v>
      </c>
      <c r="G3348" s="201">
        <v>7.56</v>
      </c>
      <c r="H3348" s="202">
        <v>0</v>
      </c>
      <c r="I3348" s="205">
        <v>0</v>
      </c>
      <c r="J3348" s="201">
        <v>7.56</v>
      </c>
      <c r="K3348" s="201">
        <v>0</v>
      </c>
      <c r="L3348" s="202">
        <v>0</v>
      </c>
    </row>
    <row r="3349" s="192" customFormat="1" customHeight="1" spans="1:12">
      <c r="A3349" s="179" t="s">
        <v>1414</v>
      </c>
      <c r="B3349" s="179" t="s">
        <v>1901</v>
      </c>
      <c r="C3349" s="179" t="s">
        <v>1897</v>
      </c>
      <c r="D3349" s="199" t="s">
        <v>3519</v>
      </c>
      <c r="E3349" s="200" t="s">
        <v>3522</v>
      </c>
      <c r="F3349" s="201">
        <v>124</v>
      </c>
      <c r="G3349" s="201">
        <v>124</v>
      </c>
      <c r="H3349" s="202">
        <v>0</v>
      </c>
      <c r="I3349" s="205">
        <v>0</v>
      </c>
      <c r="J3349" s="201">
        <v>124</v>
      </c>
      <c r="K3349" s="201">
        <v>0</v>
      </c>
      <c r="L3349" s="202">
        <v>0</v>
      </c>
    </row>
    <row r="3350" s="192" customFormat="1" customHeight="1" spans="1:12">
      <c r="A3350" s="179" t="s">
        <v>1619</v>
      </c>
      <c r="B3350" s="179" t="s">
        <v>1911</v>
      </c>
      <c r="C3350" s="179" t="s">
        <v>1911</v>
      </c>
      <c r="D3350" s="199" t="s">
        <v>3523</v>
      </c>
      <c r="E3350" s="200" t="s">
        <v>3524</v>
      </c>
      <c r="F3350" s="201">
        <v>161.56</v>
      </c>
      <c r="G3350" s="201">
        <v>161.56</v>
      </c>
      <c r="H3350" s="202">
        <v>0</v>
      </c>
      <c r="I3350" s="205">
        <v>0</v>
      </c>
      <c r="J3350" s="201">
        <v>0</v>
      </c>
      <c r="K3350" s="201">
        <v>161.56</v>
      </c>
      <c r="L3350" s="202">
        <v>0</v>
      </c>
    </row>
    <row r="3351" s="192" customFormat="1" customHeight="1" spans="1:12">
      <c r="A3351" s="179" t="s">
        <v>1619</v>
      </c>
      <c r="B3351" s="179" t="s">
        <v>1911</v>
      </c>
      <c r="C3351" s="179" t="s">
        <v>1913</v>
      </c>
      <c r="D3351" s="199" t="s">
        <v>3525</v>
      </c>
      <c r="E3351" s="200" t="s">
        <v>3526</v>
      </c>
      <c r="F3351" s="201">
        <v>64.63</v>
      </c>
      <c r="G3351" s="201">
        <v>64.63</v>
      </c>
      <c r="H3351" s="202">
        <v>0</v>
      </c>
      <c r="I3351" s="205">
        <v>0</v>
      </c>
      <c r="J3351" s="201">
        <v>0</v>
      </c>
      <c r="K3351" s="201">
        <v>64.63</v>
      </c>
      <c r="L3351" s="202">
        <v>0</v>
      </c>
    </row>
    <row r="3352" s="192" customFormat="1" customHeight="1" spans="1:12">
      <c r="A3352" s="179" t="s">
        <v>1697</v>
      </c>
      <c r="B3352" s="179" t="s">
        <v>1992</v>
      </c>
      <c r="C3352" s="179" t="s">
        <v>1897</v>
      </c>
      <c r="D3352" s="199" t="s">
        <v>3527</v>
      </c>
      <c r="E3352" s="200" t="s">
        <v>3528</v>
      </c>
      <c r="F3352" s="201">
        <v>40.55</v>
      </c>
      <c r="G3352" s="201">
        <v>40.55</v>
      </c>
      <c r="H3352" s="202">
        <v>0</v>
      </c>
      <c r="I3352" s="205">
        <v>0</v>
      </c>
      <c r="J3352" s="201">
        <v>0</v>
      </c>
      <c r="K3352" s="201">
        <v>40.55</v>
      </c>
      <c r="L3352" s="202">
        <v>0</v>
      </c>
    </row>
    <row r="3353" s="192" customFormat="1" customHeight="1" spans="1:12">
      <c r="A3353" s="179" t="s">
        <v>1619</v>
      </c>
      <c r="B3353" s="179" t="s">
        <v>2029</v>
      </c>
      <c r="C3353" s="179" t="s">
        <v>1899</v>
      </c>
      <c r="D3353" s="199" t="s">
        <v>3529</v>
      </c>
      <c r="E3353" s="200" t="s">
        <v>3530</v>
      </c>
      <c r="F3353" s="201">
        <v>6.76</v>
      </c>
      <c r="G3353" s="201">
        <v>6.76</v>
      </c>
      <c r="H3353" s="202">
        <v>0</v>
      </c>
      <c r="I3353" s="205">
        <v>0</v>
      </c>
      <c r="J3353" s="201">
        <v>0</v>
      </c>
      <c r="K3353" s="201">
        <v>6.76</v>
      </c>
      <c r="L3353" s="202">
        <v>0</v>
      </c>
    </row>
    <row r="3354" s="192" customFormat="1" customHeight="1" spans="1:12">
      <c r="A3354" s="179" t="s">
        <v>1619</v>
      </c>
      <c r="B3354" s="179" t="s">
        <v>2029</v>
      </c>
      <c r="C3354" s="179" t="s">
        <v>1897</v>
      </c>
      <c r="D3354" s="199" t="s">
        <v>3531</v>
      </c>
      <c r="E3354" s="200" t="s">
        <v>3532</v>
      </c>
      <c r="F3354" s="201">
        <v>5.73</v>
      </c>
      <c r="G3354" s="201">
        <v>5.73</v>
      </c>
      <c r="H3354" s="202">
        <v>0</v>
      </c>
      <c r="I3354" s="205">
        <v>0</v>
      </c>
      <c r="J3354" s="201">
        <v>0</v>
      </c>
      <c r="K3354" s="201">
        <v>5.73</v>
      </c>
      <c r="L3354" s="202">
        <v>0</v>
      </c>
    </row>
    <row r="3355" s="192" customFormat="1" customHeight="1" spans="1:12">
      <c r="A3355" s="179" t="s">
        <v>1851</v>
      </c>
      <c r="B3355" s="179" t="s">
        <v>1899</v>
      </c>
      <c r="C3355" s="179" t="s">
        <v>1897</v>
      </c>
      <c r="D3355" s="199" t="s">
        <v>3533</v>
      </c>
      <c r="E3355" s="200" t="s">
        <v>3533</v>
      </c>
      <c r="F3355" s="201">
        <v>81.15</v>
      </c>
      <c r="G3355" s="201">
        <v>81.15</v>
      </c>
      <c r="H3355" s="202">
        <v>0</v>
      </c>
      <c r="I3355" s="205">
        <v>0</v>
      </c>
      <c r="J3355" s="201">
        <v>0</v>
      </c>
      <c r="K3355" s="201">
        <v>81.15</v>
      </c>
      <c r="L3355" s="202">
        <v>0</v>
      </c>
    </row>
    <row r="3356" s="192" customFormat="1" customHeight="1" spans="1:12">
      <c r="A3356" s="179" t="s">
        <v>1414</v>
      </c>
      <c r="B3356" s="179" t="s">
        <v>1901</v>
      </c>
      <c r="C3356" s="179" t="s">
        <v>1897</v>
      </c>
      <c r="D3356" s="199" t="s">
        <v>3519</v>
      </c>
      <c r="E3356" s="200" t="s">
        <v>3534</v>
      </c>
      <c r="F3356" s="201">
        <v>186</v>
      </c>
      <c r="G3356" s="201">
        <v>186</v>
      </c>
      <c r="H3356" s="202">
        <v>0</v>
      </c>
      <c r="I3356" s="205">
        <v>186</v>
      </c>
      <c r="J3356" s="201">
        <v>0</v>
      </c>
      <c r="K3356" s="201">
        <v>0</v>
      </c>
      <c r="L3356" s="202">
        <v>0</v>
      </c>
    </row>
    <row r="3357" s="192" customFormat="1" customHeight="1" spans="1:12">
      <c r="A3357" s="179" t="s">
        <v>1752</v>
      </c>
      <c r="B3357" s="179" t="s">
        <v>1897</v>
      </c>
      <c r="C3357" s="179" t="s">
        <v>1897</v>
      </c>
      <c r="D3357" s="199" t="s">
        <v>3519</v>
      </c>
      <c r="E3357" s="200" t="s">
        <v>3535</v>
      </c>
      <c r="F3357" s="201">
        <v>7.54</v>
      </c>
      <c r="G3357" s="201">
        <v>7.54</v>
      </c>
      <c r="H3357" s="202">
        <v>0</v>
      </c>
      <c r="I3357" s="205">
        <v>7.54</v>
      </c>
      <c r="J3357" s="201">
        <v>0</v>
      </c>
      <c r="K3357" s="201">
        <v>0</v>
      </c>
      <c r="L3357" s="202">
        <v>0</v>
      </c>
    </row>
    <row r="3358" s="192" customFormat="1" customHeight="1" spans="1:12">
      <c r="A3358" s="179" t="s">
        <v>1752</v>
      </c>
      <c r="B3358" s="179" t="s">
        <v>1897</v>
      </c>
      <c r="C3358" s="179" t="s">
        <v>1897</v>
      </c>
      <c r="D3358" s="199" t="s">
        <v>3519</v>
      </c>
      <c r="E3358" s="200" t="s">
        <v>3536</v>
      </c>
      <c r="F3358" s="201">
        <v>13.74</v>
      </c>
      <c r="G3358" s="201">
        <v>13.74</v>
      </c>
      <c r="H3358" s="202">
        <v>0</v>
      </c>
      <c r="I3358" s="205">
        <v>13.74</v>
      </c>
      <c r="J3358" s="201">
        <v>0</v>
      </c>
      <c r="K3358" s="201">
        <v>0</v>
      </c>
      <c r="L3358" s="202">
        <v>0</v>
      </c>
    </row>
    <row r="3359" s="192" customFormat="1" customHeight="1" spans="1:12">
      <c r="A3359" s="179" t="s">
        <v>1619</v>
      </c>
      <c r="B3359" s="179" t="s">
        <v>1911</v>
      </c>
      <c r="C3359" s="179" t="s">
        <v>1897</v>
      </c>
      <c r="D3359" s="199" t="s">
        <v>3537</v>
      </c>
      <c r="E3359" s="200" t="s">
        <v>3538</v>
      </c>
      <c r="F3359" s="201">
        <v>53.37</v>
      </c>
      <c r="G3359" s="201">
        <v>53.37</v>
      </c>
      <c r="H3359" s="202">
        <v>0</v>
      </c>
      <c r="I3359" s="205">
        <v>0</v>
      </c>
      <c r="J3359" s="201">
        <v>53.37</v>
      </c>
      <c r="K3359" s="201">
        <v>0</v>
      </c>
      <c r="L3359" s="202">
        <v>0</v>
      </c>
    </row>
    <row r="3360" s="192" customFormat="1" customHeight="1" spans="1:12">
      <c r="A3360" s="179"/>
      <c r="B3360" s="179"/>
      <c r="C3360" s="179"/>
      <c r="D3360" s="199" t="s">
        <v>3541</v>
      </c>
      <c r="E3360" s="200" t="s">
        <v>3542</v>
      </c>
      <c r="F3360" s="201">
        <v>1000</v>
      </c>
      <c r="G3360" s="201">
        <v>0</v>
      </c>
      <c r="H3360" s="202">
        <v>1000</v>
      </c>
      <c r="I3360" s="205">
        <v>0</v>
      </c>
      <c r="J3360" s="201">
        <v>1000</v>
      </c>
      <c r="K3360" s="201">
        <v>0</v>
      </c>
      <c r="L3360" s="202">
        <v>0</v>
      </c>
    </row>
    <row r="3361" s="192" customFormat="1" customHeight="1" spans="1:12">
      <c r="A3361" s="179" t="s">
        <v>1752</v>
      </c>
      <c r="B3361" s="179" t="s">
        <v>1897</v>
      </c>
      <c r="C3361" s="179" t="s">
        <v>1897</v>
      </c>
      <c r="D3361" s="199" t="s">
        <v>3519</v>
      </c>
      <c r="E3361" s="200" t="s">
        <v>3622</v>
      </c>
      <c r="F3361" s="201">
        <v>1000</v>
      </c>
      <c r="G3361" s="201">
        <v>0</v>
      </c>
      <c r="H3361" s="202">
        <v>1000</v>
      </c>
      <c r="I3361" s="205">
        <v>0</v>
      </c>
      <c r="J3361" s="201">
        <v>1000</v>
      </c>
      <c r="K3361" s="201">
        <v>0</v>
      </c>
      <c r="L3361" s="202">
        <v>0</v>
      </c>
    </row>
    <row r="3362" s="192" customFormat="1" customHeight="1" spans="1:12">
      <c r="A3362" s="179"/>
      <c r="B3362" s="179"/>
      <c r="C3362" s="179"/>
      <c r="D3362" s="199" t="s">
        <v>2767</v>
      </c>
      <c r="E3362" s="200" t="s">
        <v>2768</v>
      </c>
      <c r="F3362" s="201">
        <v>1151.03</v>
      </c>
      <c r="G3362" s="201">
        <v>1101.03</v>
      </c>
      <c r="H3362" s="202">
        <v>50</v>
      </c>
      <c r="I3362" s="205">
        <v>160.9</v>
      </c>
      <c r="J3362" s="201">
        <v>187.62</v>
      </c>
      <c r="K3362" s="201">
        <v>278.32</v>
      </c>
      <c r="L3362" s="202">
        <v>524.19</v>
      </c>
    </row>
    <row r="3363" s="192" customFormat="1" customHeight="1" spans="1:12">
      <c r="A3363" s="179"/>
      <c r="B3363" s="179"/>
      <c r="C3363" s="179"/>
      <c r="D3363" s="199" t="s">
        <v>3517</v>
      </c>
      <c r="E3363" s="200" t="s">
        <v>3518</v>
      </c>
      <c r="F3363" s="201">
        <v>1101.03</v>
      </c>
      <c r="G3363" s="201">
        <v>1101.03</v>
      </c>
      <c r="H3363" s="202">
        <v>0</v>
      </c>
      <c r="I3363" s="205">
        <v>160.9</v>
      </c>
      <c r="J3363" s="201">
        <v>137.62</v>
      </c>
      <c r="K3363" s="201">
        <v>278.32</v>
      </c>
      <c r="L3363" s="202">
        <v>524.19</v>
      </c>
    </row>
    <row r="3364" s="192" customFormat="1" customHeight="1" spans="1:12">
      <c r="A3364" s="179" t="s">
        <v>1752</v>
      </c>
      <c r="B3364" s="179" t="s">
        <v>1897</v>
      </c>
      <c r="C3364" s="179" t="s">
        <v>1897</v>
      </c>
      <c r="D3364" s="199" t="s">
        <v>3519</v>
      </c>
      <c r="E3364" s="200" t="s">
        <v>3520</v>
      </c>
      <c r="F3364" s="201">
        <v>524.19</v>
      </c>
      <c r="G3364" s="201">
        <v>524.19</v>
      </c>
      <c r="H3364" s="202">
        <v>0</v>
      </c>
      <c r="I3364" s="205">
        <v>0</v>
      </c>
      <c r="J3364" s="201">
        <v>0</v>
      </c>
      <c r="K3364" s="201">
        <v>0</v>
      </c>
      <c r="L3364" s="202">
        <v>524.19</v>
      </c>
    </row>
    <row r="3365" s="192" customFormat="1" customHeight="1" spans="1:12">
      <c r="A3365" s="179" t="s">
        <v>1752</v>
      </c>
      <c r="B3365" s="179" t="s">
        <v>1897</v>
      </c>
      <c r="C3365" s="179" t="s">
        <v>1897</v>
      </c>
      <c r="D3365" s="199" t="s">
        <v>3519</v>
      </c>
      <c r="E3365" s="200" t="s">
        <v>3521</v>
      </c>
      <c r="F3365" s="201">
        <v>6.71</v>
      </c>
      <c r="G3365" s="201">
        <v>6.71</v>
      </c>
      <c r="H3365" s="202">
        <v>0</v>
      </c>
      <c r="I3365" s="205">
        <v>0</v>
      </c>
      <c r="J3365" s="201">
        <v>6.71</v>
      </c>
      <c r="K3365" s="201">
        <v>0</v>
      </c>
      <c r="L3365" s="202">
        <v>0</v>
      </c>
    </row>
    <row r="3366" s="192" customFormat="1" customHeight="1" spans="1:12">
      <c r="A3366" s="179" t="s">
        <v>1752</v>
      </c>
      <c r="B3366" s="179" t="s">
        <v>1897</v>
      </c>
      <c r="C3366" s="179" t="s">
        <v>1897</v>
      </c>
      <c r="D3366" s="199" t="s">
        <v>3519</v>
      </c>
      <c r="E3366" s="200" t="s">
        <v>3522</v>
      </c>
      <c r="F3366" s="201">
        <v>89</v>
      </c>
      <c r="G3366" s="201">
        <v>89</v>
      </c>
      <c r="H3366" s="202">
        <v>0</v>
      </c>
      <c r="I3366" s="205">
        <v>0</v>
      </c>
      <c r="J3366" s="201">
        <v>89</v>
      </c>
      <c r="K3366" s="201">
        <v>0</v>
      </c>
      <c r="L3366" s="202">
        <v>0</v>
      </c>
    </row>
    <row r="3367" s="192" customFormat="1" customHeight="1" spans="1:12">
      <c r="A3367" s="179" t="s">
        <v>1619</v>
      </c>
      <c r="B3367" s="179" t="s">
        <v>1911</v>
      </c>
      <c r="C3367" s="179" t="s">
        <v>1911</v>
      </c>
      <c r="D3367" s="199" t="s">
        <v>3523</v>
      </c>
      <c r="E3367" s="200" t="s">
        <v>3524</v>
      </c>
      <c r="F3367" s="201">
        <v>123.98</v>
      </c>
      <c r="G3367" s="201">
        <v>123.98</v>
      </c>
      <c r="H3367" s="202">
        <v>0</v>
      </c>
      <c r="I3367" s="205">
        <v>0</v>
      </c>
      <c r="J3367" s="201">
        <v>0</v>
      </c>
      <c r="K3367" s="201">
        <v>123.98</v>
      </c>
      <c r="L3367" s="202">
        <v>0</v>
      </c>
    </row>
    <row r="3368" s="192" customFormat="1" customHeight="1" spans="1:12">
      <c r="A3368" s="179" t="s">
        <v>1619</v>
      </c>
      <c r="B3368" s="179" t="s">
        <v>1911</v>
      </c>
      <c r="C3368" s="179" t="s">
        <v>1913</v>
      </c>
      <c r="D3368" s="199" t="s">
        <v>3525</v>
      </c>
      <c r="E3368" s="200" t="s">
        <v>3526</v>
      </c>
      <c r="F3368" s="201">
        <v>49.59</v>
      </c>
      <c r="G3368" s="201">
        <v>49.59</v>
      </c>
      <c r="H3368" s="202">
        <v>0</v>
      </c>
      <c r="I3368" s="205">
        <v>0</v>
      </c>
      <c r="J3368" s="201">
        <v>0</v>
      </c>
      <c r="K3368" s="201">
        <v>49.59</v>
      </c>
      <c r="L3368" s="202">
        <v>0</v>
      </c>
    </row>
    <row r="3369" s="192" customFormat="1" customHeight="1" spans="1:12">
      <c r="A3369" s="179" t="s">
        <v>1697</v>
      </c>
      <c r="B3369" s="179" t="s">
        <v>1992</v>
      </c>
      <c r="C3369" s="179" t="s">
        <v>1897</v>
      </c>
      <c r="D3369" s="199" t="s">
        <v>3527</v>
      </c>
      <c r="E3369" s="200" t="s">
        <v>3528</v>
      </c>
      <c r="F3369" s="201">
        <v>32.05</v>
      </c>
      <c r="G3369" s="201">
        <v>32.05</v>
      </c>
      <c r="H3369" s="202">
        <v>0</v>
      </c>
      <c r="I3369" s="205">
        <v>0</v>
      </c>
      <c r="J3369" s="201">
        <v>0</v>
      </c>
      <c r="K3369" s="201">
        <v>32.05</v>
      </c>
      <c r="L3369" s="202">
        <v>0</v>
      </c>
    </row>
    <row r="3370" s="192" customFormat="1" customHeight="1" spans="1:12">
      <c r="A3370" s="179" t="s">
        <v>1619</v>
      </c>
      <c r="B3370" s="179" t="s">
        <v>2029</v>
      </c>
      <c r="C3370" s="179" t="s">
        <v>1899</v>
      </c>
      <c r="D3370" s="199" t="s">
        <v>3529</v>
      </c>
      <c r="E3370" s="200" t="s">
        <v>3530</v>
      </c>
      <c r="F3370" s="201">
        <v>5.24</v>
      </c>
      <c r="G3370" s="201">
        <v>5.24</v>
      </c>
      <c r="H3370" s="202">
        <v>0</v>
      </c>
      <c r="I3370" s="205">
        <v>0</v>
      </c>
      <c r="J3370" s="201">
        <v>0</v>
      </c>
      <c r="K3370" s="201">
        <v>5.24</v>
      </c>
      <c r="L3370" s="202">
        <v>0</v>
      </c>
    </row>
    <row r="3371" s="192" customFormat="1" customHeight="1" spans="1:12">
      <c r="A3371" s="179" t="s">
        <v>1619</v>
      </c>
      <c r="B3371" s="179" t="s">
        <v>2029</v>
      </c>
      <c r="C3371" s="179" t="s">
        <v>1897</v>
      </c>
      <c r="D3371" s="199" t="s">
        <v>3531</v>
      </c>
      <c r="E3371" s="200" t="s">
        <v>3532</v>
      </c>
      <c r="F3371" s="201">
        <v>4.56</v>
      </c>
      <c r="G3371" s="201">
        <v>4.56</v>
      </c>
      <c r="H3371" s="202">
        <v>0</v>
      </c>
      <c r="I3371" s="205">
        <v>0</v>
      </c>
      <c r="J3371" s="201">
        <v>0</v>
      </c>
      <c r="K3371" s="201">
        <v>4.56</v>
      </c>
      <c r="L3371" s="202">
        <v>0</v>
      </c>
    </row>
    <row r="3372" s="192" customFormat="1" customHeight="1" spans="1:12">
      <c r="A3372" s="179" t="s">
        <v>1851</v>
      </c>
      <c r="B3372" s="179" t="s">
        <v>1899</v>
      </c>
      <c r="C3372" s="179" t="s">
        <v>1897</v>
      </c>
      <c r="D3372" s="199" t="s">
        <v>3533</v>
      </c>
      <c r="E3372" s="200" t="s">
        <v>3533</v>
      </c>
      <c r="F3372" s="201">
        <v>62.9</v>
      </c>
      <c r="G3372" s="201">
        <v>62.9</v>
      </c>
      <c r="H3372" s="202">
        <v>0</v>
      </c>
      <c r="I3372" s="205">
        <v>0</v>
      </c>
      <c r="J3372" s="201">
        <v>0</v>
      </c>
      <c r="K3372" s="201">
        <v>62.9</v>
      </c>
      <c r="L3372" s="202">
        <v>0</v>
      </c>
    </row>
    <row r="3373" s="192" customFormat="1" customHeight="1" spans="1:12">
      <c r="A3373" s="179" t="s">
        <v>1752</v>
      </c>
      <c r="B3373" s="179" t="s">
        <v>1897</v>
      </c>
      <c r="C3373" s="179" t="s">
        <v>1897</v>
      </c>
      <c r="D3373" s="199" t="s">
        <v>3519</v>
      </c>
      <c r="E3373" s="200" t="s">
        <v>3824</v>
      </c>
      <c r="F3373" s="201">
        <v>4.5</v>
      </c>
      <c r="G3373" s="201">
        <v>4.5</v>
      </c>
      <c r="H3373" s="202">
        <v>0</v>
      </c>
      <c r="I3373" s="205">
        <v>4.5</v>
      </c>
      <c r="J3373" s="201">
        <v>0</v>
      </c>
      <c r="K3373" s="201">
        <v>0</v>
      </c>
      <c r="L3373" s="202">
        <v>0</v>
      </c>
    </row>
    <row r="3374" s="192" customFormat="1" customHeight="1" spans="1:12">
      <c r="A3374" s="179" t="s">
        <v>1752</v>
      </c>
      <c r="B3374" s="179" t="s">
        <v>1897</v>
      </c>
      <c r="C3374" s="179" t="s">
        <v>1897</v>
      </c>
      <c r="D3374" s="199" t="s">
        <v>3519</v>
      </c>
      <c r="E3374" s="200" t="s">
        <v>3534</v>
      </c>
      <c r="F3374" s="201">
        <v>133.5</v>
      </c>
      <c r="G3374" s="201">
        <v>133.5</v>
      </c>
      <c r="H3374" s="202">
        <v>0</v>
      </c>
      <c r="I3374" s="205">
        <v>133.5</v>
      </c>
      <c r="J3374" s="201">
        <v>0</v>
      </c>
      <c r="K3374" s="201">
        <v>0</v>
      </c>
      <c r="L3374" s="202">
        <v>0</v>
      </c>
    </row>
    <row r="3375" s="192" customFormat="1" customHeight="1" spans="1:12">
      <c r="A3375" s="179" t="s">
        <v>1752</v>
      </c>
      <c r="B3375" s="179" t="s">
        <v>1897</v>
      </c>
      <c r="C3375" s="179" t="s">
        <v>1897</v>
      </c>
      <c r="D3375" s="199" t="s">
        <v>3519</v>
      </c>
      <c r="E3375" s="200" t="s">
        <v>3535</v>
      </c>
      <c r="F3375" s="201">
        <v>6.17</v>
      </c>
      <c r="G3375" s="201">
        <v>6.17</v>
      </c>
      <c r="H3375" s="202">
        <v>0</v>
      </c>
      <c r="I3375" s="205">
        <v>6.17</v>
      </c>
      <c r="J3375" s="201">
        <v>0</v>
      </c>
      <c r="K3375" s="201">
        <v>0</v>
      </c>
      <c r="L3375" s="202">
        <v>0</v>
      </c>
    </row>
    <row r="3376" s="192" customFormat="1" customHeight="1" spans="1:12">
      <c r="A3376" s="179" t="s">
        <v>1752</v>
      </c>
      <c r="B3376" s="179" t="s">
        <v>1897</v>
      </c>
      <c r="C3376" s="179" t="s">
        <v>1897</v>
      </c>
      <c r="D3376" s="199" t="s">
        <v>3519</v>
      </c>
      <c r="E3376" s="200" t="s">
        <v>3536</v>
      </c>
      <c r="F3376" s="201">
        <v>15.54</v>
      </c>
      <c r="G3376" s="201">
        <v>15.54</v>
      </c>
      <c r="H3376" s="202">
        <v>0</v>
      </c>
      <c r="I3376" s="205">
        <v>15.54</v>
      </c>
      <c r="J3376" s="201">
        <v>0</v>
      </c>
      <c r="K3376" s="201">
        <v>0</v>
      </c>
      <c r="L3376" s="202">
        <v>0</v>
      </c>
    </row>
    <row r="3377" s="192" customFormat="1" customHeight="1" spans="1:12">
      <c r="A3377" s="179" t="s">
        <v>1619</v>
      </c>
      <c r="B3377" s="179" t="s">
        <v>1911</v>
      </c>
      <c r="C3377" s="179" t="s">
        <v>1897</v>
      </c>
      <c r="D3377" s="199" t="s">
        <v>3537</v>
      </c>
      <c r="E3377" s="200" t="s">
        <v>3538</v>
      </c>
      <c r="F3377" s="201">
        <v>41.91</v>
      </c>
      <c r="G3377" s="201">
        <v>41.91</v>
      </c>
      <c r="H3377" s="202">
        <v>0</v>
      </c>
      <c r="I3377" s="205">
        <v>0</v>
      </c>
      <c r="J3377" s="201">
        <v>41.91</v>
      </c>
      <c r="K3377" s="201">
        <v>0</v>
      </c>
      <c r="L3377" s="202">
        <v>0</v>
      </c>
    </row>
    <row r="3378" s="192" customFormat="1" customHeight="1" spans="1:12">
      <c r="A3378" s="179" t="s">
        <v>1619</v>
      </c>
      <c r="B3378" s="179" t="s">
        <v>1917</v>
      </c>
      <c r="C3378" s="179" t="s">
        <v>1897</v>
      </c>
      <c r="D3378" s="199" t="s">
        <v>3550</v>
      </c>
      <c r="E3378" s="200" t="s">
        <v>3540</v>
      </c>
      <c r="F3378" s="201">
        <v>1.19</v>
      </c>
      <c r="G3378" s="201">
        <v>1.19</v>
      </c>
      <c r="H3378" s="202">
        <v>0</v>
      </c>
      <c r="I3378" s="205">
        <v>1.19</v>
      </c>
      <c r="J3378" s="201">
        <v>0</v>
      </c>
      <c r="K3378" s="201">
        <v>0</v>
      </c>
      <c r="L3378" s="202">
        <v>0</v>
      </c>
    </row>
    <row r="3379" s="192" customFormat="1" customHeight="1" spans="1:12">
      <c r="A3379" s="179"/>
      <c r="B3379" s="179"/>
      <c r="C3379" s="179"/>
      <c r="D3379" s="199" t="s">
        <v>3541</v>
      </c>
      <c r="E3379" s="200" t="s">
        <v>3542</v>
      </c>
      <c r="F3379" s="201">
        <v>50</v>
      </c>
      <c r="G3379" s="201">
        <v>0</v>
      </c>
      <c r="H3379" s="202">
        <v>50</v>
      </c>
      <c r="I3379" s="205">
        <v>0</v>
      </c>
      <c r="J3379" s="201">
        <v>50</v>
      </c>
      <c r="K3379" s="201">
        <v>0</v>
      </c>
      <c r="L3379" s="202">
        <v>0</v>
      </c>
    </row>
    <row r="3380" s="192" customFormat="1" customHeight="1" spans="1:12">
      <c r="A3380" s="179" t="s">
        <v>1752</v>
      </c>
      <c r="B3380" s="179" t="s">
        <v>1897</v>
      </c>
      <c r="C3380" s="179" t="s">
        <v>1897</v>
      </c>
      <c r="D3380" s="199" t="s">
        <v>3519</v>
      </c>
      <c r="E3380" s="200" t="s">
        <v>3622</v>
      </c>
      <c r="F3380" s="201">
        <v>50</v>
      </c>
      <c r="G3380" s="201">
        <v>0</v>
      </c>
      <c r="H3380" s="202">
        <v>50</v>
      </c>
      <c r="I3380" s="205">
        <v>0</v>
      </c>
      <c r="J3380" s="201">
        <v>50</v>
      </c>
      <c r="K3380" s="201">
        <v>0</v>
      </c>
      <c r="L3380" s="202">
        <v>0</v>
      </c>
    </row>
    <row r="3381" s="192" customFormat="1" customHeight="1" spans="1:12">
      <c r="A3381" s="179"/>
      <c r="B3381" s="179"/>
      <c r="C3381" s="179"/>
      <c r="D3381" s="199" t="s">
        <v>2769</v>
      </c>
      <c r="E3381" s="200" t="s">
        <v>2770</v>
      </c>
      <c r="F3381" s="201">
        <v>1453.67</v>
      </c>
      <c r="G3381" s="201">
        <v>853.67</v>
      </c>
      <c r="H3381" s="202">
        <v>600</v>
      </c>
      <c r="I3381" s="205">
        <v>130.3</v>
      </c>
      <c r="J3381" s="201">
        <v>716.35</v>
      </c>
      <c r="K3381" s="201">
        <v>210.96</v>
      </c>
      <c r="L3381" s="202">
        <v>396.06</v>
      </c>
    </row>
    <row r="3382" s="192" customFormat="1" customHeight="1" spans="1:12">
      <c r="A3382" s="179"/>
      <c r="B3382" s="179"/>
      <c r="C3382" s="179"/>
      <c r="D3382" s="199" t="s">
        <v>3517</v>
      </c>
      <c r="E3382" s="200" t="s">
        <v>3518</v>
      </c>
      <c r="F3382" s="201">
        <v>853.67</v>
      </c>
      <c r="G3382" s="201">
        <v>853.67</v>
      </c>
      <c r="H3382" s="202">
        <v>0</v>
      </c>
      <c r="I3382" s="205">
        <v>130.3</v>
      </c>
      <c r="J3382" s="201">
        <v>116.35</v>
      </c>
      <c r="K3382" s="201">
        <v>210.96</v>
      </c>
      <c r="L3382" s="202">
        <v>396.06</v>
      </c>
    </row>
    <row r="3383" s="192" customFormat="1" customHeight="1" spans="1:12">
      <c r="A3383" s="179" t="s">
        <v>1752</v>
      </c>
      <c r="B3383" s="179" t="s">
        <v>1897</v>
      </c>
      <c r="C3383" s="179" t="s">
        <v>1897</v>
      </c>
      <c r="D3383" s="199" t="s">
        <v>3519</v>
      </c>
      <c r="E3383" s="200" t="s">
        <v>3520</v>
      </c>
      <c r="F3383" s="201">
        <v>396.06</v>
      </c>
      <c r="G3383" s="201">
        <v>396.06</v>
      </c>
      <c r="H3383" s="202">
        <v>0</v>
      </c>
      <c r="I3383" s="205">
        <v>0</v>
      </c>
      <c r="J3383" s="201">
        <v>0</v>
      </c>
      <c r="K3383" s="201">
        <v>0</v>
      </c>
      <c r="L3383" s="202">
        <v>396.06</v>
      </c>
    </row>
    <row r="3384" s="192" customFormat="1" customHeight="1" spans="1:12">
      <c r="A3384" s="179" t="s">
        <v>1752</v>
      </c>
      <c r="B3384" s="179" t="s">
        <v>1897</v>
      </c>
      <c r="C3384" s="179" t="s">
        <v>1897</v>
      </c>
      <c r="D3384" s="199" t="s">
        <v>3519</v>
      </c>
      <c r="E3384" s="200" t="s">
        <v>3521</v>
      </c>
      <c r="F3384" s="201">
        <v>6.35</v>
      </c>
      <c r="G3384" s="201">
        <v>6.35</v>
      </c>
      <c r="H3384" s="202">
        <v>0</v>
      </c>
      <c r="I3384" s="205">
        <v>0</v>
      </c>
      <c r="J3384" s="201">
        <v>6.35</v>
      </c>
      <c r="K3384" s="201">
        <v>0</v>
      </c>
      <c r="L3384" s="202">
        <v>0</v>
      </c>
    </row>
    <row r="3385" s="192" customFormat="1" customHeight="1" spans="1:12">
      <c r="A3385" s="179" t="s">
        <v>1752</v>
      </c>
      <c r="B3385" s="179" t="s">
        <v>1897</v>
      </c>
      <c r="C3385" s="179" t="s">
        <v>1897</v>
      </c>
      <c r="D3385" s="199" t="s">
        <v>3519</v>
      </c>
      <c r="E3385" s="200" t="s">
        <v>3522</v>
      </c>
      <c r="F3385" s="201">
        <v>71</v>
      </c>
      <c r="G3385" s="201">
        <v>71</v>
      </c>
      <c r="H3385" s="202">
        <v>0</v>
      </c>
      <c r="I3385" s="205">
        <v>0</v>
      </c>
      <c r="J3385" s="201">
        <v>71</v>
      </c>
      <c r="K3385" s="201">
        <v>0</v>
      </c>
      <c r="L3385" s="202">
        <v>0</v>
      </c>
    </row>
    <row r="3386" s="192" customFormat="1" customHeight="1" spans="1:12">
      <c r="A3386" s="179" t="s">
        <v>1619</v>
      </c>
      <c r="B3386" s="179" t="s">
        <v>1911</v>
      </c>
      <c r="C3386" s="179" t="s">
        <v>1911</v>
      </c>
      <c r="D3386" s="199" t="s">
        <v>3523</v>
      </c>
      <c r="E3386" s="200" t="s">
        <v>3524</v>
      </c>
      <c r="F3386" s="201">
        <v>94.68</v>
      </c>
      <c r="G3386" s="201">
        <v>94.68</v>
      </c>
      <c r="H3386" s="202">
        <v>0</v>
      </c>
      <c r="I3386" s="205">
        <v>0</v>
      </c>
      <c r="J3386" s="201">
        <v>0</v>
      </c>
      <c r="K3386" s="201">
        <v>94.68</v>
      </c>
      <c r="L3386" s="202">
        <v>0</v>
      </c>
    </row>
    <row r="3387" s="192" customFormat="1" customHeight="1" spans="1:12">
      <c r="A3387" s="179" t="s">
        <v>1619</v>
      </c>
      <c r="B3387" s="179" t="s">
        <v>1911</v>
      </c>
      <c r="C3387" s="179" t="s">
        <v>1913</v>
      </c>
      <c r="D3387" s="199" t="s">
        <v>3525</v>
      </c>
      <c r="E3387" s="200" t="s">
        <v>3526</v>
      </c>
      <c r="F3387" s="201">
        <v>37.87</v>
      </c>
      <c r="G3387" s="201">
        <v>37.87</v>
      </c>
      <c r="H3387" s="202">
        <v>0</v>
      </c>
      <c r="I3387" s="205">
        <v>0</v>
      </c>
      <c r="J3387" s="201">
        <v>0</v>
      </c>
      <c r="K3387" s="201">
        <v>37.87</v>
      </c>
      <c r="L3387" s="202">
        <v>0</v>
      </c>
    </row>
    <row r="3388" s="192" customFormat="1" customHeight="1" spans="1:12">
      <c r="A3388" s="179" t="s">
        <v>1697</v>
      </c>
      <c r="B3388" s="179" t="s">
        <v>1992</v>
      </c>
      <c r="C3388" s="179" t="s">
        <v>1897</v>
      </c>
      <c r="D3388" s="199" t="s">
        <v>3527</v>
      </c>
      <c r="E3388" s="200" t="s">
        <v>3528</v>
      </c>
      <c r="F3388" s="201">
        <v>23.93</v>
      </c>
      <c r="G3388" s="201">
        <v>23.93</v>
      </c>
      <c r="H3388" s="202">
        <v>0</v>
      </c>
      <c r="I3388" s="205">
        <v>0</v>
      </c>
      <c r="J3388" s="201">
        <v>0</v>
      </c>
      <c r="K3388" s="201">
        <v>23.93</v>
      </c>
      <c r="L3388" s="202">
        <v>0</v>
      </c>
    </row>
    <row r="3389" s="192" customFormat="1" customHeight="1" spans="1:12">
      <c r="A3389" s="179" t="s">
        <v>1619</v>
      </c>
      <c r="B3389" s="179" t="s">
        <v>2029</v>
      </c>
      <c r="C3389" s="179" t="s">
        <v>1899</v>
      </c>
      <c r="D3389" s="199" t="s">
        <v>3529</v>
      </c>
      <c r="E3389" s="200" t="s">
        <v>3530</v>
      </c>
      <c r="F3389" s="201">
        <v>3.96</v>
      </c>
      <c r="G3389" s="201">
        <v>3.96</v>
      </c>
      <c r="H3389" s="202">
        <v>0</v>
      </c>
      <c r="I3389" s="205">
        <v>0</v>
      </c>
      <c r="J3389" s="201">
        <v>0</v>
      </c>
      <c r="K3389" s="201">
        <v>3.96</v>
      </c>
      <c r="L3389" s="202">
        <v>0</v>
      </c>
    </row>
    <row r="3390" s="192" customFormat="1" customHeight="1" spans="1:12">
      <c r="A3390" s="179" t="s">
        <v>1619</v>
      </c>
      <c r="B3390" s="179" t="s">
        <v>2029</v>
      </c>
      <c r="C3390" s="179" t="s">
        <v>1897</v>
      </c>
      <c r="D3390" s="199" t="s">
        <v>3531</v>
      </c>
      <c r="E3390" s="200" t="s">
        <v>3532</v>
      </c>
      <c r="F3390" s="201">
        <v>2.99</v>
      </c>
      <c r="G3390" s="201">
        <v>2.99</v>
      </c>
      <c r="H3390" s="202">
        <v>0</v>
      </c>
      <c r="I3390" s="205">
        <v>0</v>
      </c>
      <c r="J3390" s="201">
        <v>0</v>
      </c>
      <c r="K3390" s="201">
        <v>2.99</v>
      </c>
      <c r="L3390" s="202">
        <v>0</v>
      </c>
    </row>
    <row r="3391" s="192" customFormat="1" customHeight="1" spans="1:12">
      <c r="A3391" s="179" t="s">
        <v>1851</v>
      </c>
      <c r="B3391" s="179" t="s">
        <v>1899</v>
      </c>
      <c r="C3391" s="179" t="s">
        <v>1897</v>
      </c>
      <c r="D3391" s="199" t="s">
        <v>3533</v>
      </c>
      <c r="E3391" s="200" t="s">
        <v>3533</v>
      </c>
      <c r="F3391" s="201">
        <v>47.53</v>
      </c>
      <c r="G3391" s="201">
        <v>47.53</v>
      </c>
      <c r="H3391" s="202">
        <v>0</v>
      </c>
      <c r="I3391" s="205">
        <v>0</v>
      </c>
      <c r="J3391" s="201">
        <v>0</v>
      </c>
      <c r="K3391" s="201">
        <v>47.53</v>
      </c>
      <c r="L3391" s="202">
        <v>0</v>
      </c>
    </row>
    <row r="3392" s="192" customFormat="1" customHeight="1" spans="1:12">
      <c r="A3392" s="179" t="s">
        <v>1752</v>
      </c>
      <c r="B3392" s="179" t="s">
        <v>1897</v>
      </c>
      <c r="C3392" s="179" t="s">
        <v>1897</v>
      </c>
      <c r="D3392" s="199" t="s">
        <v>3519</v>
      </c>
      <c r="E3392" s="200" t="s">
        <v>3534</v>
      </c>
      <c r="F3392" s="201">
        <v>106.5</v>
      </c>
      <c r="G3392" s="201">
        <v>106.5</v>
      </c>
      <c r="H3392" s="202">
        <v>0</v>
      </c>
      <c r="I3392" s="205">
        <v>106.5</v>
      </c>
      <c r="J3392" s="201">
        <v>0</v>
      </c>
      <c r="K3392" s="201">
        <v>0</v>
      </c>
      <c r="L3392" s="202">
        <v>0</v>
      </c>
    </row>
    <row r="3393" s="192" customFormat="1" customHeight="1" spans="1:12">
      <c r="A3393" s="179" t="s">
        <v>1752</v>
      </c>
      <c r="B3393" s="179" t="s">
        <v>1897</v>
      </c>
      <c r="C3393" s="179" t="s">
        <v>1897</v>
      </c>
      <c r="D3393" s="199" t="s">
        <v>3519</v>
      </c>
      <c r="E3393" s="200" t="s">
        <v>3535</v>
      </c>
      <c r="F3393" s="201">
        <v>4.51</v>
      </c>
      <c r="G3393" s="201">
        <v>4.51</v>
      </c>
      <c r="H3393" s="202">
        <v>0</v>
      </c>
      <c r="I3393" s="205">
        <v>4.51</v>
      </c>
      <c r="J3393" s="201">
        <v>0</v>
      </c>
      <c r="K3393" s="201">
        <v>0</v>
      </c>
      <c r="L3393" s="202">
        <v>0</v>
      </c>
    </row>
    <row r="3394" s="192" customFormat="1" customHeight="1" spans="1:12">
      <c r="A3394" s="179" t="s">
        <v>1752</v>
      </c>
      <c r="B3394" s="179" t="s">
        <v>1897</v>
      </c>
      <c r="C3394" s="179" t="s">
        <v>1897</v>
      </c>
      <c r="D3394" s="199" t="s">
        <v>3519</v>
      </c>
      <c r="E3394" s="200" t="s">
        <v>3536</v>
      </c>
      <c r="F3394" s="201">
        <v>15.72</v>
      </c>
      <c r="G3394" s="201">
        <v>15.72</v>
      </c>
      <c r="H3394" s="202">
        <v>0</v>
      </c>
      <c r="I3394" s="205">
        <v>15.72</v>
      </c>
      <c r="J3394" s="201">
        <v>0</v>
      </c>
      <c r="K3394" s="201">
        <v>0</v>
      </c>
      <c r="L3394" s="202">
        <v>0</v>
      </c>
    </row>
    <row r="3395" s="192" customFormat="1" customHeight="1" spans="1:12">
      <c r="A3395" s="179" t="s">
        <v>1619</v>
      </c>
      <c r="B3395" s="179" t="s">
        <v>1911</v>
      </c>
      <c r="C3395" s="179" t="s">
        <v>1897</v>
      </c>
      <c r="D3395" s="199" t="s">
        <v>3537</v>
      </c>
      <c r="E3395" s="200" t="s">
        <v>3538</v>
      </c>
      <c r="F3395" s="201">
        <v>39</v>
      </c>
      <c r="G3395" s="201">
        <v>39</v>
      </c>
      <c r="H3395" s="202">
        <v>0</v>
      </c>
      <c r="I3395" s="205">
        <v>0</v>
      </c>
      <c r="J3395" s="201">
        <v>39</v>
      </c>
      <c r="K3395" s="201">
        <v>0</v>
      </c>
      <c r="L3395" s="202">
        <v>0</v>
      </c>
    </row>
    <row r="3396" s="192" customFormat="1" customHeight="1" spans="1:12">
      <c r="A3396" s="179" t="s">
        <v>1619</v>
      </c>
      <c r="B3396" s="179" t="s">
        <v>1917</v>
      </c>
      <c r="C3396" s="179" t="s">
        <v>1897</v>
      </c>
      <c r="D3396" s="199" t="s">
        <v>3550</v>
      </c>
      <c r="E3396" s="200" t="s">
        <v>3540</v>
      </c>
      <c r="F3396" s="201">
        <v>3.57</v>
      </c>
      <c r="G3396" s="201">
        <v>3.57</v>
      </c>
      <c r="H3396" s="202">
        <v>0</v>
      </c>
      <c r="I3396" s="205">
        <v>3.57</v>
      </c>
      <c r="J3396" s="201">
        <v>0</v>
      </c>
      <c r="K3396" s="201">
        <v>0</v>
      </c>
      <c r="L3396" s="202">
        <v>0</v>
      </c>
    </row>
    <row r="3397" s="192" customFormat="1" customHeight="1" spans="1:12">
      <c r="A3397" s="179"/>
      <c r="B3397" s="179"/>
      <c r="C3397" s="179"/>
      <c r="D3397" s="199" t="s">
        <v>3541</v>
      </c>
      <c r="E3397" s="200" t="s">
        <v>3542</v>
      </c>
      <c r="F3397" s="201">
        <v>600</v>
      </c>
      <c r="G3397" s="201">
        <v>0</v>
      </c>
      <c r="H3397" s="202">
        <v>600</v>
      </c>
      <c r="I3397" s="205">
        <v>0</v>
      </c>
      <c r="J3397" s="201">
        <v>600</v>
      </c>
      <c r="K3397" s="201">
        <v>0</v>
      </c>
      <c r="L3397" s="202">
        <v>0</v>
      </c>
    </row>
    <row r="3398" s="192" customFormat="1" customHeight="1" spans="1:12">
      <c r="A3398" s="179" t="s">
        <v>1752</v>
      </c>
      <c r="B3398" s="179" t="s">
        <v>1901</v>
      </c>
      <c r="C3398" s="179" t="s">
        <v>1903</v>
      </c>
      <c r="D3398" s="199" t="s">
        <v>3628</v>
      </c>
      <c r="E3398" s="200" t="s">
        <v>3622</v>
      </c>
      <c r="F3398" s="201">
        <v>600</v>
      </c>
      <c r="G3398" s="201">
        <v>0</v>
      </c>
      <c r="H3398" s="202">
        <v>600</v>
      </c>
      <c r="I3398" s="205">
        <v>0</v>
      </c>
      <c r="J3398" s="201">
        <v>600</v>
      </c>
      <c r="K3398" s="201">
        <v>0</v>
      </c>
      <c r="L3398" s="202">
        <v>0</v>
      </c>
    </row>
    <row r="3399" s="192" customFormat="1" customHeight="1" spans="1:12">
      <c r="A3399" s="179"/>
      <c r="B3399" s="179"/>
      <c r="C3399" s="179"/>
      <c r="D3399" s="199" t="s">
        <v>2771</v>
      </c>
      <c r="E3399" s="200" t="s">
        <v>2772</v>
      </c>
      <c r="F3399" s="201">
        <v>708.05</v>
      </c>
      <c r="G3399" s="201">
        <v>588.05</v>
      </c>
      <c r="H3399" s="202">
        <v>120</v>
      </c>
      <c r="I3399" s="205">
        <v>92.34</v>
      </c>
      <c r="J3399" s="201">
        <v>193.18</v>
      </c>
      <c r="K3399" s="201">
        <v>147.1</v>
      </c>
      <c r="L3399" s="202">
        <v>275.43</v>
      </c>
    </row>
    <row r="3400" s="192" customFormat="1" customHeight="1" spans="1:12">
      <c r="A3400" s="179"/>
      <c r="B3400" s="179"/>
      <c r="C3400" s="179"/>
      <c r="D3400" s="199" t="s">
        <v>3517</v>
      </c>
      <c r="E3400" s="200" t="s">
        <v>3518</v>
      </c>
      <c r="F3400" s="201">
        <v>588.05</v>
      </c>
      <c r="G3400" s="201">
        <v>588.05</v>
      </c>
      <c r="H3400" s="202">
        <v>0</v>
      </c>
      <c r="I3400" s="205">
        <v>92.34</v>
      </c>
      <c r="J3400" s="201">
        <v>73.18</v>
      </c>
      <c r="K3400" s="201">
        <v>147.1</v>
      </c>
      <c r="L3400" s="202">
        <v>275.43</v>
      </c>
    </row>
    <row r="3401" s="192" customFormat="1" customHeight="1" spans="1:12">
      <c r="A3401" s="179" t="s">
        <v>1752</v>
      </c>
      <c r="B3401" s="179" t="s">
        <v>1897</v>
      </c>
      <c r="C3401" s="179" t="s">
        <v>1897</v>
      </c>
      <c r="D3401" s="199" t="s">
        <v>3519</v>
      </c>
      <c r="E3401" s="200" t="s">
        <v>3520</v>
      </c>
      <c r="F3401" s="201">
        <v>275.43</v>
      </c>
      <c r="G3401" s="201">
        <v>275.43</v>
      </c>
      <c r="H3401" s="202">
        <v>0</v>
      </c>
      <c r="I3401" s="205">
        <v>0</v>
      </c>
      <c r="J3401" s="201">
        <v>0</v>
      </c>
      <c r="K3401" s="201">
        <v>0</v>
      </c>
      <c r="L3401" s="202">
        <v>275.43</v>
      </c>
    </row>
    <row r="3402" s="192" customFormat="1" customHeight="1" spans="1:12">
      <c r="A3402" s="179" t="s">
        <v>1752</v>
      </c>
      <c r="B3402" s="179" t="s">
        <v>1897</v>
      </c>
      <c r="C3402" s="179" t="s">
        <v>1897</v>
      </c>
      <c r="D3402" s="199" t="s">
        <v>3519</v>
      </c>
      <c r="E3402" s="200" t="s">
        <v>3521</v>
      </c>
      <c r="F3402" s="201">
        <v>6.63</v>
      </c>
      <c r="G3402" s="201">
        <v>6.63</v>
      </c>
      <c r="H3402" s="202">
        <v>0</v>
      </c>
      <c r="I3402" s="205">
        <v>0</v>
      </c>
      <c r="J3402" s="201">
        <v>6.63</v>
      </c>
      <c r="K3402" s="201">
        <v>0</v>
      </c>
      <c r="L3402" s="202">
        <v>0</v>
      </c>
    </row>
    <row r="3403" s="192" customFormat="1" customHeight="1" spans="1:12">
      <c r="A3403" s="179" t="s">
        <v>1752</v>
      </c>
      <c r="B3403" s="179" t="s">
        <v>1897</v>
      </c>
      <c r="C3403" s="179" t="s">
        <v>1897</v>
      </c>
      <c r="D3403" s="199" t="s">
        <v>3519</v>
      </c>
      <c r="E3403" s="200" t="s">
        <v>3522</v>
      </c>
      <c r="F3403" s="201">
        <v>51</v>
      </c>
      <c r="G3403" s="201">
        <v>51</v>
      </c>
      <c r="H3403" s="202">
        <v>0</v>
      </c>
      <c r="I3403" s="205">
        <v>0</v>
      </c>
      <c r="J3403" s="201">
        <v>51</v>
      </c>
      <c r="K3403" s="201">
        <v>0</v>
      </c>
      <c r="L3403" s="202">
        <v>0</v>
      </c>
    </row>
    <row r="3404" s="192" customFormat="1" customHeight="1" spans="1:12">
      <c r="A3404" s="179" t="s">
        <v>1619</v>
      </c>
      <c r="B3404" s="179" t="s">
        <v>1911</v>
      </c>
      <c r="C3404" s="179" t="s">
        <v>1911</v>
      </c>
      <c r="D3404" s="199" t="s">
        <v>3523</v>
      </c>
      <c r="E3404" s="200" t="s">
        <v>3524</v>
      </c>
      <c r="F3404" s="201">
        <v>66.61</v>
      </c>
      <c r="G3404" s="201">
        <v>66.61</v>
      </c>
      <c r="H3404" s="202">
        <v>0</v>
      </c>
      <c r="I3404" s="205">
        <v>0</v>
      </c>
      <c r="J3404" s="201">
        <v>0</v>
      </c>
      <c r="K3404" s="201">
        <v>66.61</v>
      </c>
      <c r="L3404" s="202">
        <v>0</v>
      </c>
    </row>
    <row r="3405" s="192" customFormat="1" customHeight="1" spans="1:12">
      <c r="A3405" s="179" t="s">
        <v>1619</v>
      </c>
      <c r="B3405" s="179" t="s">
        <v>1911</v>
      </c>
      <c r="C3405" s="179" t="s">
        <v>1913</v>
      </c>
      <c r="D3405" s="199" t="s">
        <v>3525</v>
      </c>
      <c r="E3405" s="200" t="s">
        <v>3526</v>
      </c>
      <c r="F3405" s="201">
        <v>26.64</v>
      </c>
      <c r="G3405" s="201">
        <v>26.64</v>
      </c>
      <c r="H3405" s="202">
        <v>0</v>
      </c>
      <c r="I3405" s="205">
        <v>0</v>
      </c>
      <c r="J3405" s="201">
        <v>0</v>
      </c>
      <c r="K3405" s="201">
        <v>26.64</v>
      </c>
      <c r="L3405" s="202">
        <v>0</v>
      </c>
    </row>
    <row r="3406" s="192" customFormat="1" customHeight="1" spans="1:12">
      <c r="A3406" s="179" t="s">
        <v>1697</v>
      </c>
      <c r="B3406" s="179" t="s">
        <v>1992</v>
      </c>
      <c r="C3406" s="179" t="s">
        <v>1897</v>
      </c>
      <c r="D3406" s="199" t="s">
        <v>3527</v>
      </c>
      <c r="E3406" s="200" t="s">
        <v>3528</v>
      </c>
      <c r="F3406" s="201">
        <v>16.55</v>
      </c>
      <c r="G3406" s="201">
        <v>16.55</v>
      </c>
      <c r="H3406" s="202">
        <v>0</v>
      </c>
      <c r="I3406" s="205">
        <v>0</v>
      </c>
      <c r="J3406" s="201">
        <v>0</v>
      </c>
      <c r="K3406" s="201">
        <v>16.55</v>
      </c>
      <c r="L3406" s="202">
        <v>0</v>
      </c>
    </row>
    <row r="3407" s="192" customFormat="1" customHeight="1" spans="1:12">
      <c r="A3407" s="179" t="s">
        <v>1619</v>
      </c>
      <c r="B3407" s="179" t="s">
        <v>2029</v>
      </c>
      <c r="C3407" s="179" t="s">
        <v>1899</v>
      </c>
      <c r="D3407" s="199" t="s">
        <v>3529</v>
      </c>
      <c r="E3407" s="200" t="s">
        <v>3530</v>
      </c>
      <c r="F3407" s="201">
        <v>2.75</v>
      </c>
      <c r="G3407" s="201">
        <v>2.75</v>
      </c>
      <c r="H3407" s="202">
        <v>0</v>
      </c>
      <c r="I3407" s="205">
        <v>0</v>
      </c>
      <c r="J3407" s="201">
        <v>0</v>
      </c>
      <c r="K3407" s="201">
        <v>2.75</v>
      </c>
      <c r="L3407" s="202">
        <v>0</v>
      </c>
    </row>
    <row r="3408" s="192" customFormat="1" customHeight="1" spans="1:12">
      <c r="A3408" s="179" t="s">
        <v>1619</v>
      </c>
      <c r="B3408" s="179" t="s">
        <v>2029</v>
      </c>
      <c r="C3408" s="179" t="s">
        <v>1897</v>
      </c>
      <c r="D3408" s="199" t="s">
        <v>3531</v>
      </c>
      <c r="E3408" s="200" t="s">
        <v>3532</v>
      </c>
      <c r="F3408" s="201">
        <v>1.5</v>
      </c>
      <c r="G3408" s="201">
        <v>1.5</v>
      </c>
      <c r="H3408" s="202">
        <v>0</v>
      </c>
      <c r="I3408" s="205">
        <v>0</v>
      </c>
      <c r="J3408" s="201">
        <v>0</v>
      </c>
      <c r="K3408" s="201">
        <v>1.5</v>
      </c>
      <c r="L3408" s="202">
        <v>0</v>
      </c>
    </row>
    <row r="3409" s="192" customFormat="1" customHeight="1" spans="1:12">
      <c r="A3409" s="179" t="s">
        <v>1851</v>
      </c>
      <c r="B3409" s="179" t="s">
        <v>1899</v>
      </c>
      <c r="C3409" s="179" t="s">
        <v>1897</v>
      </c>
      <c r="D3409" s="199" t="s">
        <v>3533</v>
      </c>
      <c r="E3409" s="200" t="s">
        <v>3533</v>
      </c>
      <c r="F3409" s="201">
        <v>33.05</v>
      </c>
      <c r="G3409" s="201">
        <v>33.05</v>
      </c>
      <c r="H3409" s="202">
        <v>0</v>
      </c>
      <c r="I3409" s="205">
        <v>0</v>
      </c>
      <c r="J3409" s="201">
        <v>0</v>
      </c>
      <c r="K3409" s="201">
        <v>33.05</v>
      </c>
      <c r="L3409" s="202">
        <v>0</v>
      </c>
    </row>
    <row r="3410" s="192" customFormat="1" customHeight="1" spans="1:12">
      <c r="A3410" s="179" t="s">
        <v>1752</v>
      </c>
      <c r="B3410" s="179" t="s">
        <v>1897</v>
      </c>
      <c r="C3410" s="179" t="s">
        <v>1897</v>
      </c>
      <c r="D3410" s="199" t="s">
        <v>3519</v>
      </c>
      <c r="E3410" s="200" t="s">
        <v>3534</v>
      </c>
      <c r="F3410" s="201">
        <v>76.5</v>
      </c>
      <c r="G3410" s="201">
        <v>76.5</v>
      </c>
      <c r="H3410" s="202">
        <v>0</v>
      </c>
      <c r="I3410" s="205">
        <v>76.5</v>
      </c>
      <c r="J3410" s="201">
        <v>0</v>
      </c>
      <c r="K3410" s="201">
        <v>0</v>
      </c>
      <c r="L3410" s="202">
        <v>0</v>
      </c>
    </row>
    <row r="3411" s="192" customFormat="1" customHeight="1" spans="1:12">
      <c r="A3411" s="179" t="s">
        <v>1752</v>
      </c>
      <c r="B3411" s="179" t="s">
        <v>1897</v>
      </c>
      <c r="C3411" s="179" t="s">
        <v>1897</v>
      </c>
      <c r="D3411" s="199" t="s">
        <v>3519</v>
      </c>
      <c r="E3411" s="200" t="s">
        <v>3535</v>
      </c>
      <c r="F3411" s="201">
        <v>3.09</v>
      </c>
      <c r="G3411" s="201">
        <v>3.09</v>
      </c>
      <c r="H3411" s="202">
        <v>0</v>
      </c>
      <c r="I3411" s="205">
        <v>3.09</v>
      </c>
      <c r="J3411" s="201">
        <v>0</v>
      </c>
      <c r="K3411" s="201">
        <v>0</v>
      </c>
      <c r="L3411" s="202">
        <v>0</v>
      </c>
    </row>
    <row r="3412" s="192" customFormat="1" customHeight="1" spans="1:12">
      <c r="A3412" s="179" t="s">
        <v>1752</v>
      </c>
      <c r="B3412" s="179" t="s">
        <v>1897</v>
      </c>
      <c r="C3412" s="179" t="s">
        <v>1897</v>
      </c>
      <c r="D3412" s="199" t="s">
        <v>3519</v>
      </c>
      <c r="E3412" s="200" t="s">
        <v>3536</v>
      </c>
      <c r="F3412" s="201">
        <v>12.24</v>
      </c>
      <c r="G3412" s="201">
        <v>12.24</v>
      </c>
      <c r="H3412" s="202">
        <v>0</v>
      </c>
      <c r="I3412" s="205">
        <v>12.24</v>
      </c>
      <c r="J3412" s="201">
        <v>0</v>
      </c>
      <c r="K3412" s="201">
        <v>0</v>
      </c>
      <c r="L3412" s="202">
        <v>0</v>
      </c>
    </row>
    <row r="3413" s="192" customFormat="1" customHeight="1" spans="1:12">
      <c r="A3413" s="179" t="s">
        <v>1619</v>
      </c>
      <c r="B3413" s="179" t="s">
        <v>1911</v>
      </c>
      <c r="C3413" s="179" t="s">
        <v>1897</v>
      </c>
      <c r="D3413" s="199" t="s">
        <v>3537</v>
      </c>
      <c r="E3413" s="200" t="s">
        <v>3538</v>
      </c>
      <c r="F3413" s="201">
        <v>15.55</v>
      </c>
      <c r="G3413" s="201">
        <v>15.55</v>
      </c>
      <c r="H3413" s="202">
        <v>0</v>
      </c>
      <c r="I3413" s="205">
        <v>0</v>
      </c>
      <c r="J3413" s="201">
        <v>15.55</v>
      </c>
      <c r="K3413" s="201">
        <v>0</v>
      </c>
      <c r="L3413" s="202">
        <v>0</v>
      </c>
    </row>
    <row r="3414" s="192" customFormat="1" customHeight="1" spans="1:12">
      <c r="A3414" s="179" t="s">
        <v>1619</v>
      </c>
      <c r="B3414" s="179" t="s">
        <v>1917</v>
      </c>
      <c r="C3414" s="179" t="s">
        <v>1897</v>
      </c>
      <c r="D3414" s="199" t="s">
        <v>3550</v>
      </c>
      <c r="E3414" s="200" t="s">
        <v>3540</v>
      </c>
      <c r="F3414" s="201">
        <v>0.51</v>
      </c>
      <c r="G3414" s="201">
        <v>0.51</v>
      </c>
      <c r="H3414" s="202">
        <v>0</v>
      </c>
      <c r="I3414" s="205">
        <v>0.51</v>
      </c>
      <c r="J3414" s="201">
        <v>0</v>
      </c>
      <c r="K3414" s="201">
        <v>0</v>
      </c>
      <c r="L3414" s="202">
        <v>0</v>
      </c>
    </row>
    <row r="3415" s="192" customFormat="1" customHeight="1" spans="1:12">
      <c r="A3415" s="179"/>
      <c r="B3415" s="179"/>
      <c r="C3415" s="179"/>
      <c r="D3415" s="199" t="s">
        <v>3541</v>
      </c>
      <c r="E3415" s="200" t="s">
        <v>3542</v>
      </c>
      <c r="F3415" s="201">
        <v>120</v>
      </c>
      <c r="G3415" s="201">
        <v>0</v>
      </c>
      <c r="H3415" s="202">
        <v>120</v>
      </c>
      <c r="I3415" s="205">
        <v>0</v>
      </c>
      <c r="J3415" s="201">
        <v>120</v>
      </c>
      <c r="K3415" s="201">
        <v>0</v>
      </c>
      <c r="L3415" s="202">
        <v>0</v>
      </c>
    </row>
    <row r="3416" s="192" customFormat="1" customHeight="1" spans="1:12">
      <c r="A3416" s="179" t="s">
        <v>1752</v>
      </c>
      <c r="B3416" s="179" t="s">
        <v>1897</v>
      </c>
      <c r="C3416" s="179" t="s">
        <v>1897</v>
      </c>
      <c r="D3416" s="199" t="s">
        <v>3519</v>
      </c>
      <c r="E3416" s="200" t="s">
        <v>3622</v>
      </c>
      <c r="F3416" s="201">
        <v>120</v>
      </c>
      <c r="G3416" s="201">
        <v>0</v>
      </c>
      <c r="H3416" s="202">
        <v>120</v>
      </c>
      <c r="I3416" s="205">
        <v>0</v>
      </c>
      <c r="J3416" s="201">
        <v>120</v>
      </c>
      <c r="K3416" s="201">
        <v>0</v>
      </c>
      <c r="L3416" s="202">
        <v>0</v>
      </c>
    </row>
    <row r="3417" s="192" customFormat="1" customHeight="1" spans="1:12">
      <c r="A3417" s="179"/>
      <c r="B3417" s="179"/>
      <c r="C3417" s="179"/>
      <c r="D3417" s="199" t="s">
        <v>2773</v>
      </c>
      <c r="E3417" s="200" t="s">
        <v>2774</v>
      </c>
      <c r="F3417" s="201">
        <v>1322.96</v>
      </c>
      <c r="G3417" s="201">
        <v>822.96</v>
      </c>
      <c r="H3417" s="202">
        <v>500</v>
      </c>
      <c r="I3417" s="205">
        <v>121.47</v>
      </c>
      <c r="J3417" s="201">
        <v>607.57</v>
      </c>
      <c r="K3417" s="201">
        <v>206.53</v>
      </c>
      <c r="L3417" s="202">
        <v>387.39</v>
      </c>
    </row>
    <row r="3418" s="192" customFormat="1" customHeight="1" spans="1:12">
      <c r="A3418" s="179"/>
      <c r="B3418" s="179"/>
      <c r="C3418" s="179"/>
      <c r="D3418" s="199" t="s">
        <v>3517</v>
      </c>
      <c r="E3418" s="200" t="s">
        <v>3518</v>
      </c>
      <c r="F3418" s="201">
        <v>822.96</v>
      </c>
      <c r="G3418" s="201">
        <v>822.96</v>
      </c>
      <c r="H3418" s="202">
        <v>0</v>
      </c>
      <c r="I3418" s="205">
        <v>121.47</v>
      </c>
      <c r="J3418" s="201">
        <v>107.57</v>
      </c>
      <c r="K3418" s="201">
        <v>206.53</v>
      </c>
      <c r="L3418" s="202">
        <v>387.39</v>
      </c>
    </row>
    <row r="3419" s="192" customFormat="1" customHeight="1" spans="1:12">
      <c r="A3419" s="179" t="s">
        <v>1752</v>
      </c>
      <c r="B3419" s="179" t="s">
        <v>1897</v>
      </c>
      <c r="C3419" s="179" t="s">
        <v>1897</v>
      </c>
      <c r="D3419" s="199" t="s">
        <v>3519</v>
      </c>
      <c r="E3419" s="200" t="s">
        <v>3520</v>
      </c>
      <c r="F3419" s="201">
        <v>387.39</v>
      </c>
      <c r="G3419" s="201">
        <v>387.39</v>
      </c>
      <c r="H3419" s="202">
        <v>0</v>
      </c>
      <c r="I3419" s="205">
        <v>0</v>
      </c>
      <c r="J3419" s="201">
        <v>0</v>
      </c>
      <c r="K3419" s="201">
        <v>0</v>
      </c>
      <c r="L3419" s="202">
        <v>387.39</v>
      </c>
    </row>
    <row r="3420" s="192" customFormat="1" customHeight="1" spans="1:12">
      <c r="A3420" s="179" t="s">
        <v>1752</v>
      </c>
      <c r="B3420" s="179" t="s">
        <v>1897</v>
      </c>
      <c r="C3420" s="179" t="s">
        <v>1897</v>
      </c>
      <c r="D3420" s="199" t="s">
        <v>3519</v>
      </c>
      <c r="E3420" s="200" t="s">
        <v>3521</v>
      </c>
      <c r="F3420" s="201">
        <v>4.29</v>
      </c>
      <c r="G3420" s="201">
        <v>4.29</v>
      </c>
      <c r="H3420" s="202">
        <v>0</v>
      </c>
      <c r="I3420" s="205">
        <v>0</v>
      </c>
      <c r="J3420" s="201">
        <v>4.29</v>
      </c>
      <c r="K3420" s="201">
        <v>0</v>
      </c>
      <c r="L3420" s="202">
        <v>0</v>
      </c>
    </row>
    <row r="3421" s="192" customFormat="1" customHeight="1" spans="1:12">
      <c r="A3421" s="179" t="s">
        <v>1752</v>
      </c>
      <c r="B3421" s="179" t="s">
        <v>1897</v>
      </c>
      <c r="C3421" s="179" t="s">
        <v>1897</v>
      </c>
      <c r="D3421" s="199" t="s">
        <v>3519</v>
      </c>
      <c r="E3421" s="200" t="s">
        <v>3522</v>
      </c>
      <c r="F3421" s="201">
        <v>71</v>
      </c>
      <c r="G3421" s="201">
        <v>71</v>
      </c>
      <c r="H3421" s="202">
        <v>0</v>
      </c>
      <c r="I3421" s="205">
        <v>0</v>
      </c>
      <c r="J3421" s="201">
        <v>71</v>
      </c>
      <c r="K3421" s="201">
        <v>0</v>
      </c>
      <c r="L3421" s="202">
        <v>0</v>
      </c>
    </row>
    <row r="3422" s="192" customFormat="1" customHeight="1" spans="1:12">
      <c r="A3422" s="179" t="s">
        <v>1619</v>
      </c>
      <c r="B3422" s="179" t="s">
        <v>1911</v>
      </c>
      <c r="C3422" s="179" t="s">
        <v>1911</v>
      </c>
      <c r="D3422" s="199" t="s">
        <v>3523</v>
      </c>
      <c r="E3422" s="200" t="s">
        <v>3524</v>
      </c>
      <c r="F3422" s="201">
        <v>92.54</v>
      </c>
      <c r="G3422" s="201">
        <v>92.54</v>
      </c>
      <c r="H3422" s="202">
        <v>0</v>
      </c>
      <c r="I3422" s="205">
        <v>0</v>
      </c>
      <c r="J3422" s="201">
        <v>0</v>
      </c>
      <c r="K3422" s="201">
        <v>92.54</v>
      </c>
      <c r="L3422" s="202">
        <v>0</v>
      </c>
    </row>
    <row r="3423" s="192" customFormat="1" customHeight="1" spans="1:12">
      <c r="A3423" s="179" t="s">
        <v>1619</v>
      </c>
      <c r="B3423" s="179" t="s">
        <v>1911</v>
      </c>
      <c r="C3423" s="179" t="s">
        <v>1913</v>
      </c>
      <c r="D3423" s="199" t="s">
        <v>3525</v>
      </c>
      <c r="E3423" s="200" t="s">
        <v>3526</v>
      </c>
      <c r="F3423" s="201">
        <v>37.02</v>
      </c>
      <c r="G3423" s="201">
        <v>37.02</v>
      </c>
      <c r="H3423" s="202">
        <v>0</v>
      </c>
      <c r="I3423" s="205">
        <v>0</v>
      </c>
      <c r="J3423" s="201">
        <v>0</v>
      </c>
      <c r="K3423" s="201">
        <v>37.02</v>
      </c>
      <c r="L3423" s="202">
        <v>0</v>
      </c>
    </row>
    <row r="3424" s="192" customFormat="1" customHeight="1" spans="1:12">
      <c r="A3424" s="179" t="s">
        <v>1697</v>
      </c>
      <c r="B3424" s="179" t="s">
        <v>1992</v>
      </c>
      <c r="C3424" s="179" t="s">
        <v>1897</v>
      </c>
      <c r="D3424" s="199" t="s">
        <v>3527</v>
      </c>
      <c r="E3424" s="200" t="s">
        <v>3528</v>
      </c>
      <c r="F3424" s="201">
        <v>23.29</v>
      </c>
      <c r="G3424" s="201">
        <v>23.29</v>
      </c>
      <c r="H3424" s="202">
        <v>0</v>
      </c>
      <c r="I3424" s="205">
        <v>0</v>
      </c>
      <c r="J3424" s="201">
        <v>0</v>
      </c>
      <c r="K3424" s="201">
        <v>23.29</v>
      </c>
      <c r="L3424" s="202">
        <v>0</v>
      </c>
    </row>
    <row r="3425" s="192" customFormat="1" customHeight="1" spans="1:12">
      <c r="A3425" s="179" t="s">
        <v>1619</v>
      </c>
      <c r="B3425" s="179" t="s">
        <v>2029</v>
      </c>
      <c r="C3425" s="179" t="s">
        <v>1899</v>
      </c>
      <c r="D3425" s="199" t="s">
        <v>3529</v>
      </c>
      <c r="E3425" s="200" t="s">
        <v>3530</v>
      </c>
      <c r="F3425" s="201">
        <v>3.87</v>
      </c>
      <c r="G3425" s="201">
        <v>3.87</v>
      </c>
      <c r="H3425" s="202">
        <v>0</v>
      </c>
      <c r="I3425" s="205">
        <v>0</v>
      </c>
      <c r="J3425" s="201">
        <v>0</v>
      </c>
      <c r="K3425" s="201">
        <v>3.87</v>
      </c>
      <c r="L3425" s="202">
        <v>0</v>
      </c>
    </row>
    <row r="3426" s="192" customFormat="1" customHeight="1" spans="1:12">
      <c r="A3426" s="179" t="s">
        <v>1619</v>
      </c>
      <c r="B3426" s="179" t="s">
        <v>2029</v>
      </c>
      <c r="C3426" s="179" t="s">
        <v>1897</v>
      </c>
      <c r="D3426" s="199" t="s">
        <v>3531</v>
      </c>
      <c r="E3426" s="200" t="s">
        <v>3532</v>
      </c>
      <c r="F3426" s="201">
        <v>3.32</v>
      </c>
      <c r="G3426" s="201">
        <v>3.32</v>
      </c>
      <c r="H3426" s="202">
        <v>0</v>
      </c>
      <c r="I3426" s="205">
        <v>0</v>
      </c>
      <c r="J3426" s="201">
        <v>0</v>
      </c>
      <c r="K3426" s="201">
        <v>3.32</v>
      </c>
      <c r="L3426" s="202">
        <v>0</v>
      </c>
    </row>
    <row r="3427" s="192" customFormat="1" customHeight="1" spans="1:12">
      <c r="A3427" s="179" t="s">
        <v>1851</v>
      </c>
      <c r="B3427" s="179" t="s">
        <v>1899</v>
      </c>
      <c r="C3427" s="179" t="s">
        <v>1897</v>
      </c>
      <c r="D3427" s="199" t="s">
        <v>3533</v>
      </c>
      <c r="E3427" s="200" t="s">
        <v>3533</v>
      </c>
      <c r="F3427" s="201">
        <v>46.49</v>
      </c>
      <c r="G3427" s="201">
        <v>46.49</v>
      </c>
      <c r="H3427" s="202">
        <v>0</v>
      </c>
      <c r="I3427" s="205">
        <v>0</v>
      </c>
      <c r="J3427" s="201">
        <v>0</v>
      </c>
      <c r="K3427" s="201">
        <v>46.49</v>
      </c>
      <c r="L3427" s="202">
        <v>0</v>
      </c>
    </row>
    <row r="3428" s="192" customFormat="1" customHeight="1" spans="1:12">
      <c r="A3428" s="179" t="s">
        <v>1752</v>
      </c>
      <c r="B3428" s="179" t="s">
        <v>1897</v>
      </c>
      <c r="C3428" s="179" t="s">
        <v>1897</v>
      </c>
      <c r="D3428" s="199" t="s">
        <v>3519</v>
      </c>
      <c r="E3428" s="200" t="s">
        <v>3534</v>
      </c>
      <c r="F3428" s="201">
        <v>106.5</v>
      </c>
      <c r="G3428" s="201">
        <v>106.5</v>
      </c>
      <c r="H3428" s="202">
        <v>0</v>
      </c>
      <c r="I3428" s="205">
        <v>106.5</v>
      </c>
      <c r="J3428" s="201">
        <v>0</v>
      </c>
      <c r="K3428" s="201">
        <v>0</v>
      </c>
      <c r="L3428" s="202">
        <v>0</v>
      </c>
    </row>
    <row r="3429" s="192" customFormat="1" customHeight="1" spans="1:12">
      <c r="A3429" s="179" t="s">
        <v>1752</v>
      </c>
      <c r="B3429" s="179" t="s">
        <v>1897</v>
      </c>
      <c r="C3429" s="179" t="s">
        <v>1897</v>
      </c>
      <c r="D3429" s="199" t="s">
        <v>3519</v>
      </c>
      <c r="E3429" s="200" t="s">
        <v>3535</v>
      </c>
      <c r="F3429" s="201">
        <v>4.35</v>
      </c>
      <c r="G3429" s="201">
        <v>4.35</v>
      </c>
      <c r="H3429" s="202">
        <v>0</v>
      </c>
      <c r="I3429" s="205">
        <v>4.35</v>
      </c>
      <c r="J3429" s="201">
        <v>0</v>
      </c>
      <c r="K3429" s="201">
        <v>0</v>
      </c>
      <c r="L3429" s="202">
        <v>0</v>
      </c>
    </row>
    <row r="3430" s="192" customFormat="1" customHeight="1" spans="1:12">
      <c r="A3430" s="179" t="s">
        <v>1752</v>
      </c>
      <c r="B3430" s="179" t="s">
        <v>1897</v>
      </c>
      <c r="C3430" s="179" t="s">
        <v>1897</v>
      </c>
      <c r="D3430" s="199" t="s">
        <v>3519</v>
      </c>
      <c r="E3430" s="200" t="s">
        <v>3536</v>
      </c>
      <c r="F3430" s="201">
        <v>10.62</v>
      </c>
      <c r="G3430" s="201">
        <v>10.62</v>
      </c>
      <c r="H3430" s="202">
        <v>0</v>
      </c>
      <c r="I3430" s="205">
        <v>10.62</v>
      </c>
      <c r="J3430" s="201">
        <v>0</v>
      </c>
      <c r="K3430" s="201">
        <v>0</v>
      </c>
      <c r="L3430" s="202">
        <v>0</v>
      </c>
    </row>
    <row r="3431" s="192" customFormat="1" customHeight="1" spans="1:12">
      <c r="A3431" s="179" t="s">
        <v>1619</v>
      </c>
      <c r="B3431" s="179" t="s">
        <v>1911</v>
      </c>
      <c r="C3431" s="179" t="s">
        <v>1897</v>
      </c>
      <c r="D3431" s="199" t="s">
        <v>3537</v>
      </c>
      <c r="E3431" s="200" t="s">
        <v>3538</v>
      </c>
      <c r="F3431" s="201">
        <v>32.28</v>
      </c>
      <c r="G3431" s="201">
        <v>32.28</v>
      </c>
      <c r="H3431" s="202">
        <v>0</v>
      </c>
      <c r="I3431" s="205">
        <v>0</v>
      </c>
      <c r="J3431" s="201">
        <v>32.28</v>
      </c>
      <c r="K3431" s="201">
        <v>0</v>
      </c>
      <c r="L3431" s="202">
        <v>0</v>
      </c>
    </row>
    <row r="3432" s="192" customFormat="1" customHeight="1" spans="1:12">
      <c r="A3432" s="179"/>
      <c r="B3432" s="179"/>
      <c r="C3432" s="179"/>
      <c r="D3432" s="199" t="s">
        <v>3541</v>
      </c>
      <c r="E3432" s="200" t="s">
        <v>3542</v>
      </c>
      <c r="F3432" s="201">
        <v>500</v>
      </c>
      <c r="G3432" s="201">
        <v>0</v>
      </c>
      <c r="H3432" s="202">
        <v>500</v>
      </c>
      <c r="I3432" s="205">
        <v>0</v>
      </c>
      <c r="J3432" s="201">
        <v>500</v>
      </c>
      <c r="K3432" s="201">
        <v>0</v>
      </c>
      <c r="L3432" s="202">
        <v>0</v>
      </c>
    </row>
    <row r="3433" s="192" customFormat="1" customHeight="1" spans="1:12">
      <c r="A3433" s="179" t="s">
        <v>1752</v>
      </c>
      <c r="B3433" s="179" t="s">
        <v>1901</v>
      </c>
      <c r="C3433" s="179" t="s">
        <v>1903</v>
      </c>
      <c r="D3433" s="199" t="s">
        <v>3628</v>
      </c>
      <c r="E3433" s="200" t="s">
        <v>3622</v>
      </c>
      <c r="F3433" s="201">
        <v>500</v>
      </c>
      <c r="G3433" s="201">
        <v>0</v>
      </c>
      <c r="H3433" s="202">
        <v>500</v>
      </c>
      <c r="I3433" s="205">
        <v>0</v>
      </c>
      <c r="J3433" s="201">
        <v>500</v>
      </c>
      <c r="K3433" s="201">
        <v>0</v>
      </c>
      <c r="L3433" s="202">
        <v>0</v>
      </c>
    </row>
    <row r="3434" s="192" customFormat="1" customHeight="1" spans="1:12">
      <c r="A3434" s="179"/>
      <c r="B3434" s="179"/>
      <c r="C3434" s="179"/>
      <c r="D3434" s="199" t="s">
        <v>2775</v>
      </c>
      <c r="E3434" s="200" t="s">
        <v>2776</v>
      </c>
      <c r="F3434" s="201">
        <v>1279.14</v>
      </c>
      <c r="G3434" s="201">
        <v>679.14</v>
      </c>
      <c r="H3434" s="202">
        <v>600</v>
      </c>
      <c r="I3434" s="205">
        <v>153.75</v>
      </c>
      <c r="J3434" s="201">
        <v>673.02</v>
      </c>
      <c r="K3434" s="201">
        <v>157.15</v>
      </c>
      <c r="L3434" s="202">
        <v>295.22</v>
      </c>
    </row>
    <row r="3435" s="192" customFormat="1" customHeight="1" spans="1:12">
      <c r="A3435" s="179"/>
      <c r="B3435" s="179"/>
      <c r="C3435" s="179"/>
      <c r="D3435" s="199" t="s">
        <v>3517</v>
      </c>
      <c r="E3435" s="200" t="s">
        <v>3518</v>
      </c>
      <c r="F3435" s="201">
        <v>623.14</v>
      </c>
      <c r="G3435" s="201">
        <v>623.14</v>
      </c>
      <c r="H3435" s="202">
        <v>0</v>
      </c>
      <c r="I3435" s="205">
        <v>97.75</v>
      </c>
      <c r="J3435" s="201">
        <v>73.02</v>
      </c>
      <c r="K3435" s="201">
        <v>157.15</v>
      </c>
      <c r="L3435" s="202">
        <v>295.22</v>
      </c>
    </row>
    <row r="3436" s="192" customFormat="1" customHeight="1" spans="1:12">
      <c r="A3436" s="179" t="s">
        <v>1752</v>
      </c>
      <c r="B3436" s="179" t="s">
        <v>1897</v>
      </c>
      <c r="C3436" s="179" t="s">
        <v>1897</v>
      </c>
      <c r="D3436" s="199" t="s">
        <v>3519</v>
      </c>
      <c r="E3436" s="200" t="s">
        <v>3520</v>
      </c>
      <c r="F3436" s="201">
        <v>295.22</v>
      </c>
      <c r="G3436" s="201">
        <v>295.22</v>
      </c>
      <c r="H3436" s="202">
        <v>0</v>
      </c>
      <c r="I3436" s="205">
        <v>0</v>
      </c>
      <c r="J3436" s="201">
        <v>0</v>
      </c>
      <c r="K3436" s="201">
        <v>0</v>
      </c>
      <c r="L3436" s="202">
        <v>295.22</v>
      </c>
    </row>
    <row r="3437" s="192" customFormat="1" customHeight="1" spans="1:12">
      <c r="A3437" s="179" t="s">
        <v>1752</v>
      </c>
      <c r="B3437" s="179" t="s">
        <v>1897</v>
      </c>
      <c r="C3437" s="179" t="s">
        <v>1897</v>
      </c>
      <c r="D3437" s="199" t="s">
        <v>3519</v>
      </c>
      <c r="E3437" s="200" t="s">
        <v>3521</v>
      </c>
      <c r="F3437" s="201">
        <v>5.7</v>
      </c>
      <c r="G3437" s="201">
        <v>5.7</v>
      </c>
      <c r="H3437" s="202">
        <v>0</v>
      </c>
      <c r="I3437" s="205">
        <v>0</v>
      </c>
      <c r="J3437" s="201">
        <v>5.7</v>
      </c>
      <c r="K3437" s="201">
        <v>0</v>
      </c>
      <c r="L3437" s="202">
        <v>0</v>
      </c>
    </row>
    <row r="3438" s="192" customFormat="1" customHeight="1" spans="1:12">
      <c r="A3438" s="179" t="s">
        <v>1752</v>
      </c>
      <c r="B3438" s="179" t="s">
        <v>1897</v>
      </c>
      <c r="C3438" s="179" t="s">
        <v>1897</v>
      </c>
      <c r="D3438" s="199" t="s">
        <v>3519</v>
      </c>
      <c r="E3438" s="200" t="s">
        <v>3522</v>
      </c>
      <c r="F3438" s="201">
        <v>53</v>
      </c>
      <c r="G3438" s="201">
        <v>53</v>
      </c>
      <c r="H3438" s="202">
        <v>0</v>
      </c>
      <c r="I3438" s="205">
        <v>0</v>
      </c>
      <c r="J3438" s="201">
        <v>53</v>
      </c>
      <c r="K3438" s="201">
        <v>0</v>
      </c>
      <c r="L3438" s="202">
        <v>0</v>
      </c>
    </row>
    <row r="3439" s="192" customFormat="1" customHeight="1" spans="1:12">
      <c r="A3439" s="179" t="s">
        <v>1619</v>
      </c>
      <c r="B3439" s="179" t="s">
        <v>1911</v>
      </c>
      <c r="C3439" s="179" t="s">
        <v>1911</v>
      </c>
      <c r="D3439" s="199" t="s">
        <v>3523</v>
      </c>
      <c r="E3439" s="200" t="s">
        <v>3524</v>
      </c>
      <c r="F3439" s="201">
        <v>70.78</v>
      </c>
      <c r="G3439" s="201">
        <v>70.78</v>
      </c>
      <c r="H3439" s="202">
        <v>0</v>
      </c>
      <c r="I3439" s="205">
        <v>0</v>
      </c>
      <c r="J3439" s="201">
        <v>0</v>
      </c>
      <c r="K3439" s="201">
        <v>70.78</v>
      </c>
      <c r="L3439" s="202">
        <v>0</v>
      </c>
    </row>
    <row r="3440" s="192" customFormat="1" customHeight="1" spans="1:12">
      <c r="A3440" s="179" t="s">
        <v>1619</v>
      </c>
      <c r="B3440" s="179" t="s">
        <v>1911</v>
      </c>
      <c r="C3440" s="179" t="s">
        <v>1913</v>
      </c>
      <c r="D3440" s="199" t="s">
        <v>3525</v>
      </c>
      <c r="E3440" s="200" t="s">
        <v>3526</v>
      </c>
      <c r="F3440" s="201">
        <v>28.31</v>
      </c>
      <c r="G3440" s="201">
        <v>28.31</v>
      </c>
      <c r="H3440" s="202">
        <v>0</v>
      </c>
      <c r="I3440" s="205">
        <v>0</v>
      </c>
      <c r="J3440" s="201">
        <v>0</v>
      </c>
      <c r="K3440" s="201">
        <v>28.31</v>
      </c>
      <c r="L3440" s="202">
        <v>0</v>
      </c>
    </row>
    <row r="3441" s="192" customFormat="1" customHeight="1" spans="1:12">
      <c r="A3441" s="179" t="s">
        <v>1697</v>
      </c>
      <c r="B3441" s="179" t="s">
        <v>1992</v>
      </c>
      <c r="C3441" s="179" t="s">
        <v>1897</v>
      </c>
      <c r="D3441" s="199" t="s">
        <v>3527</v>
      </c>
      <c r="E3441" s="200" t="s">
        <v>3528</v>
      </c>
      <c r="F3441" s="201">
        <v>17.74</v>
      </c>
      <c r="G3441" s="201">
        <v>17.74</v>
      </c>
      <c r="H3441" s="202">
        <v>0</v>
      </c>
      <c r="I3441" s="205">
        <v>0</v>
      </c>
      <c r="J3441" s="201">
        <v>0</v>
      </c>
      <c r="K3441" s="201">
        <v>17.74</v>
      </c>
      <c r="L3441" s="202">
        <v>0</v>
      </c>
    </row>
    <row r="3442" s="192" customFormat="1" customHeight="1" spans="1:12">
      <c r="A3442" s="179" t="s">
        <v>1619</v>
      </c>
      <c r="B3442" s="179" t="s">
        <v>2029</v>
      </c>
      <c r="C3442" s="179" t="s">
        <v>1899</v>
      </c>
      <c r="D3442" s="199" t="s">
        <v>3529</v>
      </c>
      <c r="E3442" s="200" t="s">
        <v>3530</v>
      </c>
      <c r="F3442" s="201">
        <v>2.95</v>
      </c>
      <c r="G3442" s="201">
        <v>2.95</v>
      </c>
      <c r="H3442" s="202">
        <v>0</v>
      </c>
      <c r="I3442" s="205">
        <v>0</v>
      </c>
      <c r="J3442" s="201">
        <v>0</v>
      </c>
      <c r="K3442" s="201">
        <v>2.95</v>
      </c>
      <c r="L3442" s="202">
        <v>0</v>
      </c>
    </row>
    <row r="3443" s="192" customFormat="1" customHeight="1" spans="1:12">
      <c r="A3443" s="179" t="s">
        <v>1619</v>
      </c>
      <c r="B3443" s="179" t="s">
        <v>2029</v>
      </c>
      <c r="C3443" s="179" t="s">
        <v>1897</v>
      </c>
      <c r="D3443" s="199" t="s">
        <v>3531</v>
      </c>
      <c r="E3443" s="200" t="s">
        <v>3532</v>
      </c>
      <c r="F3443" s="201">
        <v>1.94</v>
      </c>
      <c r="G3443" s="201">
        <v>1.94</v>
      </c>
      <c r="H3443" s="202">
        <v>0</v>
      </c>
      <c r="I3443" s="205">
        <v>0</v>
      </c>
      <c r="J3443" s="201">
        <v>0</v>
      </c>
      <c r="K3443" s="201">
        <v>1.94</v>
      </c>
      <c r="L3443" s="202">
        <v>0</v>
      </c>
    </row>
    <row r="3444" s="192" customFormat="1" customHeight="1" spans="1:12">
      <c r="A3444" s="179" t="s">
        <v>1851</v>
      </c>
      <c r="B3444" s="179" t="s">
        <v>1899</v>
      </c>
      <c r="C3444" s="179" t="s">
        <v>1897</v>
      </c>
      <c r="D3444" s="199" t="s">
        <v>3533</v>
      </c>
      <c r="E3444" s="200" t="s">
        <v>3533</v>
      </c>
      <c r="F3444" s="201">
        <v>35.43</v>
      </c>
      <c r="G3444" s="201">
        <v>35.43</v>
      </c>
      <c r="H3444" s="202">
        <v>0</v>
      </c>
      <c r="I3444" s="205">
        <v>0</v>
      </c>
      <c r="J3444" s="201">
        <v>0</v>
      </c>
      <c r="K3444" s="201">
        <v>35.43</v>
      </c>
      <c r="L3444" s="202">
        <v>0</v>
      </c>
    </row>
    <row r="3445" s="192" customFormat="1" customHeight="1" spans="1:12">
      <c r="A3445" s="179" t="s">
        <v>1752</v>
      </c>
      <c r="B3445" s="179" t="s">
        <v>1897</v>
      </c>
      <c r="C3445" s="179" t="s">
        <v>1897</v>
      </c>
      <c r="D3445" s="199" t="s">
        <v>3519</v>
      </c>
      <c r="E3445" s="200" t="s">
        <v>3534</v>
      </c>
      <c r="F3445" s="201">
        <v>79.5</v>
      </c>
      <c r="G3445" s="201">
        <v>79.5</v>
      </c>
      <c r="H3445" s="202">
        <v>0</v>
      </c>
      <c r="I3445" s="205">
        <v>79.5</v>
      </c>
      <c r="J3445" s="201">
        <v>0</v>
      </c>
      <c r="K3445" s="201">
        <v>0</v>
      </c>
      <c r="L3445" s="202">
        <v>0</v>
      </c>
    </row>
    <row r="3446" s="192" customFormat="1" customHeight="1" spans="1:12">
      <c r="A3446" s="179" t="s">
        <v>1752</v>
      </c>
      <c r="B3446" s="179" t="s">
        <v>1897</v>
      </c>
      <c r="C3446" s="179" t="s">
        <v>1897</v>
      </c>
      <c r="D3446" s="199" t="s">
        <v>3519</v>
      </c>
      <c r="E3446" s="200" t="s">
        <v>3535</v>
      </c>
      <c r="F3446" s="201">
        <v>3.31</v>
      </c>
      <c r="G3446" s="201">
        <v>3.31</v>
      </c>
      <c r="H3446" s="202">
        <v>0</v>
      </c>
      <c r="I3446" s="205">
        <v>3.31</v>
      </c>
      <c r="J3446" s="201">
        <v>0</v>
      </c>
      <c r="K3446" s="201">
        <v>0</v>
      </c>
      <c r="L3446" s="202">
        <v>0</v>
      </c>
    </row>
    <row r="3447" s="192" customFormat="1" customHeight="1" spans="1:12">
      <c r="A3447" s="179" t="s">
        <v>1752</v>
      </c>
      <c r="B3447" s="179" t="s">
        <v>1897</v>
      </c>
      <c r="C3447" s="179" t="s">
        <v>1897</v>
      </c>
      <c r="D3447" s="199" t="s">
        <v>3519</v>
      </c>
      <c r="E3447" s="200" t="s">
        <v>3536</v>
      </c>
      <c r="F3447" s="201">
        <v>13.92</v>
      </c>
      <c r="G3447" s="201">
        <v>13.92</v>
      </c>
      <c r="H3447" s="202">
        <v>0</v>
      </c>
      <c r="I3447" s="205">
        <v>13.92</v>
      </c>
      <c r="J3447" s="201">
        <v>0</v>
      </c>
      <c r="K3447" s="201">
        <v>0</v>
      </c>
      <c r="L3447" s="202">
        <v>0</v>
      </c>
    </row>
    <row r="3448" s="192" customFormat="1" customHeight="1" spans="1:12">
      <c r="A3448" s="179" t="s">
        <v>1619</v>
      </c>
      <c r="B3448" s="179" t="s">
        <v>1911</v>
      </c>
      <c r="C3448" s="179" t="s">
        <v>1897</v>
      </c>
      <c r="D3448" s="199" t="s">
        <v>3537</v>
      </c>
      <c r="E3448" s="200" t="s">
        <v>3538</v>
      </c>
      <c r="F3448" s="201">
        <v>14.32</v>
      </c>
      <c r="G3448" s="201">
        <v>14.32</v>
      </c>
      <c r="H3448" s="202">
        <v>0</v>
      </c>
      <c r="I3448" s="205">
        <v>0</v>
      </c>
      <c r="J3448" s="201">
        <v>14.32</v>
      </c>
      <c r="K3448" s="201">
        <v>0</v>
      </c>
      <c r="L3448" s="202">
        <v>0</v>
      </c>
    </row>
    <row r="3449" s="192" customFormat="1" customHeight="1" spans="1:12">
      <c r="A3449" s="179" t="s">
        <v>1619</v>
      </c>
      <c r="B3449" s="179" t="s">
        <v>1917</v>
      </c>
      <c r="C3449" s="179" t="s">
        <v>1897</v>
      </c>
      <c r="D3449" s="199" t="s">
        <v>3550</v>
      </c>
      <c r="E3449" s="200" t="s">
        <v>3540</v>
      </c>
      <c r="F3449" s="201">
        <v>1.02</v>
      </c>
      <c r="G3449" s="201">
        <v>1.02</v>
      </c>
      <c r="H3449" s="202">
        <v>0</v>
      </c>
      <c r="I3449" s="205">
        <v>1.02</v>
      </c>
      <c r="J3449" s="201">
        <v>0</v>
      </c>
      <c r="K3449" s="201">
        <v>0</v>
      </c>
      <c r="L3449" s="202">
        <v>0</v>
      </c>
    </row>
    <row r="3450" s="192" customFormat="1" customHeight="1" spans="1:12">
      <c r="A3450" s="179"/>
      <c r="B3450" s="179"/>
      <c r="C3450" s="179"/>
      <c r="D3450" s="199" t="s">
        <v>3541</v>
      </c>
      <c r="E3450" s="200" t="s">
        <v>3542</v>
      </c>
      <c r="F3450" s="201">
        <v>656</v>
      </c>
      <c r="G3450" s="201">
        <v>56</v>
      </c>
      <c r="H3450" s="202">
        <v>600</v>
      </c>
      <c r="I3450" s="205">
        <v>56</v>
      </c>
      <c r="J3450" s="201">
        <v>600</v>
      </c>
      <c r="K3450" s="201">
        <v>0</v>
      </c>
      <c r="L3450" s="202">
        <v>0</v>
      </c>
    </row>
    <row r="3451" s="192" customFormat="1" customHeight="1" spans="1:12">
      <c r="A3451" s="179" t="s">
        <v>1752</v>
      </c>
      <c r="B3451" s="179" t="s">
        <v>1897</v>
      </c>
      <c r="C3451" s="179" t="s">
        <v>1897</v>
      </c>
      <c r="D3451" s="199" t="s">
        <v>3519</v>
      </c>
      <c r="E3451" s="200" t="s">
        <v>4122</v>
      </c>
      <c r="F3451" s="201">
        <v>2</v>
      </c>
      <c r="G3451" s="201">
        <v>2</v>
      </c>
      <c r="H3451" s="202">
        <v>0</v>
      </c>
      <c r="I3451" s="205">
        <v>2</v>
      </c>
      <c r="J3451" s="201">
        <v>0</v>
      </c>
      <c r="K3451" s="201">
        <v>0</v>
      </c>
      <c r="L3451" s="202">
        <v>0</v>
      </c>
    </row>
    <row r="3452" s="192" customFormat="1" customHeight="1" spans="1:12">
      <c r="A3452" s="179" t="s">
        <v>1752</v>
      </c>
      <c r="B3452" s="179" t="s">
        <v>1897</v>
      </c>
      <c r="C3452" s="179" t="s">
        <v>1897</v>
      </c>
      <c r="D3452" s="199" t="s">
        <v>3519</v>
      </c>
      <c r="E3452" s="200" t="s">
        <v>4123</v>
      </c>
      <c r="F3452" s="201">
        <v>4</v>
      </c>
      <c r="G3452" s="201">
        <v>4</v>
      </c>
      <c r="H3452" s="202">
        <v>0</v>
      </c>
      <c r="I3452" s="205">
        <v>4</v>
      </c>
      <c r="J3452" s="201">
        <v>0</v>
      </c>
      <c r="K3452" s="201">
        <v>0</v>
      </c>
      <c r="L3452" s="202">
        <v>0</v>
      </c>
    </row>
    <row r="3453" s="192" customFormat="1" customHeight="1" spans="1:12">
      <c r="A3453" s="179" t="s">
        <v>1752</v>
      </c>
      <c r="B3453" s="179" t="s">
        <v>1897</v>
      </c>
      <c r="C3453" s="179" t="s">
        <v>1897</v>
      </c>
      <c r="D3453" s="199" t="s">
        <v>3519</v>
      </c>
      <c r="E3453" s="200" t="s">
        <v>4124</v>
      </c>
      <c r="F3453" s="201">
        <v>50</v>
      </c>
      <c r="G3453" s="201">
        <v>50</v>
      </c>
      <c r="H3453" s="202">
        <v>0</v>
      </c>
      <c r="I3453" s="205">
        <v>50</v>
      </c>
      <c r="J3453" s="201">
        <v>0</v>
      </c>
      <c r="K3453" s="201">
        <v>0</v>
      </c>
      <c r="L3453" s="202">
        <v>0</v>
      </c>
    </row>
    <row r="3454" s="192" customFormat="1" customHeight="1" spans="1:12">
      <c r="A3454" s="179" t="s">
        <v>1752</v>
      </c>
      <c r="B3454" s="179" t="s">
        <v>1901</v>
      </c>
      <c r="C3454" s="179" t="s">
        <v>1903</v>
      </c>
      <c r="D3454" s="199" t="s">
        <v>3628</v>
      </c>
      <c r="E3454" s="200" t="s">
        <v>3622</v>
      </c>
      <c r="F3454" s="201">
        <v>600</v>
      </c>
      <c r="G3454" s="201">
        <v>0</v>
      </c>
      <c r="H3454" s="202">
        <v>600</v>
      </c>
      <c r="I3454" s="205">
        <v>0</v>
      </c>
      <c r="J3454" s="201">
        <v>600</v>
      </c>
      <c r="K3454" s="201">
        <v>0</v>
      </c>
      <c r="L3454" s="202">
        <v>0</v>
      </c>
    </row>
    <row r="3455" s="192" customFormat="1" customHeight="1" spans="1:12">
      <c r="A3455" s="179"/>
      <c r="B3455" s="179"/>
      <c r="C3455" s="179"/>
      <c r="D3455" s="199" t="s">
        <v>2777</v>
      </c>
      <c r="E3455" s="200" t="s">
        <v>2778</v>
      </c>
      <c r="F3455" s="201">
        <v>1310.53</v>
      </c>
      <c r="G3455" s="201">
        <v>610.53</v>
      </c>
      <c r="H3455" s="202">
        <v>700</v>
      </c>
      <c r="I3455" s="205">
        <v>99.27</v>
      </c>
      <c r="J3455" s="201">
        <v>776.17</v>
      </c>
      <c r="K3455" s="201">
        <v>151.39</v>
      </c>
      <c r="L3455" s="202">
        <v>283.7</v>
      </c>
    </row>
    <row r="3456" s="192" customFormat="1" customHeight="1" spans="1:12">
      <c r="A3456" s="179"/>
      <c r="B3456" s="179"/>
      <c r="C3456" s="179"/>
      <c r="D3456" s="199" t="s">
        <v>3517</v>
      </c>
      <c r="E3456" s="200" t="s">
        <v>3518</v>
      </c>
      <c r="F3456" s="201">
        <v>610.53</v>
      </c>
      <c r="G3456" s="201">
        <v>610.53</v>
      </c>
      <c r="H3456" s="202">
        <v>0</v>
      </c>
      <c r="I3456" s="205">
        <v>99.27</v>
      </c>
      <c r="J3456" s="201">
        <v>76.17</v>
      </c>
      <c r="K3456" s="201">
        <v>151.39</v>
      </c>
      <c r="L3456" s="202">
        <v>283.7</v>
      </c>
    </row>
    <row r="3457" s="192" customFormat="1" customHeight="1" spans="1:12">
      <c r="A3457" s="179" t="s">
        <v>1752</v>
      </c>
      <c r="B3457" s="179" t="s">
        <v>1897</v>
      </c>
      <c r="C3457" s="179" t="s">
        <v>1897</v>
      </c>
      <c r="D3457" s="199" t="s">
        <v>3519</v>
      </c>
      <c r="E3457" s="200" t="s">
        <v>3520</v>
      </c>
      <c r="F3457" s="201">
        <v>283.7</v>
      </c>
      <c r="G3457" s="201">
        <v>283.7</v>
      </c>
      <c r="H3457" s="202">
        <v>0</v>
      </c>
      <c r="I3457" s="205">
        <v>0</v>
      </c>
      <c r="J3457" s="201">
        <v>0</v>
      </c>
      <c r="K3457" s="201">
        <v>0</v>
      </c>
      <c r="L3457" s="202">
        <v>283.7</v>
      </c>
    </row>
    <row r="3458" s="192" customFormat="1" customHeight="1" spans="1:12">
      <c r="A3458" s="179" t="s">
        <v>1752</v>
      </c>
      <c r="B3458" s="179" t="s">
        <v>1897</v>
      </c>
      <c r="C3458" s="179" t="s">
        <v>1897</v>
      </c>
      <c r="D3458" s="199" t="s">
        <v>3519</v>
      </c>
      <c r="E3458" s="200" t="s">
        <v>3521</v>
      </c>
      <c r="F3458" s="201">
        <v>6.84</v>
      </c>
      <c r="G3458" s="201">
        <v>6.84</v>
      </c>
      <c r="H3458" s="202">
        <v>0</v>
      </c>
      <c r="I3458" s="205">
        <v>0</v>
      </c>
      <c r="J3458" s="201">
        <v>6.84</v>
      </c>
      <c r="K3458" s="201">
        <v>0</v>
      </c>
      <c r="L3458" s="202">
        <v>0</v>
      </c>
    </row>
    <row r="3459" s="192" customFormat="1" customHeight="1" spans="1:12">
      <c r="A3459" s="179" t="s">
        <v>1752</v>
      </c>
      <c r="B3459" s="179" t="s">
        <v>1897</v>
      </c>
      <c r="C3459" s="179" t="s">
        <v>1897</v>
      </c>
      <c r="D3459" s="199" t="s">
        <v>3519</v>
      </c>
      <c r="E3459" s="200" t="s">
        <v>3522</v>
      </c>
      <c r="F3459" s="201">
        <v>52</v>
      </c>
      <c r="G3459" s="201">
        <v>52</v>
      </c>
      <c r="H3459" s="202">
        <v>0</v>
      </c>
      <c r="I3459" s="205">
        <v>0</v>
      </c>
      <c r="J3459" s="201">
        <v>52</v>
      </c>
      <c r="K3459" s="201">
        <v>0</v>
      </c>
      <c r="L3459" s="202">
        <v>0</v>
      </c>
    </row>
    <row r="3460" s="192" customFormat="1" customHeight="1" spans="1:12">
      <c r="A3460" s="179" t="s">
        <v>1619</v>
      </c>
      <c r="B3460" s="179" t="s">
        <v>1911</v>
      </c>
      <c r="C3460" s="179" t="s">
        <v>1911</v>
      </c>
      <c r="D3460" s="199" t="s">
        <v>3523</v>
      </c>
      <c r="E3460" s="200" t="s">
        <v>3524</v>
      </c>
      <c r="F3460" s="201">
        <v>68.51</v>
      </c>
      <c r="G3460" s="201">
        <v>68.51</v>
      </c>
      <c r="H3460" s="202">
        <v>0</v>
      </c>
      <c r="I3460" s="205">
        <v>0</v>
      </c>
      <c r="J3460" s="201">
        <v>0</v>
      </c>
      <c r="K3460" s="201">
        <v>68.51</v>
      </c>
      <c r="L3460" s="202">
        <v>0</v>
      </c>
    </row>
    <row r="3461" s="192" customFormat="1" customHeight="1" spans="1:12">
      <c r="A3461" s="179" t="s">
        <v>1619</v>
      </c>
      <c r="B3461" s="179" t="s">
        <v>1911</v>
      </c>
      <c r="C3461" s="179" t="s">
        <v>1913</v>
      </c>
      <c r="D3461" s="199" t="s">
        <v>3525</v>
      </c>
      <c r="E3461" s="200" t="s">
        <v>3526</v>
      </c>
      <c r="F3461" s="201">
        <v>27.4</v>
      </c>
      <c r="G3461" s="201">
        <v>27.4</v>
      </c>
      <c r="H3461" s="202">
        <v>0</v>
      </c>
      <c r="I3461" s="205">
        <v>0</v>
      </c>
      <c r="J3461" s="201">
        <v>0</v>
      </c>
      <c r="K3461" s="201">
        <v>27.4</v>
      </c>
      <c r="L3461" s="202">
        <v>0</v>
      </c>
    </row>
    <row r="3462" s="192" customFormat="1" customHeight="1" spans="1:12">
      <c r="A3462" s="179" t="s">
        <v>1697</v>
      </c>
      <c r="B3462" s="179" t="s">
        <v>1992</v>
      </c>
      <c r="C3462" s="179" t="s">
        <v>1897</v>
      </c>
      <c r="D3462" s="199" t="s">
        <v>3527</v>
      </c>
      <c r="E3462" s="200" t="s">
        <v>3528</v>
      </c>
      <c r="F3462" s="201">
        <v>17.05</v>
      </c>
      <c r="G3462" s="201">
        <v>17.05</v>
      </c>
      <c r="H3462" s="202">
        <v>0</v>
      </c>
      <c r="I3462" s="205">
        <v>0</v>
      </c>
      <c r="J3462" s="201">
        <v>0</v>
      </c>
      <c r="K3462" s="201">
        <v>17.05</v>
      </c>
      <c r="L3462" s="202">
        <v>0</v>
      </c>
    </row>
    <row r="3463" s="192" customFormat="1" customHeight="1" spans="1:12">
      <c r="A3463" s="179" t="s">
        <v>1619</v>
      </c>
      <c r="B3463" s="179" t="s">
        <v>2029</v>
      </c>
      <c r="C3463" s="179" t="s">
        <v>1899</v>
      </c>
      <c r="D3463" s="199" t="s">
        <v>3529</v>
      </c>
      <c r="E3463" s="200" t="s">
        <v>3530</v>
      </c>
      <c r="F3463" s="201">
        <v>2.84</v>
      </c>
      <c r="G3463" s="201">
        <v>2.84</v>
      </c>
      <c r="H3463" s="202">
        <v>0</v>
      </c>
      <c r="I3463" s="205">
        <v>0</v>
      </c>
      <c r="J3463" s="201">
        <v>0</v>
      </c>
      <c r="K3463" s="201">
        <v>2.84</v>
      </c>
      <c r="L3463" s="202">
        <v>0</v>
      </c>
    </row>
    <row r="3464" s="192" customFormat="1" customHeight="1" spans="1:12">
      <c r="A3464" s="179" t="s">
        <v>1619</v>
      </c>
      <c r="B3464" s="179" t="s">
        <v>2029</v>
      </c>
      <c r="C3464" s="179" t="s">
        <v>1897</v>
      </c>
      <c r="D3464" s="199" t="s">
        <v>3531</v>
      </c>
      <c r="E3464" s="200" t="s">
        <v>3532</v>
      </c>
      <c r="F3464" s="201">
        <v>1.54</v>
      </c>
      <c r="G3464" s="201">
        <v>1.54</v>
      </c>
      <c r="H3464" s="202">
        <v>0</v>
      </c>
      <c r="I3464" s="205">
        <v>0</v>
      </c>
      <c r="J3464" s="201">
        <v>0</v>
      </c>
      <c r="K3464" s="201">
        <v>1.54</v>
      </c>
      <c r="L3464" s="202">
        <v>0</v>
      </c>
    </row>
    <row r="3465" s="192" customFormat="1" customHeight="1" spans="1:12">
      <c r="A3465" s="179" t="s">
        <v>1851</v>
      </c>
      <c r="B3465" s="179" t="s">
        <v>1899</v>
      </c>
      <c r="C3465" s="179" t="s">
        <v>1897</v>
      </c>
      <c r="D3465" s="199" t="s">
        <v>3533</v>
      </c>
      <c r="E3465" s="200" t="s">
        <v>3533</v>
      </c>
      <c r="F3465" s="201">
        <v>34.05</v>
      </c>
      <c r="G3465" s="201">
        <v>34.05</v>
      </c>
      <c r="H3465" s="202">
        <v>0</v>
      </c>
      <c r="I3465" s="205">
        <v>0</v>
      </c>
      <c r="J3465" s="201">
        <v>0</v>
      </c>
      <c r="K3465" s="201">
        <v>34.05</v>
      </c>
      <c r="L3465" s="202">
        <v>0</v>
      </c>
    </row>
    <row r="3466" s="192" customFormat="1" customHeight="1" spans="1:12">
      <c r="A3466" s="179" t="s">
        <v>1752</v>
      </c>
      <c r="B3466" s="179" t="s">
        <v>1897</v>
      </c>
      <c r="C3466" s="179" t="s">
        <v>1897</v>
      </c>
      <c r="D3466" s="199" t="s">
        <v>3519</v>
      </c>
      <c r="E3466" s="200" t="s">
        <v>3824</v>
      </c>
      <c r="F3466" s="201">
        <v>4.5</v>
      </c>
      <c r="G3466" s="201">
        <v>4.5</v>
      </c>
      <c r="H3466" s="202">
        <v>0</v>
      </c>
      <c r="I3466" s="205">
        <v>4.5</v>
      </c>
      <c r="J3466" s="201">
        <v>0</v>
      </c>
      <c r="K3466" s="201">
        <v>0</v>
      </c>
      <c r="L3466" s="202">
        <v>0</v>
      </c>
    </row>
    <row r="3467" s="192" customFormat="1" customHeight="1" spans="1:12">
      <c r="A3467" s="179" t="s">
        <v>1752</v>
      </c>
      <c r="B3467" s="179" t="s">
        <v>1897</v>
      </c>
      <c r="C3467" s="179" t="s">
        <v>1897</v>
      </c>
      <c r="D3467" s="199" t="s">
        <v>3519</v>
      </c>
      <c r="E3467" s="200" t="s">
        <v>3534</v>
      </c>
      <c r="F3467" s="201">
        <v>78</v>
      </c>
      <c r="G3467" s="201">
        <v>78</v>
      </c>
      <c r="H3467" s="202">
        <v>0</v>
      </c>
      <c r="I3467" s="205">
        <v>78</v>
      </c>
      <c r="J3467" s="201">
        <v>0</v>
      </c>
      <c r="K3467" s="201">
        <v>0</v>
      </c>
      <c r="L3467" s="202">
        <v>0</v>
      </c>
    </row>
    <row r="3468" s="192" customFormat="1" customHeight="1" spans="1:12">
      <c r="A3468" s="179" t="s">
        <v>1752</v>
      </c>
      <c r="B3468" s="179" t="s">
        <v>1897</v>
      </c>
      <c r="C3468" s="179" t="s">
        <v>1897</v>
      </c>
      <c r="D3468" s="199" t="s">
        <v>3519</v>
      </c>
      <c r="E3468" s="200" t="s">
        <v>3535</v>
      </c>
      <c r="F3468" s="201">
        <v>3.18</v>
      </c>
      <c r="G3468" s="201">
        <v>3.18</v>
      </c>
      <c r="H3468" s="202">
        <v>0</v>
      </c>
      <c r="I3468" s="205">
        <v>3.18</v>
      </c>
      <c r="J3468" s="201">
        <v>0</v>
      </c>
      <c r="K3468" s="201">
        <v>0</v>
      </c>
      <c r="L3468" s="202">
        <v>0</v>
      </c>
    </row>
    <row r="3469" s="192" customFormat="1" customHeight="1" spans="1:12">
      <c r="A3469" s="179" t="s">
        <v>1752</v>
      </c>
      <c r="B3469" s="179" t="s">
        <v>1897</v>
      </c>
      <c r="C3469" s="179" t="s">
        <v>1897</v>
      </c>
      <c r="D3469" s="199" t="s">
        <v>3519</v>
      </c>
      <c r="E3469" s="200" t="s">
        <v>3536</v>
      </c>
      <c r="F3469" s="201">
        <v>13.08</v>
      </c>
      <c r="G3469" s="201">
        <v>13.08</v>
      </c>
      <c r="H3469" s="202">
        <v>0</v>
      </c>
      <c r="I3469" s="205">
        <v>13.08</v>
      </c>
      <c r="J3469" s="201">
        <v>0</v>
      </c>
      <c r="K3469" s="201">
        <v>0</v>
      </c>
      <c r="L3469" s="202">
        <v>0</v>
      </c>
    </row>
    <row r="3470" s="192" customFormat="1" customHeight="1" spans="1:12">
      <c r="A3470" s="179" t="s">
        <v>1619</v>
      </c>
      <c r="B3470" s="179" t="s">
        <v>1911</v>
      </c>
      <c r="C3470" s="179" t="s">
        <v>1897</v>
      </c>
      <c r="D3470" s="199" t="s">
        <v>3537</v>
      </c>
      <c r="E3470" s="200" t="s">
        <v>3538</v>
      </c>
      <c r="F3470" s="201">
        <v>17.33</v>
      </c>
      <c r="G3470" s="201">
        <v>17.33</v>
      </c>
      <c r="H3470" s="202">
        <v>0</v>
      </c>
      <c r="I3470" s="205">
        <v>0</v>
      </c>
      <c r="J3470" s="201">
        <v>17.33</v>
      </c>
      <c r="K3470" s="201">
        <v>0</v>
      </c>
      <c r="L3470" s="202">
        <v>0</v>
      </c>
    </row>
    <row r="3471" s="192" customFormat="1" customHeight="1" spans="1:12">
      <c r="A3471" s="179" t="s">
        <v>1619</v>
      </c>
      <c r="B3471" s="179" t="s">
        <v>1917</v>
      </c>
      <c r="C3471" s="179" t="s">
        <v>1897</v>
      </c>
      <c r="D3471" s="199" t="s">
        <v>3550</v>
      </c>
      <c r="E3471" s="200" t="s">
        <v>3540</v>
      </c>
      <c r="F3471" s="201">
        <v>0.51</v>
      </c>
      <c r="G3471" s="201">
        <v>0.51</v>
      </c>
      <c r="H3471" s="202">
        <v>0</v>
      </c>
      <c r="I3471" s="205">
        <v>0.51</v>
      </c>
      <c r="J3471" s="201">
        <v>0</v>
      </c>
      <c r="K3471" s="201">
        <v>0</v>
      </c>
      <c r="L3471" s="202">
        <v>0</v>
      </c>
    </row>
    <row r="3472" s="192" customFormat="1" customHeight="1" spans="1:12">
      <c r="A3472" s="179"/>
      <c r="B3472" s="179"/>
      <c r="C3472" s="179"/>
      <c r="D3472" s="199" t="s">
        <v>3541</v>
      </c>
      <c r="E3472" s="200" t="s">
        <v>3542</v>
      </c>
      <c r="F3472" s="201">
        <v>700</v>
      </c>
      <c r="G3472" s="201">
        <v>0</v>
      </c>
      <c r="H3472" s="202">
        <v>700</v>
      </c>
      <c r="I3472" s="205">
        <v>0</v>
      </c>
      <c r="J3472" s="201">
        <v>700</v>
      </c>
      <c r="K3472" s="201">
        <v>0</v>
      </c>
      <c r="L3472" s="202">
        <v>0</v>
      </c>
    </row>
    <row r="3473" s="192" customFormat="1" customHeight="1" spans="1:12">
      <c r="A3473" s="179" t="s">
        <v>1752</v>
      </c>
      <c r="B3473" s="179" t="s">
        <v>1901</v>
      </c>
      <c r="C3473" s="179" t="s">
        <v>1903</v>
      </c>
      <c r="D3473" s="199" t="s">
        <v>3628</v>
      </c>
      <c r="E3473" s="200" t="s">
        <v>3622</v>
      </c>
      <c r="F3473" s="201">
        <v>700</v>
      </c>
      <c r="G3473" s="201">
        <v>0</v>
      </c>
      <c r="H3473" s="202">
        <v>700</v>
      </c>
      <c r="I3473" s="205">
        <v>0</v>
      </c>
      <c r="J3473" s="201">
        <v>700</v>
      </c>
      <c r="K3473" s="201">
        <v>0</v>
      </c>
      <c r="L3473" s="202">
        <v>0</v>
      </c>
    </row>
    <row r="3474" s="192" customFormat="1" customHeight="1" spans="1:12">
      <c r="A3474" s="179"/>
      <c r="B3474" s="179"/>
      <c r="C3474" s="179"/>
      <c r="D3474" s="199" t="s">
        <v>2779</v>
      </c>
      <c r="E3474" s="200" t="s">
        <v>2780</v>
      </c>
      <c r="F3474" s="201">
        <v>1512.22</v>
      </c>
      <c r="G3474" s="201">
        <v>512.22</v>
      </c>
      <c r="H3474" s="202">
        <v>1000</v>
      </c>
      <c r="I3474" s="205">
        <v>81.46</v>
      </c>
      <c r="J3474" s="201">
        <v>1067.73</v>
      </c>
      <c r="K3474" s="201">
        <v>126.35</v>
      </c>
      <c r="L3474" s="202">
        <v>236.68</v>
      </c>
    </row>
    <row r="3475" s="192" customFormat="1" customHeight="1" spans="1:12">
      <c r="A3475" s="179"/>
      <c r="B3475" s="179"/>
      <c r="C3475" s="179"/>
      <c r="D3475" s="199" t="s">
        <v>3517</v>
      </c>
      <c r="E3475" s="200" t="s">
        <v>3518</v>
      </c>
      <c r="F3475" s="201">
        <v>512.22</v>
      </c>
      <c r="G3475" s="201">
        <v>512.22</v>
      </c>
      <c r="H3475" s="202">
        <v>0</v>
      </c>
      <c r="I3475" s="205">
        <v>81.46</v>
      </c>
      <c r="J3475" s="201">
        <v>67.73</v>
      </c>
      <c r="K3475" s="201">
        <v>126.35</v>
      </c>
      <c r="L3475" s="202">
        <v>236.68</v>
      </c>
    </row>
    <row r="3476" s="192" customFormat="1" customHeight="1" spans="1:12">
      <c r="A3476" s="179" t="s">
        <v>1752</v>
      </c>
      <c r="B3476" s="179" t="s">
        <v>1897</v>
      </c>
      <c r="C3476" s="179" t="s">
        <v>1897</v>
      </c>
      <c r="D3476" s="199" t="s">
        <v>3519</v>
      </c>
      <c r="E3476" s="200" t="s">
        <v>3520</v>
      </c>
      <c r="F3476" s="201">
        <v>236.68</v>
      </c>
      <c r="G3476" s="201">
        <v>236.68</v>
      </c>
      <c r="H3476" s="202">
        <v>0</v>
      </c>
      <c r="I3476" s="205">
        <v>0</v>
      </c>
      <c r="J3476" s="201">
        <v>0</v>
      </c>
      <c r="K3476" s="201">
        <v>0</v>
      </c>
      <c r="L3476" s="202">
        <v>236.68</v>
      </c>
    </row>
    <row r="3477" s="192" customFormat="1" customHeight="1" spans="1:12">
      <c r="A3477" s="179" t="s">
        <v>1752</v>
      </c>
      <c r="B3477" s="179" t="s">
        <v>1897</v>
      </c>
      <c r="C3477" s="179" t="s">
        <v>1897</v>
      </c>
      <c r="D3477" s="199" t="s">
        <v>3519</v>
      </c>
      <c r="E3477" s="200" t="s">
        <v>3521</v>
      </c>
      <c r="F3477" s="201">
        <v>5.06</v>
      </c>
      <c r="G3477" s="201">
        <v>5.06</v>
      </c>
      <c r="H3477" s="202">
        <v>0</v>
      </c>
      <c r="I3477" s="205">
        <v>0</v>
      </c>
      <c r="J3477" s="201">
        <v>5.06</v>
      </c>
      <c r="K3477" s="201">
        <v>0</v>
      </c>
      <c r="L3477" s="202">
        <v>0</v>
      </c>
    </row>
    <row r="3478" s="192" customFormat="1" customHeight="1" spans="1:12">
      <c r="A3478" s="179" t="s">
        <v>1752</v>
      </c>
      <c r="B3478" s="179" t="s">
        <v>1897</v>
      </c>
      <c r="C3478" s="179" t="s">
        <v>1897</v>
      </c>
      <c r="D3478" s="199" t="s">
        <v>3519</v>
      </c>
      <c r="E3478" s="200" t="s">
        <v>3522</v>
      </c>
      <c r="F3478" s="201">
        <v>44</v>
      </c>
      <c r="G3478" s="201">
        <v>44</v>
      </c>
      <c r="H3478" s="202">
        <v>0</v>
      </c>
      <c r="I3478" s="205">
        <v>0</v>
      </c>
      <c r="J3478" s="201">
        <v>44</v>
      </c>
      <c r="K3478" s="201">
        <v>0</v>
      </c>
      <c r="L3478" s="202">
        <v>0</v>
      </c>
    </row>
    <row r="3479" s="192" customFormat="1" customHeight="1" spans="1:12">
      <c r="A3479" s="179" t="s">
        <v>1619</v>
      </c>
      <c r="B3479" s="179" t="s">
        <v>1911</v>
      </c>
      <c r="C3479" s="179" t="s">
        <v>1911</v>
      </c>
      <c r="D3479" s="199" t="s">
        <v>3523</v>
      </c>
      <c r="E3479" s="200" t="s">
        <v>3524</v>
      </c>
      <c r="F3479" s="201">
        <v>57.15</v>
      </c>
      <c r="G3479" s="201">
        <v>57.15</v>
      </c>
      <c r="H3479" s="202">
        <v>0</v>
      </c>
      <c r="I3479" s="205">
        <v>0</v>
      </c>
      <c r="J3479" s="201">
        <v>0</v>
      </c>
      <c r="K3479" s="201">
        <v>57.15</v>
      </c>
      <c r="L3479" s="202">
        <v>0</v>
      </c>
    </row>
    <row r="3480" s="192" customFormat="1" customHeight="1" spans="1:12">
      <c r="A3480" s="179" t="s">
        <v>1619</v>
      </c>
      <c r="B3480" s="179" t="s">
        <v>1911</v>
      </c>
      <c r="C3480" s="179" t="s">
        <v>1913</v>
      </c>
      <c r="D3480" s="199" t="s">
        <v>3525</v>
      </c>
      <c r="E3480" s="200" t="s">
        <v>3526</v>
      </c>
      <c r="F3480" s="201">
        <v>22.86</v>
      </c>
      <c r="G3480" s="201">
        <v>22.86</v>
      </c>
      <c r="H3480" s="202">
        <v>0</v>
      </c>
      <c r="I3480" s="205">
        <v>0</v>
      </c>
      <c r="J3480" s="201">
        <v>0</v>
      </c>
      <c r="K3480" s="201">
        <v>22.86</v>
      </c>
      <c r="L3480" s="202">
        <v>0</v>
      </c>
    </row>
    <row r="3481" s="192" customFormat="1" customHeight="1" spans="1:12">
      <c r="A3481" s="179" t="s">
        <v>1697</v>
      </c>
      <c r="B3481" s="179" t="s">
        <v>1992</v>
      </c>
      <c r="C3481" s="179" t="s">
        <v>1897</v>
      </c>
      <c r="D3481" s="199" t="s">
        <v>3527</v>
      </c>
      <c r="E3481" s="200" t="s">
        <v>3528</v>
      </c>
      <c r="F3481" s="201">
        <v>14.16</v>
      </c>
      <c r="G3481" s="201">
        <v>14.16</v>
      </c>
      <c r="H3481" s="202">
        <v>0</v>
      </c>
      <c r="I3481" s="205">
        <v>0</v>
      </c>
      <c r="J3481" s="201">
        <v>0</v>
      </c>
      <c r="K3481" s="201">
        <v>14.16</v>
      </c>
      <c r="L3481" s="202">
        <v>0</v>
      </c>
    </row>
    <row r="3482" s="192" customFormat="1" customHeight="1" spans="1:12">
      <c r="A3482" s="179" t="s">
        <v>1619</v>
      </c>
      <c r="B3482" s="179" t="s">
        <v>2029</v>
      </c>
      <c r="C3482" s="179" t="s">
        <v>1899</v>
      </c>
      <c r="D3482" s="199" t="s">
        <v>3529</v>
      </c>
      <c r="E3482" s="200" t="s">
        <v>3530</v>
      </c>
      <c r="F3482" s="201">
        <v>2.37</v>
      </c>
      <c r="G3482" s="201">
        <v>2.37</v>
      </c>
      <c r="H3482" s="202">
        <v>0</v>
      </c>
      <c r="I3482" s="205">
        <v>0</v>
      </c>
      <c r="J3482" s="201">
        <v>0</v>
      </c>
      <c r="K3482" s="201">
        <v>2.37</v>
      </c>
      <c r="L3482" s="202">
        <v>0</v>
      </c>
    </row>
    <row r="3483" s="192" customFormat="1" customHeight="1" spans="1:12">
      <c r="A3483" s="179" t="s">
        <v>1619</v>
      </c>
      <c r="B3483" s="179" t="s">
        <v>2029</v>
      </c>
      <c r="C3483" s="179" t="s">
        <v>1897</v>
      </c>
      <c r="D3483" s="199" t="s">
        <v>3531</v>
      </c>
      <c r="E3483" s="200" t="s">
        <v>3532</v>
      </c>
      <c r="F3483" s="201">
        <v>1.41</v>
      </c>
      <c r="G3483" s="201">
        <v>1.41</v>
      </c>
      <c r="H3483" s="202">
        <v>0</v>
      </c>
      <c r="I3483" s="205">
        <v>0</v>
      </c>
      <c r="J3483" s="201">
        <v>0</v>
      </c>
      <c r="K3483" s="201">
        <v>1.41</v>
      </c>
      <c r="L3483" s="202">
        <v>0</v>
      </c>
    </row>
    <row r="3484" s="192" customFormat="1" customHeight="1" spans="1:12">
      <c r="A3484" s="179" t="s">
        <v>1851</v>
      </c>
      <c r="B3484" s="179" t="s">
        <v>1899</v>
      </c>
      <c r="C3484" s="179" t="s">
        <v>1897</v>
      </c>
      <c r="D3484" s="199" t="s">
        <v>3533</v>
      </c>
      <c r="E3484" s="200" t="s">
        <v>3533</v>
      </c>
      <c r="F3484" s="201">
        <v>28.4</v>
      </c>
      <c r="G3484" s="201">
        <v>28.4</v>
      </c>
      <c r="H3484" s="202">
        <v>0</v>
      </c>
      <c r="I3484" s="205">
        <v>0</v>
      </c>
      <c r="J3484" s="201">
        <v>0</v>
      </c>
      <c r="K3484" s="201">
        <v>28.4</v>
      </c>
      <c r="L3484" s="202">
        <v>0</v>
      </c>
    </row>
    <row r="3485" s="192" customFormat="1" customHeight="1" spans="1:12">
      <c r="A3485" s="179" t="s">
        <v>1752</v>
      </c>
      <c r="B3485" s="179" t="s">
        <v>1897</v>
      </c>
      <c r="C3485" s="179" t="s">
        <v>1897</v>
      </c>
      <c r="D3485" s="199" t="s">
        <v>3519</v>
      </c>
      <c r="E3485" s="200" t="s">
        <v>3534</v>
      </c>
      <c r="F3485" s="201">
        <v>66</v>
      </c>
      <c r="G3485" s="201">
        <v>66</v>
      </c>
      <c r="H3485" s="202">
        <v>0</v>
      </c>
      <c r="I3485" s="205">
        <v>66</v>
      </c>
      <c r="J3485" s="201">
        <v>0</v>
      </c>
      <c r="K3485" s="201">
        <v>0</v>
      </c>
      <c r="L3485" s="202">
        <v>0</v>
      </c>
    </row>
    <row r="3486" s="192" customFormat="1" customHeight="1" spans="1:12">
      <c r="A3486" s="179" t="s">
        <v>1752</v>
      </c>
      <c r="B3486" s="179" t="s">
        <v>1897</v>
      </c>
      <c r="C3486" s="179" t="s">
        <v>1897</v>
      </c>
      <c r="D3486" s="199" t="s">
        <v>3519</v>
      </c>
      <c r="E3486" s="200" t="s">
        <v>3535</v>
      </c>
      <c r="F3486" s="201">
        <v>2.62</v>
      </c>
      <c r="G3486" s="201">
        <v>2.62</v>
      </c>
      <c r="H3486" s="202">
        <v>0</v>
      </c>
      <c r="I3486" s="205">
        <v>2.62</v>
      </c>
      <c r="J3486" s="201">
        <v>0</v>
      </c>
      <c r="K3486" s="201">
        <v>0</v>
      </c>
      <c r="L3486" s="202">
        <v>0</v>
      </c>
    </row>
    <row r="3487" s="192" customFormat="1" customHeight="1" spans="1:12">
      <c r="A3487" s="179" t="s">
        <v>1752</v>
      </c>
      <c r="B3487" s="179" t="s">
        <v>1897</v>
      </c>
      <c r="C3487" s="179" t="s">
        <v>1897</v>
      </c>
      <c r="D3487" s="199" t="s">
        <v>3519</v>
      </c>
      <c r="E3487" s="200" t="s">
        <v>3536</v>
      </c>
      <c r="F3487" s="201">
        <v>12.84</v>
      </c>
      <c r="G3487" s="201">
        <v>12.84</v>
      </c>
      <c r="H3487" s="202">
        <v>0</v>
      </c>
      <c r="I3487" s="205">
        <v>12.84</v>
      </c>
      <c r="J3487" s="201">
        <v>0</v>
      </c>
      <c r="K3487" s="201">
        <v>0</v>
      </c>
      <c r="L3487" s="202">
        <v>0</v>
      </c>
    </row>
    <row r="3488" s="192" customFormat="1" customHeight="1" spans="1:12">
      <c r="A3488" s="179" t="s">
        <v>1619</v>
      </c>
      <c r="B3488" s="179" t="s">
        <v>1911</v>
      </c>
      <c r="C3488" s="179" t="s">
        <v>1897</v>
      </c>
      <c r="D3488" s="199" t="s">
        <v>3537</v>
      </c>
      <c r="E3488" s="200" t="s">
        <v>3538</v>
      </c>
      <c r="F3488" s="201">
        <v>18.67</v>
      </c>
      <c r="G3488" s="201">
        <v>18.67</v>
      </c>
      <c r="H3488" s="202">
        <v>0</v>
      </c>
      <c r="I3488" s="205">
        <v>0</v>
      </c>
      <c r="J3488" s="201">
        <v>18.67</v>
      </c>
      <c r="K3488" s="201">
        <v>0</v>
      </c>
      <c r="L3488" s="202">
        <v>0</v>
      </c>
    </row>
    <row r="3489" s="192" customFormat="1" customHeight="1" spans="1:12">
      <c r="A3489" s="179"/>
      <c r="B3489" s="179"/>
      <c r="C3489" s="179"/>
      <c r="D3489" s="199" t="s">
        <v>3541</v>
      </c>
      <c r="E3489" s="200" t="s">
        <v>3542</v>
      </c>
      <c r="F3489" s="201">
        <v>1000</v>
      </c>
      <c r="G3489" s="201">
        <v>0</v>
      </c>
      <c r="H3489" s="202">
        <v>1000</v>
      </c>
      <c r="I3489" s="205">
        <v>0</v>
      </c>
      <c r="J3489" s="201">
        <v>1000</v>
      </c>
      <c r="K3489" s="201">
        <v>0</v>
      </c>
      <c r="L3489" s="202">
        <v>0</v>
      </c>
    </row>
    <row r="3490" s="192" customFormat="1" customHeight="1" spans="1:12">
      <c r="A3490" s="179" t="s">
        <v>1752</v>
      </c>
      <c r="B3490" s="179" t="s">
        <v>1901</v>
      </c>
      <c r="C3490" s="179" t="s">
        <v>1903</v>
      </c>
      <c r="D3490" s="199" t="s">
        <v>3628</v>
      </c>
      <c r="E3490" s="200" t="s">
        <v>3622</v>
      </c>
      <c r="F3490" s="201">
        <v>1000</v>
      </c>
      <c r="G3490" s="201">
        <v>0</v>
      </c>
      <c r="H3490" s="202">
        <v>1000</v>
      </c>
      <c r="I3490" s="205">
        <v>0</v>
      </c>
      <c r="J3490" s="201">
        <v>1000</v>
      </c>
      <c r="K3490" s="201">
        <v>0</v>
      </c>
      <c r="L3490" s="202">
        <v>0</v>
      </c>
    </row>
    <row r="3491" s="192" customFormat="1" customHeight="1" spans="1:12">
      <c r="A3491" s="179"/>
      <c r="B3491" s="179"/>
      <c r="C3491" s="179"/>
      <c r="D3491" s="199" t="s">
        <v>2781</v>
      </c>
      <c r="E3491" s="200" t="s">
        <v>2782</v>
      </c>
      <c r="F3491" s="201">
        <v>1211.23</v>
      </c>
      <c r="G3491" s="201">
        <v>611.23</v>
      </c>
      <c r="H3491" s="202">
        <v>600</v>
      </c>
      <c r="I3491" s="205">
        <v>95.57</v>
      </c>
      <c r="J3491" s="201">
        <v>679.98</v>
      </c>
      <c r="K3491" s="201">
        <v>151.75</v>
      </c>
      <c r="L3491" s="202">
        <v>283.93</v>
      </c>
    </row>
    <row r="3492" s="192" customFormat="1" customHeight="1" spans="1:12">
      <c r="A3492" s="179"/>
      <c r="B3492" s="179"/>
      <c r="C3492" s="179"/>
      <c r="D3492" s="199" t="s">
        <v>3517</v>
      </c>
      <c r="E3492" s="200" t="s">
        <v>3518</v>
      </c>
      <c r="F3492" s="201">
        <v>611.23</v>
      </c>
      <c r="G3492" s="201">
        <v>611.23</v>
      </c>
      <c r="H3492" s="202">
        <v>0</v>
      </c>
      <c r="I3492" s="205">
        <v>95.57</v>
      </c>
      <c r="J3492" s="201">
        <v>79.98</v>
      </c>
      <c r="K3492" s="201">
        <v>151.75</v>
      </c>
      <c r="L3492" s="202">
        <v>283.93</v>
      </c>
    </row>
    <row r="3493" s="192" customFormat="1" customHeight="1" spans="1:12">
      <c r="A3493" s="179" t="s">
        <v>1752</v>
      </c>
      <c r="B3493" s="179" t="s">
        <v>1897</v>
      </c>
      <c r="C3493" s="179" t="s">
        <v>1897</v>
      </c>
      <c r="D3493" s="199" t="s">
        <v>3519</v>
      </c>
      <c r="E3493" s="200" t="s">
        <v>3520</v>
      </c>
      <c r="F3493" s="201">
        <v>283.93</v>
      </c>
      <c r="G3493" s="201">
        <v>283.93</v>
      </c>
      <c r="H3493" s="202">
        <v>0</v>
      </c>
      <c r="I3493" s="205">
        <v>0</v>
      </c>
      <c r="J3493" s="201">
        <v>0</v>
      </c>
      <c r="K3493" s="201">
        <v>0</v>
      </c>
      <c r="L3493" s="202">
        <v>283.93</v>
      </c>
    </row>
    <row r="3494" s="192" customFormat="1" customHeight="1" spans="1:12">
      <c r="A3494" s="179" t="s">
        <v>1752</v>
      </c>
      <c r="B3494" s="179" t="s">
        <v>1897</v>
      </c>
      <c r="C3494" s="179" t="s">
        <v>1897</v>
      </c>
      <c r="D3494" s="199" t="s">
        <v>3519</v>
      </c>
      <c r="E3494" s="200" t="s">
        <v>3521</v>
      </c>
      <c r="F3494" s="201">
        <v>7.18</v>
      </c>
      <c r="G3494" s="201">
        <v>7.18</v>
      </c>
      <c r="H3494" s="202">
        <v>0</v>
      </c>
      <c r="I3494" s="205">
        <v>0</v>
      </c>
      <c r="J3494" s="201">
        <v>7.18</v>
      </c>
      <c r="K3494" s="201">
        <v>0</v>
      </c>
      <c r="L3494" s="202">
        <v>0</v>
      </c>
    </row>
    <row r="3495" s="192" customFormat="1" customHeight="1" spans="1:12">
      <c r="A3495" s="179" t="s">
        <v>1752</v>
      </c>
      <c r="B3495" s="179" t="s">
        <v>1897</v>
      </c>
      <c r="C3495" s="179" t="s">
        <v>1897</v>
      </c>
      <c r="D3495" s="199" t="s">
        <v>3519</v>
      </c>
      <c r="E3495" s="200" t="s">
        <v>3522</v>
      </c>
      <c r="F3495" s="201">
        <v>53</v>
      </c>
      <c r="G3495" s="201">
        <v>53</v>
      </c>
      <c r="H3495" s="202">
        <v>0</v>
      </c>
      <c r="I3495" s="205">
        <v>0</v>
      </c>
      <c r="J3495" s="201">
        <v>53</v>
      </c>
      <c r="K3495" s="201">
        <v>0</v>
      </c>
      <c r="L3495" s="202">
        <v>0</v>
      </c>
    </row>
    <row r="3496" s="192" customFormat="1" customHeight="1" spans="1:12">
      <c r="A3496" s="179" t="s">
        <v>1619</v>
      </c>
      <c r="B3496" s="179" t="s">
        <v>1911</v>
      </c>
      <c r="C3496" s="179" t="s">
        <v>1911</v>
      </c>
      <c r="D3496" s="199" t="s">
        <v>3523</v>
      </c>
      <c r="E3496" s="200" t="s">
        <v>3524</v>
      </c>
      <c r="F3496" s="201">
        <v>68.82</v>
      </c>
      <c r="G3496" s="201">
        <v>68.82</v>
      </c>
      <c r="H3496" s="202">
        <v>0</v>
      </c>
      <c r="I3496" s="205">
        <v>0</v>
      </c>
      <c r="J3496" s="201">
        <v>0</v>
      </c>
      <c r="K3496" s="201">
        <v>68.82</v>
      </c>
      <c r="L3496" s="202">
        <v>0</v>
      </c>
    </row>
    <row r="3497" s="192" customFormat="1" customHeight="1" spans="1:12">
      <c r="A3497" s="179" t="s">
        <v>1619</v>
      </c>
      <c r="B3497" s="179" t="s">
        <v>1911</v>
      </c>
      <c r="C3497" s="179" t="s">
        <v>1913</v>
      </c>
      <c r="D3497" s="199" t="s">
        <v>3525</v>
      </c>
      <c r="E3497" s="200" t="s">
        <v>3526</v>
      </c>
      <c r="F3497" s="201">
        <v>27.53</v>
      </c>
      <c r="G3497" s="201">
        <v>27.53</v>
      </c>
      <c r="H3497" s="202">
        <v>0</v>
      </c>
      <c r="I3497" s="205">
        <v>0</v>
      </c>
      <c r="J3497" s="201">
        <v>0</v>
      </c>
      <c r="K3497" s="201">
        <v>27.53</v>
      </c>
      <c r="L3497" s="202">
        <v>0</v>
      </c>
    </row>
    <row r="3498" s="192" customFormat="1" customHeight="1" spans="1:12">
      <c r="A3498" s="179" t="s">
        <v>1697</v>
      </c>
      <c r="B3498" s="179" t="s">
        <v>1992</v>
      </c>
      <c r="C3498" s="179" t="s">
        <v>1897</v>
      </c>
      <c r="D3498" s="199" t="s">
        <v>3527</v>
      </c>
      <c r="E3498" s="200" t="s">
        <v>3528</v>
      </c>
      <c r="F3498" s="201">
        <v>17.04</v>
      </c>
      <c r="G3498" s="201">
        <v>17.04</v>
      </c>
      <c r="H3498" s="202">
        <v>0</v>
      </c>
      <c r="I3498" s="205">
        <v>0</v>
      </c>
      <c r="J3498" s="201">
        <v>0</v>
      </c>
      <c r="K3498" s="201">
        <v>17.04</v>
      </c>
      <c r="L3498" s="202">
        <v>0</v>
      </c>
    </row>
    <row r="3499" s="192" customFormat="1" customHeight="1" spans="1:12">
      <c r="A3499" s="179" t="s">
        <v>1619</v>
      </c>
      <c r="B3499" s="179" t="s">
        <v>2029</v>
      </c>
      <c r="C3499" s="179" t="s">
        <v>1899</v>
      </c>
      <c r="D3499" s="199" t="s">
        <v>3529</v>
      </c>
      <c r="E3499" s="200" t="s">
        <v>3530</v>
      </c>
      <c r="F3499" s="201">
        <v>2.84</v>
      </c>
      <c r="G3499" s="201">
        <v>2.84</v>
      </c>
      <c r="H3499" s="202">
        <v>0</v>
      </c>
      <c r="I3499" s="205">
        <v>0</v>
      </c>
      <c r="J3499" s="201">
        <v>0</v>
      </c>
      <c r="K3499" s="201">
        <v>2.84</v>
      </c>
      <c r="L3499" s="202">
        <v>0</v>
      </c>
    </row>
    <row r="3500" s="192" customFormat="1" customHeight="1" spans="1:12">
      <c r="A3500" s="179" t="s">
        <v>1619</v>
      </c>
      <c r="B3500" s="179" t="s">
        <v>2029</v>
      </c>
      <c r="C3500" s="179" t="s">
        <v>1897</v>
      </c>
      <c r="D3500" s="199" t="s">
        <v>3531</v>
      </c>
      <c r="E3500" s="200" t="s">
        <v>3532</v>
      </c>
      <c r="F3500" s="201">
        <v>1.45</v>
      </c>
      <c r="G3500" s="201">
        <v>1.45</v>
      </c>
      <c r="H3500" s="202">
        <v>0</v>
      </c>
      <c r="I3500" s="205">
        <v>0</v>
      </c>
      <c r="J3500" s="201">
        <v>0</v>
      </c>
      <c r="K3500" s="201">
        <v>1.45</v>
      </c>
      <c r="L3500" s="202">
        <v>0</v>
      </c>
    </row>
    <row r="3501" s="192" customFormat="1" customHeight="1" spans="1:12">
      <c r="A3501" s="179" t="s">
        <v>1851</v>
      </c>
      <c r="B3501" s="179" t="s">
        <v>1899</v>
      </c>
      <c r="C3501" s="179" t="s">
        <v>1897</v>
      </c>
      <c r="D3501" s="199" t="s">
        <v>3533</v>
      </c>
      <c r="E3501" s="200" t="s">
        <v>3533</v>
      </c>
      <c r="F3501" s="201">
        <v>34.07</v>
      </c>
      <c r="G3501" s="201">
        <v>34.07</v>
      </c>
      <c r="H3501" s="202">
        <v>0</v>
      </c>
      <c r="I3501" s="205">
        <v>0</v>
      </c>
      <c r="J3501" s="201">
        <v>0</v>
      </c>
      <c r="K3501" s="201">
        <v>34.07</v>
      </c>
      <c r="L3501" s="202">
        <v>0</v>
      </c>
    </row>
    <row r="3502" s="192" customFormat="1" customHeight="1" spans="1:12">
      <c r="A3502" s="179" t="s">
        <v>1752</v>
      </c>
      <c r="B3502" s="179" t="s">
        <v>1897</v>
      </c>
      <c r="C3502" s="179" t="s">
        <v>1897</v>
      </c>
      <c r="D3502" s="199" t="s">
        <v>3519</v>
      </c>
      <c r="E3502" s="200" t="s">
        <v>3534</v>
      </c>
      <c r="F3502" s="201">
        <v>79.5</v>
      </c>
      <c r="G3502" s="201">
        <v>79.5</v>
      </c>
      <c r="H3502" s="202">
        <v>0</v>
      </c>
      <c r="I3502" s="205">
        <v>79.5</v>
      </c>
      <c r="J3502" s="201">
        <v>0</v>
      </c>
      <c r="K3502" s="201">
        <v>0</v>
      </c>
      <c r="L3502" s="202">
        <v>0</v>
      </c>
    </row>
    <row r="3503" s="192" customFormat="1" customHeight="1" spans="1:12">
      <c r="A3503" s="179" t="s">
        <v>1752</v>
      </c>
      <c r="B3503" s="179" t="s">
        <v>1897</v>
      </c>
      <c r="C3503" s="179" t="s">
        <v>1897</v>
      </c>
      <c r="D3503" s="199" t="s">
        <v>3519</v>
      </c>
      <c r="E3503" s="200" t="s">
        <v>3535</v>
      </c>
      <c r="F3503" s="201">
        <v>3.17</v>
      </c>
      <c r="G3503" s="201">
        <v>3.17</v>
      </c>
      <c r="H3503" s="202">
        <v>0</v>
      </c>
      <c r="I3503" s="205">
        <v>3.17</v>
      </c>
      <c r="J3503" s="201">
        <v>0</v>
      </c>
      <c r="K3503" s="201">
        <v>0</v>
      </c>
      <c r="L3503" s="202">
        <v>0</v>
      </c>
    </row>
    <row r="3504" s="192" customFormat="1" customHeight="1" spans="1:12">
      <c r="A3504" s="179" t="s">
        <v>1752</v>
      </c>
      <c r="B3504" s="179" t="s">
        <v>1897</v>
      </c>
      <c r="C3504" s="179" t="s">
        <v>1897</v>
      </c>
      <c r="D3504" s="199" t="s">
        <v>3519</v>
      </c>
      <c r="E3504" s="200" t="s">
        <v>3536</v>
      </c>
      <c r="F3504" s="201">
        <v>12.9</v>
      </c>
      <c r="G3504" s="201">
        <v>12.9</v>
      </c>
      <c r="H3504" s="202">
        <v>0</v>
      </c>
      <c r="I3504" s="205">
        <v>12.9</v>
      </c>
      <c r="J3504" s="201">
        <v>0</v>
      </c>
      <c r="K3504" s="201">
        <v>0</v>
      </c>
      <c r="L3504" s="202">
        <v>0</v>
      </c>
    </row>
    <row r="3505" s="192" customFormat="1" customHeight="1" spans="1:12">
      <c r="A3505" s="179" t="s">
        <v>1619</v>
      </c>
      <c r="B3505" s="179" t="s">
        <v>1911</v>
      </c>
      <c r="C3505" s="179" t="s">
        <v>1897</v>
      </c>
      <c r="D3505" s="199" t="s">
        <v>3537</v>
      </c>
      <c r="E3505" s="200" t="s">
        <v>3538</v>
      </c>
      <c r="F3505" s="201">
        <v>19.8</v>
      </c>
      <c r="G3505" s="201">
        <v>19.8</v>
      </c>
      <c r="H3505" s="202">
        <v>0</v>
      </c>
      <c r="I3505" s="205">
        <v>0</v>
      </c>
      <c r="J3505" s="201">
        <v>19.8</v>
      </c>
      <c r="K3505" s="201">
        <v>0</v>
      </c>
      <c r="L3505" s="202">
        <v>0</v>
      </c>
    </row>
    <row r="3506" s="192" customFormat="1" customHeight="1" spans="1:12">
      <c r="A3506" s="179"/>
      <c r="B3506" s="179"/>
      <c r="C3506" s="179"/>
      <c r="D3506" s="199" t="s">
        <v>3541</v>
      </c>
      <c r="E3506" s="200" t="s">
        <v>3542</v>
      </c>
      <c r="F3506" s="201">
        <v>600</v>
      </c>
      <c r="G3506" s="201">
        <v>0</v>
      </c>
      <c r="H3506" s="202">
        <v>600</v>
      </c>
      <c r="I3506" s="205">
        <v>0</v>
      </c>
      <c r="J3506" s="201">
        <v>600</v>
      </c>
      <c r="K3506" s="201">
        <v>0</v>
      </c>
      <c r="L3506" s="202">
        <v>0</v>
      </c>
    </row>
    <row r="3507" s="192" customFormat="1" customHeight="1" spans="1:12">
      <c r="A3507" s="179" t="s">
        <v>1752</v>
      </c>
      <c r="B3507" s="179" t="s">
        <v>1901</v>
      </c>
      <c r="C3507" s="179" t="s">
        <v>1903</v>
      </c>
      <c r="D3507" s="199" t="s">
        <v>3628</v>
      </c>
      <c r="E3507" s="200" t="s">
        <v>3622</v>
      </c>
      <c r="F3507" s="201">
        <v>600</v>
      </c>
      <c r="G3507" s="201">
        <v>0</v>
      </c>
      <c r="H3507" s="202">
        <v>600</v>
      </c>
      <c r="I3507" s="205">
        <v>0</v>
      </c>
      <c r="J3507" s="201">
        <v>600</v>
      </c>
      <c r="K3507" s="201">
        <v>0</v>
      </c>
      <c r="L3507" s="202">
        <v>0</v>
      </c>
    </row>
    <row r="3508" s="192" customFormat="1" customHeight="1" spans="1:12">
      <c r="A3508" s="179"/>
      <c r="B3508" s="179"/>
      <c r="C3508" s="179"/>
      <c r="D3508" s="199" t="s">
        <v>2783</v>
      </c>
      <c r="E3508" s="200" t="s">
        <v>2784</v>
      </c>
      <c r="F3508" s="201">
        <v>1109.83</v>
      </c>
      <c r="G3508" s="201">
        <v>709.83</v>
      </c>
      <c r="H3508" s="202">
        <v>400</v>
      </c>
      <c r="I3508" s="205">
        <v>111.05</v>
      </c>
      <c r="J3508" s="201">
        <v>484.32</v>
      </c>
      <c r="K3508" s="201">
        <v>177.53</v>
      </c>
      <c r="L3508" s="202">
        <v>336.93</v>
      </c>
    </row>
    <row r="3509" s="192" customFormat="1" customHeight="1" spans="1:12">
      <c r="A3509" s="179"/>
      <c r="B3509" s="179"/>
      <c r="C3509" s="179"/>
      <c r="D3509" s="199" t="s">
        <v>3517</v>
      </c>
      <c r="E3509" s="200" t="s">
        <v>3518</v>
      </c>
      <c r="F3509" s="201">
        <v>709.83</v>
      </c>
      <c r="G3509" s="201">
        <v>709.83</v>
      </c>
      <c r="H3509" s="202">
        <v>0</v>
      </c>
      <c r="I3509" s="205">
        <v>111.05</v>
      </c>
      <c r="J3509" s="201">
        <v>84.32</v>
      </c>
      <c r="K3509" s="201">
        <v>177.53</v>
      </c>
      <c r="L3509" s="202">
        <v>336.93</v>
      </c>
    </row>
    <row r="3510" s="192" customFormat="1" customHeight="1" spans="1:12">
      <c r="A3510" s="179" t="s">
        <v>1752</v>
      </c>
      <c r="B3510" s="179" t="s">
        <v>1897</v>
      </c>
      <c r="C3510" s="179" t="s">
        <v>1897</v>
      </c>
      <c r="D3510" s="199" t="s">
        <v>3519</v>
      </c>
      <c r="E3510" s="200" t="s">
        <v>3520</v>
      </c>
      <c r="F3510" s="201">
        <v>336.93</v>
      </c>
      <c r="G3510" s="201">
        <v>336.93</v>
      </c>
      <c r="H3510" s="202">
        <v>0</v>
      </c>
      <c r="I3510" s="205">
        <v>0</v>
      </c>
      <c r="J3510" s="201">
        <v>0</v>
      </c>
      <c r="K3510" s="201">
        <v>0</v>
      </c>
      <c r="L3510" s="202">
        <v>336.93</v>
      </c>
    </row>
    <row r="3511" s="192" customFormat="1" customHeight="1" spans="1:12">
      <c r="A3511" s="179" t="s">
        <v>1752</v>
      </c>
      <c r="B3511" s="179" t="s">
        <v>1897</v>
      </c>
      <c r="C3511" s="179" t="s">
        <v>1897</v>
      </c>
      <c r="D3511" s="199" t="s">
        <v>3519</v>
      </c>
      <c r="E3511" s="200" t="s">
        <v>3521</v>
      </c>
      <c r="F3511" s="201">
        <v>5.61</v>
      </c>
      <c r="G3511" s="201">
        <v>5.61</v>
      </c>
      <c r="H3511" s="202">
        <v>0</v>
      </c>
      <c r="I3511" s="205">
        <v>0</v>
      </c>
      <c r="J3511" s="201">
        <v>5.61</v>
      </c>
      <c r="K3511" s="201">
        <v>0</v>
      </c>
      <c r="L3511" s="202">
        <v>0</v>
      </c>
    </row>
    <row r="3512" s="192" customFormat="1" customHeight="1" spans="1:12">
      <c r="A3512" s="179" t="s">
        <v>1752</v>
      </c>
      <c r="B3512" s="179" t="s">
        <v>1897</v>
      </c>
      <c r="C3512" s="179" t="s">
        <v>1897</v>
      </c>
      <c r="D3512" s="199" t="s">
        <v>3519</v>
      </c>
      <c r="E3512" s="200" t="s">
        <v>3522</v>
      </c>
      <c r="F3512" s="201">
        <v>62</v>
      </c>
      <c r="G3512" s="201">
        <v>62</v>
      </c>
      <c r="H3512" s="202">
        <v>0</v>
      </c>
      <c r="I3512" s="205">
        <v>0</v>
      </c>
      <c r="J3512" s="201">
        <v>62</v>
      </c>
      <c r="K3512" s="201">
        <v>0</v>
      </c>
      <c r="L3512" s="202">
        <v>0</v>
      </c>
    </row>
    <row r="3513" s="192" customFormat="1" customHeight="1" spans="1:12">
      <c r="A3513" s="179" t="s">
        <v>1619</v>
      </c>
      <c r="B3513" s="179" t="s">
        <v>1911</v>
      </c>
      <c r="C3513" s="179" t="s">
        <v>1911</v>
      </c>
      <c r="D3513" s="199" t="s">
        <v>3523</v>
      </c>
      <c r="E3513" s="200" t="s">
        <v>3524</v>
      </c>
      <c r="F3513" s="201">
        <v>79.33</v>
      </c>
      <c r="G3513" s="201">
        <v>79.33</v>
      </c>
      <c r="H3513" s="202">
        <v>0</v>
      </c>
      <c r="I3513" s="205">
        <v>0</v>
      </c>
      <c r="J3513" s="201">
        <v>0</v>
      </c>
      <c r="K3513" s="201">
        <v>79.33</v>
      </c>
      <c r="L3513" s="202">
        <v>0</v>
      </c>
    </row>
    <row r="3514" s="192" customFormat="1" customHeight="1" spans="1:12">
      <c r="A3514" s="179" t="s">
        <v>1619</v>
      </c>
      <c r="B3514" s="179" t="s">
        <v>1911</v>
      </c>
      <c r="C3514" s="179" t="s">
        <v>1913</v>
      </c>
      <c r="D3514" s="199" t="s">
        <v>3525</v>
      </c>
      <c r="E3514" s="200" t="s">
        <v>3526</v>
      </c>
      <c r="F3514" s="201">
        <v>31.73</v>
      </c>
      <c r="G3514" s="201">
        <v>31.73</v>
      </c>
      <c r="H3514" s="202">
        <v>0</v>
      </c>
      <c r="I3514" s="205">
        <v>0</v>
      </c>
      <c r="J3514" s="201">
        <v>0</v>
      </c>
      <c r="K3514" s="201">
        <v>31.73</v>
      </c>
      <c r="L3514" s="202">
        <v>0</v>
      </c>
    </row>
    <row r="3515" s="192" customFormat="1" customHeight="1" spans="1:12">
      <c r="A3515" s="179" t="s">
        <v>1697</v>
      </c>
      <c r="B3515" s="179" t="s">
        <v>1992</v>
      </c>
      <c r="C3515" s="179" t="s">
        <v>1897</v>
      </c>
      <c r="D3515" s="199" t="s">
        <v>3527</v>
      </c>
      <c r="E3515" s="200" t="s">
        <v>3528</v>
      </c>
      <c r="F3515" s="201">
        <v>20.24</v>
      </c>
      <c r="G3515" s="201">
        <v>20.24</v>
      </c>
      <c r="H3515" s="202">
        <v>0</v>
      </c>
      <c r="I3515" s="205">
        <v>0</v>
      </c>
      <c r="J3515" s="201">
        <v>0</v>
      </c>
      <c r="K3515" s="201">
        <v>20.24</v>
      </c>
      <c r="L3515" s="202">
        <v>0</v>
      </c>
    </row>
    <row r="3516" s="192" customFormat="1" customHeight="1" spans="1:12">
      <c r="A3516" s="179" t="s">
        <v>1619</v>
      </c>
      <c r="B3516" s="179" t="s">
        <v>2029</v>
      </c>
      <c r="C3516" s="179" t="s">
        <v>1899</v>
      </c>
      <c r="D3516" s="199" t="s">
        <v>3529</v>
      </c>
      <c r="E3516" s="200" t="s">
        <v>3530</v>
      </c>
      <c r="F3516" s="201">
        <v>3.37</v>
      </c>
      <c r="G3516" s="201">
        <v>3.37</v>
      </c>
      <c r="H3516" s="202">
        <v>0</v>
      </c>
      <c r="I3516" s="205">
        <v>0</v>
      </c>
      <c r="J3516" s="201">
        <v>0</v>
      </c>
      <c r="K3516" s="201">
        <v>3.37</v>
      </c>
      <c r="L3516" s="202">
        <v>0</v>
      </c>
    </row>
    <row r="3517" s="192" customFormat="1" customHeight="1" spans="1:12">
      <c r="A3517" s="179" t="s">
        <v>1619</v>
      </c>
      <c r="B3517" s="179" t="s">
        <v>2029</v>
      </c>
      <c r="C3517" s="179" t="s">
        <v>1897</v>
      </c>
      <c r="D3517" s="199" t="s">
        <v>3531</v>
      </c>
      <c r="E3517" s="200" t="s">
        <v>3532</v>
      </c>
      <c r="F3517" s="201">
        <v>2.43</v>
      </c>
      <c r="G3517" s="201">
        <v>2.43</v>
      </c>
      <c r="H3517" s="202">
        <v>0</v>
      </c>
      <c r="I3517" s="205">
        <v>0</v>
      </c>
      <c r="J3517" s="201">
        <v>0</v>
      </c>
      <c r="K3517" s="201">
        <v>2.43</v>
      </c>
      <c r="L3517" s="202">
        <v>0</v>
      </c>
    </row>
    <row r="3518" s="192" customFormat="1" customHeight="1" spans="1:12">
      <c r="A3518" s="179" t="s">
        <v>1851</v>
      </c>
      <c r="B3518" s="179" t="s">
        <v>1899</v>
      </c>
      <c r="C3518" s="179" t="s">
        <v>1897</v>
      </c>
      <c r="D3518" s="199" t="s">
        <v>3533</v>
      </c>
      <c r="E3518" s="200" t="s">
        <v>3533</v>
      </c>
      <c r="F3518" s="201">
        <v>40.43</v>
      </c>
      <c r="G3518" s="201">
        <v>40.43</v>
      </c>
      <c r="H3518" s="202">
        <v>0</v>
      </c>
      <c r="I3518" s="205">
        <v>0</v>
      </c>
      <c r="J3518" s="201">
        <v>0</v>
      </c>
      <c r="K3518" s="201">
        <v>40.43</v>
      </c>
      <c r="L3518" s="202">
        <v>0</v>
      </c>
    </row>
    <row r="3519" s="192" customFormat="1" customHeight="1" spans="1:12">
      <c r="A3519" s="179" t="s">
        <v>1752</v>
      </c>
      <c r="B3519" s="179" t="s">
        <v>1897</v>
      </c>
      <c r="C3519" s="179" t="s">
        <v>1897</v>
      </c>
      <c r="D3519" s="199" t="s">
        <v>3519</v>
      </c>
      <c r="E3519" s="200" t="s">
        <v>3534</v>
      </c>
      <c r="F3519" s="201">
        <v>93</v>
      </c>
      <c r="G3519" s="201">
        <v>93</v>
      </c>
      <c r="H3519" s="202">
        <v>0</v>
      </c>
      <c r="I3519" s="205">
        <v>93</v>
      </c>
      <c r="J3519" s="201">
        <v>0</v>
      </c>
      <c r="K3519" s="201">
        <v>0</v>
      </c>
      <c r="L3519" s="202">
        <v>0</v>
      </c>
    </row>
    <row r="3520" s="192" customFormat="1" customHeight="1" spans="1:12">
      <c r="A3520" s="179" t="s">
        <v>1752</v>
      </c>
      <c r="B3520" s="179" t="s">
        <v>1897</v>
      </c>
      <c r="C3520" s="179" t="s">
        <v>1897</v>
      </c>
      <c r="D3520" s="199" t="s">
        <v>3519</v>
      </c>
      <c r="E3520" s="200" t="s">
        <v>3535</v>
      </c>
      <c r="F3520" s="201">
        <v>3.77</v>
      </c>
      <c r="G3520" s="201">
        <v>3.77</v>
      </c>
      <c r="H3520" s="202">
        <v>0</v>
      </c>
      <c r="I3520" s="205">
        <v>3.77</v>
      </c>
      <c r="J3520" s="201">
        <v>0</v>
      </c>
      <c r="K3520" s="201">
        <v>0</v>
      </c>
      <c r="L3520" s="202">
        <v>0</v>
      </c>
    </row>
    <row r="3521" s="192" customFormat="1" customHeight="1" spans="1:12">
      <c r="A3521" s="179" t="s">
        <v>1752</v>
      </c>
      <c r="B3521" s="179" t="s">
        <v>1897</v>
      </c>
      <c r="C3521" s="179" t="s">
        <v>1897</v>
      </c>
      <c r="D3521" s="199" t="s">
        <v>3519</v>
      </c>
      <c r="E3521" s="200" t="s">
        <v>3536</v>
      </c>
      <c r="F3521" s="201">
        <v>14.28</v>
      </c>
      <c r="G3521" s="201">
        <v>14.28</v>
      </c>
      <c r="H3521" s="202">
        <v>0</v>
      </c>
      <c r="I3521" s="205">
        <v>14.28</v>
      </c>
      <c r="J3521" s="201">
        <v>0</v>
      </c>
      <c r="K3521" s="201">
        <v>0</v>
      </c>
      <c r="L3521" s="202">
        <v>0</v>
      </c>
    </row>
    <row r="3522" s="192" customFormat="1" customHeight="1" spans="1:12">
      <c r="A3522" s="179" t="s">
        <v>1619</v>
      </c>
      <c r="B3522" s="179" t="s">
        <v>1911</v>
      </c>
      <c r="C3522" s="179" t="s">
        <v>1897</v>
      </c>
      <c r="D3522" s="199" t="s">
        <v>3537</v>
      </c>
      <c r="E3522" s="200" t="s">
        <v>3538</v>
      </c>
      <c r="F3522" s="201">
        <v>16.71</v>
      </c>
      <c r="G3522" s="201">
        <v>16.71</v>
      </c>
      <c r="H3522" s="202">
        <v>0</v>
      </c>
      <c r="I3522" s="205">
        <v>0</v>
      </c>
      <c r="J3522" s="201">
        <v>16.71</v>
      </c>
      <c r="K3522" s="201">
        <v>0</v>
      </c>
      <c r="L3522" s="202">
        <v>0</v>
      </c>
    </row>
    <row r="3523" s="192" customFormat="1" customHeight="1" spans="1:12">
      <c r="A3523" s="179"/>
      <c r="B3523" s="179"/>
      <c r="C3523" s="179"/>
      <c r="D3523" s="199" t="s">
        <v>3541</v>
      </c>
      <c r="E3523" s="200" t="s">
        <v>3542</v>
      </c>
      <c r="F3523" s="201">
        <v>400</v>
      </c>
      <c r="G3523" s="201">
        <v>0</v>
      </c>
      <c r="H3523" s="202">
        <v>400</v>
      </c>
      <c r="I3523" s="205">
        <v>0</v>
      </c>
      <c r="J3523" s="201">
        <v>400</v>
      </c>
      <c r="K3523" s="201">
        <v>0</v>
      </c>
      <c r="L3523" s="202">
        <v>0</v>
      </c>
    </row>
    <row r="3524" s="192" customFormat="1" customHeight="1" spans="1:12">
      <c r="A3524" s="179" t="s">
        <v>1752</v>
      </c>
      <c r="B3524" s="179" t="s">
        <v>1897</v>
      </c>
      <c r="C3524" s="179" t="s">
        <v>1897</v>
      </c>
      <c r="D3524" s="199" t="s">
        <v>3519</v>
      </c>
      <c r="E3524" s="200" t="s">
        <v>3622</v>
      </c>
      <c r="F3524" s="201">
        <v>400</v>
      </c>
      <c r="G3524" s="201">
        <v>0</v>
      </c>
      <c r="H3524" s="202">
        <v>400</v>
      </c>
      <c r="I3524" s="205">
        <v>0</v>
      </c>
      <c r="J3524" s="201">
        <v>400</v>
      </c>
      <c r="K3524" s="201">
        <v>0</v>
      </c>
      <c r="L3524" s="202">
        <v>0</v>
      </c>
    </row>
    <row r="3525" s="192" customFormat="1" customHeight="1" spans="1:12">
      <c r="A3525" s="179"/>
      <c r="B3525" s="179"/>
      <c r="C3525" s="179"/>
      <c r="D3525" s="199" t="s">
        <v>2785</v>
      </c>
      <c r="E3525" s="200" t="s">
        <v>2786</v>
      </c>
      <c r="F3525" s="201">
        <v>792.35</v>
      </c>
      <c r="G3525" s="201">
        <v>592.35</v>
      </c>
      <c r="H3525" s="202">
        <v>200</v>
      </c>
      <c r="I3525" s="205">
        <v>96.67</v>
      </c>
      <c r="J3525" s="201">
        <v>276.38</v>
      </c>
      <c r="K3525" s="201">
        <v>145.8</v>
      </c>
      <c r="L3525" s="202">
        <v>273.5</v>
      </c>
    </row>
    <row r="3526" s="192" customFormat="1" customHeight="1" spans="1:12">
      <c r="A3526" s="179"/>
      <c r="B3526" s="179"/>
      <c r="C3526" s="179"/>
      <c r="D3526" s="199" t="s">
        <v>3517</v>
      </c>
      <c r="E3526" s="200" t="s">
        <v>3518</v>
      </c>
      <c r="F3526" s="201">
        <v>592.35</v>
      </c>
      <c r="G3526" s="201">
        <v>592.35</v>
      </c>
      <c r="H3526" s="202">
        <v>0</v>
      </c>
      <c r="I3526" s="205">
        <v>96.67</v>
      </c>
      <c r="J3526" s="201">
        <v>76.38</v>
      </c>
      <c r="K3526" s="201">
        <v>145.8</v>
      </c>
      <c r="L3526" s="202">
        <v>273.5</v>
      </c>
    </row>
    <row r="3527" s="192" customFormat="1" customHeight="1" spans="1:12">
      <c r="A3527" s="179" t="s">
        <v>1752</v>
      </c>
      <c r="B3527" s="179" t="s">
        <v>1897</v>
      </c>
      <c r="C3527" s="179" t="s">
        <v>1897</v>
      </c>
      <c r="D3527" s="199" t="s">
        <v>3519</v>
      </c>
      <c r="E3527" s="200" t="s">
        <v>3520</v>
      </c>
      <c r="F3527" s="201">
        <v>273.5</v>
      </c>
      <c r="G3527" s="201">
        <v>273.5</v>
      </c>
      <c r="H3527" s="202">
        <v>0</v>
      </c>
      <c r="I3527" s="205">
        <v>0</v>
      </c>
      <c r="J3527" s="201">
        <v>0</v>
      </c>
      <c r="K3527" s="201">
        <v>0</v>
      </c>
      <c r="L3527" s="202">
        <v>273.5</v>
      </c>
    </row>
    <row r="3528" s="192" customFormat="1" customHeight="1" spans="1:12">
      <c r="A3528" s="179" t="s">
        <v>1752</v>
      </c>
      <c r="B3528" s="179" t="s">
        <v>1897</v>
      </c>
      <c r="C3528" s="179" t="s">
        <v>1897</v>
      </c>
      <c r="D3528" s="199" t="s">
        <v>3519</v>
      </c>
      <c r="E3528" s="200" t="s">
        <v>3521</v>
      </c>
      <c r="F3528" s="201">
        <v>6.69</v>
      </c>
      <c r="G3528" s="201">
        <v>6.69</v>
      </c>
      <c r="H3528" s="202">
        <v>0</v>
      </c>
      <c r="I3528" s="205">
        <v>0</v>
      </c>
      <c r="J3528" s="201">
        <v>6.69</v>
      </c>
      <c r="K3528" s="201">
        <v>0</v>
      </c>
      <c r="L3528" s="202">
        <v>0</v>
      </c>
    </row>
    <row r="3529" s="192" customFormat="1" customHeight="1" spans="1:12">
      <c r="A3529" s="179" t="s">
        <v>1752</v>
      </c>
      <c r="B3529" s="179" t="s">
        <v>1897</v>
      </c>
      <c r="C3529" s="179" t="s">
        <v>1897</v>
      </c>
      <c r="D3529" s="199" t="s">
        <v>3519</v>
      </c>
      <c r="E3529" s="200" t="s">
        <v>3522</v>
      </c>
      <c r="F3529" s="201">
        <v>49</v>
      </c>
      <c r="G3529" s="201">
        <v>49</v>
      </c>
      <c r="H3529" s="202">
        <v>0</v>
      </c>
      <c r="I3529" s="205">
        <v>0</v>
      </c>
      <c r="J3529" s="201">
        <v>49</v>
      </c>
      <c r="K3529" s="201">
        <v>0</v>
      </c>
      <c r="L3529" s="202">
        <v>0</v>
      </c>
    </row>
    <row r="3530" s="192" customFormat="1" customHeight="1" spans="1:12">
      <c r="A3530" s="179" t="s">
        <v>1619</v>
      </c>
      <c r="B3530" s="179" t="s">
        <v>1911</v>
      </c>
      <c r="C3530" s="179" t="s">
        <v>1911</v>
      </c>
      <c r="D3530" s="199" t="s">
        <v>3523</v>
      </c>
      <c r="E3530" s="200" t="s">
        <v>3524</v>
      </c>
      <c r="F3530" s="201">
        <v>65.84</v>
      </c>
      <c r="G3530" s="201">
        <v>65.84</v>
      </c>
      <c r="H3530" s="202">
        <v>0</v>
      </c>
      <c r="I3530" s="205">
        <v>0</v>
      </c>
      <c r="J3530" s="201">
        <v>0</v>
      </c>
      <c r="K3530" s="201">
        <v>65.84</v>
      </c>
      <c r="L3530" s="202">
        <v>0</v>
      </c>
    </row>
    <row r="3531" s="192" customFormat="1" customHeight="1" spans="1:12">
      <c r="A3531" s="179" t="s">
        <v>1619</v>
      </c>
      <c r="B3531" s="179" t="s">
        <v>1911</v>
      </c>
      <c r="C3531" s="179" t="s">
        <v>1913</v>
      </c>
      <c r="D3531" s="199" t="s">
        <v>3525</v>
      </c>
      <c r="E3531" s="200" t="s">
        <v>3526</v>
      </c>
      <c r="F3531" s="201">
        <v>26.33</v>
      </c>
      <c r="G3531" s="201">
        <v>26.33</v>
      </c>
      <c r="H3531" s="202">
        <v>0</v>
      </c>
      <c r="I3531" s="205">
        <v>0</v>
      </c>
      <c r="J3531" s="201">
        <v>0</v>
      </c>
      <c r="K3531" s="201">
        <v>26.33</v>
      </c>
      <c r="L3531" s="202">
        <v>0</v>
      </c>
    </row>
    <row r="3532" s="192" customFormat="1" customHeight="1" spans="1:12">
      <c r="A3532" s="179" t="s">
        <v>1697</v>
      </c>
      <c r="B3532" s="179" t="s">
        <v>1992</v>
      </c>
      <c r="C3532" s="179" t="s">
        <v>1897</v>
      </c>
      <c r="D3532" s="199" t="s">
        <v>3527</v>
      </c>
      <c r="E3532" s="200" t="s">
        <v>3528</v>
      </c>
      <c r="F3532" s="201">
        <v>16.56</v>
      </c>
      <c r="G3532" s="201">
        <v>16.56</v>
      </c>
      <c r="H3532" s="202">
        <v>0</v>
      </c>
      <c r="I3532" s="205">
        <v>0</v>
      </c>
      <c r="J3532" s="201">
        <v>0</v>
      </c>
      <c r="K3532" s="201">
        <v>16.56</v>
      </c>
      <c r="L3532" s="202">
        <v>0</v>
      </c>
    </row>
    <row r="3533" s="192" customFormat="1" customHeight="1" spans="1:12">
      <c r="A3533" s="179" t="s">
        <v>1619</v>
      </c>
      <c r="B3533" s="179" t="s">
        <v>2029</v>
      </c>
      <c r="C3533" s="179" t="s">
        <v>1899</v>
      </c>
      <c r="D3533" s="199" t="s">
        <v>3529</v>
      </c>
      <c r="E3533" s="200" t="s">
        <v>3530</v>
      </c>
      <c r="F3533" s="201">
        <v>2.73</v>
      </c>
      <c r="G3533" s="201">
        <v>2.73</v>
      </c>
      <c r="H3533" s="202">
        <v>0</v>
      </c>
      <c r="I3533" s="205">
        <v>0</v>
      </c>
      <c r="J3533" s="201">
        <v>0</v>
      </c>
      <c r="K3533" s="201">
        <v>2.73</v>
      </c>
      <c r="L3533" s="202">
        <v>0</v>
      </c>
    </row>
    <row r="3534" s="192" customFormat="1" customHeight="1" spans="1:12">
      <c r="A3534" s="179" t="s">
        <v>1619</v>
      </c>
      <c r="B3534" s="179" t="s">
        <v>2029</v>
      </c>
      <c r="C3534" s="179" t="s">
        <v>1897</v>
      </c>
      <c r="D3534" s="199" t="s">
        <v>3531</v>
      </c>
      <c r="E3534" s="200" t="s">
        <v>3532</v>
      </c>
      <c r="F3534" s="201">
        <v>1.52</v>
      </c>
      <c r="G3534" s="201">
        <v>1.52</v>
      </c>
      <c r="H3534" s="202">
        <v>0</v>
      </c>
      <c r="I3534" s="205">
        <v>0</v>
      </c>
      <c r="J3534" s="201">
        <v>0</v>
      </c>
      <c r="K3534" s="201">
        <v>1.52</v>
      </c>
      <c r="L3534" s="202">
        <v>0</v>
      </c>
    </row>
    <row r="3535" s="192" customFormat="1" customHeight="1" spans="1:12">
      <c r="A3535" s="179" t="s">
        <v>1851</v>
      </c>
      <c r="B3535" s="179" t="s">
        <v>1899</v>
      </c>
      <c r="C3535" s="179" t="s">
        <v>1897</v>
      </c>
      <c r="D3535" s="199" t="s">
        <v>3533</v>
      </c>
      <c r="E3535" s="200" t="s">
        <v>3533</v>
      </c>
      <c r="F3535" s="201">
        <v>32.82</v>
      </c>
      <c r="G3535" s="201">
        <v>32.82</v>
      </c>
      <c r="H3535" s="202">
        <v>0</v>
      </c>
      <c r="I3535" s="205">
        <v>0</v>
      </c>
      <c r="J3535" s="201">
        <v>0</v>
      </c>
      <c r="K3535" s="201">
        <v>32.82</v>
      </c>
      <c r="L3535" s="202">
        <v>0</v>
      </c>
    </row>
    <row r="3536" s="192" customFormat="1" customHeight="1" spans="1:12">
      <c r="A3536" s="179" t="s">
        <v>1752</v>
      </c>
      <c r="B3536" s="179" t="s">
        <v>1897</v>
      </c>
      <c r="C3536" s="179" t="s">
        <v>1897</v>
      </c>
      <c r="D3536" s="199" t="s">
        <v>3519</v>
      </c>
      <c r="E3536" s="200" t="s">
        <v>3824</v>
      </c>
      <c r="F3536" s="201">
        <v>4.5</v>
      </c>
      <c r="G3536" s="201">
        <v>4.5</v>
      </c>
      <c r="H3536" s="202">
        <v>0</v>
      </c>
      <c r="I3536" s="205">
        <v>4.5</v>
      </c>
      <c r="J3536" s="201">
        <v>0</v>
      </c>
      <c r="K3536" s="201">
        <v>0</v>
      </c>
      <c r="L3536" s="202">
        <v>0</v>
      </c>
    </row>
    <row r="3537" s="192" customFormat="1" customHeight="1" spans="1:12">
      <c r="A3537" s="179" t="s">
        <v>1752</v>
      </c>
      <c r="B3537" s="179" t="s">
        <v>1897</v>
      </c>
      <c r="C3537" s="179" t="s">
        <v>1897</v>
      </c>
      <c r="D3537" s="199" t="s">
        <v>3519</v>
      </c>
      <c r="E3537" s="200" t="s">
        <v>3534</v>
      </c>
      <c r="F3537" s="201">
        <v>73.5</v>
      </c>
      <c r="G3537" s="201">
        <v>73.5</v>
      </c>
      <c r="H3537" s="202">
        <v>0</v>
      </c>
      <c r="I3537" s="205">
        <v>73.5</v>
      </c>
      <c r="J3537" s="201">
        <v>0</v>
      </c>
      <c r="K3537" s="201">
        <v>0</v>
      </c>
      <c r="L3537" s="202">
        <v>0</v>
      </c>
    </row>
    <row r="3538" s="192" customFormat="1" customHeight="1" spans="1:12">
      <c r="A3538" s="179" t="s">
        <v>1752</v>
      </c>
      <c r="B3538" s="179" t="s">
        <v>1897</v>
      </c>
      <c r="C3538" s="179" t="s">
        <v>1897</v>
      </c>
      <c r="D3538" s="199" t="s">
        <v>3519</v>
      </c>
      <c r="E3538" s="200" t="s">
        <v>3535</v>
      </c>
      <c r="F3538" s="201">
        <v>3.13</v>
      </c>
      <c r="G3538" s="201">
        <v>3.13</v>
      </c>
      <c r="H3538" s="202">
        <v>0</v>
      </c>
      <c r="I3538" s="205">
        <v>3.13</v>
      </c>
      <c r="J3538" s="201">
        <v>0</v>
      </c>
      <c r="K3538" s="201">
        <v>0</v>
      </c>
      <c r="L3538" s="202">
        <v>0</v>
      </c>
    </row>
    <row r="3539" s="192" customFormat="1" customHeight="1" spans="1:12">
      <c r="A3539" s="179" t="s">
        <v>1752</v>
      </c>
      <c r="B3539" s="179" t="s">
        <v>1897</v>
      </c>
      <c r="C3539" s="179" t="s">
        <v>1897</v>
      </c>
      <c r="D3539" s="199" t="s">
        <v>3519</v>
      </c>
      <c r="E3539" s="200" t="s">
        <v>3536</v>
      </c>
      <c r="F3539" s="201">
        <v>15.54</v>
      </c>
      <c r="G3539" s="201">
        <v>15.54</v>
      </c>
      <c r="H3539" s="202">
        <v>0</v>
      </c>
      <c r="I3539" s="205">
        <v>15.54</v>
      </c>
      <c r="J3539" s="201">
        <v>0</v>
      </c>
      <c r="K3539" s="201">
        <v>0</v>
      </c>
      <c r="L3539" s="202">
        <v>0</v>
      </c>
    </row>
    <row r="3540" s="192" customFormat="1" customHeight="1" spans="1:12">
      <c r="A3540" s="179" t="s">
        <v>1619</v>
      </c>
      <c r="B3540" s="179" t="s">
        <v>1911</v>
      </c>
      <c r="C3540" s="179" t="s">
        <v>1897</v>
      </c>
      <c r="D3540" s="199" t="s">
        <v>3537</v>
      </c>
      <c r="E3540" s="200" t="s">
        <v>3538</v>
      </c>
      <c r="F3540" s="201">
        <v>20.69</v>
      </c>
      <c r="G3540" s="201">
        <v>20.69</v>
      </c>
      <c r="H3540" s="202">
        <v>0</v>
      </c>
      <c r="I3540" s="205">
        <v>0</v>
      </c>
      <c r="J3540" s="201">
        <v>20.69</v>
      </c>
      <c r="K3540" s="201">
        <v>0</v>
      </c>
      <c r="L3540" s="202">
        <v>0</v>
      </c>
    </row>
    <row r="3541" s="192" customFormat="1" customHeight="1" spans="1:12">
      <c r="A3541" s="179"/>
      <c r="B3541" s="179"/>
      <c r="C3541" s="179"/>
      <c r="D3541" s="199" t="s">
        <v>3541</v>
      </c>
      <c r="E3541" s="200" t="s">
        <v>3542</v>
      </c>
      <c r="F3541" s="201">
        <v>200</v>
      </c>
      <c r="G3541" s="201">
        <v>0</v>
      </c>
      <c r="H3541" s="202">
        <v>200</v>
      </c>
      <c r="I3541" s="205">
        <v>0</v>
      </c>
      <c r="J3541" s="201">
        <v>200</v>
      </c>
      <c r="K3541" s="201">
        <v>0</v>
      </c>
      <c r="L3541" s="202">
        <v>0</v>
      </c>
    </row>
    <row r="3542" s="192" customFormat="1" customHeight="1" spans="1:12">
      <c r="A3542" s="179" t="s">
        <v>1752</v>
      </c>
      <c r="B3542" s="179" t="s">
        <v>1897</v>
      </c>
      <c r="C3542" s="179" t="s">
        <v>1897</v>
      </c>
      <c r="D3542" s="199" t="s">
        <v>3519</v>
      </c>
      <c r="E3542" s="200" t="s">
        <v>3622</v>
      </c>
      <c r="F3542" s="201">
        <v>200</v>
      </c>
      <c r="G3542" s="201">
        <v>0</v>
      </c>
      <c r="H3542" s="202">
        <v>200</v>
      </c>
      <c r="I3542" s="205">
        <v>0</v>
      </c>
      <c r="J3542" s="201">
        <v>200</v>
      </c>
      <c r="K3542" s="201">
        <v>0</v>
      </c>
      <c r="L3542" s="202">
        <v>0</v>
      </c>
    </row>
    <row r="3543" s="192" customFormat="1" customHeight="1" spans="1:12">
      <c r="A3543" s="179"/>
      <c r="B3543" s="179"/>
      <c r="C3543" s="179"/>
      <c r="D3543" s="199" t="s">
        <v>2787</v>
      </c>
      <c r="E3543" s="200" t="s">
        <v>2788</v>
      </c>
      <c r="F3543" s="201">
        <v>656.96</v>
      </c>
      <c r="G3543" s="201">
        <v>556.96</v>
      </c>
      <c r="H3543" s="202">
        <v>100</v>
      </c>
      <c r="I3543" s="205">
        <v>87.82</v>
      </c>
      <c r="J3543" s="201">
        <v>172.38</v>
      </c>
      <c r="K3543" s="201">
        <v>138.02</v>
      </c>
      <c r="L3543" s="202">
        <v>258.74</v>
      </c>
    </row>
    <row r="3544" s="192" customFormat="1" customHeight="1" spans="1:12">
      <c r="A3544" s="179"/>
      <c r="B3544" s="179"/>
      <c r="C3544" s="179"/>
      <c r="D3544" s="199" t="s">
        <v>3517</v>
      </c>
      <c r="E3544" s="200" t="s">
        <v>3518</v>
      </c>
      <c r="F3544" s="201">
        <v>556.96</v>
      </c>
      <c r="G3544" s="201">
        <v>556.96</v>
      </c>
      <c r="H3544" s="202">
        <v>0</v>
      </c>
      <c r="I3544" s="205">
        <v>87.82</v>
      </c>
      <c r="J3544" s="201">
        <v>72.38</v>
      </c>
      <c r="K3544" s="201">
        <v>138.02</v>
      </c>
      <c r="L3544" s="202">
        <v>258.74</v>
      </c>
    </row>
    <row r="3545" s="192" customFormat="1" customHeight="1" spans="1:12">
      <c r="A3545" s="179" t="s">
        <v>1752</v>
      </c>
      <c r="B3545" s="179" t="s">
        <v>1897</v>
      </c>
      <c r="C3545" s="179" t="s">
        <v>1897</v>
      </c>
      <c r="D3545" s="199" t="s">
        <v>3519</v>
      </c>
      <c r="E3545" s="200" t="s">
        <v>3520</v>
      </c>
      <c r="F3545" s="201">
        <v>258.74</v>
      </c>
      <c r="G3545" s="201">
        <v>258.74</v>
      </c>
      <c r="H3545" s="202">
        <v>0</v>
      </c>
      <c r="I3545" s="205">
        <v>0</v>
      </c>
      <c r="J3545" s="201">
        <v>0</v>
      </c>
      <c r="K3545" s="201">
        <v>0</v>
      </c>
      <c r="L3545" s="202">
        <v>258.74</v>
      </c>
    </row>
    <row r="3546" s="192" customFormat="1" customHeight="1" spans="1:12">
      <c r="A3546" s="179" t="s">
        <v>1752</v>
      </c>
      <c r="B3546" s="179" t="s">
        <v>1897</v>
      </c>
      <c r="C3546" s="179" t="s">
        <v>1897</v>
      </c>
      <c r="D3546" s="199" t="s">
        <v>3519</v>
      </c>
      <c r="E3546" s="200" t="s">
        <v>3521</v>
      </c>
      <c r="F3546" s="201">
        <v>6.71</v>
      </c>
      <c r="G3546" s="201">
        <v>6.71</v>
      </c>
      <c r="H3546" s="202">
        <v>0</v>
      </c>
      <c r="I3546" s="205">
        <v>0</v>
      </c>
      <c r="J3546" s="201">
        <v>6.71</v>
      </c>
      <c r="K3546" s="201">
        <v>0</v>
      </c>
      <c r="L3546" s="202">
        <v>0</v>
      </c>
    </row>
    <row r="3547" s="192" customFormat="1" customHeight="1" spans="1:12">
      <c r="A3547" s="179" t="s">
        <v>1752</v>
      </c>
      <c r="B3547" s="179" t="s">
        <v>1897</v>
      </c>
      <c r="C3547" s="179" t="s">
        <v>1897</v>
      </c>
      <c r="D3547" s="199" t="s">
        <v>3519</v>
      </c>
      <c r="E3547" s="200" t="s">
        <v>3522</v>
      </c>
      <c r="F3547" s="201">
        <v>47</v>
      </c>
      <c r="G3547" s="201">
        <v>47</v>
      </c>
      <c r="H3547" s="202">
        <v>0</v>
      </c>
      <c r="I3547" s="205">
        <v>0</v>
      </c>
      <c r="J3547" s="201">
        <v>47</v>
      </c>
      <c r="K3547" s="201">
        <v>0</v>
      </c>
      <c r="L3547" s="202">
        <v>0</v>
      </c>
    </row>
    <row r="3548" s="192" customFormat="1" customHeight="1" spans="1:12">
      <c r="A3548" s="179" t="s">
        <v>1619</v>
      </c>
      <c r="B3548" s="179" t="s">
        <v>1911</v>
      </c>
      <c r="C3548" s="179" t="s">
        <v>1911</v>
      </c>
      <c r="D3548" s="199" t="s">
        <v>3523</v>
      </c>
      <c r="E3548" s="200" t="s">
        <v>3524</v>
      </c>
      <c r="F3548" s="201">
        <v>62.49</v>
      </c>
      <c r="G3548" s="201">
        <v>62.49</v>
      </c>
      <c r="H3548" s="202">
        <v>0</v>
      </c>
      <c r="I3548" s="205">
        <v>0</v>
      </c>
      <c r="J3548" s="201">
        <v>0</v>
      </c>
      <c r="K3548" s="201">
        <v>62.49</v>
      </c>
      <c r="L3548" s="202">
        <v>0</v>
      </c>
    </row>
    <row r="3549" s="192" customFormat="1" customHeight="1" spans="1:12">
      <c r="A3549" s="179" t="s">
        <v>1619</v>
      </c>
      <c r="B3549" s="179" t="s">
        <v>1911</v>
      </c>
      <c r="C3549" s="179" t="s">
        <v>1913</v>
      </c>
      <c r="D3549" s="199" t="s">
        <v>3525</v>
      </c>
      <c r="E3549" s="200" t="s">
        <v>3526</v>
      </c>
      <c r="F3549" s="201">
        <v>25</v>
      </c>
      <c r="G3549" s="201">
        <v>25</v>
      </c>
      <c r="H3549" s="202">
        <v>0</v>
      </c>
      <c r="I3549" s="205">
        <v>0</v>
      </c>
      <c r="J3549" s="201">
        <v>0</v>
      </c>
      <c r="K3549" s="201">
        <v>25</v>
      </c>
      <c r="L3549" s="202">
        <v>0</v>
      </c>
    </row>
    <row r="3550" s="192" customFormat="1" customHeight="1" spans="1:12">
      <c r="A3550" s="179" t="s">
        <v>1697</v>
      </c>
      <c r="B3550" s="179" t="s">
        <v>1992</v>
      </c>
      <c r="C3550" s="179" t="s">
        <v>1897</v>
      </c>
      <c r="D3550" s="199" t="s">
        <v>3527</v>
      </c>
      <c r="E3550" s="200" t="s">
        <v>3528</v>
      </c>
      <c r="F3550" s="201">
        <v>15.58</v>
      </c>
      <c r="G3550" s="201">
        <v>15.58</v>
      </c>
      <c r="H3550" s="202">
        <v>0</v>
      </c>
      <c r="I3550" s="205">
        <v>0</v>
      </c>
      <c r="J3550" s="201">
        <v>0</v>
      </c>
      <c r="K3550" s="201">
        <v>15.58</v>
      </c>
      <c r="L3550" s="202">
        <v>0</v>
      </c>
    </row>
    <row r="3551" s="192" customFormat="1" customHeight="1" spans="1:12">
      <c r="A3551" s="179" t="s">
        <v>1619</v>
      </c>
      <c r="B3551" s="179" t="s">
        <v>2029</v>
      </c>
      <c r="C3551" s="179" t="s">
        <v>1899</v>
      </c>
      <c r="D3551" s="199" t="s">
        <v>3529</v>
      </c>
      <c r="E3551" s="200" t="s">
        <v>3530</v>
      </c>
      <c r="F3551" s="201">
        <v>2.59</v>
      </c>
      <c r="G3551" s="201">
        <v>2.59</v>
      </c>
      <c r="H3551" s="202">
        <v>0</v>
      </c>
      <c r="I3551" s="205">
        <v>0</v>
      </c>
      <c r="J3551" s="201">
        <v>0</v>
      </c>
      <c r="K3551" s="201">
        <v>2.59</v>
      </c>
      <c r="L3551" s="202">
        <v>0</v>
      </c>
    </row>
    <row r="3552" s="192" customFormat="1" customHeight="1" spans="1:12">
      <c r="A3552" s="179" t="s">
        <v>1619</v>
      </c>
      <c r="B3552" s="179" t="s">
        <v>2029</v>
      </c>
      <c r="C3552" s="179" t="s">
        <v>1897</v>
      </c>
      <c r="D3552" s="199" t="s">
        <v>3531</v>
      </c>
      <c r="E3552" s="200" t="s">
        <v>3532</v>
      </c>
      <c r="F3552" s="201">
        <v>1.31</v>
      </c>
      <c r="G3552" s="201">
        <v>1.31</v>
      </c>
      <c r="H3552" s="202">
        <v>0</v>
      </c>
      <c r="I3552" s="205">
        <v>0</v>
      </c>
      <c r="J3552" s="201">
        <v>0</v>
      </c>
      <c r="K3552" s="201">
        <v>1.31</v>
      </c>
      <c r="L3552" s="202">
        <v>0</v>
      </c>
    </row>
    <row r="3553" s="192" customFormat="1" customHeight="1" spans="1:12">
      <c r="A3553" s="179" t="s">
        <v>1851</v>
      </c>
      <c r="B3553" s="179" t="s">
        <v>1899</v>
      </c>
      <c r="C3553" s="179" t="s">
        <v>1897</v>
      </c>
      <c r="D3553" s="199" t="s">
        <v>3533</v>
      </c>
      <c r="E3553" s="200" t="s">
        <v>3533</v>
      </c>
      <c r="F3553" s="201">
        <v>31.05</v>
      </c>
      <c r="G3553" s="201">
        <v>31.05</v>
      </c>
      <c r="H3553" s="202">
        <v>0</v>
      </c>
      <c r="I3553" s="205">
        <v>0</v>
      </c>
      <c r="J3553" s="201">
        <v>0</v>
      </c>
      <c r="K3553" s="201">
        <v>31.05</v>
      </c>
      <c r="L3553" s="202">
        <v>0</v>
      </c>
    </row>
    <row r="3554" s="192" customFormat="1" customHeight="1" spans="1:12">
      <c r="A3554" s="179" t="s">
        <v>1752</v>
      </c>
      <c r="B3554" s="179" t="s">
        <v>1897</v>
      </c>
      <c r="C3554" s="179" t="s">
        <v>1897</v>
      </c>
      <c r="D3554" s="199" t="s">
        <v>3519</v>
      </c>
      <c r="E3554" s="200" t="s">
        <v>3534</v>
      </c>
      <c r="F3554" s="201">
        <v>70.5</v>
      </c>
      <c r="G3554" s="201">
        <v>70.5</v>
      </c>
      <c r="H3554" s="202">
        <v>0</v>
      </c>
      <c r="I3554" s="205">
        <v>70.5</v>
      </c>
      <c r="J3554" s="201">
        <v>0</v>
      </c>
      <c r="K3554" s="201">
        <v>0</v>
      </c>
      <c r="L3554" s="202">
        <v>0</v>
      </c>
    </row>
    <row r="3555" s="192" customFormat="1" customHeight="1" spans="1:12">
      <c r="A3555" s="179" t="s">
        <v>1752</v>
      </c>
      <c r="B3555" s="179" t="s">
        <v>1897</v>
      </c>
      <c r="C3555" s="179" t="s">
        <v>1897</v>
      </c>
      <c r="D3555" s="199" t="s">
        <v>3519</v>
      </c>
      <c r="E3555" s="200" t="s">
        <v>3535</v>
      </c>
      <c r="F3555" s="201">
        <v>2.92</v>
      </c>
      <c r="G3555" s="201">
        <v>2.92</v>
      </c>
      <c r="H3555" s="202">
        <v>0</v>
      </c>
      <c r="I3555" s="205">
        <v>2.92</v>
      </c>
      <c r="J3555" s="201">
        <v>0</v>
      </c>
      <c r="K3555" s="201">
        <v>0</v>
      </c>
      <c r="L3555" s="202">
        <v>0</v>
      </c>
    </row>
    <row r="3556" s="192" customFormat="1" customHeight="1" spans="1:12">
      <c r="A3556" s="179" t="s">
        <v>1752</v>
      </c>
      <c r="B3556" s="179" t="s">
        <v>1897</v>
      </c>
      <c r="C3556" s="179" t="s">
        <v>1897</v>
      </c>
      <c r="D3556" s="199" t="s">
        <v>3519</v>
      </c>
      <c r="E3556" s="200" t="s">
        <v>3536</v>
      </c>
      <c r="F3556" s="201">
        <v>14.4</v>
      </c>
      <c r="G3556" s="201">
        <v>14.4</v>
      </c>
      <c r="H3556" s="202">
        <v>0</v>
      </c>
      <c r="I3556" s="205">
        <v>14.4</v>
      </c>
      <c r="J3556" s="201">
        <v>0</v>
      </c>
      <c r="K3556" s="201">
        <v>0</v>
      </c>
      <c r="L3556" s="202">
        <v>0</v>
      </c>
    </row>
    <row r="3557" s="192" customFormat="1" customHeight="1" spans="1:12">
      <c r="A3557" s="179" t="s">
        <v>1619</v>
      </c>
      <c r="B3557" s="179" t="s">
        <v>1911</v>
      </c>
      <c r="C3557" s="179" t="s">
        <v>1897</v>
      </c>
      <c r="D3557" s="199" t="s">
        <v>3537</v>
      </c>
      <c r="E3557" s="200" t="s">
        <v>3538</v>
      </c>
      <c r="F3557" s="201">
        <v>18.67</v>
      </c>
      <c r="G3557" s="201">
        <v>18.67</v>
      </c>
      <c r="H3557" s="202">
        <v>0</v>
      </c>
      <c r="I3557" s="205">
        <v>0</v>
      </c>
      <c r="J3557" s="201">
        <v>18.67</v>
      </c>
      <c r="K3557" s="201">
        <v>0</v>
      </c>
      <c r="L3557" s="202">
        <v>0</v>
      </c>
    </row>
    <row r="3558" s="192" customFormat="1" customHeight="1" spans="1:12">
      <c r="A3558" s="179"/>
      <c r="B3558" s="179"/>
      <c r="C3558" s="179"/>
      <c r="D3558" s="199" t="s">
        <v>3541</v>
      </c>
      <c r="E3558" s="200" t="s">
        <v>3542</v>
      </c>
      <c r="F3558" s="201">
        <v>100</v>
      </c>
      <c r="G3558" s="201">
        <v>0</v>
      </c>
      <c r="H3558" s="202">
        <v>100</v>
      </c>
      <c r="I3558" s="205">
        <v>0</v>
      </c>
      <c r="J3558" s="201">
        <v>100</v>
      </c>
      <c r="K3558" s="201">
        <v>0</v>
      </c>
      <c r="L3558" s="202">
        <v>0</v>
      </c>
    </row>
    <row r="3559" s="192" customFormat="1" customHeight="1" spans="1:12">
      <c r="A3559" s="179" t="s">
        <v>1752</v>
      </c>
      <c r="B3559" s="179" t="s">
        <v>1897</v>
      </c>
      <c r="C3559" s="179" t="s">
        <v>1897</v>
      </c>
      <c r="D3559" s="199" t="s">
        <v>3519</v>
      </c>
      <c r="E3559" s="200" t="s">
        <v>3622</v>
      </c>
      <c r="F3559" s="201">
        <v>100</v>
      </c>
      <c r="G3559" s="201">
        <v>0</v>
      </c>
      <c r="H3559" s="202">
        <v>100</v>
      </c>
      <c r="I3559" s="205">
        <v>0</v>
      </c>
      <c r="J3559" s="201">
        <v>100</v>
      </c>
      <c r="K3559" s="201">
        <v>0</v>
      </c>
      <c r="L3559" s="202">
        <v>0</v>
      </c>
    </row>
    <row r="3560" s="192" customFormat="1" customHeight="1" spans="1:12">
      <c r="A3560" s="179"/>
      <c r="B3560" s="179"/>
      <c r="C3560" s="179"/>
      <c r="D3560" s="199" t="s">
        <v>2789</v>
      </c>
      <c r="E3560" s="200" t="s">
        <v>2790</v>
      </c>
      <c r="F3560" s="201">
        <v>1163.31</v>
      </c>
      <c r="G3560" s="201">
        <v>663.31</v>
      </c>
      <c r="H3560" s="202">
        <v>500</v>
      </c>
      <c r="I3560" s="205">
        <v>104.93</v>
      </c>
      <c r="J3560" s="201">
        <v>574.56</v>
      </c>
      <c r="K3560" s="201">
        <v>168.34</v>
      </c>
      <c r="L3560" s="202">
        <v>315.48</v>
      </c>
    </row>
    <row r="3561" s="192" customFormat="1" customHeight="1" spans="1:12">
      <c r="A3561" s="179"/>
      <c r="B3561" s="179"/>
      <c r="C3561" s="179"/>
      <c r="D3561" s="199" t="s">
        <v>3517</v>
      </c>
      <c r="E3561" s="200" t="s">
        <v>3518</v>
      </c>
      <c r="F3561" s="201">
        <v>663.31</v>
      </c>
      <c r="G3561" s="201">
        <v>663.31</v>
      </c>
      <c r="H3561" s="202">
        <v>0</v>
      </c>
      <c r="I3561" s="205">
        <v>104.93</v>
      </c>
      <c r="J3561" s="201">
        <v>74.56</v>
      </c>
      <c r="K3561" s="201">
        <v>168.34</v>
      </c>
      <c r="L3561" s="202">
        <v>315.48</v>
      </c>
    </row>
    <row r="3562" s="192" customFormat="1" customHeight="1" spans="1:12">
      <c r="A3562" s="179" t="s">
        <v>1752</v>
      </c>
      <c r="B3562" s="179" t="s">
        <v>1897</v>
      </c>
      <c r="C3562" s="179" t="s">
        <v>1897</v>
      </c>
      <c r="D3562" s="199" t="s">
        <v>3519</v>
      </c>
      <c r="E3562" s="200" t="s">
        <v>3520</v>
      </c>
      <c r="F3562" s="201">
        <v>315.48</v>
      </c>
      <c r="G3562" s="201">
        <v>315.48</v>
      </c>
      <c r="H3562" s="202">
        <v>0</v>
      </c>
      <c r="I3562" s="205">
        <v>0</v>
      </c>
      <c r="J3562" s="201">
        <v>0</v>
      </c>
      <c r="K3562" s="201">
        <v>0</v>
      </c>
      <c r="L3562" s="202">
        <v>315.48</v>
      </c>
    </row>
    <row r="3563" s="192" customFormat="1" customHeight="1" spans="1:12">
      <c r="A3563" s="179" t="s">
        <v>1752</v>
      </c>
      <c r="B3563" s="179" t="s">
        <v>1897</v>
      </c>
      <c r="C3563" s="179" t="s">
        <v>1897</v>
      </c>
      <c r="D3563" s="199" t="s">
        <v>3519</v>
      </c>
      <c r="E3563" s="200" t="s">
        <v>3521</v>
      </c>
      <c r="F3563" s="201">
        <v>7.22</v>
      </c>
      <c r="G3563" s="201">
        <v>7.22</v>
      </c>
      <c r="H3563" s="202">
        <v>0</v>
      </c>
      <c r="I3563" s="205">
        <v>0</v>
      </c>
      <c r="J3563" s="201">
        <v>7.22</v>
      </c>
      <c r="K3563" s="201">
        <v>0</v>
      </c>
      <c r="L3563" s="202">
        <v>0</v>
      </c>
    </row>
    <row r="3564" s="192" customFormat="1" customHeight="1" spans="1:12">
      <c r="A3564" s="179" t="s">
        <v>1752</v>
      </c>
      <c r="B3564" s="179" t="s">
        <v>1897</v>
      </c>
      <c r="C3564" s="179" t="s">
        <v>1897</v>
      </c>
      <c r="D3564" s="199" t="s">
        <v>3519</v>
      </c>
      <c r="E3564" s="200" t="s">
        <v>3522</v>
      </c>
      <c r="F3564" s="201">
        <v>58</v>
      </c>
      <c r="G3564" s="201">
        <v>58</v>
      </c>
      <c r="H3564" s="202">
        <v>0</v>
      </c>
      <c r="I3564" s="205">
        <v>0</v>
      </c>
      <c r="J3564" s="201">
        <v>58</v>
      </c>
      <c r="K3564" s="201">
        <v>0</v>
      </c>
      <c r="L3564" s="202">
        <v>0</v>
      </c>
    </row>
    <row r="3565" s="192" customFormat="1" customHeight="1" spans="1:12">
      <c r="A3565" s="179" t="s">
        <v>1619</v>
      </c>
      <c r="B3565" s="179" t="s">
        <v>1911</v>
      </c>
      <c r="C3565" s="179" t="s">
        <v>1911</v>
      </c>
      <c r="D3565" s="199" t="s">
        <v>3523</v>
      </c>
      <c r="E3565" s="200" t="s">
        <v>3524</v>
      </c>
      <c r="F3565" s="201">
        <v>76.14</v>
      </c>
      <c r="G3565" s="201">
        <v>76.14</v>
      </c>
      <c r="H3565" s="202">
        <v>0</v>
      </c>
      <c r="I3565" s="205">
        <v>0</v>
      </c>
      <c r="J3565" s="201">
        <v>0</v>
      </c>
      <c r="K3565" s="201">
        <v>76.14</v>
      </c>
      <c r="L3565" s="202">
        <v>0</v>
      </c>
    </row>
    <row r="3566" s="192" customFormat="1" customHeight="1" spans="1:12">
      <c r="A3566" s="179" t="s">
        <v>1619</v>
      </c>
      <c r="B3566" s="179" t="s">
        <v>1911</v>
      </c>
      <c r="C3566" s="179" t="s">
        <v>1913</v>
      </c>
      <c r="D3566" s="199" t="s">
        <v>3525</v>
      </c>
      <c r="E3566" s="200" t="s">
        <v>3526</v>
      </c>
      <c r="F3566" s="201">
        <v>30.46</v>
      </c>
      <c r="G3566" s="201">
        <v>30.46</v>
      </c>
      <c r="H3566" s="202">
        <v>0</v>
      </c>
      <c r="I3566" s="205">
        <v>0</v>
      </c>
      <c r="J3566" s="201">
        <v>0</v>
      </c>
      <c r="K3566" s="201">
        <v>30.46</v>
      </c>
      <c r="L3566" s="202">
        <v>0</v>
      </c>
    </row>
    <row r="3567" s="192" customFormat="1" customHeight="1" spans="1:12">
      <c r="A3567" s="179" t="s">
        <v>1697</v>
      </c>
      <c r="B3567" s="179" t="s">
        <v>1992</v>
      </c>
      <c r="C3567" s="179" t="s">
        <v>1897</v>
      </c>
      <c r="D3567" s="199" t="s">
        <v>3527</v>
      </c>
      <c r="E3567" s="200" t="s">
        <v>3528</v>
      </c>
      <c r="F3567" s="201">
        <v>18.94</v>
      </c>
      <c r="G3567" s="201">
        <v>18.94</v>
      </c>
      <c r="H3567" s="202">
        <v>0</v>
      </c>
      <c r="I3567" s="205">
        <v>0</v>
      </c>
      <c r="J3567" s="201">
        <v>0</v>
      </c>
      <c r="K3567" s="201">
        <v>18.94</v>
      </c>
      <c r="L3567" s="202">
        <v>0</v>
      </c>
    </row>
    <row r="3568" s="192" customFormat="1" customHeight="1" spans="1:12">
      <c r="A3568" s="179" t="s">
        <v>1619</v>
      </c>
      <c r="B3568" s="179" t="s">
        <v>2029</v>
      </c>
      <c r="C3568" s="179" t="s">
        <v>1899</v>
      </c>
      <c r="D3568" s="199" t="s">
        <v>3529</v>
      </c>
      <c r="E3568" s="200" t="s">
        <v>3530</v>
      </c>
      <c r="F3568" s="201">
        <v>3.15</v>
      </c>
      <c r="G3568" s="201">
        <v>3.15</v>
      </c>
      <c r="H3568" s="202">
        <v>0</v>
      </c>
      <c r="I3568" s="205">
        <v>0</v>
      </c>
      <c r="J3568" s="201">
        <v>0</v>
      </c>
      <c r="K3568" s="201">
        <v>3.15</v>
      </c>
      <c r="L3568" s="202">
        <v>0</v>
      </c>
    </row>
    <row r="3569" s="192" customFormat="1" customHeight="1" spans="1:12">
      <c r="A3569" s="179" t="s">
        <v>1619</v>
      </c>
      <c r="B3569" s="179" t="s">
        <v>2029</v>
      </c>
      <c r="C3569" s="179" t="s">
        <v>1897</v>
      </c>
      <c r="D3569" s="199" t="s">
        <v>3531</v>
      </c>
      <c r="E3569" s="200" t="s">
        <v>3532</v>
      </c>
      <c r="F3569" s="201">
        <v>1.79</v>
      </c>
      <c r="G3569" s="201">
        <v>1.79</v>
      </c>
      <c r="H3569" s="202">
        <v>0</v>
      </c>
      <c r="I3569" s="205">
        <v>0</v>
      </c>
      <c r="J3569" s="201">
        <v>0</v>
      </c>
      <c r="K3569" s="201">
        <v>1.79</v>
      </c>
      <c r="L3569" s="202">
        <v>0</v>
      </c>
    </row>
    <row r="3570" s="192" customFormat="1" customHeight="1" spans="1:12">
      <c r="A3570" s="179" t="s">
        <v>1851</v>
      </c>
      <c r="B3570" s="179" t="s">
        <v>1899</v>
      </c>
      <c r="C3570" s="179" t="s">
        <v>1897</v>
      </c>
      <c r="D3570" s="199" t="s">
        <v>3533</v>
      </c>
      <c r="E3570" s="200" t="s">
        <v>3533</v>
      </c>
      <c r="F3570" s="201">
        <v>37.86</v>
      </c>
      <c r="G3570" s="201">
        <v>37.86</v>
      </c>
      <c r="H3570" s="202">
        <v>0</v>
      </c>
      <c r="I3570" s="205">
        <v>0</v>
      </c>
      <c r="J3570" s="201">
        <v>0</v>
      </c>
      <c r="K3570" s="201">
        <v>37.86</v>
      </c>
      <c r="L3570" s="202">
        <v>0</v>
      </c>
    </row>
    <row r="3571" s="192" customFormat="1" customHeight="1" spans="1:12">
      <c r="A3571" s="179" t="s">
        <v>1752</v>
      </c>
      <c r="B3571" s="179" t="s">
        <v>1897</v>
      </c>
      <c r="C3571" s="179" t="s">
        <v>1897</v>
      </c>
      <c r="D3571" s="199" t="s">
        <v>3519</v>
      </c>
      <c r="E3571" s="200" t="s">
        <v>3534</v>
      </c>
      <c r="F3571" s="201">
        <v>87</v>
      </c>
      <c r="G3571" s="201">
        <v>87</v>
      </c>
      <c r="H3571" s="202">
        <v>0</v>
      </c>
      <c r="I3571" s="205">
        <v>87</v>
      </c>
      <c r="J3571" s="201">
        <v>0</v>
      </c>
      <c r="K3571" s="201">
        <v>0</v>
      </c>
      <c r="L3571" s="202">
        <v>0</v>
      </c>
    </row>
    <row r="3572" s="192" customFormat="1" customHeight="1" spans="1:12">
      <c r="A3572" s="179" t="s">
        <v>1752</v>
      </c>
      <c r="B3572" s="179" t="s">
        <v>1897</v>
      </c>
      <c r="C3572" s="179" t="s">
        <v>1897</v>
      </c>
      <c r="D3572" s="199" t="s">
        <v>3519</v>
      </c>
      <c r="E3572" s="200" t="s">
        <v>3535</v>
      </c>
      <c r="F3572" s="201">
        <v>3.53</v>
      </c>
      <c r="G3572" s="201">
        <v>3.53</v>
      </c>
      <c r="H3572" s="202">
        <v>0</v>
      </c>
      <c r="I3572" s="205">
        <v>3.53</v>
      </c>
      <c r="J3572" s="201">
        <v>0</v>
      </c>
      <c r="K3572" s="201">
        <v>0</v>
      </c>
      <c r="L3572" s="202">
        <v>0</v>
      </c>
    </row>
    <row r="3573" s="192" customFormat="1" customHeight="1" spans="1:12">
      <c r="A3573" s="179" t="s">
        <v>1752</v>
      </c>
      <c r="B3573" s="179" t="s">
        <v>1897</v>
      </c>
      <c r="C3573" s="179" t="s">
        <v>1897</v>
      </c>
      <c r="D3573" s="199" t="s">
        <v>3519</v>
      </c>
      <c r="E3573" s="200" t="s">
        <v>3536</v>
      </c>
      <c r="F3573" s="201">
        <v>14.4</v>
      </c>
      <c r="G3573" s="201">
        <v>14.4</v>
      </c>
      <c r="H3573" s="202">
        <v>0</v>
      </c>
      <c r="I3573" s="205">
        <v>14.4</v>
      </c>
      <c r="J3573" s="201">
        <v>0</v>
      </c>
      <c r="K3573" s="201">
        <v>0</v>
      </c>
      <c r="L3573" s="202">
        <v>0</v>
      </c>
    </row>
    <row r="3574" s="192" customFormat="1" customHeight="1" spans="1:12">
      <c r="A3574" s="179" t="s">
        <v>1619</v>
      </c>
      <c r="B3574" s="179" t="s">
        <v>1911</v>
      </c>
      <c r="C3574" s="179" t="s">
        <v>1897</v>
      </c>
      <c r="D3574" s="199" t="s">
        <v>3537</v>
      </c>
      <c r="E3574" s="200" t="s">
        <v>3538</v>
      </c>
      <c r="F3574" s="201">
        <v>9.34</v>
      </c>
      <c r="G3574" s="201">
        <v>9.34</v>
      </c>
      <c r="H3574" s="202">
        <v>0</v>
      </c>
      <c r="I3574" s="205">
        <v>0</v>
      </c>
      <c r="J3574" s="201">
        <v>9.34</v>
      </c>
      <c r="K3574" s="201">
        <v>0</v>
      </c>
      <c r="L3574" s="202">
        <v>0</v>
      </c>
    </row>
    <row r="3575" s="192" customFormat="1" customHeight="1" spans="1:12">
      <c r="A3575" s="179"/>
      <c r="B3575" s="179"/>
      <c r="C3575" s="179"/>
      <c r="D3575" s="199" t="s">
        <v>3541</v>
      </c>
      <c r="E3575" s="200" t="s">
        <v>3542</v>
      </c>
      <c r="F3575" s="201">
        <v>500</v>
      </c>
      <c r="G3575" s="201">
        <v>0</v>
      </c>
      <c r="H3575" s="202">
        <v>500</v>
      </c>
      <c r="I3575" s="205">
        <v>0</v>
      </c>
      <c r="J3575" s="201">
        <v>500</v>
      </c>
      <c r="K3575" s="201">
        <v>0</v>
      </c>
      <c r="L3575" s="202">
        <v>0</v>
      </c>
    </row>
    <row r="3576" s="192" customFormat="1" customHeight="1" spans="1:12">
      <c r="A3576" s="179" t="s">
        <v>1752</v>
      </c>
      <c r="B3576" s="179" t="s">
        <v>1901</v>
      </c>
      <c r="C3576" s="179" t="s">
        <v>1903</v>
      </c>
      <c r="D3576" s="199" t="s">
        <v>3628</v>
      </c>
      <c r="E3576" s="200" t="s">
        <v>3622</v>
      </c>
      <c r="F3576" s="201">
        <v>500</v>
      </c>
      <c r="G3576" s="201">
        <v>0</v>
      </c>
      <c r="H3576" s="202">
        <v>500</v>
      </c>
      <c r="I3576" s="205">
        <v>0</v>
      </c>
      <c r="J3576" s="201">
        <v>500</v>
      </c>
      <c r="K3576" s="201">
        <v>0</v>
      </c>
      <c r="L3576" s="202">
        <v>0</v>
      </c>
    </row>
    <row r="3577" s="192" customFormat="1" customHeight="1" spans="1:12">
      <c r="A3577" s="179"/>
      <c r="B3577" s="179"/>
      <c r="C3577" s="179"/>
      <c r="D3577" s="199" t="s">
        <v>2791</v>
      </c>
      <c r="E3577" s="200" t="s">
        <v>2792</v>
      </c>
      <c r="F3577" s="201">
        <v>610.59</v>
      </c>
      <c r="G3577" s="201">
        <v>510.59</v>
      </c>
      <c r="H3577" s="202">
        <v>100</v>
      </c>
      <c r="I3577" s="205">
        <v>91.02</v>
      </c>
      <c r="J3577" s="201">
        <v>157.29</v>
      </c>
      <c r="K3577" s="201">
        <v>126.17</v>
      </c>
      <c r="L3577" s="202">
        <v>236.11</v>
      </c>
    </row>
    <row r="3578" s="192" customFormat="1" customHeight="1" spans="1:12">
      <c r="A3578" s="179"/>
      <c r="B3578" s="179"/>
      <c r="C3578" s="179"/>
      <c r="D3578" s="199" t="s">
        <v>3517</v>
      </c>
      <c r="E3578" s="200" t="s">
        <v>3518</v>
      </c>
      <c r="F3578" s="201">
        <v>510.59</v>
      </c>
      <c r="G3578" s="201">
        <v>510.59</v>
      </c>
      <c r="H3578" s="202">
        <v>0</v>
      </c>
      <c r="I3578" s="205">
        <v>91.02</v>
      </c>
      <c r="J3578" s="201">
        <v>57.29</v>
      </c>
      <c r="K3578" s="201">
        <v>126.17</v>
      </c>
      <c r="L3578" s="202">
        <v>236.11</v>
      </c>
    </row>
    <row r="3579" s="192" customFormat="1" customHeight="1" spans="1:12">
      <c r="A3579" s="179" t="s">
        <v>1752</v>
      </c>
      <c r="B3579" s="179" t="s">
        <v>1897</v>
      </c>
      <c r="C3579" s="179" t="s">
        <v>1897</v>
      </c>
      <c r="D3579" s="199" t="s">
        <v>3519</v>
      </c>
      <c r="E3579" s="200" t="s">
        <v>3520</v>
      </c>
      <c r="F3579" s="201">
        <v>236.11</v>
      </c>
      <c r="G3579" s="201">
        <v>236.11</v>
      </c>
      <c r="H3579" s="202">
        <v>0</v>
      </c>
      <c r="I3579" s="205">
        <v>0</v>
      </c>
      <c r="J3579" s="201">
        <v>0</v>
      </c>
      <c r="K3579" s="201">
        <v>0</v>
      </c>
      <c r="L3579" s="202">
        <v>236.11</v>
      </c>
    </row>
    <row r="3580" s="192" customFormat="1" customHeight="1" spans="1:12">
      <c r="A3580" s="179" t="s">
        <v>1752</v>
      </c>
      <c r="B3580" s="179" t="s">
        <v>1897</v>
      </c>
      <c r="C3580" s="179" t="s">
        <v>1897</v>
      </c>
      <c r="D3580" s="199" t="s">
        <v>3519</v>
      </c>
      <c r="E3580" s="200" t="s">
        <v>3521</v>
      </c>
      <c r="F3580" s="201">
        <v>6.06</v>
      </c>
      <c r="G3580" s="201">
        <v>6.06</v>
      </c>
      <c r="H3580" s="202">
        <v>0</v>
      </c>
      <c r="I3580" s="205">
        <v>0</v>
      </c>
      <c r="J3580" s="201">
        <v>6.06</v>
      </c>
      <c r="K3580" s="201">
        <v>0</v>
      </c>
      <c r="L3580" s="202">
        <v>0</v>
      </c>
    </row>
    <row r="3581" s="192" customFormat="1" customHeight="1" spans="1:12">
      <c r="A3581" s="179" t="s">
        <v>1752</v>
      </c>
      <c r="B3581" s="179" t="s">
        <v>1897</v>
      </c>
      <c r="C3581" s="179" t="s">
        <v>1897</v>
      </c>
      <c r="D3581" s="199" t="s">
        <v>3519</v>
      </c>
      <c r="E3581" s="200" t="s">
        <v>3522</v>
      </c>
      <c r="F3581" s="201">
        <v>44</v>
      </c>
      <c r="G3581" s="201">
        <v>44</v>
      </c>
      <c r="H3581" s="202">
        <v>0</v>
      </c>
      <c r="I3581" s="205">
        <v>0</v>
      </c>
      <c r="J3581" s="201">
        <v>44</v>
      </c>
      <c r="K3581" s="201">
        <v>0</v>
      </c>
      <c r="L3581" s="202">
        <v>0</v>
      </c>
    </row>
    <row r="3582" s="192" customFormat="1" customHeight="1" spans="1:12">
      <c r="A3582" s="179" t="s">
        <v>1619</v>
      </c>
      <c r="B3582" s="179" t="s">
        <v>1911</v>
      </c>
      <c r="C3582" s="179" t="s">
        <v>1911</v>
      </c>
      <c r="D3582" s="199" t="s">
        <v>3523</v>
      </c>
      <c r="E3582" s="200" t="s">
        <v>3524</v>
      </c>
      <c r="F3582" s="201">
        <v>57.23</v>
      </c>
      <c r="G3582" s="201">
        <v>57.23</v>
      </c>
      <c r="H3582" s="202">
        <v>0</v>
      </c>
      <c r="I3582" s="205">
        <v>0</v>
      </c>
      <c r="J3582" s="201">
        <v>0</v>
      </c>
      <c r="K3582" s="201">
        <v>57.23</v>
      </c>
      <c r="L3582" s="202">
        <v>0</v>
      </c>
    </row>
    <row r="3583" s="192" customFormat="1" customHeight="1" spans="1:12">
      <c r="A3583" s="179" t="s">
        <v>1619</v>
      </c>
      <c r="B3583" s="179" t="s">
        <v>1911</v>
      </c>
      <c r="C3583" s="179" t="s">
        <v>1913</v>
      </c>
      <c r="D3583" s="199" t="s">
        <v>3525</v>
      </c>
      <c r="E3583" s="200" t="s">
        <v>3526</v>
      </c>
      <c r="F3583" s="201">
        <v>22.89</v>
      </c>
      <c r="G3583" s="201">
        <v>22.89</v>
      </c>
      <c r="H3583" s="202">
        <v>0</v>
      </c>
      <c r="I3583" s="205">
        <v>0</v>
      </c>
      <c r="J3583" s="201">
        <v>0</v>
      </c>
      <c r="K3583" s="201">
        <v>22.89</v>
      </c>
      <c r="L3583" s="202">
        <v>0</v>
      </c>
    </row>
    <row r="3584" s="192" customFormat="1" customHeight="1" spans="1:12">
      <c r="A3584" s="179" t="s">
        <v>1697</v>
      </c>
      <c r="B3584" s="179" t="s">
        <v>1992</v>
      </c>
      <c r="C3584" s="179" t="s">
        <v>1897</v>
      </c>
      <c r="D3584" s="199" t="s">
        <v>3527</v>
      </c>
      <c r="E3584" s="200" t="s">
        <v>3528</v>
      </c>
      <c r="F3584" s="201">
        <v>14.17</v>
      </c>
      <c r="G3584" s="201">
        <v>14.17</v>
      </c>
      <c r="H3584" s="202">
        <v>0</v>
      </c>
      <c r="I3584" s="205">
        <v>0</v>
      </c>
      <c r="J3584" s="201">
        <v>0</v>
      </c>
      <c r="K3584" s="201">
        <v>14.17</v>
      </c>
      <c r="L3584" s="202">
        <v>0</v>
      </c>
    </row>
    <row r="3585" s="192" customFormat="1" customHeight="1" spans="1:12">
      <c r="A3585" s="179" t="s">
        <v>1619</v>
      </c>
      <c r="B3585" s="179" t="s">
        <v>2029</v>
      </c>
      <c r="C3585" s="179" t="s">
        <v>1899</v>
      </c>
      <c r="D3585" s="199" t="s">
        <v>3529</v>
      </c>
      <c r="E3585" s="200" t="s">
        <v>3530</v>
      </c>
      <c r="F3585" s="201">
        <v>2.36</v>
      </c>
      <c r="G3585" s="201">
        <v>2.36</v>
      </c>
      <c r="H3585" s="202">
        <v>0</v>
      </c>
      <c r="I3585" s="205">
        <v>0</v>
      </c>
      <c r="J3585" s="201">
        <v>0</v>
      </c>
      <c r="K3585" s="201">
        <v>2.36</v>
      </c>
      <c r="L3585" s="202">
        <v>0</v>
      </c>
    </row>
    <row r="3586" s="192" customFormat="1" customHeight="1" spans="1:12">
      <c r="A3586" s="179" t="s">
        <v>1619</v>
      </c>
      <c r="B3586" s="179" t="s">
        <v>2029</v>
      </c>
      <c r="C3586" s="179" t="s">
        <v>1897</v>
      </c>
      <c r="D3586" s="199" t="s">
        <v>3531</v>
      </c>
      <c r="E3586" s="200" t="s">
        <v>3532</v>
      </c>
      <c r="F3586" s="201">
        <v>1.19</v>
      </c>
      <c r="G3586" s="201">
        <v>1.19</v>
      </c>
      <c r="H3586" s="202">
        <v>0</v>
      </c>
      <c r="I3586" s="205">
        <v>0</v>
      </c>
      <c r="J3586" s="201">
        <v>0</v>
      </c>
      <c r="K3586" s="201">
        <v>1.19</v>
      </c>
      <c r="L3586" s="202">
        <v>0</v>
      </c>
    </row>
    <row r="3587" s="192" customFormat="1" customHeight="1" spans="1:12">
      <c r="A3587" s="179" t="s">
        <v>1851</v>
      </c>
      <c r="B3587" s="179" t="s">
        <v>1899</v>
      </c>
      <c r="C3587" s="179" t="s">
        <v>1897</v>
      </c>
      <c r="D3587" s="199" t="s">
        <v>3533</v>
      </c>
      <c r="E3587" s="200" t="s">
        <v>3533</v>
      </c>
      <c r="F3587" s="201">
        <v>28.33</v>
      </c>
      <c r="G3587" s="201">
        <v>28.33</v>
      </c>
      <c r="H3587" s="202">
        <v>0</v>
      </c>
      <c r="I3587" s="205">
        <v>0</v>
      </c>
      <c r="J3587" s="201">
        <v>0</v>
      </c>
      <c r="K3587" s="201">
        <v>28.33</v>
      </c>
      <c r="L3587" s="202">
        <v>0</v>
      </c>
    </row>
    <row r="3588" s="192" customFormat="1" customHeight="1" spans="1:12">
      <c r="A3588" s="179" t="s">
        <v>1752</v>
      </c>
      <c r="B3588" s="179" t="s">
        <v>1897</v>
      </c>
      <c r="C3588" s="179" t="s">
        <v>1897</v>
      </c>
      <c r="D3588" s="199" t="s">
        <v>3519</v>
      </c>
      <c r="E3588" s="200" t="s">
        <v>3824</v>
      </c>
      <c r="F3588" s="201">
        <v>9</v>
      </c>
      <c r="G3588" s="201">
        <v>9</v>
      </c>
      <c r="H3588" s="202">
        <v>0</v>
      </c>
      <c r="I3588" s="205">
        <v>9</v>
      </c>
      <c r="J3588" s="201">
        <v>0</v>
      </c>
      <c r="K3588" s="201">
        <v>0</v>
      </c>
      <c r="L3588" s="202">
        <v>0</v>
      </c>
    </row>
    <row r="3589" s="192" customFormat="1" customHeight="1" spans="1:12">
      <c r="A3589" s="179" t="s">
        <v>1752</v>
      </c>
      <c r="B3589" s="179" t="s">
        <v>1897</v>
      </c>
      <c r="C3589" s="179" t="s">
        <v>1897</v>
      </c>
      <c r="D3589" s="199" t="s">
        <v>3519</v>
      </c>
      <c r="E3589" s="200" t="s">
        <v>3534</v>
      </c>
      <c r="F3589" s="201">
        <v>66</v>
      </c>
      <c r="G3589" s="201">
        <v>66</v>
      </c>
      <c r="H3589" s="202">
        <v>0</v>
      </c>
      <c r="I3589" s="205">
        <v>66</v>
      </c>
      <c r="J3589" s="201">
        <v>0</v>
      </c>
      <c r="K3589" s="201">
        <v>0</v>
      </c>
      <c r="L3589" s="202">
        <v>0</v>
      </c>
    </row>
    <row r="3590" s="192" customFormat="1" customHeight="1" spans="1:12">
      <c r="A3590" s="179" t="s">
        <v>1752</v>
      </c>
      <c r="B3590" s="179" t="s">
        <v>1897</v>
      </c>
      <c r="C3590" s="179" t="s">
        <v>1897</v>
      </c>
      <c r="D3590" s="199" t="s">
        <v>3519</v>
      </c>
      <c r="E3590" s="200" t="s">
        <v>3535</v>
      </c>
      <c r="F3590" s="201">
        <v>2.64</v>
      </c>
      <c r="G3590" s="201">
        <v>2.64</v>
      </c>
      <c r="H3590" s="202">
        <v>0</v>
      </c>
      <c r="I3590" s="205">
        <v>2.64</v>
      </c>
      <c r="J3590" s="201">
        <v>0</v>
      </c>
      <c r="K3590" s="201">
        <v>0</v>
      </c>
      <c r="L3590" s="202">
        <v>0</v>
      </c>
    </row>
    <row r="3591" s="192" customFormat="1" customHeight="1" spans="1:12">
      <c r="A3591" s="179" t="s">
        <v>1752</v>
      </c>
      <c r="B3591" s="179" t="s">
        <v>1897</v>
      </c>
      <c r="C3591" s="179" t="s">
        <v>1897</v>
      </c>
      <c r="D3591" s="199" t="s">
        <v>3519</v>
      </c>
      <c r="E3591" s="200" t="s">
        <v>3536</v>
      </c>
      <c r="F3591" s="201">
        <v>13.38</v>
      </c>
      <c r="G3591" s="201">
        <v>13.38</v>
      </c>
      <c r="H3591" s="202">
        <v>0</v>
      </c>
      <c r="I3591" s="205">
        <v>13.38</v>
      </c>
      <c r="J3591" s="201">
        <v>0</v>
      </c>
      <c r="K3591" s="201">
        <v>0</v>
      </c>
      <c r="L3591" s="202">
        <v>0</v>
      </c>
    </row>
    <row r="3592" s="192" customFormat="1" customHeight="1" spans="1:12">
      <c r="A3592" s="179" t="s">
        <v>1619</v>
      </c>
      <c r="B3592" s="179" t="s">
        <v>1911</v>
      </c>
      <c r="C3592" s="179" t="s">
        <v>1897</v>
      </c>
      <c r="D3592" s="199" t="s">
        <v>3537</v>
      </c>
      <c r="E3592" s="200" t="s">
        <v>3538</v>
      </c>
      <c r="F3592" s="201">
        <v>7.23</v>
      </c>
      <c r="G3592" s="201">
        <v>7.23</v>
      </c>
      <c r="H3592" s="202">
        <v>0</v>
      </c>
      <c r="I3592" s="205">
        <v>0</v>
      </c>
      <c r="J3592" s="201">
        <v>7.23</v>
      </c>
      <c r="K3592" s="201">
        <v>0</v>
      </c>
      <c r="L3592" s="202">
        <v>0</v>
      </c>
    </row>
    <row r="3593" s="192" customFormat="1" customHeight="1" spans="1:12">
      <c r="A3593" s="179"/>
      <c r="B3593" s="179"/>
      <c r="C3593" s="179"/>
      <c r="D3593" s="199" t="s">
        <v>3541</v>
      </c>
      <c r="E3593" s="200" t="s">
        <v>3542</v>
      </c>
      <c r="F3593" s="201">
        <v>100</v>
      </c>
      <c r="G3593" s="201">
        <v>0</v>
      </c>
      <c r="H3593" s="202">
        <v>100</v>
      </c>
      <c r="I3593" s="205">
        <v>0</v>
      </c>
      <c r="J3593" s="201">
        <v>100</v>
      </c>
      <c r="K3593" s="201">
        <v>0</v>
      </c>
      <c r="L3593" s="202">
        <v>0</v>
      </c>
    </row>
    <row r="3594" s="192" customFormat="1" customHeight="1" spans="1:12">
      <c r="A3594" s="179" t="s">
        <v>1752</v>
      </c>
      <c r="B3594" s="179" t="s">
        <v>1897</v>
      </c>
      <c r="C3594" s="179" t="s">
        <v>1897</v>
      </c>
      <c r="D3594" s="199" t="s">
        <v>3519</v>
      </c>
      <c r="E3594" s="200" t="s">
        <v>3622</v>
      </c>
      <c r="F3594" s="201">
        <v>100</v>
      </c>
      <c r="G3594" s="201">
        <v>0</v>
      </c>
      <c r="H3594" s="202">
        <v>100</v>
      </c>
      <c r="I3594" s="205">
        <v>0</v>
      </c>
      <c r="J3594" s="201">
        <v>100</v>
      </c>
      <c r="K3594" s="201">
        <v>0</v>
      </c>
      <c r="L3594" s="202">
        <v>0</v>
      </c>
    </row>
    <row r="3595" s="192" customFormat="1" customHeight="1" spans="1:12">
      <c r="A3595" s="179"/>
      <c r="B3595" s="179"/>
      <c r="C3595" s="179"/>
      <c r="D3595" s="199" t="s">
        <v>2793</v>
      </c>
      <c r="E3595" s="200" t="s">
        <v>2794</v>
      </c>
      <c r="F3595" s="201">
        <v>674.21</v>
      </c>
      <c r="G3595" s="201">
        <v>619.21</v>
      </c>
      <c r="H3595" s="202">
        <v>55</v>
      </c>
      <c r="I3595" s="205">
        <v>108</v>
      </c>
      <c r="J3595" s="201">
        <v>115.31</v>
      </c>
      <c r="K3595" s="201">
        <v>156.21</v>
      </c>
      <c r="L3595" s="202">
        <v>294.69</v>
      </c>
    </row>
    <row r="3596" s="192" customFormat="1" customHeight="1" spans="1:12">
      <c r="A3596" s="179"/>
      <c r="B3596" s="179"/>
      <c r="C3596" s="179"/>
      <c r="D3596" s="199" t="s">
        <v>3517</v>
      </c>
      <c r="E3596" s="200" t="s">
        <v>3518</v>
      </c>
      <c r="F3596" s="201">
        <v>619.21</v>
      </c>
      <c r="G3596" s="201">
        <v>619.21</v>
      </c>
      <c r="H3596" s="202">
        <v>0</v>
      </c>
      <c r="I3596" s="205">
        <v>108</v>
      </c>
      <c r="J3596" s="201">
        <v>60.31</v>
      </c>
      <c r="K3596" s="201">
        <v>156.21</v>
      </c>
      <c r="L3596" s="202">
        <v>294.69</v>
      </c>
    </row>
    <row r="3597" s="192" customFormat="1" customHeight="1" spans="1:12">
      <c r="A3597" s="179" t="s">
        <v>1752</v>
      </c>
      <c r="B3597" s="179" t="s">
        <v>1897</v>
      </c>
      <c r="C3597" s="179" t="s">
        <v>1897</v>
      </c>
      <c r="D3597" s="199" t="s">
        <v>3519</v>
      </c>
      <c r="E3597" s="200" t="s">
        <v>3520</v>
      </c>
      <c r="F3597" s="201">
        <v>294.69</v>
      </c>
      <c r="G3597" s="201">
        <v>294.69</v>
      </c>
      <c r="H3597" s="202">
        <v>0</v>
      </c>
      <c r="I3597" s="205">
        <v>0</v>
      </c>
      <c r="J3597" s="201">
        <v>0</v>
      </c>
      <c r="K3597" s="201">
        <v>0</v>
      </c>
      <c r="L3597" s="202">
        <v>294.69</v>
      </c>
    </row>
    <row r="3598" s="192" customFormat="1" customHeight="1" spans="1:12">
      <c r="A3598" s="179" t="s">
        <v>1752</v>
      </c>
      <c r="B3598" s="179" t="s">
        <v>1897</v>
      </c>
      <c r="C3598" s="179" t="s">
        <v>1897</v>
      </c>
      <c r="D3598" s="199" t="s">
        <v>3519</v>
      </c>
      <c r="E3598" s="200" t="s">
        <v>3521</v>
      </c>
      <c r="F3598" s="201">
        <v>6.56</v>
      </c>
      <c r="G3598" s="201">
        <v>6.56</v>
      </c>
      <c r="H3598" s="202">
        <v>0</v>
      </c>
      <c r="I3598" s="205">
        <v>0</v>
      </c>
      <c r="J3598" s="201">
        <v>6.56</v>
      </c>
      <c r="K3598" s="201">
        <v>0</v>
      </c>
      <c r="L3598" s="202">
        <v>0</v>
      </c>
    </row>
    <row r="3599" s="192" customFormat="1" customHeight="1" spans="1:12">
      <c r="A3599" s="179" t="s">
        <v>1752</v>
      </c>
      <c r="B3599" s="179" t="s">
        <v>1897</v>
      </c>
      <c r="C3599" s="179" t="s">
        <v>1897</v>
      </c>
      <c r="D3599" s="199" t="s">
        <v>3519</v>
      </c>
      <c r="E3599" s="200" t="s">
        <v>3522</v>
      </c>
      <c r="F3599" s="201">
        <v>53</v>
      </c>
      <c r="G3599" s="201">
        <v>53</v>
      </c>
      <c r="H3599" s="202">
        <v>0</v>
      </c>
      <c r="I3599" s="205">
        <v>0</v>
      </c>
      <c r="J3599" s="201">
        <v>53</v>
      </c>
      <c r="K3599" s="201">
        <v>0</v>
      </c>
      <c r="L3599" s="202">
        <v>0</v>
      </c>
    </row>
    <row r="3600" s="192" customFormat="1" customHeight="1" spans="1:12">
      <c r="A3600" s="179" t="s">
        <v>1619</v>
      </c>
      <c r="B3600" s="179" t="s">
        <v>1911</v>
      </c>
      <c r="C3600" s="179" t="s">
        <v>1911</v>
      </c>
      <c r="D3600" s="199" t="s">
        <v>3523</v>
      </c>
      <c r="E3600" s="200" t="s">
        <v>3524</v>
      </c>
      <c r="F3600" s="201">
        <v>70.21</v>
      </c>
      <c r="G3600" s="201">
        <v>70.21</v>
      </c>
      <c r="H3600" s="202">
        <v>0</v>
      </c>
      <c r="I3600" s="205">
        <v>0</v>
      </c>
      <c r="J3600" s="201">
        <v>0</v>
      </c>
      <c r="K3600" s="201">
        <v>70.21</v>
      </c>
      <c r="L3600" s="202">
        <v>0</v>
      </c>
    </row>
    <row r="3601" s="192" customFormat="1" customHeight="1" spans="1:12">
      <c r="A3601" s="179" t="s">
        <v>1619</v>
      </c>
      <c r="B3601" s="179" t="s">
        <v>1911</v>
      </c>
      <c r="C3601" s="179" t="s">
        <v>1913</v>
      </c>
      <c r="D3601" s="199" t="s">
        <v>3525</v>
      </c>
      <c r="E3601" s="200" t="s">
        <v>3526</v>
      </c>
      <c r="F3601" s="201">
        <v>28.08</v>
      </c>
      <c r="G3601" s="201">
        <v>28.08</v>
      </c>
      <c r="H3601" s="202">
        <v>0</v>
      </c>
      <c r="I3601" s="205">
        <v>0</v>
      </c>
      <c r="J3601" s="201">
        <v>0</v>
      </c>
      <c r="K3601" s="201">
        <v>28.08</v>
      </c>
      <c r="L3601" s="202">
        <v>0</v>
      </c>
    </row>
    <row r="3602" s="192" customFormat="1" customHeight="1" spans="1:12">
      <c r="A3602" s="179" t="s">
        <v>1697</v>
      </c>
      <c r="B3602" s="179" t="s">
        <v>1992</v>
      </c>
      <c r="C3602" s="179" t="s">
        <v>1897</v>
      </c>
      <c r="D3602" s="199" t="s">
        <v>3527</v>
      </c>
      <c r="E3602" s="200" t="s">
        <v>3528</v>
      </c>
      <c r="F3602" s="201">
        <v>17.82</v>
      </c>
      <c r="G3602" s="201">
        <v>17.82</v>
      </c>
      <c r="H3602" s="202">
        <v>0</v>
      </c>
      <c r="I3602" s="205">
        <v>0</v>
      </c>
      <c r="J3602" s="201">
        <v>0</v>
      </c>
      <c r="K3602" s="201">
        <v>17.82</v>
      </c>
      <c r="L3602" s="202">
        <v>0</v>
      </c>
    </row>
    <row r="3603" s="192" customFormat="1" customHeight="1" spans="1:12">
      <c r="A3603" s="179" t="s">
        <v>1619</v>
      </c>
      <c r="B3603" s="179" t="s">
        <v>2029</v>
      </c>
      <c r="C3603" s="179" t="s">
        <v>1899</v>
      </c>
      <c r="D3603" s="199" t="s">
        <v>3529</v>
      </c>
      <c r="E3603" s="200" t="s">
        <v>3530</v>
      </c>
      <c r="F3603" s="201">
        <v>2.95</v>
      </c>
      <c r="G3603" s="201">
        <v>2.95</v>
      </c>
      <c r="H3603" s="202">
        <v>0</v>
      </c>
      <c r="I3603" s="205">
        <v>0</v>
      </c>
      <c r="J3603" s="201">
        <v>0</v>
      </c>
      <c r="K3603" s="201">
        <v>2.95</v>
      </c>
      <c r="L3603" s="202">
        <v>0</v>
      </c>
    </row>
    <row r="3604" s="192" customFormat="1" customHeight="1" spans="1:12">
      <c r="A3604" s="179" t="s">
        <v>1619</v>
      </c>
      <c r="B3604" s="179" t="s">
        <v>2029</v>
      </c>
      <c r="C3604" s="179" t="s">
        <v>1897</v>
      </c>
      <c r="D3604" s="199" t="s">
        <v>3531</v>
      </c>
      <c r="E3604" s="200" t="s">
        <v>3532</v>
      </c>
      <c r="F3604" s="201">
        <v>1.79</v>
      </c>
      <c r="G3604" s="201">
        <v>1.79</v>
      </c>
      <c r="H3604" s="202">
        <v>0</v>
      </c>
      <c r="I3604" s="205">
        <v>0</v>
      </c>
      <c r="J3604" s="201">
        <v>0</v>
      </c>
      <c r="K3604" s="201">
        <v>1.79</v>
      </c>
      <c r="L3604" s="202">
        <v>0</v>
      </c>
    </row>
    <row r="3605" s="192" customFormat="1" customHeight="1" spans="1:12">
      <c r="A3605" s="179" t="s">
        <v>1851</v>
      </c>
      <c r="B3605" s="179" t="s">
        <v>1899</v>
      </c>
      <c r="C3605" s="179" t="s">
        <v>1897</v>
      </c>
      <c r="D3605" s="199" t="s">
        <v>3533</v>
      </c>
      <c r="E3605" s="200" t="s">
        <v>3533</v>
      </c>
      <c r="F3605" s="201">
        <v>35.36</v>
      </c>
      <c r="G3605" s="201">
        <v>35.36</v>
      </c>
      <c r="H3605" s="202">
        <v>0</v>
      </c>
      <c r="I3605" s="205">
        <v>0</v>
      </c>
      <c r="J3605" s="201">
        <v>0</v>
      </c>
      <c r="K3605" s="201">
        <v>35.36</v>
      </c>
      <c r="L3605" s="202">
        <v>0</v>
      </c>
    </row>
    <row r="3606" s="192" customFormat="1" customHeight="1" spans="1:12">
      <c r="A3606" s="179" t="s">
        <v>1752</v>
      </c>
      <c r="B3606" s="179" t="s">
        <v>1897</v>
      </c>
      <c r="C3606" s="179" t="s">
        <v>1897</v>
      </c>
      <c r="D3606" s="199" t="s">
        <v>3519</v>
      </c>
      <c r="E3606" s="200" t="s">
        <v>3824</v>
      </c>
      <c r="F3606" s="201">
        <v>9</v>
      </c>
      <c r="G3606" s="201">
        <v>9</v>
      </c>
      <c r="H3606" s="202">
        <v>0</v>
      </c>
      <c r="I3606" s="205">
        <v>9</v>
      </c>
      <c r="J3606" s="201">
        <v>0</v>
      </c>
      <c r="K3606" s="201">
        <v>0</v>
      </c>
      <c r="L3606" s="202">
        <v>0</v>
      </c>
    </row>
    <row r="3607" s="192" customFormat="1" customHeight="1" spans="1:12">
      <c r="A3607" s="179" t="s">
        <v>1752</v>
      </c>
      <c r="B3607" s="179" t="s">
        <v>1897</v>
      </c>
      <c r="C3607" s="179" t="s">
        <v>1897</v>
      </c>
      <c r="D3607" s="199" t="s">
        <v>3519</v>
      </c>
      <c r="E3607" s="200" t="s">
        <v>3534</v>
      </c>
      <c r="F3607" s="201">
        <v>79.5</v>
      </c>
      <c r="G3607" s="201">
        <v>79.5</v>
      </c>
      <c r="H3607" s="202">
        <v>0</v>
      </c>
      <c r="I3607" s="205">
        <v>79.5</v>
      </c>
      <c r="J3607" s="201">
        <v>0</v>
      </c>
      <c r="K3607" s="201">
        <v>0</v>
      </c>
      <c r="L3607" s="202">
        <v>0</v>
      </c>
    </row>
    <row r="3608" s="192" customFormat="1" customHeight="1" spans="1:12">
      <c r="A3608" s="179" t="s">
        <v>1752</v>
      </c>
      <c r="B3608" s="179" t="s">
        <v>1897</v>
      </c>
      <c r="C3608" s="179" t="s">
        <v>1897</v>
      </c>
      <c r="D3608" s="199" t="s">
        <v>3519</v>
      </c>
      <c r="E3608" s="200" t="s">
        <v>3535</v>
      </c>
      <c r="F3608" s="201">
        <v>3.36</v>
      </c>
      <c r="G3608" s="201">
        <v>3.36</v>
      </c>
      <c r="H3608" s="202">
        <v>0</v>
      </c>
      <c r="I3608" s="205">
        <v>3.36</v>
      </c>
      <c r="J3608" s="201">
        <v>0</v>
      </c>
      <c r="K3608" s="201">
        <v>0</v>
      </c>
      <c r="L3608" s="202">
        <v>0</v>
      </c>
    </row>
    <row r="3609" s="192" customFormat="1" customHeight="1" spans="1:12">
      <c r="A3609" s="179" t="s">
        <v>1752</v>
      </c>
      <c r="B3609" s="179" t="s">
        <v>1897</v>
      </c>
      <c r="C3609" s="179" t="s">
        <v>1897</v>
      </c>
      <c r="D3609" s="199" t="s">
        <v>3519</v>
      </c>
      <c r="E3609" s="200" t="s">
        <v>3536</v>
      </c>
      <c r="F3609" s="201">
        <v>16.14</v>
      </c>
      <c r="G3609" s="201">
        <v>16.14</v>
      </c>
      <c r="H3609" s="202">
        <v>0</v>
      </c>
      <c r="I3609" s="205">
        <v>16.14</v>
      </c>
      <c r="J3609" s="201">
        <v>0</v>
      </c>
      <c r="K3609" s="201">
        <v>0</v>
      </c>
      <c r="L3609" s="202">
        <v>0</v>
      </c>
    </row>
    <row r="3610" s="192" customFormat="1" customHeight="1" spans="1:12">
      <c r="A3610" s="179" t="s">
        <v>1619</v>
      </c>
      <c r="B3610" s="179" t="s">
        <v>1911</v>
      </c>
      <c r="C3610" s="179" t="s">
        <v>1897</v>
      </c>
      <c r="D3610" s="199" t="s">
        <v>3537</v>
      </c>
      <c r="E3610" s="200" t="s">
        <v>3538</v>
      </c>
      <c r="F3610" s="201">
        <v>0.75</v>
      </c>
      <c r="G3610" s="201">
        <v>0.75</v>
      </c>
      <c r="H3610" s="202">
        <v>0</v>
      </c>
      <c r="I3610" s="205">
        <v>0</v>
      </c>
      <c r="J3610" s="201">
        <v>0.75</v>
      </c>
      <c r="K3610" s="201">
        <v>0</v>
      </c>
      <c r="L3610" s="202">
        <v>0</v>
      </c>
    </row>
    <row r="3611" s="192" customFormat="1" customHeight="1" spans="1:12">
      <c r="A3611" s="179"/>
      <c r="B3611" s="179"/>
      <c r="C3611" s="179"/>
      <c r="D3611" s="199" t="s">
        <v>3541</v>
      </c>
      <c r="E3611" s="200" t="s">
        <v>3542</v>
      </c>
      <c r="F3611" s="201">
        <v>55</v>
      </c>
      <c r="G3611" s="201">
        <v>0</v>
      </c>
      <c r="H3611" s="202">
        <v>55</v>
      </c>
      <c r="I3611" s="205">
        <v>0</v>
      </c>
      <c r="J3611" s="201">
        <v>55</v>
      </c>
      <c r="K3611" s="201">
        <v>0</v>
      </c>
      <c r="L3611" s="202">
        <v>0</v>
      </c>
    </row>
    <row r="3612" s="192" customFormat="1" customHeight="1" spans="1:12">
      <c r="A3612" s="179" t="s">
        <v>1752</v>
      </c>
      <c r="B3612" s="179" t="s">
        <v>1897</v>
      </c>
      <c r="C3612" s="179" t="s">
        <v>1897</v>
      </c>
      <c r="D3612" s="199" t="s">
        <v>3519</v>
      </c>
      <c r="E3612" s="200" t="s">
        <v>3622</v>
      </c>
      <c r="F3612" s="201">
        <v>55</v>
      </c>
      <c r="G3612" s="201">
        <v>0</v>
      </c>
      <c r="H3612" s="202">
        <v>55</v>
      </c>
      <c r="I3612" s="205">
        <v>0</v>
      </c>
      <c r="J3612" s="201">
        <v>55</v>
      </c>
      <c r="K3612" s="201">
        <v>0</v>
      </c>
      <c r="L3612" s="202">
        <v>0</v>
      </c>
    </row>
    <row r="3613" s="192" customFormat="1" customHeight="1" spans="1:12">
      <c r="A3613" s="179"/>
      <c r="B3613" s="179"/>
      <c r="C3613" s="179"/>
      <c r="D3613" s="199" t="s">
        <v>2795</v>
      </c>
      <c r="E3613" s="200" t="s">
        <v>2796</v>
      </c>
      <c r="F3613" s="201">
        <v>1221.54</v>
      </c>
      <c r="G3613" s="201">
        <v>1061.54</v>
      </c>
      <c r="H3613" s="202">
        <v>160</v>
      </c>
      <c r="I3613" s="205">
        <v>164.74</v>
      </c>
      <c r="J3613" s="201">
        <v>295.07</v>
      </c>
      <c r="K3613" s="201">
        <v>264.67</v>
      </c>
      <c r="L3613" s="202">
        <v>497.06</v>
      </c>
    </row>
    <row r="3614" s="192" customFormat="1" customHeight="1" spans="1:12">
      <c r="A3614" s="179"/>
      <c r="B3614" s="179"/>
      <c r="C3614" s="179"/>
      <c r="D3614" s="199" t="s">
        <v>3517</v>
      </c>
      <c r="E3614" s="200" t="s">
        <v>3518</v>
      </c>
      <c r="F3614" s="201">
        <v>1061.54</v>
      </c>
      <c r="G3614" s="201">
        <v>1061.54</v>
      </c>
      <c r="H3614" s="202">
        <v>0</v>
      </c>
      <c r="I3614" s="205">
        <v>164.74</v>
      </c>
      <c r="J3614" s="201">
        <v>135.07</v>
      </c>
      <c r="K3614" s="201">
        <v>264.67</v>
      </c>
      <c r="L3614" s="202">
        <v>497.06</v>
      </c>
    </row>
    <row r="3615" s="192" customFormat="1" customHeight="1" spans="1:12">
      <c r="A3615" s="179" t="s">
        <v>1752</v>
      </c>
      <c r="B3615" s="179" t="s">
        <v>1897</v>
      </c>
      <c r="C3615" s="179" t="s">
        <v>1897</v>
      </c>
      <c r="D3615" s="199" t="s">
        <v>3519</v>
      </c>
      <c r="E3615" s="200" t="s">
        <v>3520</v>
      </c>
      <c r="F3615" s="201">
        <v>497.06</v>
      </c>
      <c r="G3615" s="201">
        <v>497.06</v>
      </c>
      <c r="H3615" s="202">
        <v>0</v>
      </c>
      <c r="I3615" s="205">
        <v>0</v>
      </c>
      <c r="J3615" s="201">
        <v>0</v>
      </c>
      <c r="K3615" s="201">
        <v>0</v>
      </c>
      <c r="L3615" s="202">
        <v>497.06</v>
      </c>
    </row>
    <row r="3616" s="192" customFormat="1" customHeight="1" spans="1:12">
      <c r="A3616" s="179" t="s">
        <v>1752</v>
      </c>
      <c r="B3616" s="179" t="s">
        <v>1897</v>
      </c>
      <c r="C3616" s="179" t="s">
        <v>1897</v>
      </c>
      <c r="D3616" s="199" t="s">
        <v>3519</v>
      </c>
      <c r="E3616" s="200" t="s">
        <v>3521</v>
      </c>
      <c r="F3616" s="201">
        <v>6.98</v>
      </c>
      <c r="G3616" s="201">
        <v>6.98</v>
      </c>
      <c r="H3616" s="202">
        <v>0</v>
      </c>
      <c r="I3616" s="205">
        <v>0</v>
      </c>
      <c r="J3616" s="201">
        <v>6.98</v>
      </c>
      <c r="K3616" s="201">
        <v>0</v>
      </c>
      <c r="L3616" s="202">
        <v>0</v>
      </c>
    </row>
    <row r="3617" s="192" customFormat="1" customHeight="1" spans="1:12">
      <c r="A3617" s="179" t="s">
        <v>1752</v>
      </c>
      <c r="B3617" s="179" t="s">
        <v>1897</v>
      </c>
      <c r="C3617" s="179" t="s">
        <v>1897</v>
      </c>
      <c r="D3617" s="199" t="s">
        <v>3519</v>
      </c>
      <c r="E3617" s="200" t="s">
        <v>3522</v>
      </c>
      <c r="F3617" s="201">
        <v>89</v>
      </c>
      <c r="G3617" s="201">
        <v>89</v>
      </c>
      <c r="H3617" s="202">
        <v>0</v>
      </c>
      <c r="I3617" s="205">
        <v>0</v>
      </c>
      <c r="J3617" s="201">
        <v>89</v>
      </c>
      <c r="K3617" s="201">
        <v>0</v>
      </c>
      <c r="L3617" s="202">
        <v>0</v>
      </c>
    </row>
    <row r="3618" s="192" customFormat="1" customHeight="1" spans="1:12">
      <c r="A3618" s="179" t="s">
        <v>1619</v>
      </c>
      <c r="B3618" s="179" t="s">
        <v>1911</v>
      </c>
      <c r="C3618" s="179" t="s">
        <v>1911</v>
      </c>
      <c r="D3618" s="199" t="s">
        <v>3523</v>
      </c>
      <c r="E3618" s="200" t="s">
        <v>3524</v>
      </c>
      <c r="F3618" s="201">
        <v>118.61</v>
      </c>
      <c r="G3618" s="201">
        <v>118.61</v>
      </c>
      <c r="H3618" s="202">
        <v>0</v>
      </c>
      <c r="I3618" s="205">
        <v>0</v>
      </c>
      <c r="J3618" s="201">
        <v>0</v>
      </c>
      <c r="K3618" s="201">
        <v>118.61</v>
      </c>
      <c r="L3618" s="202">
        <v>0</v>
      </c>
    </row>
    <row r="3619" s="192" customFormat="1" customHeight="1" spans="1:12">
      <c r="A3619" s="179" t="s">
        <v>1619</v>
      </c>
      <c r="B3619" s="179" t="s">
        <v>1911</v>
      </c>
      <c r="C3619" s="179" t="s">
        <v>1913</v>
      </c>
      <c r="D3619" s="199" t="s">
        <v>3525</v>
      </c>
      <c r="E3619" s="200" t="s">
        <v>3526</v>
      </c>
      <c r="F3619" s="201">
        <v>47.44</v>
      </c>
      <c r="G3619" s="201">
        <v>47.44</v>
      </c>
      <c r="H3619" s="202">
        <v>0</v>
      </c>
      <c r="I3619" s="205">
        <v>0</v>
      </c>
      <c r="J3619" s="201">
        <v>0</v>
      </c>
      <c r="K3619" s="201">
        <v>47.44</v>
      </c>
      <c r="L3619" s="202">
        <v>0</v>
      </c>
    </row>
    <row r="3620" s="192" customFormat="1" customHeight="1" spans="1:12">
      <c r="A3620" s="179" t="s">
        <v>1697</v>
      </c>
      <c r="B3620" s="179" t="s">
        <v>1992</v>
      </c>
      <c r="C3620" s="179" t="s">
        <v>1897</v>
      </c>
      <c r="D3620" s="199" t="s">
        <v>3527</v>
      </c>
      <c r="E3620" s="200" t="s">
        <v>3528</v>
      </c>
      <c r="F3620" s="201">
        <v>30.02</v>
      </c>
      <c r="G3620" s="201">
        <v>30.02</v>
      </c>
      <c r="H3620" s="202">
        <v>0</v>
      </c>
      <c r="I3620" s="205">
        <v>0</v>
      </c>
      <c r="J3620" s="201">
        <v>0</v>
      </c>
      <c r="K3620" s="201">
        <v>30.02</v>
      </c>
      <c r="L3620" s="202">
        <v>0</v>
      </c>
    </row>
    <row r="3621" s="192" customFormat="1" customHeight="1" spans="1:12">
      <c r="A3621" s="179" t="s">
        <v>1619</v>
      </c>
      <c r="B3621" s="179" t="s">
        <v>2029</v>
      </c>
      <c r="C3621" s="179" t="s">
        <v>1899</v>
      </c>
      <c r="D3621" s="199" t="s">
        <v>3529</v>
      </c>
      <c r="E3621" s="200" t="s">
        <v>3530</v>
      </c>
      <c r="F3621" s="201">
        <v>4.97</v>
      </c>
      <c r="G3621" s="201">
        <v>4.97</v>
      </c>
      <c r="H3621" s="202">
        <v>0</v>
      </c>
      <c r="I3621" s="205">
        <v>0</v>
      </c>
      <c r="J3621" s="201">
        <v>0</v>
      </c>
      <c r="K3621" s="201">
        <v>4.97</v>
      </c>
      <c r="L3621" s="202">
        <v>0</v>
      </c>
    </row>
    <row r="3622" s="192" customFormat="1" customHeight="1" spans="1:12">
      <c r="A3622" s="179" t="s">
        <v>1619</v>
      </c>
      <c r="B3622" s="179" t="s">
        <v>2029</v>
      </c>
      <c r="C3622" s="179" t="s">
        <v>1897</v>
      </c>
      <c r="D3622" s="199" t="s">
        <v>3531</v>
      </c>
      <c r="E3622" s="200" t="s">
        <v>3532</v>
      </c>
      <c r="F3622" s="201">
        <v>3.98</v>
      </c>
      <c r="G3622" s="201">
        <v>3.98</v>
      </c>
      <c r="H3622" s="202">
        <v>0</v>
      </c>
      <c r="I3622" s="205">
        <v>0</v>
      </c>
      <c r="J3622" s="201">
        <v>0</v>
      </c>
      <c r="K3622" s="201">
        <v>3.98</v>
      </c>
      <c r="L3622" s="202">
        <v>0</v>
      </c>
    </row>
    <row r="3623" s="192" customFormat="1" customHeight="1" spans="1:12">
      <c r="A3623" s="179" t="s">
        <v>1851</v>
      </c>
      <c r="B3623" s="179" t="s">
        <v>1899</v>
      </c>
      <c r="C3623" s="179" t="s">
        <v>1897</v>
      </c>
      <c r="D3623" s="199" t="s">
        <v>3533</v>
      </c>
      <c r="E3623" s="200" t="s">
        <v>3533</v>
      </c>
      <c r="F3623" s="201">
        <v>59.65</v>
      </c>
      <c r="G3623" s="201">
        <v>59.65</v>
      </c>
      <c r="H3623" s="202">
        <v>0</v>
      </c>
      <c r="I3623" s="205">
        <v>0</v>
      </c>
      <c r="J3623" s="201">
        <v>0</v>
      </c>
      <c r="K3623" s="201">
        <v>59.65</v>
      </c>
      <c r="L3623" s="202">
        <v>0</v>
      </c>
    </row>
    <row r="3624" s="192" customFormat="1" customHeight="1" spans="1:12">
      <c r="A3624" s="179" t="s">
        <v>1752</v>
      </c>
      <c r="B3624" s="179" t="s">
        <v>1897</v>
      </c>
      <c r="C3624" s="179" t="s">
        <v>1897</v>
      </c>
      <c r="D3624" s="199" t="s">
        <v>3519</v>
      </c>
      <c r="E3624" s="200" t="s">
        <v>3824</v>
      </c>
      <c r="F3624" s="201">
        <v>9</v>
      </c>
      <c r="G3624" s="201">
        <v>9</v>
      </c>
      <c r="H3624" s="202">
        <v>0</v>
      </c>
      <c r="I3624" s="205">
        <v>9</v>
      </c>
      <c r="J3624" s="201">
        <v>0</v>
      </c>
      <c r="K3624" s="201">
        <v>0</v>
      </c>
      <c r="L3624" s="202">
        <v>0</v>
      </c>
    </row>
    <row r="3625" s="192" customFormat="1" customHeight="1" spans="1:12">
      <c r="A3625" s="179" t="s">
        <v>1752</v>
      </c>
      <c r="B3625" s="179" t="s">
        <v>1897</v>
      </c>
      <c r="C3625" s="179" t="s">
        <v>1897</v>
      </c>
      <c r="D3625" s="199" t="s">
        <v>3519</v>
      </c>
      <c r="E3625" s="200" t="s">
        <v>3534</v>
      </c>
      <c r="F3625" s="201">
        <v>133.5</v>
      </c>
      <c r="G3625" s="201">
        <v>133.5</v>
      </c>
      <c r="H3625" s="202">
        <v>0</v>
      </c>
      <c r="I3625" s="205">
        <v>133.5</v>
      </c>
      <c r="J3625" s="201">
        <v>0</v>
      </c>
      <c r="K3625" s="201">
        <v>0</v>
      </c>
      <c r="L3625" s="202">
        <v>0</v>
      </c>
    </row>
    <row r="3626" s="192" customFormat="1" customHeight="1" spans="1:12">
      <c r="A3626" s="179" t="s">
        <v>1752</v>
      </c>
      <c r="B3626" s="179" t="s">
        <v>1897</v>
      </c>
      <c r="C3626" s="179" t="s">
        <v>1897</v>
      </c>
      <c r="D3626" s="199" t="s">
        <v>3519</v>
      </c>
      <c r="E3626" s="200" t="s">
        <v>3535</v>
      </c>
      <c r="F3626" s="201">
        <v>5.65</v>
      </c>
      <c r="G3626" s="201">
        <v>5.65</v>
      </c>
      <c r="H3626" s="202">
        <v>0</v>
      </c>
      <c r="I3626" s="205">
        <v>5.65</v>
      </c>
      <c r="J3626" s="201">
        <v>0</v>
      </c>
      <c r="K3626" s="201">
        <v>0</v>
      </c>
      <c r="L3626" s="202">
        <v>0</v>
      </c>
    </row>
    <row r="3627" s="192" customFormat="1" customHeight="1" spans="1:12">
      <c r="A3627" s="179" t="s">
        <v>1752</v>
      </c>
      <c r="B3627" s="179" t="s">
        <v>1897</v>
      </c>
      <c r="C3627" s="179" t="s">
        <v>1897</v>
      </c>
      <c r="D3627" s="199" t="s">
        <v>3519</v>
      </c>
      <c r="E3627" s="200" t="s">
        <v>3536</v>
      </c>
      <c r="F3627" s="201">
        <v>15.06</v>
      </c>
      <c r="G3627" s="201">
        <v>15.06</v>
      </c>
      <c r="H3627" s="202">
        <v>0</v>
      </c>
      <c r="I3627" s="205">
        <v>15.06</v>
      </c>
      <c r="J3627" s="201">
        <v>0</v>
      </c>
      <c r="K3627" s="201">
        <v>0</v>
      </c>
      <c r="L3627" s="202">
        <v>0</v>
      </c>
    </row>
    <row r="3628" s="192" customFormat="1" customHeight="1" spans="1:12">
      <c r="A3628" s="179" t="s">
        <v>1619</v>
      </c>
      <c r="B3628" s="179" t="s">
        <v>1911</v>
      </c>
      <c r="C3628" s="179" t="s">
        <v>1897</v>
      </c>
      <c r="D3628" s="199" t="s">
        <v>3537</v>
      </c>
      <c r="E3628" s="200" t="s">
        <v>3538</v>
      </c>
      <c r="F3628" s="201">
        <v>39.09</v>
      </c>
      <c r="G3628" s="201">
        <v>39.09</v>
      </c>
      <c r="H3628" s="202">
        <v>0</v>
      </c>
      <c r="I3628" s="205">
        <v>0</v>
      </c>
      <c r="J3628" s="201">
        <v>39.09</v>
      </c>
      <c r="K3628" s="201">
        <v>0</v>
      </c>
      <c r="L3628" s="202">
        <v>0</v>
      </c>
    </row>
    <row r="3629" s="192" customFormat="1" customHeight="1" spans="1:12">
      <c r="A3629" s="179" t="s">
        <v>1619</v>
      </c>
      <c r="B3629" s="179" t="s">
        <v>1917</v>
      </c>
      <c r="C3629" s="179" t="s">
        <v>1897</v>
      </c>
      <c r="D3629" s="199" t="s">
        <v>3550</v>
      </c>
      <c r="E3629" s="200" t="s">
        <v>3540</v>
      </c>
      <c r="F3629" s="201">
        <v>1.53</v>
      </c>
      <c r="G3629" s="201">
        <v>1.53</v>
      </c>
      <c r="H3629" s="202">
        <v>0</v>
      </c>
      <c r="I3629" s="205">
        <v>1.53</v>
      </c>
      <c r="J3629" s="201">
        <v>0</v>
      </c>
      <c r="K3629" s="201">
        <v>0</v>
      </c>
      <c r="L3629" s="202">
        <v>0</v>
      </c>
    </row>
    <row r="3630" s="192" customFormat="1" customHeight="1" spans="1:12">
      <c r="A3630" s="179"/>
      <c r="B3630" s="179"/>
      <c r="C3630" s="179"/>
      <c r="D3630" s="199" t="s">
        <v>3541</v>
      </c>
      <c r="E3630" s="200" t="s">
        <v>3542</v>
      </c>
      <c r="F3630" s="201">
        <v>160</v>
      </c>
      <c r="G3630" s="201">
        <v>0</v>
      </c>
      <c r="H3630" s="202">
        <v>160</v>
      </c>
      <c r="I3630" s="205">
        <v>0</v>
      </c>
      <c r="J3630" s="201">
        <v>160</v>
      </c>
      <c r="K3630" s="201">
        <v>0</v>
      </c>
      <c r="L3630" s="202">
        <v>0</v>
      </c>
    </row>
    <row r="3631" s="192" customFormat="1" customHeight="1" spans="1:12">
      <c r="A3631" s="179" t="s">
        <v>1752</v>
      </c>
      <c r="B3631" s="179" t="s">
        <v>1897</v>
      </c>
      <c r="C3631" s="179" t="s">
        <v>1897</v>
      </c>
      <c r="D3631" s="199" t="s">
        <v>3519</v>
      </c>
      <c r="E3631" s="200" t="s">
        <v>3622</v>
      </c>
      <c r="F3631" s="201">
        <v>160</v>
      </c>
      <c r="G3631" s="201">
        <v>0</v>
      </c>
      <c r="H3631" s="202">
        <v>160</v>
      </c>
      <c r="I3631" s="205">
        <v>0</v>
      </c>
      <c r="J3631" s="201">
        <v>160</v>
      </c>
      <c r="K3631" s="201">
        <v>0</v>
      </c>
      <c r="L3631" s="202">
        <v>0</v>
      </c>
    </row>
    <row r="3632" s="192" customFormat="1" customHeight="1" spans="1:12">
      <c r="A3632" s="179"/>
      <c r="B3632" s="179"/>
      <c r="C3632" s="179"/>
      <c r="D3632" s="199" t="s">
        <v>2797</v>
      </c>
      <c r="E3632" s="200" t="s">
        <v>2798</v>
      </c>
      <c r="F3632" s="201">
        <v>928.08</v>
      </c>
      <c r="G3632" s="201">
        <v>908.08</v>
      </c>
      <c r="H3632" s="202">
        <v>20</v>
      </c>
      <c r="I3632" s="205">
        <v>880.75</v>
      </c>
      <c r="J3632" s="201">
        <v>35.17</v>
      </c>
      <c r="K3632" s="201">
        <v>12.16</v>
      </c>
      <c r="L3632" s="202">
        <v>0</v>
      </c>
    </row>
    <row r="3633" s="192" customFormat="1" customHeight="1" spans="1:12">
      <c r="A3633" s="179"/>
      <c r="B3633" s="179"/>
      <c r="C3633" s="179"/>
      <c r="D3633" s="199" t="s">
        <v>2799</v>
      </c>
      <c r="E3633" s="200" t="s">
        <v>2800</v>
      </c>
      <c r="F3633" s="201">
        <v>116.08</v>
      </c>
      <c r="G3633" s="201">
        <v>116.08</v>
      </c>
      <c r="H3633" s="202">
        <v>0</v>
      </c>
      <c r="I3633" s="205">
        <v>88.75</v>
      </c>
      <c r="J3633" s="201">
        <v>15.17</v>
      </c>
      <c r="K3633" s="201">
        <v>12.16</v>
      </c>
      <c r="L3633" s="202">
        <v>0</v>
      </c>
    </row>
    <row r="3634" s="192" customFormat="1" customHeight="1" spans="1:12">
      <c r="A3634" s="179"/>
      <c r="B3634" s="179"/>
      <c r="C3634" s="179"/>
      <c r="D3634" s="199" t="s">
        <v>3517</v>
      </c>
      <c r="E3634" s="200" t="s">
        <v>3518</v>
      </c>
      <c r="F3634" s="201">
        <v>116.08</v>
      </c>
      <c r="G3634" s="201">
        <v>116.08</v>
      </c>
      <c r="H3634" s="202">
        <v>0</v>
      </c>
      <c r="I3634" s="205">
        <v>88.75</v>
      </c>
      <c r="J3634" s="201">
        <v>15.17</v>
      </c>
      <c r="K3634" s="201">
        <v>12.16</v>
      </c>
      <c r="L3634" s="202">
        <v>0</v>
      </c>
    </row>
    <row r="3635" s="192" customFormat="1" customHeight="1" spans="1:12">
      <c r="A3635" s="179" t="s">
        <v>1841</v>
      </c>
      <c r="B3635" s="179" t="s">
        <v>1899</v>
      </c>
      <c r="C3635" s="179" t="s">
        <v>1899</v>
      </c>
      <c r="D3635" s="199" t="s">
        <v>3732</v>
      </c>
      <c r="E3635" s="200" t="s">
        <v>3520</v>
      </c>
      <c r="F3635" s="201">
        <v>22.92</v>
      </c>
      <c r="G3635" s="201">
        <v>22.92</v>
      </c>
      <c r="H3635" s="202">
        <v>0</v>
      </c>
      <c r="I3635" s="205">
        <v>22.92</v>
      </c>
      <c r="J3635" s="201">
        <v>0</v>
      </c>
      <c r="K3635" s="201">
        <v>0</v>
      </c>
      <c r="L3635" s="202">
        <v>0</v>
      </c>
    </row>
    <row r="3636" s="192" customFormat="1" customHeight="1" spans="1:12">
      <c r="A3636" s="179" t="s">
        <v>1841</v>
      </c>
      <c r="B3636" s="179" t="s">
        <v>1899</v>
      </c>
      <c r="C3636" s="179" t="s">
        <v>1899</v>
      </c>
      <c r="D3636" s="199" t="s">
        <v>3732</v>
      </c>
      <c r="E3636" s="200" t="s">
        <v>3522</v>
      </c>
      <c r="F3636" s="201">
        <v>4</v>
      </c>
      <c r="G3636" s="201">
        <v>4</v>
      </c>
      <c r="H3636" s="202">
        <v>0</v>
      </c>
      <c r="I3636" s="205">
        <v>0</v>
      </c>
      <c r="J3636" s="201">
        <v>4</v>
      </c>
      <c r="K3636" s="201">
        <v>0</v>
      </c>
      <c r="L3636" s="202">
        <v>0</v>
      </c>
    </row>
    <row r="3637" s="192" customFormat="1" customHeight="1" spans="1:12">
      <c r="A3637" s="179" t="s">
        <v>1619</v>
      </c>
      <c r="B3637" s="179" t="s">
        <v>1911</v>
      </c>
      <c r="C3637" s="179" t="s">
        <v>1911</v>
      </c>
      <c r="D3637" s="199" t="s">
        <v>3523</v>
      </c>
      <c r="E3637" s="200" t="s">
        <v>3524</v>
      </c>
      <c r="F3637" s="201">
        <v>5.38</v>
      </c>
      <c r="G3637" s="201">
        <v>5.38</v>
      </c>
      <c r="H3637" s="202">
        <v>0</v>
      </c>
      <c r="I3637" s="205">
        <v>0</v>
      </c>
      <c r="J3637" s="201">
        <v>0</v>
      </c>
      <c r="K3637" s="201">
        <v>5.38</v>
      </c>
      <c r="L3637" s="202">
        <v>0</v>
      </c>
    </row>
    <row r="3638" s="192" customFormat="1" customHeight="1" spans="1:12">
      <c r="A3638" s="179" t="s">
        <v>1619</v>
      </c>
      <c r="B3638" s="179" t="s">
        <v>1911</v>
      </c>
      <c r="C3638" s="179" t="s">
        <v>1913</v>
      </c>
      <c r="D3638" s="199" t="s">
        <v>3525</v>
      </c>
      <c r="E3638" s="200" t="s">
        <v>3526</v>
      </c>
      <c r="F3638" s="201">
        <v>2.15</v>
      </c>
      <c r="G3638" s="201">
        <v>2.15</v>
      </c>
      <c r="H3638" s="202">
        <v>0</v>
      </c>
      <c r="I3638" s="205">
        <v>0</v>
      </c>
      <c r="J3638" s="201">
        <v>0</v>
      </c>
      <c r="K3638" s="201">
        <v>2.15</v>
      </c>
      <c r="L3638" s="202">
        <v>0</v>
      </c>
    </row>
    <row r="3639" s="192" customFormat="1" customHeight="1" spans="1:12">
      <c r="A3639" s="179" t="s">
        <v>1697</v>
      </c>
      <c r="B3639" s="179" t="s">
        <v>1992</v>
      </c>
      <c r="C3639" s="179" t="s">
        <v>1899</v>
      </c>
      <c r="D3639" s="199" t="s">
        <v>3582</v>
      </c>
      <c r="E3639" s="200" t="s">
        <v>3528</v>
      </c>
      <c r="F3639" s="201">
        <v>1.39</v>
      </c>
      <c r="G3639" s="201">
        <v>1.39</v>
      </c>
      <c r="H3639" s="202">
        <v>0</v>
      </c>
      <c r="I3639" s="205">
        <v>0</v>
      </c>
      <c r="J3639" s="201">
        <v>0</v>
      </c>
      <c r="K3639" s="201">
        <v>1.39</v>
      </c>
      <c r="L3639" s="202">
        <v>0</v>
      </c>
    </row>
    <row r="3640" s="192" customFormat="1" customHeight="1" spans="1:12">
      <c r="A3640" s="179" t="s">
        <v>1619</v>
      </c>
      <c r="B3640" s="179" t="s">
        <v>2029</v>
      </c>
      <c r="C3640" s="179" t="s">
        <v>1899</v>
      </c>
      <c r="D3640" s="199" t="s">
        <v>3529</v>
      </c>
      <c r="E3640" s="200" t="s">
        <v>3530</v>
      </c>
      <c r="F3640" s="201">
        <v>0.23</v>
      </c>
      <c r="G3640" s="201">
        <v>0.23</v>
      </c>
      <c r="H3640" s="202">
        <v>0</v>
      </c>
      <c r="I3640" s="205">
        <v>0</v>
      </c>
      <c r="J3640" s="201">
        <v>0</v>
      </c>
      <c r="K3640" s="201">
        <v>0.23</v>
      </c>
      <c r="L3640" s="202">
        <v>0</v>
      </c>
    </row>
    <row r="3641" s="192" customFormat="1" customHeight="1" spans="1:12">
      <c r="A3641" s="179" t="s">
        <v>1619</v>
      </c>
      <c r="B3641" s="179" t="s">
        <v>2029</v>
      </c>
      <c r="C3641" s="179" t="s">
        <v>1897</v>
      </c>
      <c r="D3641" s="199" t="s">
        <v>3531</v>
      </c>
      <c r="E3641" s="200" t="s">
        <v>3532</v>
      </c>
      <c r="F3641" s="201">
        <v>0.26</v>
      </c>
      <c r="G3641" s="201">
        <v>0.26</v>
      </c>
      <c r="H3641" s="202">
        <v>0</v>
      </c>
      <c r="I3641" s="205">
        <v>0</v>
      </c>
      <c r="J3641" s="201">
        <v>0</v>
      </c>
      <c r="K3641" s="201">
        <v>0.26</v>
      </c>
      <c r="L3641" s="202">
        <v>0</v>
      </c>
    </row>
    <row r="3642" s="192" customFormat="1" customHeight="1" spans="1:12">
      <c r="A3642" s="179" t="s">
        <v>1851</v>
      </c>
      <c r="B3642" s="179" t="s">
        <v>1899</v>
      </c>
      <c r="C3642" s="179" t="s">
        <v>1897</v>
      </c>
      <c r="D3642" s="199" t="s">
        <v>3533</v>
      </c>
      <c r="E3642" s="200" t="s">
        <v>3533</v>
      </c>
      <c r="F3642" s="201">
        <v>2.75</v>
      </c>
      <c r="G3642" s="201">
        <v>2.75</v>
      </c>
      <c r="H3642" s="202">
        <v>0</v>
      </c>
      <c r="I3642" s="205">
        <v>0</v>
      </c>
      <c r="J3642" s="201">
        <v>0</v>
      </c>
      <c r="K3642" s="201">
        <v>2.75</v>
      </c>
      <c r="L3642" s="202">
        <v>0</v>
      </c>
    </row>
    <row r="3643" s="192" customFormat="1" customHeight="1" spans="1:12">
      <c r="A3643" s="179" t="s">
        <v>1841</v>
      </c>
      <c r="B3643" s="179" t="s">
        <v>1899</v>
      </c>
      <c r="C3643" s="179" t="s">
        <v>1899</v>
      </c>
      <c r="D3643" s="199" t="s">
        <v>3732</v>
      </c>
      <c r="E3643" s="200" t="s">
        <v>3824</v>
      </c>
      <c r="F3643" s="201">
        <v>58.5</v>
      </c>
      <c r="G3643" s="201">
        <v>58.5</v>
      </c>
      <c r="H3643" s="202">
        <v>0</v>
      </c>
      <c r="I3643" s="205">
        <v>58.5</v>
      </c>
      <c r="J3643" s="201">
        <v>0</v>
      </c>
      <c r="K3643" s="201">
        <v>0</v>
      </c>
      <c r="L3643" s="202">
        <v>0</v>
      </c>
    </row>
    <row r="3644" s="192" customFormat="1" customHeight="1" spans="1:12">
      <c r="A3644" s="179" t="s">
        <v>1841</v>
      </c>
      <c r="B3644" s="179" t="s">
        <v>1899</v>
      </c>
      <c r="C3644" s="179" t="s">
        <v>1899</v>
      </c>
      <c r="D3644" s="199" t="s">
        <v>3732</v>
      </c>
      <c r="E3644" s="200" t="s">
        <v>3534</v>
      </c>
      <c r="F3644" s="201">
        <v>6</v>
      </c>
      <c r="G3644" s="201">
        <v>6</v>
      </c>
      <c r="H3644" s="202">
        <v>0</v>
      </c>
      <c r="I3644" s="205">
        <v>6</v>
      </c>
      <c r="J3644" s="201">
        <v>0</v>
      </c>
      <c r="K3644" s="201">
        <v>0</v>
      </c>
      <c r="L3644" s="202">
        <v>0</v>
      </c>
    </row>
    <row r="3645" s="192" customFormat="1" customHeight="1" spans="1:12">
      <c r="A3645" s="179" t="s">
        <v>1841</v>
      </c>
      <c r="B3645" s="179" t="s">
        <v>1899</v>
      </c>
      <c r="C3645" s="179" t="s">
        <v>1899</v>
      </c>
      <c r="D3645" s="199" t="s">
        <v>3732</v>
      </c>
      <c r="E3645" s="200" t="s">
        <v>3535</v>
      </c>
      <c r="F3645" s="201">
        <v>0.26</v>
      </c>
      <c r="G3645" s="201">
        <v>0.26</v>
      </c>
      <c r="H3645" s="202">
        <v>0</v>
      </c>
      <c r="I3645" s="205">
        <v>0.26</v>
      </c>
      <c r="J3645" s="201">
        <v>0</v>
      </c>
      <c r="K3645" s="201">
        <v>0</v>
      </c>
      <c r="L3645" s="202">
        <v>0</v>
      </c>
    </row>
    <row r="3646" s="192" customFormat="1" customHeight="1" spans="1:12">
      <c r="A3646" s="179" t="s">
        <v>1619</v>
      </c>
      <c r="B3646" s="179" t="s">
        <v>1911</v>
      </c>
      <c r="C3646" s="179" t="s">
        <v>1899</v>
      </c>
      <c r="D3646" s="199" t="s">
        <v>3571</v>
      </c>
      <c r="E3646" s="200" t="s">
        <v>3538</v>
      </c>
      <c r="F3646" s="201">
        <v>11.17</v>
      </c>
      <c r="G3646" s="201">
        <v>11.17</v>
      </c>
      <c r="H3646" s="202">
        <v>0</v>
      </c>
      <c r="I3646" s="205">
        <v>0</v>
      </c>
      <c r="J3646" s="201">
        <v>11.17</v>
      </c>
      <c r="K3646" s="201">
        <v>0</v>
      </c>
      <c r="L3646" s="202">
        <v>0</v>
      </c>
    </row>
    <row r="3647" s="192" customFormat="1" customHeight="1" spans="1:12">
      <c r="A3647" s="179" t="s">
        <v>1619</v>
      </c>
      <c r="B3647" s="179" t="s">
        <v>1917</v>
      </c>
      <c r="C3647" s="179" t="s">
        <v>1897</v>
      </c>
      <c r="D3647" s="199" t="s">
        <v>3550</v>
      </c>
      <c r="E3647" s="200" t="s">
        <v>3540</v>
      </c>
      <c r="F3647" s="201">
        <v>1.07</v>
      </c>
      <c r="G3647" s="201">
        <v>1.07</v>
      </c>
      <c r="H3647" s="202">
        <v>0</v>
      </c>
      <c r="I3647" s="205">
        <v>1.07</v>
      </c>
      <c r="J3647" s="201">
        <v>0</v>
      </c>
      <c r="K3647" s="201">
        <v>0</v>
      </c>
      <c r="L3647" s="202">
        <v>0</v>
      </c>
    </row>
    <row r="3648" s="192" customFormat="1" customHeight="1" spans="1:12">
      <c r="A3648" s="179"/>
      <c r="B3648" s="179"/>
      <c r="C3648" s="179"/>
      <c r="D3648" s="199" t="s">
        <v>2801</v>
      </c>
      <c r="E3648" s="200" t="s">
        <v>2802</v>
      </c>
      <c r="F3648" s="201">
        <v>31</v>
      </c>
      <c r="G3648" s="201">
        <v>31</v>
      </c>
      <c r="H3648" s="202">
        <v>0</v>
      </c>
      <c r="I3648" s="205">
        <v>31</v>
      </c>
      <c r="J3648" s="201">
        <v>0</v>
      </c>
      <c r="K3648" s="201">
        <v>0</v>
      </c>
      <c r="L3648" s="202">
        <v>0</v>
      </c>
    </row>
    <row r="3649" s="192" customFormat="1" customHeight="1" spans="1:12">
      <c r="A3649" s="179"/>
      <c r="B3649" s="179"/>
      <c r="C3649" s="179"/>
      <c r="D3649" s="199" t="s">
        <v>3541</v>
      </c>
      <c r="E3649" s="200" t="s">
        <v>3542</v>
      </c>
      <c r="F3649" s="201">
        <v>31</v>
      </c>
      <c r="G3649" s="201">
        <v>31</v>
      </c>
      <c r="H3649" s="202">
        <v>0</v>
      </c>
      <c r="I3649" s="205">
        <v>31</v>
      </c>
      <c r="J3649" s="201">
        <v>0</v>
      </c>
      <c r="K3649" s="201">
        <v>0</v>
      </c>
      <c r="L3649" s="202">
        <v>0</v>
      </c>
    </row>
    <row r="3650" s="192" customFormat="1" customHeight="1" spans="1:12">
      <c r="A3650" s="179" t="s">
        <v>1554</v>
      </c>
      <c r="B3650" s="179" t="s">
        <v>1897</v>
      </c>
      <c r="C3650" s="179" t="s">
        <v>1897</v>
      </c>
      <c r="D3650" s="199" t="s">
        <v>4125</v>
      </c>
      <c r="E3650" s="200" t="s">
        <v>4126</v>
      </c>
      <c r="F3650" s="201">
        <v>31</v>
      </c>
      <c r="G3650" s="201">
        <v>31</v>
      </c>
      <c r="H3650" s="202">
        <v>0</v>
      </c>
      <c r="I3650" s="205">
        <v>31</v>
      </c>
      <c r="J3650" s="201">
        <v>0</v>
      </c>
      <c r="K3650" s="201">
        <v>0</v>
      </c>
      <c r="L3650" s="202">
        <v>0</v>
      </c>
    </row>
    <row r="3651" s="192" customFormat="1" customHeight="1" spans="1:12">
      <c r="A3651" s="179"/>
      <c r="B3651" s="179"/>
      <c r="C3651" s="179"/>
      <c r="D3651" s="199" t="s">
        <v>2803</v>
      </c>
      <c r="E3651" s="200" t="s">
        <v>937</v>
      </c>
      <c r="F3651" s="201">
        <v>242</v>
      </c>
      <c r="G3651" s="201">
        <v>242</v>
      </c>
      <c r="H3651" s="202">
        <v>0</v>
      </c>
      <c r="I3651" s="205">
        <v>242</v>
      </c>
      <c r="J3651" s="201">
        <v>0</v>
      </c>
      <c r="K3651" s="201">
        <v>0</v>
      </c>
      <c r="L3651" s="202">
        <v>0</v>
      </c>
    </row>
    <row r="3652" s="192" customFormat="1" customHeight="1" spans="1:12">
      <c r="A3652" s="179"/>
      <c r="B3652" s="179"/>
      <c r="C3652" s="179"/>
      <c r="D3652" s="199" t="s">
        <v>3541</v>
      </c>
      <c r="E3652" s="200" t="s">
        <v>3542</v>
      </c>
      <c r="F3652" s="201">
        <v>242</v>
      </c>
      <c r="G3652" s="201">
        <v>242</v>
      </c>
      <c r="H3652" s="202">
        <v>0</v>
      </c>
      <c r="I3652" s="205">
        <v>242</v>
      </c>
      <c r="J3652" s="201">
        <v>0</v>
      </c>
      <c r="K3652" s="201">
        <v>0</v>
      </c>
      <c r="L3652" s="202">
        <v>0</v>
      </c>
    </row>
    <row r="3653" s="192" customFormat="1" customHeight="1" spans="1:12">
      <c r="A3653" s="179" t="s">
        <v>1544</v>
      </c>
      <c r="B3653" s="179" t="s">
        <v>1913</v>
      </c>
      <c r="C3653" s="179" t="s">
        <v>1915</v>
      </c>
      <c r="D3653" s="199" t="s">
        <v>4127</v>
      </c>
      <c r="E3653" s="200" t="s">
        <v>4128</v>
      </c>
      <c r="F3653" s="201">
        <v>23</v>
      </c>
      <c r="G3653" s="201">
        <v>23</v>
      </c>
      <c r="H3653" s="202">
        <v>0</v>
      </c>
      <c r="I3653" s="205">
        <v>23</v>
      </c>
      <c r="J3653" s="201">
        <v>0</v>
      </c>
      <c r="K3653" s="201">
        <v>0</v>
      </c>
      <c r="L3653" s="202">
        <v>0</v>
      </c>
    </row>
    <row r="3654" s="192" customFormat="1" customHeight="1" spans="1:12">
      <c r="A3654" s="179" t="s">
        <v>1544</v>
      </c>
      <c r="B3654" s="179" t="s">
        <v>1913</v>
      </c>
      <c r="C3654" s="179" t="s">
        <v>1915</v>
      </c>
      <c r="D3654" s="199" t="s">
        <v>4127</v>
      </c>
      <c r="E3654" s="200" t="s">
        <v>4129</v>
      </c>
      <c r="F3654" s="201">
        <v>20</v>
      </c>
      <c r="G3654" s="201">
        <v>20</v>
      </c>
      <c r="H3654" s="202">
        <v>0</v>
      </c>
      <c r="I3654" s="205">
        <v>20</v>
      </c>
      <c r="J3654" s="201">
        <v>0</v>
      </c>
      <c r="K3654" s="201">
        <v>0</v>
      </c>
      <c r="L3654" s="202">
        <v>0</v>
      </c>
    </row>
    <row r="3655" s="192" customFormat="1" customHeight="1" spans="1:12">
      <c r="A3655" s="179" t="s">
        <v>1544</v>
      </c>
      <c r="B3655" s="179" t="s">
        <v>1913</v>
      </c>
      <c r="C3655" s="179" t="s">
        <v>1915</v>
      </c>
      <c r="D3655" s="199" t="s">
        <v>4127</v>
      </c>
      <c r="E3655" s="200" t="s">
        <v>4130</v>
      </c>
      <c r="F3655" s="201">
        <v>46</v>
      </c>
      <c r="G3655" s="201">
        <v>46</v>
      </c>
      <c r="H3655" s="202">
        <v>0</v>
      </c>
      <c r="I3655" s="205">
        <v>46</v>
      </c>
      <c r="J3655" s="201">
        <v>0</v>
      </c>
      <c r="K3655" s="201">
        <v>0</v>
      </c>
      <c r="L3655" s="202">
        <v>0</v>
      </c>
    </row>
    <row r="3656" s="192" customFormat="1" customHeight="1" spans="1:12">
      <c r="A3656" s="179" t="s">
        <v>1544</v>
      </c>
      <c r="B3656" s="179" t="s">
        <v>1913</v>
      </c>
      <c r="C3656" s="179" t="s">
        <v>1915</v>
      </c>
      <c r="D3656" s="199" t="s">
        <v>4127</v>
      </c>
      <c r="E3656" s="200" t="s">
        <v>4131</v>
      </c>
      <c r="F3656" s="201">
        <v>75</v>
      </c>
      <c r="G3656" s="201">
        <v>75</v>
      </c>
      <c r="H3656" s="202">
        <v>0</v>
      </c>
      <c r="I3656" s="205">
        <v>75</v>
      </c>
      <c r="J3656" s="201">
        <v>0</v>
      </c>
      <c r="K3656" s="201">
        <v>0</v>
      </c>
      <c r="L3656" s="202">
        <v>0</v>
      </c>
    </row>
    <row r="3657" s="192" customFormat="1" customHeight="1" spans="1:12">
      <c r="A3657" s="179" t="s">
        <v>1544</v>
      </c>
      <c r="B3657" s="179" t="s">
        <v>1913</v>
      </c>
      <c r="C3657" s="179" t="s">
        <v>1915</v>
      </c>
      <c r="D3657" s="199" t="s">
        <v>4127</v>
      </c>
      <c r="E3657" s="200" t="s">
        <v>4132</v>
      </c>
      <c r="F3657" s="201">
        <v>78</v>
      </c>
      <c r="G3657" s="201">
        <v>78</v>
      </c>
      <c r="H3657" s="202">
        <v>0</v>
      </c>
      <c r="I3657" s="205">
        <v>78</v>
      </c>
      <c r="J3657" s="201">
        <v>0</v>
      </c>
      <c r="K3657" s="201">
        <v>0</v>
      </c>
      <c r="L3657" s="202">
        <v>0</v>
      </c>
    </row>
    <row r="3658" s="192" customFormat="1" customHeight="1" spans="1:12">
      <c r="A3658" s="179"/>
      <c r="B3658" s="179"/>
      <c r="C3658" s="179"/>
      <c r="D3658" s="199" t="s">
        <v>2804</v>
      </c>
      <c r="E3658" s="200" t="s">
        <v>2805</v>
      </c>
      <c r="F3658" s="201">
        <v>30</v>
      </c>
      <c r="G3658" s="201">
        <v>30</v>
      </c>
      <c r="H3658" s="202">
        <v>0</v>
      </c>
      <c r="I3658" s="205">
        <v>30</v>
      </c>
      <c r="J3658" s="201">
        <v>0</v>
      </c>
      <c r="K3658" s="201">
        <v>0</v>
      </c>
      <c r="L3658" s="202">
        <v>0</v>
      </c>
    </row>
    <row r="3659" s="192" customFormat="1" customHeight="1" spans="1:12">
      <c r="A3659" s="179"/>
      <c r="B3659" s="179"/>
      <c r="C3659" s="179"/>
      <c r="D3659" s="199" t="s">
        <v>3541</v>
      </c>
      <c r="E3659" s="200" t="s">
        <v>3542</v>
      </c>
      <c r="F3659" s="201">
        <v>30</v>
      </c>
      <c r="G3659" s="201">
        <v>30</v>
      </c>
      <c r="H3659" s="202">
        <v>0</v>
      </c>
      <c r="I3659" s="205">
        <v>30</v>
      </c>
      <c r="J3659" s="201">
        <v>0</v>
      </c>
      <c r="K3659" s="201">
        <v>0</v>
      </c>
      <c r="L3659" s="202">
        <v>0</v>
      </c>
    </row>
    <row r="3660" s="192" customFormat="1" customHeight="1" spans="1:12">
      <c r="A3660" s="179" t="s">
        <v>1544</v>
      </c>
      <c r="B3660" s="179" t="s">
        <v>1913</v>
      </c>
      <c r="C3660" s="179" t="s">
        <v>1913</v>
      </c>
      <c r="D3660" s="199" t="s">
        <v>4133</v>
      </c>
      <c r="E3660" s="200" t="s">
        <v>4134</v>
      </c>
      <c r="F3660" s="201">
        <v>30</v>
      </c>
      <c r="G3660" s="201">
        <v>30</v>
      </c>
      <c r="H3660" s="202">
        <v>0</v>
      </c>
      <c r="I3660" s="205">
        <v>30</v>
      </c>
      <c r="J3660" s="201">
        <v>0</v>
      </c>
      <c r="K3660" s="201">
        <v>0</v>
      </c>
      <c r="L3660" s="202">
        <v>0</v>
      </c>
    </row>
    <row r="3661" s="192" customFormat="1" customHeight="1" spans="1:12">
      <c r="A3661" s="179"/>
      <c r="B3661" s="179"/>
      <c r="C3661" s="179"/>
      <c r="D3661" s="199" t="s">
        <v>2806</v>
      </c>
      <c r="E3661" s="200" t="s">
        <v>2807</v>
      </c>
      <c r="F3661" s="201">
        <v>7</v>
      </c>
      <c r="G3661" s="201">
        <v>7</v>
      </c>
      <c r="H3661" s="202">
        <v>0</v>
      </c>
      <c r="I3661" s="205">
        <v>7</v>
      </c>
      <c r="J3661" s="201">
        <v>0</v>
      </c>
      <c r="K3661" s="201">
        <v>0</v>
      </c>
      <c r="L3661" s="202">
        <v>0</v>
      </c>
    </row>
    <row r="3662" s="192" customFormat="1" customHeight="1" spans="1:12">
      <c r="A3662" s="179"/>
      <c r="B3662" s="179"/>
      <c r="C3662" s="179"/>
      <c r="D3662" s="199" t="s">
        <v>3541</v>
      </c>
      <c r="E3662" s="200" t="s">
        <v>3542</v>
      </c>
      <c r="F3662" s="201">
        <v>7</v>
      </c>
      <c r="G3662" s="201">
        <v>7</v>
      </c>
      <c r="H3662" s="202">
        <v>0</v>
      </c>
      <c r="I3662" s="205">
        <v>7</v>
      </c>
      <c r="J3662" s="201">
        <v>0</v>
      </c>
      <c r="K3662" s="201">
        <v>0</v>
      </c>
      <c r="L3662" s="202">
        <v>0</v>
      </c>
    </row>
    <row r="3663" s="192" customFormat="1" customHeight="1" spans="1:12">
      <c r="A3663" s="179" t="s">
        <v>1598</v>
      </c>
      <c r="B3663" s="179" t="s">
        <v>1897</v>
      </c>
      <c r="C3663" s="179" t="s">
        <v>1897</v>
      </c>
      <c r="D3663" s="199" t="s">
        <v>3519</v>
      </c>
      <c r="E3663" s="200" t="s">
        <v>4135</v>
      </c>
      <c r="F3663" s="201">
        <v>7</v>
      </c>
      <c r="G3663" s="201">
        <v>7</v>
      </c>
      <c r="H3663" s="202">
        <v>0</v>
      </c>
      <c r="I3663" s="205">
        <v>7</v>
      </c>
      <c r="J3663" s="201">
        <v>0</v>
      </c>
      <c r="K3663" s="201">
        <v>0</v>
      </c>
      <c r="L3663" s="202">
        <v>0</v>
      </c>
    </row>
    <row r="3664" s="192" customFormat="1" customHeight="1" spans="1:12">
      <c r="A3664" s="179"/>
      <c r="B3664" s="179"/>
      <c r="C3664" s="179"/>
      <c r="D3664" s="199" t="s">
        <v>2808</v>
      </c>
      <c r="E3664" s="200" t="s">
        <v>2809</v>
      </c>
      <c r="F3664" s="201">
        <v>30</v>
      </c>
      <c r="G3664" s="201">
        <v>30</v>
      </c>
      <c r="H3664" s="202">
        <v>0</v>
      </c>
      <c r="I3664" s="205">
        <v>30</v>
      </c>
      <c r="J3664" s="201">
        <v>0</v>
      </c>
      <c r="K3664" s="201">
        <v>0</v>
      </c>
      <c r="L3664" s="202">
        <v>0</v>
      </c>
    </row>
    <row r="3665" s="192" customFormat="1" customHeight="1" spans="1:12">
      <c r="A3665" s="179"/>
      <c r="B3665" s="179"/>
      <c r="C3665" s="179"/>
      <c r="D3665" s="199" t="s">
        <v>3541</v>
      </c>
      <c r="E3665" s="200" t="s">
        <v>3542</v>
      </c>
      <c r="F3665" s="201">
        <v>30</v>
      </c>
      <c r="G3665" s="201">
        <v>30</v>
      </c>
      <c r="H3665" s="202">
        <v>0</v>
      </c>
      <c r="I3665" s="205">
        <v>30</v>
      </c>
      <c r="J3665" s="201">
        <v>0</v>
      </c>
      <c r="K3665" s="201">
        <v>0</v>
      </c>
      <c r="L3665" s="202">
        <v>0</v>
      </c>
    </row>
    <row r="3666" s="192" customFormat="1" customHeight="1" spans="1:12">
      <c r="A3666" s="179" t="s">
        <v>1414</v>
      </c>
      <c r="B3666" s="179" t="s">
        <v>2015</v>
      </c>
      <c r="C3666" s="179" t="s">
        <v>1913</v>
      </c>
      <c r="D3666" s="199" t="s">
        <v>4136</v>
      </c>
      <c r="E3666" s="200" t="s">
        <v>4137</v>
      </c>
      <c r="F3666" s="201">
        <v>15</v>
      </c>
      <c r="G3666" s="201">
        <v>15</v>
      </c>
      <c r="H3666" s="202">
        <v>0</v>
      </c>
      <c r="I3666" s="205">
        <v>15</v>
      </c>
      <c r="J3666" s="201">
        <v>0</v>
      </c>
      <c r="K3666" s="201">
        <v>0</v>
      </c>
      <c r="L3666" s="202">
        <v>0</v>
      </c>
    </row>
    <row r="3667" s="192" customFormat="1" customHeight="1" spans="1:12">
      <c r="A3667" s="179" t="s">
        <v>1414</v>
      </c>
      <c r="B3667" s="179" t="s">
        <v>2015</v>
      </c>
      <c r="C3667" s="179" t="s">
        <v>1913</v>
      </c>
      <c r="D3667" s="199" t="s">
        <v>4136</v>
      </c>
      <c r="E3667" s="200" t="s">
        <v>4138</v>
      </c>
      <c r="F3667" s="201">
        <v>15</v>
      </c>
      <c r="G3667" s="201">
        <v>15</v>
      </c>
      <c r="H3667" s="202">
        <v>0</v>
      </c>
      <c r="I3667" s="205">
        <v>15</v>
      </c>
      <c r="J3667" s="201">
        <v>0</v>
      </c>
      <c r="K3667" s="201">
        <v>0</v>
      </c>
      <c r="L3667" s="202">
        <v>0</v>
      </c>
    </row>
    <row r="3668" s="192" customFormat="1" customHeight="1" spans="1:12">
      <c r="A3668" s="179"/>
      <c r="B3668" s="179"/>
      <c r="C3668" s="179"/>
      <c r="D3668" s="199" t="s">
        <v>2810</v>
      </c>
      <c r="E3668" s="200" t="s">
        <v>2811</v>
      </c>
      <c r="F3668" s="201">
        <v>472</v>
      </c>
      <c r="G3668" s="201">
        <v>452</v>
      </c>
      <c r="H3668" s="202">
        <v>20</v>
      </c>
      <c r="I3668" s="205">
        <v>452</v>
      </c>
      <c r="J3668" s="201">
        <v>20</v>
      </c>
      <c r="K3668" s="201">
        <v>0</v>
      </c>
      <c r="L3668" s="202">
        <v>0</v>
      </c>
    </row>
    <row r="3669" s="192" customFormat="1" customHeight="1" spans="1:12">
      <c r="A3669" s="179"/>
      <c r="B3669" s="179"/>
      <c r="C3669" s="179"/>
      <c r="D3669" s="199" t="s">
        <v>3541</v>
      </c>
      <c r="E3669" s="200" t="s">
        <v>3542</v>
      </c>
      <c r="F3669" s="201">
        <v>472</v>
      </c>
      <c r="G3669" s="201">
        <v>452</v>
      </c>
      <c r="H3669" s="202">
        <v>20</v>
      </c>
      <c r="I3669" s="205">
        <v>452</v>
      </c>
      <c r="J3669" s="201">
        <v>20</v>
      </c>
      <c r="K3669" s="201">
        <v>0</v>
      </c>
      <c r="L3669" s="202">
        <v>0</v>
      </c>
    </row>
    <row r="3670" s="192" customFormat="1" customHeight="1" spans="1:12">
      <c r="A3670" s="179" t="s">
        <v>1554</v>
      </c>
      <c r="B3670" s="179" t="s">
        <v>1897</v>
      </c>
      <c r="C3670" s="179" t="s">
        <v>1901</v>
      </c>
      <c r="D3670" s="199" t="s">
        <v>4139</v>
      </c>
      <c r="E3670" s="200" t="s">
        <v>4140</v>
      </c>
      <c r="F3670" s="201">
        <v>5</v>
      </c>
      <c r="G3670" s="201">
        <v>5</v>
      </c>
      <c r="H3670" s="202">
        <v>0</v>
      </c>
      <c r="I3670" s="205">
        <v>5</v>
      </c>
      <c r="J3670" s="201">
        <v>0</v>
      </c>
      <c r="K3670" s="201">
        <v>0</v>
      </c>
      <c r="L3670" s="202">
        <v>0</v>
      </c>
    </row>
    <row r="3671" s="192" customFormat="1" customHeight="1" spans="1:12">
      <c r="A3671" s="179" t="s">
        <v>1554</v>
      </c>
      <c r="B3671" s="179" t="s">
        <v>1897</v>
      </c>
      <c r="C3671" s="179" t="s">
        <v>1901</v>
      </c>
      <c r="D3671" s="199" t="s">
        <v>4139</v>
      </c>
      <c r="E3671" s="200" t="s">
        <v>3622</v>
      </c>
      <c r="F3671" s="201">
        <v>20</v>
      </c>
      <c r="G3671" s="201">
        <v>0</v>
      </c>
      <c r="H3671" s="202">
        <v>20</v>
      </c>
      <c r="I3671" s="205">
        <v>0</v>
      </c>
      <c r="J3671" s="201">
        <v>20</v>
      </c>
      <c r="K3671" s="201">
        <v>0</v>
      </c>
      <c r="L3671" s="202">
        <v>0</v>
      </c>
    </row>
    <row r="3672" s="192" customFormat="1" customHeight="1" spans="1:12">
      <c r="A3672" s="179" t="s">
        <v>1554</v>
      </c>
      <c r="B3672" s="179" t="s">
        <v>1897</v>
      </c>
      <c r="C3672" s="179" t="s">
        <v>1901</v>
      </c>
      <c r="D3672" s="199" t="s">
        <v>4139</v>
      </c>
      <c r="E3672" s="200" t="s">
        <v>4141</v>
      </c>
      <c r="F3672" s="201">
        <v>49</v>
      </c>
      <c r="G3672" s="201">
        <v>49</v>
      </c>
      <c r="H3672" s="202">
        <v>0</v>
      </c>
      <c r="I3672" s="205">
        <v>49</v>
      </c>
      <c r="J3672" s="201">
        <v>0</v>
      </c>
      <c r="K3672" s="201">
        <v>0</v>
      </c>
      <c r="L3672" s="202">
        <v>0</v>
      </c>
    </row>
    <row r="3673" s="192" customFormat="1" customHeight="1" spans="1:12">
      <c r="A3673" s="179" t="s">
        <v>1554</v>
      </c>
      <c r="B3673" s="179" t="s">
        <v>1897</v>
      </c>
      <c r="C3673" s="179" t="s">
        <v>1901</v>
      </c>
      <c r="D3673" s="199" t="s">
        <v>4139</v>
      </c>
      <c r="E3673" s="200" t="s">
        <v>4142</v>
      </c>
      <c r="F3673" s="201">
        <v>276</v>
      </c>
      <c r="G3673" s="201">
        <v>276</v>
      </c>
      <c r="H3673" s="202">
        <v>0</v>
      </c>
      <c r="I3673" s="205">
        <v>276</v>
      </c>
      <c r="J3673" s="201">
        <v>0</v>
      </c>
      <c r="K3673" s="201">
        <v>0</v>
      </c>
      <c r="L3673" s="202">
        <v>0</v>
      </c>
    </row>
    <row r="3674" s="192" customFormat="1" customHeight="1" spans="1:12">
      <c r="A3674" s="179" t="s">
        <v>1554</v>
      </c>
      <c r="B3674" s="179" t="s">
        <v>1897</v>
      </c>
      <c r="C3674" s="179" t="s">
        <v>1901</v>
      </c>
      <c r="D3674" s="199" t="s">
        <v>4139</v>
      </c>
      <c r="E3674" s="200" t="s">
        <v>4143</v>
      </c>
      <c r="F3674" s="201">
        <v>117</v>
      </c>
      <c r="G3674" s="201">
        <v>117</v>
      </c>
      <c r="H3674" s="202">
        <v>0</v>
      </c>
      <c r="I3674" s="205">
        <v>117</v>
      </c>
      <c r="J3674" s="201">
        <v>0</v>
      </c>
      <c r="K3674" s="201">
        <v>0</v>
      </c>
      <c r="L3674" s="202">
        <v>0</v>
      </c>
    </row>
    <row r="3675" s="192" customFormat="1" customHeight="1" spans="1:12">
      <c r="A3675" s="179" t="s">
        <v>1554</v>
      </c>
      <c r="B3675" s="179" t="s">
        <v>1897</v>
      </c>
      <c r="C3675" s="179" t="s">
        <v>1901</v>
      </c>
      <c r="D3675" s="199" t="s">
        <v>4139</v>
      </c>
      <c r="E3675" s="200" t="s">
        <v>4144</v>
      </c>
      <c r="F3675" s="201">
        <v>5</v>
      </c>
      <c r="G3675" s="201">
        <v>5</v>
      </c>
      <c r="H3675" s="202">
        <v>0</v>
      </c>
      <c r="I3675" s="205">
        <v>5</v>
      </c>
      <c r="J3675" s="201">
        <v>0</v>
      </c>
      <c r="K3675" s="201">
        <v>0</v>
      </c>
      <c r="L3675" s="202">
        <v>0</v>
      </c>
    </row>
    <row r="3676" s="192" customFormat="1" customHeight="1" spans="13:15">
      <c r="M3676" s="193"/>
      <c r="N3676" s="193"/>
      <c r="O3676" s="193"/>
    </row>
    <row r="3677" s="192" customFormat="1" customHeight="1" spans="12:15">
      <c r="L3677" s="193"/>
      <c r="M3677" s="193"/>
      <c r="N3677" s="193"/>
      <c r="O3677" s="193"/>
    </row>
    <row r="3678" s="192" customFormat="1" customHeight="1" spans="6:15">
      <c r="F3678" s="193"/>
      <c r="L3678" s="193"/>
      <c r="M3678" s="193"/>
      <c r="N3678" s="193"/>
      <c r="O3678" s="193"/>
    </row>
  </sheetData>
  <sheetProtection formatCells="0" formatColumns="0" formatRows="0"/>
  <mergeCells count="7">
    <mergeCell ref="A1:L1"/>
    <mergeCell ref="J2:L2"/>
    <mergeCell ref="G3:H3"/>
    <mergeCell ref="I3:L3"/>
    <mergeCell ref="D3:D4"/>
    <mergeCell ref="E3:E4"/>
    <mergeCell ref="F3:F4"/>
  </mergeCells>
  <printOptions horizontalCentered="1"/>
  <pageMargins left="0.393055555555556" right="0.393055555555556" top="0.984027777777778" bottom="0.984027777777778" header="0.471527777777778" footer="0.471527777777778"/>
  <pageSetup paperSize="9" scale="87" fitToHeight="0" orientation="landscape" horizontalDpi="600" verticalDpi="600"/>
  <headerFooter alignWithMargins="0" scaleWithDoc="0">
    <oddFooter>&amp;C第 &amp;P 页，共 &amp;N 页</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17"/>
  <sheetViews>
    <sheetView showGridLines="0" showZeros="0" workbookViewId="0">
      <selection activeCell="A1" sqref="A1:T1"/>
    </sheetView>
  </sheetViews>
  <sheetFormatPr defaultColWidth="6.875" defaultRowHeight="11.25"/>
  <cols>
    <col min="1" max="1" width="4" style="166" customWidth="1"/>
    <col min="2" max="3" width="3.5" style="166" customWidth="1"/>
    <col min="4" max="4" width="12.625" style="166" customWidth="1"/>
    <col min="5" max="5" width="29.875" style="166" customWidth="1"/>
    <col min="6" max="20" width="8.25" style="166" customWidth="1"/>
    <col min="21" max="256" width="6.875" style="166" customWidth="1"/>
    <col min="257" max="16384" width="6.875" style="166"/>
  </cols>
  <sheetData>
    <row r="1" ht="31.5" customHeight="1" spans="1:22">
      <c r="A1" s="167" t="s">
        <v>4145</v>
      </c>
      <c r="B1" s="167"/>
      <c r="C1" s="167"/>
      <c r="D1" s="167"/>
      <c r="E1" s="167"/>
      <c r="F1" s="167"/>
      <c r="G1" s="167"/>
      <c r="H1" s="167"/>
      <c r="I1" s="167"/>
      <c r="J1" s="167"/>
      <c r="K1" s="167"/>
      <c r="L1" s="167"/>
      <c r="M1" s="167"/>
      <c r="N1" s="167"/>
      <c r="O1" s="167"/>
      <c r="P1" s="167"/>
      <c r="Q1" s="167"/>
      <c r="R1" s="167"/>
      <c r="S1" s="167"/>
      <c r="T1" s="167"/>
      <c r="U1" s="185"/>
      <c r="V1" s="185"/>
    </row>
    <row r="2" ht="23.25" customHeight="1" spans="1:22">
      <c r="A2" s="168"/>
      <c r="B2" s="168"/>
      <c r="C2" s="168"/>
      <c r="D2" s="168"/>
      <c r="E2" s="168"/>
      <c r="F2" s="168"/>
      <c r="G2" s="168"/>
      <c r="H2" s="168"/>
      <c r="I2" s="168"/>
      <c r="J2" s="168"/>
      <c r="K2" s="186"/>
      <c r="L2" s="186"/>
      <c r="M2" s="186"/>
      <c r="N2" s="186"/>
      <c r="O2" s="186"/>
      <c r="P2" s="186"/>
      <c r="R2" s="185"/>
      <c r="S2" s="185"/>
      <c r="T2" s="189" t="s">
        <v>1</v>
      </c>
      <c r="U2" s="185"/>
      <c r="V2" s="185"/>
    </row>
    <row r="3" ht="23.25" customHeight="1" spans="1:22">
      <c r="A3" s="169" t="s">
        <v>2285</v>
      </c>
      <c r="B3" s="169"/>
      <c r="C3" s="169"/>
      <c r="D3" s="170" t="s">
        <v>2086</v>
      </c>
      <c r="E3" s="171" t="s">
        <v>2286</v>
      </c>
      <c r="F3" s="172" t="s">
        <v>2813</v>
      </c>
      <c r="G3" s="173" t="s">
        <v>2814</v>
      </c>
      <c r="H3" s="173"/>
      <c r="I3" s="173"/>
      <c r="J3" s="187"/>
      <c r="K3" s="174" t="s">
        <v>2815</v>
      </c>
      <c r="L3" s="174"/>
      <c r="M3" s="174"/>
      <c r="N3" s="174"/>
      <c r="O3" s="174"/>
      <c r="P3" s="174"/>
      <c r="Q3" s="174"/>
      <c r="R3" s="174"/>
      <c r="S3" s="174"/>
      <c r="T3" s="174"/>
      <c r="U3" s="190"/>
      <c r="V3" s="190"/>
    </row>
    <row r="4" ht="23.25" customHeight="1" spans="1:22">
      <c r="A4" s="174" t="s">
        <v>1893</v>
      </c>
      <c r="B4" s="175" t="s">
        <v>1894</v>
      </c>
      <c r="C4" s="175" t="s">
        <v>2287</v>
      </c>
      <c r="D4" s="176"/>
      <c r="E4" s="177"/>
      <c r="F4" s="178"/>
      <c r="G4" s="175" t="s">
        <v>17</v>
      </c>
      <c r="H4" s="175" t="s">
        <v>1982</v>
      </c>
      <c r="I4" s="175" t="s">
        <v>2817</v>
      </c>
      <c r="J4" s="175" t="s">
        <v>1950</v>
      </c>
      <c r="K4" s="175" t="s">
        <v>17</v>
      </c>
      <c r="L4" s="175" t="s">
        <v>2001</v>
      </c>
      <c r="M4" s="175" t="s">
        <v>1950</v>
      </c>
      <c r="N4" s="175" t="s">
        <v>1960</v>
      </c>
      <c r="O4" s="175" t="s">
        <v>2818</v>
      </c>
      <c r="P4" s="175" t="s">
        <v>2819</v>
      </c>
      <c r="Q4" s="175" t="s">
        <v>2820</v>
      </c>
      <c r="R4" s="175" t="s">
        <v>1943</v>
      </c>
      <c r="S4" s="175" t="s">
        <v>1957</v>
      </c>
      <c r="T4" s="175" t="s">
        <v>1872</v>
      </c>
      <c r="U4" s="190"/>
      <c r="V4" s="190"/>
    </row>
    <row r="5" ht="25.5" customHeight="1" spans="1:22">
      <c r="A5" s="174"/>
      <c r="B5" s="175"/>
      <c r="C5" s="175"/>
      <c r="D5" s="176"/>
      <c r="E5" s="177"/>
      <c r="F5" s="178"/>
      <c r="G5" s="175"/>
      <c r="H5" s="175"/>
      <c r="I5" s="175"/>
      <c r="J5" s="175"/>
      <c r="K5" s="175"/>
      <c r="L5" s="175"/>
      <c r="M5" s="175"/>
      <c r="N5" s="175"/>
      <c r="O5" s="175"/>
      <c r="P5" s="175"/>
      <c r="Q5" s="175"/>
      <c r="R5" s="175"/>
      <c r="S5" s="175"/>
      <c r="T5" s="175"/>
      <c r="U5" s="190"/>
      <c r="V5" s="190"/>
    </row>
    <row r="6" s="165" customFormat="1" ht="23.1" customHeight="1" spans="1:22">
      <c r="A6" s="179"/>
      <c r="B6" s="179"/>
      <c r="C6" s="180"/>
      <c r="D6" s="181"/>
      <c r="E6" s="182"/>
      <c r="F6" s="183"/>
      <c r="G6" s="184"/>
      <c r="H6" s="184"/>
      <c r="I6" s="184"/>
      <c r="J6" s="184"/>
      <c r="K6" s="184"/>
      <c r="L6" s="184"/>
      <c r="M6" s="184"/>
      <c r="N6" s="188"/>
      <c r="O6" s="183"/>
      <c r="P6" s="188"/>
      <c r="Q6" s="183"/>
      <c r="R6" s="184"/>
      <c r="S6" s="184"/>
      <c r="T6" s="184"/>
      <c r="U6" s="191"/>
      <c r="V6" s="191"/>
    </row>
    <row r="7" ht="23.25" customHeight="1" spans="1:22">
      <c r="A7" s="185"/>
      <c r="B7" s="185"/>
      <c r="C7" s="185"/>
      <c r="D7" s="185"/>
      <c r="E7" s="185"/>
      <c r="F7" s="185"/>
      <c r="G7" s="185"/>
      <c r="H7" s="185"/>
      <c r="I7" s="185"/>
      <c r="J7" s="185"/>
      <c r="K7" s="185"/>
      <c r="L7" s="185"/>
      <c r="M7" s="185"/>
      <c r="N7" s="185"/>
      <c r="O7" s="185"/>
      <c r="P7" s="185"/>
      <c r="Q7" s="185"/>
      <c r="R7" s="185"/>
      <c r="S7" s="185"/>
      <c r="T7" s="185"/>
      <c r="U7" s="185"/>
      <c r="V7" s="185"/>
    </row>
    <row r="8" ht="23.25" customHeight="1" spans="1:22">
      <c r="A8" s="185"/>
      <c r="B8" s="185"/>
      <c r="C8" s="185"/>
      <c r="D8" s="185"/>
      <c r="E8" s="185"/>
      <c r="F8" s="185"/>
      <c r="G8" s="185"/>
      <c r="H8" s="185"/>
      <c r="I8" s="185"/>
      <c r="J8" s="185"/>
      <c r="K8" s="185"/>
      <c r="L8" s="185"/>
      <c r="M8" s="185"/>
      <c r="N8" s="185"/>
      <c r="O8" s="185"/>
      <c r="P8" s="185"/>
      <c r="Q8" s="185"/>
      <c r="R8" s="185"/>
      <c r="S8" s="185"/>
      <c r="T8" s="185"/>
      <c r="U8" s="185"/>
      <c r="V8" s="185"/>
    </row>
    <row r="9" ht="23.25" customHeight="1" spans="1:22">
      <c r="A9" s="185"/>
      <c r="B9" s="185"/>
      <c r="C9" s="185"/>
      <c r="D9" s="185"/>
      <c r="E9" s="185"/>
      <c r="F9" s="185"/>
      <c r="G9" s="185"/>
      <c r="H9" s="185"/>
      <c r="I9" s="185"/>
      <c r="J9" s="185"/>
      <c r="K9" s="185"/>
      <c r="L9" s="185"/>
      <c r="M9" s="185"/>
      <c r="N9" s="185"/>
      <c r="O9" s="185"/>
      <c r="P9" s="185"/>
      <c r="Q9" s="185"/>
      <c r="R9" s="185"/>
      <c r="S9" s="185"/>
      <c r="T9" s="185"/>
      <c r="U9" s="185"/>
      <c r="V9" s="185"/>
    </row>
    <row r="10" ht="23.25" customHeight="1" spans="1:22">
      <c r="A10" s="185"/>
      <c r="B10" s="185"/>
      <c r="C10" s="185"/>
      <c r="D10" s="185"/>
      <c r="E10" s="185"/>
      <c r="F10" s="185"/>
      <c r="G10" s="185"/>
      <c r="H10" s="185"/>
      <c r="I10" s="185"/>
      <c r="J10" s="185"/>
      <c r="K10" s="185"/>
      <c r="L10" s="185"/>
      <c r="M10" s="185"/>
      <c r="N10" s="185"/>
      <c r="O10" s="185"/>
      <c r="P10" s="185"/>
      <c r="Q10" s="185"/>
      <c r="R10" s="185"/>
      <c r="S10" s="185"/>
      <c r="T10" s="185"/>
      <c r="U10" s="185"/>
      <c r="V10" s="185"/>
    </row>
    <row r="11" ht="23.25" customHeight="1" spans="1:22">
      <c r="A11" s="185"/>
      <c r="B11" s="185"/>
      <c r="C11" s="185"/>
      <c r="D11" s="185"/>
      <c r="E11" s="185"/>
      <c r="F11" s="185"/>
      <c r="G11" s="185"/>
      <c r="H11" s="185"/>
      <c r="I11" s="185"/>
      <c r="J11" s="185"/>
      <c r="K11" s="185"/>
      <c r="L11" s="185"/>
      <c r="M11" s="185"/>
      <c r="N11" s="185"/>
      <c r="O11" s="185"/>
      <c r="P11" s="185"/>
      <c r="Q11" s="185"/>
      <c r="R11" s="185"/>
      <c r="S11" s="185"/>
      <c r="T11" s="185"/>
      <c r="U11" s="185"/>
      <c r="V11" s="185"/>
    </row>
    <row r="12" ht="23.25" customHeight="1" spans="1:22">
      <c r="A12" s="185"/>
      <c r="B12" s="185"/>
      <c r="C12" s="185"/>
      <c r="D12" s="185"/>
      <c r="E12" s="185"/>
      <c r="F12" s="185"/>
      <c r="G12" s="185"/>
      <c r="H12" s="185"/>
      <c r="I12" s="185"/>
      <c r="J12" s="185"/>
      <c r="K12" s="185"/>
      <c r="L12" s="185"/>
      <c r="M12" s="185"/>
      <c r="N12" s="185"/>
      <c r="O12" s="185"/>
      <c r="P12" s="185"/>
      <c r="Q12" s="185"/>
      <c r="R12" s="185"/>
      <c r="S12" s="185"/>
      <c r="T12" s="185"/>
      <c r="U12" s="185"/>
      <c r="V12" s="185"/>
    </row>
    <row r="13" ht="23.25" customHeight="1" spans="1:22">
      <c r="A13" s="185"/>
      <c r="B13" s="185"/>
      <c r="C13" s="185"/>
      <c r="D13" s="185"/>
      <c r="E13" s="185"/>
      <c r="F13" s="185"/>
      <c r="G13" s="185"/>
      <c r="H13" s="185"/>
      <c r="I13" s="185"/>
      <c r="J13" s="185"/>
      <c r="K13" s="185"/>
      <c r="L13" s="185"/>
      <c r="M13" s="185"/>
      <c r="N13" s="185"/>
      <c r="O13" s="185"/>
      <c r="P13" s="185"/>
      <c r="Q13" s="185"/>
      <c r="R13" s="185"/>
      <c r="S13" s="185"/>
      <c r="T13" s="185"/>
      <c r="U13" s="185"/>
      <c r="V13" s="185"/>
    </row>
    <row r="14" ht="23.25" customHeight="1" spans="1:22">
      <c r="A14" s="185"/>
      <c r="B14" s="185"/>
      <c r="C14" s="185"/>
      <c r="D14" s="185"/>
      <c r="E14" s="185"/>
      <c r="F14" s="185"/>
      <c r="G14" s="185"/>
      <c r="H14" s="185"/>
      <c r="I14" s="185"/>
      <c r="J14" s="185"/>
      <c r="K14" s="185"/>
      <c r="L14" s="185"/>
      <c r="M14" s="185"/>
      <c r="N14" s="185"/>
      <c r="O14" s="185"/>
      <c r="P14" s="185"/>
      <c r="Q14" s="185"/>
      <c r="R14" s="185"/>
      <c r="S14" s="185"/>
      <c r="T14" s="185"/>
      <c r="U14" s="185"/>
      <c r="V14" s="185"/>
    </row>
    <row r="15" ht="23.25" customHeight="1" spans="1:22">
      <c r="A15" s="185"/>
      <c r="B15" s="185"/>
      <c r="C15" s="185"/>
      <c r="D15" s="185"/>
      <c r="E15" s="185"/>
      <c r="F15" s="185"/>
      <c r="G15" s="185"/>
      <c r="H15" s="185"/>
      <c r="I15" s="185"/>
      <c r="J15" s="185"/>
      <c r="K15" s="185"/>
      <c r="L15" s="185"/>
      <c r="M15" s="185"/>
      <c r="N15" s="185"/>
      <c r="O15" s="185"/>
      <c r="P15" s="185"/>
      <c r="Q15" s="185"/>
      <c r="R15" s="185"/>
      <c r="S15" s="185"/>
      <c r="T15" s="185"/>
      <c r="U15" s="185"/>
      <c r="V15" s="185"/>
    </row>
    <row r="16" ht="23.25" customHeight="1" spans="1:22">
      <c r="A16" s="185"/>
      <c r="B16" s="185"/>
      <c r="C16" s="185"/>
      <c r="D16" s="185"/>
      <c r="E16" s="185"/>
      <c r="F16" s="185"/>
      <c r="G16" s="185"/>
      <c r="H16" s="185"/>
      <c r="I16" s="185"/>
      <c r="J16" s="185"/>
      <c r="K16" s="185"/>
      <c r="L16" s="185"/>
      <c r="M16" s="185"/>
      <c r="N16" s="185"/>
      <c r="O16" s="185"/>
      <c r="P16" s="185"/>
      <c r="Q16" s="185"/>
      <c r="R16" s="185"/>
      <c r="S16" s="185"/>
      <c r="T16" s="185"/>
      <c r="U16" s="185"/>
      <c r="V16" s="185"/>
    </row>
    <row r="17" ht="23.25" customHeight="1" spans="1:22">
      <c r="A17" s="185"/>
      <c r="B17" s="185"/>
      <c r="C17" s="185"/>
      <c r="D17" s="185"/>
      <c r="E17" s="185"/>
      <c r="F17" s="185"/>
      <c r="G17" s="185"/>
      <c r="H17" s="185"/>
      <c r="I17" s="185"/>
      <c r="J17" s="185"/>
      <c r="K17" s="185"/>
      <c r="L17" s="185"/>
      <c r="M17" s="185"/>
      <c r="N17" s="185"/>
      <c r="O17" s="185"/>
      <c r="P17" s="185"/>
      <c r="Q17" s="185"/>
      <c r="R17" s="185"/>
      <c r="S17" s="185"/>
      <c r="T17" s="185"/>
      <c r="U17" s="185"/>
      <c r="V17" s="185"/>
    </row>
  </sheetData>
  <sheetProtection formatCells="0" formatColumns="0" formatRows="0"/>
  <mergeCells count="25">
    <mergeCell ref="A1:T1"/>
    <mergeCell ref="A2:J2"/>
    <mergeCell ref="A3:C3"/>
    <mergeCell ref="G3:J3"/>
    <mergeCell ref="K3:T3"/>
    <mergeCell ref="A4:A5"/>
    <mergeCell ref="B4:B5"/>
    <mergeCell ref="C4:C5"/>
    <mergeCell ref="D3:D5"/>
    <mergeCell ref="E3:E5"/>
    <mergeCell ref="F3:F5"/>
    <mergeCell ref="G4:G5"/>
    <mergeCell ref="H4:H5"/>
    <mergeCell ref="I4:I5"/>
    <mergeCell ref="J4:J5"/>
    <mergeCell ref="K4:K5"/>
    <mergeCell ref="L4:L5"/>
    <mergeCell ref="M4:M5"/>
    <mergeCell ref="N4:N5"/>
    <mergeCell ref="O4:O5"/>
    <mergeCell ref="P4:P5"/>
    <mergeCell ref="Q4:Q5"/>
    <mergeCell ref="R4:R5"/>
    <mergeCell ref="S4:S5"/>
    <mergeCell ref="T4:T5"/>
  </mergeCells>
  <printOptions horizontalCentered="1"/>
  <pageMargins left="0.393055555555556" right="0.393055555555556" top="0.984027777777778" bottom="0.984027777777778" header="0.471527777777778" footer="0.471527777777778"/>
  <pageSetup paperSize="9" scale="73" fitToHeight="0" orientation="landscape" horizontalDpi="600" verticalDpi="600"/>
  <headerFooter alignWithMargins="0" scaleWithDoc="0">
    <oddFooter>&amp;C第 &amp;P 页，共 &amp;N 页</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U16"/>
  <sheetViews>
    <sheetView workbookViewId="0">
      <selection activeCell="A1" sqref="A1:K1"/>
    </sheetView>
  </sheetViews>
  <sheetFormatPr defaultColWidth="8" defaultRowHeight="14.25" customHeight="1"/>
  <cols>
    <col min="1" max="1" width="30.625" style="151" customWidth="1"/>
    <col min="2" max="2" width="9.875" style="151" customWidth="1"/>
    <col min="3" max="3" width="11" style="151" customWidth="1"/>
    <col min="4" max="11" width="9.375" style="151" customWidth="1"/>
    <col min="12" max="255" width="8" style="151"/>
    <col min="256" max="16384" width="8" style="63"/>
  </cols>
  <sheetData>
    <row r="1" ht="27" customHeight="1" spans="1:11">
      <c r="A1" s="152" t="s">
        <v>4146</v>
      </c>
      <c r="B1" s="152"/>
      <c r="C1" s="152"/>
      <c r="D1" s="152"/>
      <c r="E1" s="152"/>
      <c r="F1" s="152"/>
      <c r="G1" s="152"/>
      <c r="H1" s="152"/>
      <c r="I1" s="152"/>
      <c r="J1" s="152"/>
      <c r="K1" s="152"/>
    </row>
    <row r="2" s="63" customFormat="1" ht="27" customHeight="1" spans="1:255">
      <c r="A2" s="153"/>
      <c r="B2" s="154"/>
      <c r="C2" s="154"/>
      <c r="D2" s="154"/>
      <c r="E2" s="154"/>
      <c r="F2" s="154"/>
      <c r="G2" s="154"/>
      <c r="H2" s="154"/>
      <c r="I2" s="154"/>
      <c r="J2" s="162" t="s">
        <v>1</v>
      </c>
      <c r="K2" s="162"/>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c r="AK2" s="163"/>
      <c r="AL2" s="163"/>
      <c r="AM2" s="163"/>
      <c r="AN2" s="163"/>
      <c r="AO2" s="163"/>
      <c r="AP2" s="163"/>
      <c r="AQ2" s="163"/>
      <c r="AR2" s="163"/>
      <c r="AS2" s="163"/>
      <c r="AT2" s="163"/>
      <c r="AU2" s="163"/>
      <c r="AV2" s="163"/>
      <c r="AW2" s="163"/>
      <c r="AX2" s="163"/>
      <c r="AY2" s="163"/>
      <c r="AZ2" s="163"/>
      <c r="BA2" s="163"/>
      <c r="BB2" s="163"/>
      <c r="BC2" s="163"/>
      <c r="BD2" s="163"/>
      <c r="BE2" s="163"/>
      <c r="BF2" s="163"/>
      <c r="BG2" s="163"/>
      <c r="BH2" s="163"/>
      <c r="BI2" s="163"/>
      <c r="BJ2" s="163"/>
      <c r="BK2" s="163"/>
      <c r="BL2" s="163"/>
      <c r="BM2" s="163"/>
      <c r="BN2" s="163"/>
      <c r="BO2" s="163"/>
      <c r="BP2" s="163"/>
      <c r="BQ2" s="163"/>
      <c r="BR2" s="163"/>
      <c r="BS2" s="163"/>
      <c r="BT2" s="163"/>
      <c r="BU2" s="163"/>
      <c r="BV2" s="163"/>
      <c r="BW2" s="163"/>
      <c r="BX2" s="163"/>
      <c r="BY2" s="163"/>
      <c r="BZ2" s="163"/>
      <c r="CA2" s="163"/>
      <c r="CB2" s="163"/>
      <c r="CC2" s="163"/>
      <c r="CD2" s="163"/>
      <c r="CE2" s="163"/>
      <c r="CF2" s="163"/>
      <c r="CG2" s="163"/>
      <c r="CH2" s="163"/>
      <c r="CI2" s="163"/>
      <c r="CJ2" s="163"/>
      <c r="CK2" s="163"/>
      <c r="CL2" s="163"/>
      <c r="CM2" s="163"/>
      <c r="CN2" s="163"/>
      <c r="CO2" s="163"/>
      <c r="CP2" s="163"/>
      <c r="CQ2" s="163"/>
      <c r="CR2" s="163"/>
      <c r="CS2" s="163"/>
      <c r="CT2" s="163"/>
      <c r="CU2" s="163"/>
      <c r="CV2" s="163"/>
      <c r="CW2" s="163"/>
      <c r="CX2" s="163"/>
      <c r="CY2" s="163"/>
      <c r="CZ2" s="163"/>
      <c r="DA2" s="163"/>
      <c r="DB2" s="163"/>
      <c r="DC2" s="163"/>
      <c r="DD2" s="163"/>
      <c r="DE2" s="163"/>
      <c r="DF2" s="163"/>
      <c r="DG2" s="163"/>
      <c r="DH2" s="163"/>
      <c r="DI2" s="163"/>
      <c r="DJ2" s="163"/>
      <c r="DK2" s="163"/>
      <c r="DL2" s="163"/>
      <c r="DM2" s="163"/>
      <c r="DN2" s="163"/>
      <c r="DO2" s="163"/>
      <c r="DP2" s="163"/>
      <c r="DQ2" s="163"/>
      <c r="DR2" s="163"/>
      <c r="DS2" s="163"/>
      <c r="DT2" s="163"/>
      <c r="DU2" s="163"/>
      <c r="DV2" s="163"/>
      <c r="DW2" s="163"/>
      <c r="DX2" s="163"/>
      <c r="DY2" s="163"/>
      <c r="DZ2" s="163"/>
      <c r="EA2" s="163"/>
      <c r="EB2" s="163"/>
      <c r="EC2" s="163"/>
      <c r="ED2" s="163"/>
      <c r="EE2" s="163"/>
      <c r="EF2" s="163"/>
      <c r="EG2" s="163"/>
      <c r="EH2" s="163"/>
      <c r="EI2" s="163"/>
      <c r="EJ2" s="163"/>
      <c r="EK2" s="163"/>
      <c r="EL2" s="163"/>
      <c r="EM2" s="163"/>
      <c r="EN2" s="163"/>
      <c r="EO2" s="163"/>
      <c r="EP2" s="163"/>
      <c r="EQ2" s="163"/>
      <c r="ER2" s="163"/>
      <c r="ES2" s="163"/>
      <c r="ET2" s="163"/>
      <c r="EU2" s="163"/>
      <c r="EV2" s="163"/>
      <c r="EW2" s="163"/>
      <c r="EX2" s="163"/>
      <c r="EY2" s="163"/>
      <c r="EZ2" s="163"/>
      <c r="FA2" s="163"/>
      <c r="FB2" s="163"/>
      <c r="FC2" s="163"/>
      <c r="FD2" s="163"/>
      <c r="FE2" s="163"/>
      <c r="FF2" s="163"/>
      <c r="FG2" s="163"/>
      <c r="FH2" s="163"/>
      <c r="FI2" s="163"/>
      <c r="FJ2" s="163"/>
      <c r="FK2" s="163"/>
      <c r="FL2" s="163"/>
      <c r="FM2" s="163"/>
      <c r="FN2" s="163"/>
      <c r="FO2" s="163"/>
      <c r="FP2" s="163"/>
      <c r="FQ2" s="163"/>
      <c r="FR2" s="163"/>
      <c r="FS2" s="163"/>
      <c r="FT2" s="163"/>
      <c r="FU2" s="163"/>
      <c r="FV2" s="163"/>
      <c r="FW2" s="163"/>
      <c r="FX2" s="163"/>
      <c r="FY2" s="163"/>
      <c r="FZ2" s="163"/>
      <c r="GA2" s="163"/>
      <c r="GB2" s="163"/>
      <c r="GC2" s="163"/>
      <c r="GD2" s="163"/>
      <c r="GE2" s="163"/>
      <c r="GF2" s="163"/>
      <c r="GG2" s="163"/>
      <c r="GH2" s="163"/>
      <c r="GI2" s="163"/>
      <c r="GJ2" s="163"/>
      <c r="GK2" s="163"/>
      <c r="GL2" s="163"/>
      <c r="GM2" s="163"/>
      <c r="GN2" s="163"/>
      <c r="GO2" s="163"/>
      <c r="GP2" s="163"/>
      <c r="GQ2" s="163"/>
      <c r="GR2" s="163"/>
      <c r="GS2" s="163"/>
      <c r="GT2" s="163"/>
      <c r="GU2" s="163"/>
      <c r="GV2" s="163"/>
      <c r="GW2" s="163"/>
      <c r="GX2" s="163"/>
      <c r="GY2" s="163"/>
      <c r="GZ2" s="163"/>
      <c r="HA2" s="163"/>
      <c r="HB2" s="163"/>
      <c r="HC2" s="163"/>
      <c r="HD2" s="163"/>
      <c r="HE2" s="163"/>
      <c r="HF2" s="163"/>
      <c r="HG2" s="163"/>
      <c r="HH2" s="163"/>
      <c r="HI2" s="163"/>
      <c r="HJ2" s="163"/>
      <c r="HK2" s="163"/>
      <c r="HL2" s="163"/>
      <c r="HM2" s="163"/>
      <c r="HN2" s="163"/>
      <c r="HO2" s="163"/>
      <c r="HP2" s="163"/>
      <c r="HQ2" s="163"/>
      <c r="HR2" s="163"/>
      <c r="HS2" s="163"/>
      <c r="HT2" s="163"/>
      <c r="HU2" s="163"/>
      <c r="HV2" s="163"/>
      <c r="HW2" s="163"/>
      <c r="HX2" s="163"/>
      <c r="HY2" s="163"/>
      <c r="HZ2" s="163"/>
      <c r="IA2" s="163"/>
      <c r="IB2" s="163"/>
      <c r="IC2" s="163"/>
      <c r="ID2" s="163"/>
      <c r="IE2" s="163"/>
      <c r="IF2" s="163"/>
      <c r="IG2" s="163"/>
      <c r="IH2" s="163"/>
      <c r="II2" s="163"/>
      <c r="IJ2" s="163"/>
      <c r="IK2" s="163"/>
      <c r="IL2" s="163"/>
      <c r="IM2" s="163"/>
      <c r="IN2" s="163"/>
      <c r="IO2" s="163"/>
      <c r="IP2" s="163"/>
      <c r="IQ2" s="163"/>
      <c r="IR2" s="163"/>
      <c r="IS2" s="163"/>
      <c r="IT2" s="163"/>
      <c r="IU2" s="163"/>
    </row>
    <row r="3" s="63" customFormat="1" ht="53" customHeight="1" spans="1:255">
      <c r="A3" s="125" t="s">
        <v>4147</v>
      </c>
      <c r="B3" s="155" t="s">
        <v>17</v>
      </c>
      <c r="C3" s="155" t="s">
        <v>4148</v>
      </c>
      <c r="D3" s="155" t="s">
        <v>4149</v>
      </c>
      <c r="E3" s="155" t="s">
        <v>4150</v>
      </c>
      <c r="F3" s="155" t="s">
        <v>4151</v>
      </c>
      <c r="G3" s="155" t="s">
        <v>4152</v>
      </c>
      <c r="H3" s="155" t="s">
        <v>4153</v>
      </c>
      <c r="I3" s="155" t="s">
        <v>4154</v>
      </c>
      <c r="J3" s="155" t="s">
        <v>4155</v>
      </c>
      <c r="K3" s="155" t="s">
        <v>4156</v>
      </c>
      <c r="L3" s="163"/>
      <c r="M3" s="163"/>
      <c r="N3" s="163"/>
      <c r="O3" s="163"/>
      <c r="P3" s="163"/>
      <c r="Q3" s="163"/>
      <c r="R3" s="163"/>
      <c r="S3" s="163"/>
      <c r="T3" s="16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row>
    <row r="4" s="63" customFormat="1" ht="27" customHeight="1" spans="1:255">
      <c r="A4" s="156" t="s">
        <v>4157</v>
      </c>
      <c r="B4" s="157">
        <v>68881.61</v>
      </c>
      <c r="C4" s="157">
        <v>15943</v>
      </c>
      <c r="D4" s="157">
        <v>15785.91</v>
      </c>
      <c r="E4" s="157">
        <v>1901.65</v>
      </c>
      <c r="F4" s="157">
        <v>2584.15</v>
      </c>
      <c r="G4" s="157">
        <v>7968</v>
      </c>
      <c r="H4" s="157">
        <v>23130</v>
      </c>
      <c r="I4" s="157">
        <v>960</v>
      </c>
      <c r="J4" s="157">
        <v>608.9</v>
      </c>
      <c r="K4" s="157"/>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3"/>
      <c r="AN4" s="163"/>
      <c r="AO4" s="163"/>
      <c r="AP4" s="163"/>
      <c r="AQ4" s="163"/>
      <c r="AR4" s="163"/>
      <c r="AS4" s="163"/>
      <c r="AT4" s="163"/>
      <c r="AU4" s="163"/>
      <c r="AV4" s="163"/>
      <c r="AW4" s="163"/>
      <c r="AX4" s="163"/>
      <c r="AY4" s="163"/>
      <c r="AZ4" s="163"/>
      <c r="BA4" s="163"/>
      <c r="BB4" s="163"/>
      <c r="BC4" s="163"/>
      <c r="BD4" s="163"/>
      <c r="BE4" s="163"/>
      <c r="BF4" s="163"/>
      <c r="BG4" s="163"/>
      <c r="BH4" s="163"/>
      <c r="BI4" s="163"/>
      <c r="BJ4" s="163"/>
      <c r="BK4" s="163"/>
      <c r="BL4" s="163"/>
      <c r="BM4" s="163"/>
      <c r="BN4" s="163"/>
      <c r="BO4" s="163"/>
      <c r="BP4" s="163"/>
      <c r="BQ4" s="163"/>
      <c r="BR4" s="163"/>
      <c r="BS4" s="163"/>
      <c r="BT4" s="163"/>
      <c r="BU4" s="163"/>
      <c r="BV4" s="163"/>
      <c r="BW4" s="163"/>
      <c r="BX4" s="163"/>
      <c r="BY4" s="163"/>
      <c r="BZ4" s="163"/>
      <c r="CA4" s="163"/>
      <c r="CB4" s="163"/>
      <c r="CC4" s="163"/>
      <c r="CD4" s="163"/>
      <c r="CE4" s="163"/>
      <c r="CF4" s="163"/>
      <c r="CG4" s="163"/>
      <c r="CH4" s="163"/>
      <c r="CI4" s="163"/>
      <c r="CJ4" s="163"/>
      <c r="CK4" s="163"/>
      <c r="CL4" s="163"/>
      <c r="CM4" s="163"/>
      <c r="CN4" s="163"/>
      <c r="CO4" s="163"/>
      <c r="CP4" s="163"/>
      <c r="CQ4" s="163"/>
      <c r="CR4" s="163"/>
      <c r="CS4" s="163"/>
      <c r="CT4" s="163"/>
      <c r="CU4" s="163"/>
      <c r="CV4" s="163"/>
      <c r="CW4" s="163"/>
      <c r="CX4" s="163"/>
      <c r="CY4" s="163"/>
      <c r="CZ4" s="163"/>
      <c r="DA4" s="163"/>
      <c r="DB4" s="163"/>
      <c r="DC4" s="163"/>
      <c r="DD4" s="163"/>
      <c r="DE4" s="163"/>
      <c r="DF4" s="163"/>
      <c r="DG4" s="163"/>
      <c r="DH4" s="163"/>
      <c r="DI4" s="163"/>
      <c r="DJ4" s="163"/>
      <c r="DK4" s="163"/>
      <c r="DL4" s="163"/>
      <c r="DM4" s="163"/>
      <c r="DN4" s="163"/>
      <c r="DO4" s="163"/>
      <c r="DP4" s="163"/>
      <c r="DQ4" s="163"/>
      <c r="DR4" s="163"/>
      <c r="DS4" s="163"/>
      <c r="DT4" s="163"/>
      <c r="DU4" s="163"/>
      <c r="DV4" s="163"/>
      <c r="DW4" s="163"/>
      <c r="DX4" s="163"/>
      <c r="DY4" s="163"/>
      <c r="DZ4" s="163"/>
      <c r="EA4" s="163"/>
      <c r="EB4" s="163"/>
      <c r="EC4" s="163"/>
      <c r="ED4" s="163"/>
      <c r="EE4" s="163"/>
      <c r="EF4" s="163"/>
      <c r="EG4" s="163"/>
      <c r="EH4" s="163"/>
      <c r="EI4" s="163"/>
      <c r="EJ4" s="163"/>
      <c r="EK4" s="163"/>
      <c r="EL4" s="163"/>
      <c r="EM4" s="163"/>
      <c r="EN4" s="163"/>
      <c r="EO4" s="163"/>
      <c r="EP4" s="163"/>
      <c r="EQ4" s="163"/>
      <c r="ER4" s="163"/>
      <c r="ES4" s="163"/>
      <c r="ET4" s="163"/>
      <c r="EU4" s="163"/>
      <c r="EV4" s="163"/>
      <c r="EW4" s="163"/>
      <c r="EX4" s="163"/>
      <c r="EY4" s="163"/>
      <c r="EZ4" s="163"/>
      <c r="FA4" s="163"/>
      <c r="FB4" s="163"/>
      <c r="FC4" s="163"/>
      <c r="FD4" s="163"/>
      <c r="FE4" s="163"/>
      <c r="FF4" s="163"/>
      <c r="FG4" s="163"/>
      <c r="FH4" s="163"/>
      <c r="FI4" s="163"/>
      <c r="FJ4" s="163"/>
      <c r="FK4" s="163"/>
      <c r="FL4" s="163"/>
      <c r="FM4" s="163"/>
      <c r="FN4" s="163"/>
      <c r="FO4" s="163"/>
      <c r="FP4" s="163"/>
      <c r="FQ4" s="163"/>
      <c r="FR4" s="163"/>
      <c r="FS4" s="163"/>
      <c r="FT4" s="163"/>
      <c r="FU4" s="163"/>
      <c r="FV4" s="163"/>
      <c r="FW4" s="163"/>
      <c r="FX4" s="163"/>
      <c r="FY4" s="163"/>
      <c r="FZ4" s="163"/>
      <c r="GA4" s="163"/>
      <c r="GB4" s="163"/>
      <c r="GC4" s="163"/>
      <c r="GD4" s="163"/>
      <c r="GE4" s="163"/>
      <c r="GF4" s="163"/>
      <c r="GG4" s="163"/>
      <c r="GH4" s="163"/>
      <c r="GI4" s="163"/>
      <c r="GJ4" s="163"/>
      <c r="GK4" s="163"/>
      <c r="GL4" s="163"/>
      <c r="GM4" s="163"/>
      <c r="GN4" s="163"/>
      <c r="GO4" s="163"/>
      <c r="GP4" s="163"/>
      <c r="GQ4" s="163"/>
      <c r="GR4" s="163"/>
      <c r="GS4" s="163"/>
      <c r="GT4" s="163"/>
      <c r="GU4" s="163"/>
      <c r="GV4" s="163"/>
      <c r="GW4" s="163"/>
      <c r="GX4" s="163"/>
      <c r="GY4" s="163"/>
      <c r="GZ4" s="163"/>
      <c r="HA4" s="163"/>
      <c r="HB4" s="163"/>
      <c r="HC4" s="163"/>
      <c r="HD4" s="163"/>
      <c r="HE4" s="163"/>
      <c r="HF4" s="163"/>
      <c r="HG4" s="163"/>
      <c r="HH4" s="163"/>
      <c r="HI4" s="163"/>
      <c r="HJ4" s="163"/>
      <c r="HK4" s="163"/>
      <c r="HL4" s="163"/>
      <c r="HM4" s="163"/>
      <c r="HN4" s="163"/>
      <c r="HO4" s="163"/>
      <c r="HP4" s="163"/>
      <c r="HQ4" s="163"/>
      <c r="HR4" s="163"/>
      <c r="HS4" s="163"/>
      <c r="HT4" s="163"/>
      <c r="HU4" s="163"/>
      <c r="HV4" s="163"/>
      <c r="HW4" s="163"/>
      <c r="HX4" s="163"/>
      <c r="HY4" s="163"/>
      <c r="HZ4" s="163"/>
      <c r="IA4" s="163"/>
      <c r="IB4" s="163"/>
      <c r="IC4" s="163"/>
      <c r="ID4" s="163"/>
      <c r="IE4" s="163"/>
      <c r="IF4" s="163"/>
      <c r="IG4" s="163"/>
      <c r="IH4" s="163"/>
      <c r="II4" s="163"/>
      <c r="IJ4" s="163"/>
      <c r="IK4" s="163"/>
      <c r="IL4" s="163"/>
      <c r="IM4" s="163"/>
      <c r="IN4" s="163"/>
      <c r="IO4" s="163"/>
      <c r="IP4" s="163"/>
      <c r="IQ4" s="163"/>
      <c r="IR4" s="163"/>
      <c r="IS4" s="163"/>
      <c r="IT4" s="163"/>
      <c r="IU4" s="163"/>
    </row>
    <row r="5" s="63" customFormat="1" ht="27" customHeight="1" spans="1:255">
      <c r="A5" s="156" t="s">
        <v>4158</v>
      </c>
      <c r="B5" s="157">
        <v>45409.18</v>
      </c>
      <c r="C5" s="158">
        <v>15430</v>
      </c>
      <c r="D5" s="157">
        <v>12113.41</v>
      </c>
      <c r="E5" s="157">
        <v>1896.65</v>
      </c>
      <c r="F5" s="157">
        <v>1146.27</v>
      </c>
      <c r="G5" s="157">
        <v>7932</v>
      </c>
      <c r="H5" s="157">
        <v>6300</v>
      </c>
      <c r="I5" s="157"/>
      <c r="J5" s="157">
        <v>590.85</v>
      </c>
      <c r="K5" s="157"/>
      <c r="L5" s="163"/>
      <c r="M5" s="163"/>
      <c r="N5" s="163"/>
      <c r="O5" s="163"/>
      <c r="P5" s="163"/>
      <c r="Q5" s="163"/>
      <c r="R5" s="163"/>
      <c r="S5" s="163"/>
      <c r="T5" s="163"/>
      <c r="U5" s="163"/>
      <c r="V5" s="163"/>
      <c r="W5" s="163"/>
      <c r="X5" s="163"/>
      <c r="Y5" s="163"/>
      <c r="Z5" s="163"/>
      <c r="AA5" s="163"/>
      <c r="AB5" s="163"/>
      <c r="AC5" s="163"/>
      <c r="AD5" s="163"/>
      <c r="AE5" s="163"/>
      <c r="AF5" s="163"/>
      <c r="AG5" s="163"/>
      <c r="AH5" s="163"/>
      <c r="AI5" s="163"/>
      <c r="AJ5" s="163"/>
      <c r="AK5" s="163"/>
      <c r="AL5" s="163"/>
      <c r="AM5" s="163"/>
      <c r="AN5" s="163"/>
      <c r="AO5" s="163"/>
      <c r="AP5" s="163"/>
      <c r="AQ5" s="163"/>
      <c r="AR5" s="163"/>
      <c r="AS5" s="163"/>
      <c r="AT5" s="163"/>
      <c r="AU5" s="163"/>
      <c r="AV5" s="163"/>
      <c r="AW5" s="163"/>
      <c r="AX5" s="163"/>
      <c r="AY5" s="163"/>
      <c r="AZ5" s="163"/>
      <c r="BA5" s="163"/>
      <c r="BB5" s="163"/>
      <c r="BC5" s="163"/>
      <c r="BD5" s="163"/>
      <c r="BE5" s="163"/>
      <c r="BF5" s="163"/>
      <c r="BG5" s="163"/>
      <c r="BH5" s="163"/>
      <c r="BI5" s="163"/>
      <c r="BJ5" s="163"/>
      <c r="BK5" s="163"/>
      <c r="BL5" s="163"/>
      <c r="BM5" s="163"/>
      <c r="BN5" s="163"/>
      <c r="BO5" s="163"/>
      <c r="BP5" s="163"/>
      <c r="BQ5" s="163"/>
      <c r="BR5" s="163"/>
      <c r="BS5" s="163"/>
      <c r="BT5" s="163"/>
      <c r="BU5" s="163"/>
      <c r="BV5" s="163"/>
      <c r="BW5" s="163"/>
      <c r="BX5" s="163"/>
      <c r="BY5" s="163"/>
      <c r="BZ5" s="163"/>
      <c r="CA5" s="163"/>
      <c r="CB5" s="163"/>
      <c r="CC5" s="163"/>
      <c r="CD5" s="163"/>
      <c r="CE5" s="163"/>
      <c r="CF5" s="163"/>
      <c r="CG5" s="163"/>
      <c r="CH5" s="163"/>
      <c r="CI5" s="163"/>
      <c r="CJ5" s="163"/>
      <c r="CK5" s="163"/>
      <c r="CL5" s="163"/>
      <c r="CM5" s="163"/>
      <c r="CN5" s="163"/>
      <c r="CO5" s="163"/>
      <c r="CP5" s="163"/>
      <c r="CQ5" s="163"/>
      <c r="CR5" s="163"/>
      <c r="CS5" s="163"/>
      <c r="CT5" s="163"/>
      <c r="CU5" s="163"/>
      <c r="CV5" s="163"/>
      <c r="CW5" s="163"/>
      <c r="CX5" s="163"/>
      <c r="CY5" s="163"/>
      <c r="CZ5" s="163"/>
      <c r="DA5" s="163"/>
      <c r="DB5" s="163"/>
      <c r="DC5" s="163"/>
      <c r="DD5" s="163"/>
      <c r="DE5" s="163"/>
      <c r="DF5" s="163"/>
      <c r="DG5" s="163"/>
      <c r="DH5" s="163"/>
      <c r="DI5" s="163"/>
      <c r="DJ5" s="163"/>
      <c r="DK5" s="163"/>
      <c r="DL5" s="163"/>
      <c r="DM5" s="163"/>
      <c r="DN5" s="163"/>
      <c r="DO5" s="163"/>
      <c r="DP5" s="163"/>
      <c r="DQ5" s="163"/>
      <c r="DR5" s="163"/>
      <c r="DS5" s="163"/>
      <c r="DT5" s="163"/>
      <c r="DU5" s="163"/>
      <c r="DV5" s="163"/>
      <c r="DW5" s="163"/>
      <c r="DX5" s="163"/>
      <c r="DY5" s="163"/>
      <c r="DZ5" s="163"/>
      <c r="EA5" s="163"/>
      <c r="EB5" s="163"/>
      <c r="EC5" s="163"/>
      <c r="ED5" s="163"/>
      <c r="EE5" s="163"/>
      <c r="EF5" s="163"/>
      <c r="EG5" s="163"/>
      <c r="EH5" s="163"/>
      <c r="EI5" s="163"/>
      <c r="EJ5" s="163"/>
      <c r="EK5" s="163"/>
      <c r="EL5" s="163"/>
      <c r="EM5" s="163"/>
      <c r="EN5" s="163"/>
      <c r="EO5" s="163"/>
      <c r="EP5" s="163"/>
      <c r="EQ5" s="163"/>
      <c r="ER5" s="163"/>
      <c r="ES5" s="163"/>
      <c r="ET5" s="163"/>
      <c r="EU5" s="163"/>
      <c r="EV5" s="163"/>
      <c r="EW5" s="163"/>
      <c r="EX5" s="163"/>
      <c r="EY5" s="163"/>
      <c r="EZ5" s="163"/>
      <c r="FA5" s="163"/>
      <c r="FB5" s="163"/>
      <c r="FC5" s="163"/>
      <c r="FD5" s="163"/>
      <c r="FE5" s="163"/>
      <c r="FF5" s="163"/>
      <c r="FG5" s="163"/>
      <c r="FH5" s="163"/>
      <c r="FI5" s="163"/>
      <c r="FJ5" s="163"/>
      <c r="FK5" s="163"/>
      <c r="FL5" s="163"/>
      <c r="FM5" s="163"/>
      <c r="FN5" s="163"/>
      <c r="FO5" s="163"/>
      <c r="FP5" s="163"/>
      <c r="FQ5" s="163"/>
      <c r="FR5" s="163"/>
      <c r="FS5" s="163"/>
      <c r="FT5" s="163"/>
      <c r="FU5" s="163"/>
      <c r="FV5" s="163"/>
      <c r="FW5" s="163"/>
      <c r="FX5" s="163"/>
      <c r="FY5" s="163"/>
      <c r="FZ5" s="163"/>
      <c r="GA5" s="163"/>
      <c r="GB5" s="163"/>
      <c r="GC5" s="163"/>
      <c r="GD5" s="163"/>
      <c r="GE5" s="163"/>
      <c r="GF5" s="163"/>
      <c r="GG5" s="163"/>
      <c r="GH5" s="163"/>
      <c r="GI5" s="163"/>
      <c r="GJ5" s="163"/>
      <c r="GK5" s="163"/>
      <c r="GL5" s="163"/>
      <c r="GM5" s="163"/>
      <c r="GN5" s="163"/>
      <c r="GO5" s="163"/>
      <c r="GP5" s="163"/>
      <c r="GQ5" s="163"/>
      <c r="GR5" s="163"/>
      <c r="GS5" s="163"/>
      <c r="GT5" s="163"/>
      <c r="GU5" s="163"/>
      <c r="GV5" s="163"/>
      <c r="GW5" s="163"/>
      <c r="GX5" s="163"/>
      <c r="GY5" s="163"/>
      <c r="GZ5" s="163"/>
      <c r="HA5" s="163"/>
      <c r="HB5" s="163"/>
      <c r="HC5" s="163"/>
      <c r="HD5" s="163"/>
      <c r="HE5" s="163"/>
      <c r="HF5" s="163"/>
      <c r="HG5" s="163"/>
      <c r="HH5" s="163"/>
      <c r="HI5" s="163"/>
      <c r="HJ5" s="163"/>
      <c r="HK5" s="163"/>
      <c r="HL5" s="163"/>
      <c r="HM5" s="163"/>
      <c r="HN5" s="163"/>
      <c r="HO5" s="163"/>
      <c r="HP5" s="163"/>
      <c r="HQ5" s="163"/>
      <c r="HR5" s="163"/>
      <c r="HS5" s="163"/>
      <c r="HT5" s="163"/>
      <c r="HU5" s="163"/>
      <c r="HV5" s="163"/>
      <c r="HW5" s="163"/>
      <c r="HX5" s="163"/>
      <c r="HY5" s="163"/>
      <c r="HZ5" s="163"/>
      <c r="IA5" s="163"/>
      <c r="IB5" s="163"/>
      <c r="IC5" s="163"/>
      <c r="ID5" s="163"/>
      <c r="IE5" s="163"/>
      <c r="IF5" s="163"/>
      <c r="IG5" s="163"/>
      <c r="IH5" s="163"/>
      <c r="II5" s="163"/>
      <c r="IJ5" s="163"/>
      <c r="IK5" s="163"/>
      <c r="IL5" s="163"/>
      <c r="IM5" s="163"/>
      <c r="IN5" s="163"/>
      <c r="IO5" s="163"/>
      <c r="IP5" s="163"/>
      <c r="IQ5" s="163"/>
      <c r="IR5" s="163"/>
      <c r="IS5" s="163"/>
      <c r="IT5" s="163"/>
      <c r="IU5" s="163"/>
    </row>
    <row r="6" s="63" customFormat="1" ht="27" customHeight="1" spans="1:255">
      <c r="A6" s="156" t="s">
        <v>4159</v>
      </c>
      <c r="B6" s="157">
        <v>341.88</v>
      </c>
      <c r="C6" s="158">
        <v>200</v>
      </c>
      <c r="D6" s="157">
        <v>46</v>
      </c>
      <c r="E6" s="157">
        <v>5</v>
      </c>
      <c r="F6" s="157">
        <v>6.83</v>
      </c>
      <c r="G6" s="157">
        <v>36</v>
      </c>
      <c r="H6" s="157">
        <v>30</v>
      </c>
      <c r="I6" s="157"/>
      <c r="J6" s="157">
        <v>18.05</v>
      </c>
      <c r="K6" s="157"/>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c r="AO6" s="163"/>
      <c r="AP6" s="163"/>
      <c r="AQ6" s="163"/>
      <c r="AR6" s="163"/>
      <c r="AS6" s="163"/>
      <c r="AT6" s="163"/>
      <c r="AU6" s="163"/>
      <c r="AV6" s="163"/>
      <c r="AW6" s="163"/>
      <c r="AX6" s="163"/>
      <c r="AY6" s="163"/>
      <c r="AZ6" s="163"/>
      <c r="BA6" s="163"/>
      <c r="BB6" s="163"/>
      <c r="BC6" s="163"/>
      <c r="BD6" s="163"/>
      <c r="BE6" s="163"/>
      <c r="BF6" s="163"/>
      <c r="BG6" s="163"/>
      <c r="BH6" s="163"/>
      <c r="BI6" s="163"/>
      <c r="BJ6" s="163"/>
      <c r="BK6" s="163"/>
      <c r="BL6" s="163"/>
      <c r="BM6" s="163"/>
      <c r="BN6" s="163"/>
      <c r="BO6" s="163"/>
      <c r="BP6" s="163"/>
      <c r="BQ6" s="163"/>
      <c r="BR6" s="163"/>
      <c r="BS6" s="163"/>
      <c r="BT6" s="163"/>
      <c r="BU6" s="163"/>
      <c r="BV6" s="163"/>
      <c r="BW6" s="163"/>
      <c r="BX6" s="163"/>
      <c r="BY6" s="163"/>
      <c r="BZ6" s="163"/>
      <c r="CA6" s="163"/>
      <c r="CB6" s="163"/>
      <c r="CC6" s="163"/>
      <c r="CD6" s="163"/>
      <c r="CE6" s="163"/>
      <c r="CF6" s="163"/>
      <c r="CG6" s="163"/>
      <c r="CH6" s="163"/>
      <c r="CI6" s="163"/>
      <c r="CJ6" s="163"/>
      <c r="CK6" s="163"/>
      <c r="CL6" s="163"/>
      <c r="CM6" s="163"/>
      <c r="CN6" s="163"/>
      <c r="CO6" s="163"/>
      <c r="CP6" s="163"/>
      <c r="CQ6" s="163"/>
      <c r="CR6" s="163"/>
      <c r="CS6" s="163"/>
      <c r="CT6" s="163"/>
      <c r="CU6" s="163"/>
      <c r="CV6" s="163"/>
      <c r="CW6" s="163"/>
      <c r="CX6" s="163"/>
      <c r="CY6" s="163"/>
      <c r="CZ6" s="163"/>
      <c r="DA6" s="163"/>
      <c r="DB6" s="163"/>
      <c r="DC6" s="163"/>
      <c r="DD6" s="163"/>
      <c r="DE6" s="163"/>
      <c r="DF6" s="163"/>
      <c r="DG6" s="163"/>
      <c r="DH6" s="163"/>
      <c r="DI6" s="163"/>
      <c r="DJ6" s="163"/>
      <c r="DK6" s="163"/>
      <c r="DL6" s="163"/>
      <c r="DM6" s="163"/>
      <c r="DN6" s="163"/>
      <c r="DO6" s="163"/>
      <c r="DP6" s="163"/>
      <c r="DQ6" s="163"/>
      <c r="DR6" s="163"/>
      <c r="DS6" s="163"/>
      <c r="DT6" s="163"/>
      <c r="DU6" s="163"/>
      <c r="DV6" s="163"/>
      <c r="DW6" s="163"/>
      <c r="DX6" s="163"/>
      <c r="DY6" s="163"/>
      <c r="DZ6" s="163"/>
      <c r="EA6" s="163"/>
      <c r="EB6" s="163"/>
      <c r="EC6" s="163"/>
      <c r="ED6" s="163"/>
      <c r="EE6" s="163"/>
      <c r="EF6" s="163"/>
      <c r="EG6" s="163"/>
      <c r="EH6" s="163"/>
      <c r="EI6" s="163"/>
      <c r="EJ6" s="163"/>
      <c r="EK6" s="163"/>
      <c r="EL6" s="163"/>
      <c r="EM6" s="163"/>
      <c r="EN6" s="163"/>
      <c r="EO6" s="163"/>
      <c r="EP6" s="163"/>
      <c r="EQ6" s="163"/>
      <c r="ER6" s="163"/>
      <c r="ES6" s="163"/>
      <c r="ET6" s="163"/>
      <c r="EU6" s="163"/>
      <c r="EV6" s="163"/>
      <c r="EW6" s="163"/>
      <c r="EX6" s="163"/>
      <c r="EY6" s="163"/>
      <c r="EZ6" s="163"/>
      <c r="FA6" s="163"/>
      <c r="FB6" s="163"/>
      <c r="FC6" s="163"/>
      <c r="FD6" s="163"/>
      <c r="FE6" s="163"/>
      <c r="FF6" s="163"/>
      <c r="FG6" s="163"/>
      <c r="FH6" s="163"/>
      <c r="FI6" s="163"/>
      <c r="FJ6" s="163"/>
      <c r="FK6" s="163"/>
      <c r="FL6" s="163"/>
      <c r="FM6" s="163"/>
      <c r="FN6" s="163"/>
      <c r="FO6" s="163"/>
      <c r="FP6" s="163"/>
      <c r="FQ6" s="163"/>
      <c r="FR6" s="163"/>
      <c r="FS6" s="163"/>
      <c r="FT6" s="163"/>
      <c r="FU6" s="163"/>
      <c r="FV6" s="163"/>
      <c r="FW6" s="163"/>
      <c r="FX6" s="163"/>
      <c r="FY6" s="163"/>
      <c r="FZ6" s="163"/>
      <c r="GA6" s="163"/>
      <c r="GB6" s="163"/>
      <c r="GC6" s="163"/>
      <c r="GD6" s="163"/>
      <c r="GE6" s="163"/>
      <c r="GF6" s="163"/>
      <c r="GG6" s="163"/>
      <c r="GH6" s="163"/>
      <c r="GI6" s="163"/>
      <c r="GJ6" s="163"/>
      <c r="GK6" s="163"/>
      <c r="GL6" s="163"/>
      <c r="GM6" s="163"/>
      <c r="GN6" s="163"/>
      <c r="GO6" s="163"/>
      <c r="GP6" s="163"/>
      <c r="GQ6" s="163"/>
      <c r="GR6" s="163"/>
      <c r="GS6" s="163"/>
      <c r="GT6" s="163"/>
      <c r="GU6" s="163"/>
      <c r="GV6" s="163"/>
      <c r="GW6" s="163"/>
      <c r="GX6" s="163"/>
      <c r="GY6" s="163"/>
      <c r="GZ6" s="163"/>
      <c r="HA6" s="163"/>
      <c r="HB6" s="163"/>
      <c r="HC6" s="163"/>
      <c r="HD6" s="163"/>
      <c r="HE6" s="163"/>
      <c r="HF6" s="163"/>
      <c r="HG6" s="163"/>
      <c r="HH6" s="163"/>
      <c r="HI6" s="163"/>
      <c r="HJ6" s="163"/>
      <c r="HK6" s="163"/>
      <c r="HL6" s="163"/>
      <c r="HM6" s="163"/>
      <c r="HN6" s="163"/>
      <c r="HO6" s="163"/>
      <c r="HP6" s="163"/>
      <c r="HQ6" s="163"/>
      <c r="HR6" s="163"/>
      <c r="HS6" s="163"/>
      <c r="HT6" s="163"/>
      <c r="HU6" s="163"/>
      <c r="HV6" s="163"/>
      <c r="HW6" s="163"/>
      <c r="HX6" s="163"/>
      <c r="HY6" s="163"/>
      <c r="HZ6" s="163"/>
      <c r="IA6" s="163"/>
      <c r="IB6" s="163"/>
      <c r="IC6" s="163"/>
      <c r="ID6" s="163"/>
      <c r="IE6" s="163"/>
      <c r="IF6" s="163"/>
      <c r="IG6" s="163"/>
      <c r="IH6" s="163"/>
      <c r="II6" s="163"/>
      <c r="IJ6" s="163"/>
      <c r="IK6" s="163"/>
      <c r="IL6" s="163"/>
      <c r="IM6" s="163"/>
      <c r="IN6" s="163"/>
      <c r="IO6" s="163"/>
      <c r="IP6" s="163"/>
      <c r="IQ6" s="163"/>
      <c r="IR6" s="163"/>
      <c r="IS6" s="163"/>
      <c r="IT6" s="163"/>
      <c r="IU6" s="163"/>
    </row>
    <row r="7" s="63" customFormat="1" ht="27" customHeight="1" spans="1:255">
      <c r="A7" s="159" t="s">
        <v>4160</v>
      </c>
      <c r="B7" s="157">
        <v>21956.94</v>
      </c>
      <c r="C7" s="158">
        <v>113</v>
      </c>
      <c r="D7" s="157">
        <v>3626.5</v>
      </c>
      <c r="E7" s="157"/>
      <c r="F7" s="157">
        <v>1417.44</v>
      </c>
      <c r="G7" s="157">
        <v>0</v>
      </c>
      <c r="H7" s="157">
        <v>16800</v>
      </c>
      <c r="I7" s="157"/>
      <c r="J7" s="157"/>
      <c r="K7" s="157"/>
      <c r="L7" s="163"/>
      <c r="M7" s="163"/>
      <c r="N7" s="163"/>
      <c r="O7" s="163"/>
      <c r="P7" s="163"/>
      <c r="Q7" s="163"/>
      <c r="R7" s="163"/>
      <c r="S7" s="163"/>
      <c r="T7" s="163"/>
      <c r="U7" s="163"/>
      <c r="V7" s="163"/>
      <c r="W7" s="163"/>
      <c r="X7" s="163"/>
      <c r="Y7" s="163"/>
      <c r="Z7" s="163"/>
      <c r="AA7" s="163"/>
      <c r="AB7" s="163"/>
      <c r="AC7" s="163"/>
      <c r="AD7" s="163"/>
      <c r="AE7" s="163"/>
      <c r="AF7" s="163"/>
      <c r="AG7" s="163"/>
      <c r="AH7" s="163"/>
      <c r="AI7" s="163"/>
      <c r="AJ7" s="163"/>
      <c r="AK7" s="163"/>
      <c r="AL7" s="163"/>
      <c r="AM7" s="163"/>
      <c r="AN7" s="163"/>
      <c r="AO7" s="163"/>
      <c r="AP7" s="163"/>
      <c r="AQ7" s="163"/>
      <c r="AR7" s="163"/>
      <c r="AS7" s="163"/>
      <c r="AT7" s="163"/>
      <c r="AU7" s="163"/>
      <c r="AV7" s="163"/>
      <c r="AW7" s="163"/>
      <c r="AX7" s="163"/>
      <c r="AY7" s="163"/>
      <c r="AZ7" s="163"/>
      <c r="BA7" s="163"/>
      <c r="BB7" s="163"/>
      <c r="BC7" s="163"/>
      <c r="BD7" s="163"/>
      <c r="BE7" s="163"/>
      <c r="BF7" s="163"/>
      <c r="BG7" s="163"/>
      <c r="BH7" s="163"/>
      <c r="BI7" s="163"/>
      <c r="BJ7" s="163"/>
      <c r="BK7" s="163"/>
      <c r="BL7" s="163"/>
      <c r="BM7" s="163"/>
      <c r="BN7" s="163"/>
      <c r="BO7" s="163"/>
      <c r="BP7" s="163"/>
      <c r="BQ7" s="163"/>
      <c r="BR7" s="163"/>
      <c r="BS7" s="163"/>
      <c r="BT7" s="163"/>
      <c r="BU7" s="163"/>
      <c r="BV7" s="163"/>
      <c r="BW7" s="163"/>
      <c r="BX7" s="163"/>
      <c r="BY7" s="163"/>
      <c r="BZ7" s="163"/>
      <c r="CA7" s="163"/>
      <c r="CB7" s="163"/>
      <c r="CC7" s="163"/>
      <c r="CD7" s="163"/>
      <c r="CE7" s="163"/>
      <c r="CF7" s="163"/>
      <c r="CG7" s="163"/>
      <c r="CH7" s="163"/>
      <c r="CI7" s="163"/>
      <c r="CJ7" s="163"/>
      <c r="CK7" s="163"/>
      <c r="CL7" s="163"/>
      <c r="CM7" s="163"/>
      <c r="CN7" s="163"/>
      <c r="CO7" s="163"/>
      <c r="CP7" s="163"/>
      <c r="CQ7" s="163"/>
      <c r="CR7" s="163"/>
      <c r="CS7" s="163"/>
      <c r="CT7" s="163"/>
      <c r="CU7" s="163"/>
      <c r="CV7" s="163"/>
      <c r="CW7" s="163"/>
      <c r="CX7" s="163"/>
      <c r="CY7" s="163"/>
      <c r="CZ7" s="163"/>
      <c r="DA7" s="163"/>
      <c r="DB7" s="163"/>
      <c r="DC7" s="163"/>
      <c r="DD7" s="163"/>
      <c r="DE7" s="163"/>
      <c r="DF7" s="163"/>
      <c r="DG7" s="163"/>
      <c r="DH7" s="163"/>
      <c r="DI7" s="163"/>
      <c r="DJ7" s="163"/>
      <c r="DK7" s="163"/>
      <c r="DL7" s="163"/>
      <c r="DM7" s="163"/>
      <c r="DN7" s="163"/>
      <c r="DO7" s="163"/>
      <c r="DP7" s="163"/>
      <c r="DQ7" s="163"/>
      <c r="DR7" s="163"/>
      <c r="DS7" s="163"/>
      <c r="DT7" s="163"/>
      <c r="DU7" s="163"/>
      <c r="DV7" s="163"/>
      <c r="DW7" s="163"/>
      <c r="DX7" s="163"/>
      <c r="DY7" s="163"/>
      <c r="DZ7" s="163"/>
      <c r="EA7" s="163"/>
      <c r="EB7" s="163"/>
      <c r="EC7" s="163"/>
      <c r="ED7" s="163"/>
      <c r="EE7" s="163"/>
      <c r="EF7" s="163"/>
      <c r="EG7" s="163"/>
      <c r="EH7" s="163"/>
      <c r="EI7" s="163"/>
      <c r="EJ7" s="163"/>
      <c r="EK7" s="163"/>
      <c r="EL7" s="163"/>
      <c r="EM7" s="163"/>
      <c r="EN7" s="163"/>
      <c r="EO7" s="163"/>
      <c r="EP7" s="163"/>
      <c r="EQ7" s="163"/>
      <c r="ER7" s="163"/>
      <c r="ES7" s="163"/>
      <c r="ET7" s="163"/>
      <c r="EU7" s="163"/>
      <c r="EV7" s="163"/>
      <c r="EW7" s="163"/>
      <c r="EX7" s="163"/>
      <c r="EY7" s="163"/>
      <c r="EZ7" s="163"/>
      <c r="FA7" s="163"/>
      <c r="FB7" s="163"/>
      <c r="FC7" s="163"/>
      <c r="FD7" s="163"/>
      <c r="FE7" s="163"/>
      <c r="FF7" s="163"/>
      <c r="FG7" s="163"/>
      <c r="FH7" s="163"/>
      <c r="FI7" s="163"/>
      <c r="FJ7" s="163"/>
      <c r="FK7" s="163"/>
      <c r="FL7" s="163"/>
      <c r="FM7" s="163"/>
      <c r="FN7" s="163"/>
      <c r="FO7" s="163"/>
      <c r="FP7" s="163"/>
      <c r="FQ7" s="163"/>
      <c r="FR7" s="163"/>
      <c r="FS7" s="163"/>
      <c r="FT7" s="163"/>
      <c r="FU7" s="163"/>
      <c r="FV7" s="163"/>
      <c r="FW7" s="163"/>
      <c r="FX7" s="163"/>
      <c r="FY7" s="163"/>
      <c r="FZ7" s="163"/>
      <c r="GA7" s="163"/>
      <c r="GB7" s="163"/>
      <c r="GC7" s="163"/>
      <c r="GD7" s="163"/>
      <c r="GE7" s="163"/>
      <c r="GF7" s="163"/>
      <c r="GG7" s="163"/>
      <c r="GH7" s="163"/>
      <c r="GI7" s="163"/>
      <c r="GJ7" s="163"/>
      <c r="GK7" s="163"/>
      <c r="GL7" s="163"/>
      <c r="GM7" s="163"/>
      <c r="GN7" s="163"/>
      <c r="GO7" s="163"/>
      <c r="GP7" s="163"/>
      <c r="GQ7" s="163"/>
      <c r="GR7" s="163"/>
      <c r="GS7" s="163"/>
      <c r="GT7" s="163"/>
      <c r="GU7" s="163"/>
      <c r="GV7" s="163"/>
      <c r="GW7" s="163"/>
      <c r="GX7" s="163"/>
      <c r="GY7" s="163"/>
      <c r="GZ7" s="163"/>
      <c r="HA7" s="163"/>
      <c r="HB7" s="163"/>
      <c r="HC7" s="163"/>
      <c r="HD7" s="163"/>
      <c r="HE7" s="163"/>
      <c r="HF7" s="163"/>
      <c r="HG7" s="163"/>
      <c r="HH7" s="163"/>
      <c r="HI7" s="163"/>
      <c r="HJ7" s="163"/>
      <c r="HK7" s="163"/>
      <c r="HL7" s="163"/>
      <c r="HM7" s="163"/>
      <c r="HN7" s="163"/>
      <c r="HO7" s="163"/>
      <c r="HP7" s="163"/>
      <c r="HQ7" s="163"/>
      <c r="HR7" s="163"/>
      <c r="HS7" s="163"/>
      <c r="HT7" s="163"/>
      <c r="HU7" s="163"/>
      <c r="HV7" s="163"/>
      <c r="HW7" s="163"/>
      <c r="HX7" s="163"/>
      <c r="HY7" s="163"/>
      <c r="HZ7" s="163"/>
      <c r="IA7" s="163"/>
      <c r="IB7" s="163"/>
      <c r="IC7" s="163"/>
      <c r="ID7" s="163"/>
      <c r="IE7" s="163"/>
      <c r="IF7" s="163"/>
      <c r="IG7" s="163"/>
      <c r="IH7" s="163"/>
      <c r="II7" s="163"/>
      <c r="IJ7" s="163"/>
      <c r="IK7" s="163"/>
      <c r="IL7" s="163"/>
      <c r="IM7" s="163"/>
      <c r="IN7" s="163"/>
      <c r="IO7" s="163"/>
      <c r="IP7" s="163"/>
      <c r="IQ7" s="163"/>
      <c r="IR7" s="163"/>
      <c r="IS7" s="163"/>
      <c r="IT7" s="163"/>
      <c r="IU7" s="163"/>
    </row>
    <row r="8" s="63" customFormat="1" ht="27" customHeight="1" spans="1:255">
      <c r="A8" s="159" t="s">
        <v>4161</v>
      </c>
      <c r="B8" s="157">
        <v>213.31</v>
      </c>
      <c r="C8" s="157">
        <v>200</v>
      </c>
      <c r="D8" s="157"/>
      <c r="E8" s="157"/>
      <c r="F8" s="157">
        <v>13.31</v>
      </c>
      <c r="G8" s="157">
        <v>0</v>
      </c>
      <c r="H8" s="157"/>
      <c r="I8" s="157"/>
      <c r="J8" s="157"/>
      <c r="K8" s="157"/>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163"/>
      <c r="BI8" s="163"/>
      <c r="BJ8" s="163"/>
      <c r="BK8" s="163"/>
      <c r="BL8" s="163"/>
      <c r="BM8" s="163"/>
      <c r="BN8" s="163"/>
      <c r="BO8" s="163"/>
      <c r="BP8" s="163"/>
      <c r="BQ8" s="163"/>
      <c r="BR8" s="163"/>
      <c r="BS8" s="163"/>
      <c r="BT8" s="163"/>
      <c r="BU8" s="163"/>
      <c r="BV8" s="163"/>
      <c r="BW8" s="163"/>
      <c r="BX8" s="163"/>
      <c r="BY8" s="163"/>
      <c r="BZ8" s="163"/>
      <c r="CA8" s="163"/>
      <c r="CB8" s="163"/>
      <c r="CC8" s="163"/>
      <c r="CD8" s="163"/>
      <c r="CE8" s="163"/>
      <c r="CF8" s="163"/>
      <c r="CG8" s="163"/>
      <c r="CH8" s="163"/>
      <c r="CI8" s="163"/>
      <c r="CJ8" s="163"/>
      <c r="CK8" s="163"/>
      <c r="CL8" s="163"/>
      <c r="CM8" s="163"/>
      <c r="CN8" s="163"/>
      <c r="CO8" s="163"/>
      <c r="CP8" s="163"/>
      <c r="CQ8" s="163"/>
      <c r="CR8" s="163"/>
      <c r="CS8" s="163"/>
      <c r="CT8" s="163"/>
      <c r="CU8" s="163"/>
      <c r="CV8" s="163"/>
      <c r="CW8" s="163"/>
      <c r="CX8" s="163"/>
      <c r="CY8" s="163"/>
      <c r="CZ8" s="163"/>
      <c r="DA8" s="163"/>
      <c r="DB8" s="163"/>
      <c r="DC8" s="163"/>
      <c r="DD8" s="163"/>
      <c r="DE8" s="163"/>
      <c r="DF8" s="163"/>
      <c r="DG8" s="163"/>
      <c r="DH8" s="163"/>
      <c r="DI8" s="163"/>
      <c r="DJ8" s="163"/>
      <c r="DK8" s="163"/>
      <c r="DL8" s="163"/>
      <c r="DM8" s="163"/>
      <c r="DN8" s="163"/>
      <c r="DO8" s="163"/>
      <c r="DP8" s="163"/>
      <c r="DQ8" s="163"/>
      <c r="DR8" s="163"/>
      <c r="DS8" s="163"/>
      <c r="DT8" s="163"/>
      <c r="DU8" s="163"/>
      <c r="DV8" s="163"/>
      <c r="DW8" s="163"/>
      <c r="DX8" s="163"/>
      <c r="DY8" s="163"/>
      <c r="DZ8" s="163"/>
      <c r="EA8" s="163"/>
      <c r="EB8" s="163"/>
      <c r="EC8" s="163"/>
      <c r="ED8" s="163"/>
      <c r="EE8" s="163"/>
      <c r="EF8" s="163"/>
      <c r="EG8" s="163"/>
      <c r="EH8" s="163"/>
      <c r="EI8" s="163"/>
      <c r="EJ8" s="163"/>
      <c r="EK8" s="163"/>
      <c r="EL8" s="163"/>
      <c r="EM8" s="163"/>
      <c r="EN8" s="163"/>
      <c r="EO8" s="163"/>
      <c r="EP8" s="163"/>
      <c r="EQ8" s="163"/>
      <c r="ER8" s="163"/>
      <c r="ES8" s="163"/>
      <c r="ET8" s="163"/>
      <c r="EU8" s="163"/>
      <c r="EV8" s="163"/>
      <c r="EW8" s="163"/>
      <c r="EX8" s="163"/>
      <c r="EY8" s="163"/>
      <c r="EZ8" s="163"/>
      <c r="FA8" s="163"/>
      <c r="FB8" s="163"/>
      <c r="FC8" s="163"/>
      <c r="FD8" s="163"/>
      <c r="FE8" s="163"/>
      <c r="FF8" s="163"/>
      <c r="FG8" s="163"/>
      <c r="FH8" s="163"/>
      <c r="FI8" s="163"/>
      <c r="FJ8" s="163"/>
      <c r="FK8" s="163"/>
      <c r="FL8" s="163"/>
      <c r="FM8" s="163"/>
      <c r="FN8" s="163"/>
      <c r="FO8" s="163"/>
      <c r="FP8" s="163"/>
      <c r="FQ8" s="163"/>
      <c r="FR8" s="163"/>
      <c r="FS8" s="163"/>
      <c r="FT8" s="163"/>
      <c r="FU8" s="163"/>
      <c r="FV8" s="163"/>
      <c r="FW8" s="163"/>
      <c r="FX8" s="163"/>
      <c r="FY8" s="163"/>
      <c r="FZ8" s="163"/>
      <c r="GA8" s="163"/>
      <c r="GB8" s="163"/>
      <c r="GC8" s="163"/>
      <c r="GD8" s="163"/>
      <c r="GE8" s="163"/>
      <c r="GF8" s="163"/>
      <c r="GG8" s="163"/>
      <c r="GH8" s="163"/>
      <c r="GI8" s="163"/>
      <c r="GJ8" s="163"/>
      <c r="GK8" s="163"/>
      <c r="GL8" s="163"/>
      <c r="GM8" s="163"/>
      <c r="GN8" s="163"/>
      <c r="GO8" s="163"/>
      <c r="GP8" s="163"/>
      <c r="GQ8" s="163"/>
      <c r="GR8" s="163"/>
      <c r="GS8" s="163"/>
      <c r="GT8" s="163"/>
      <c r="GU8" s="163"/>
      <c r="GV8" s="163"/>
      <c r="GW8" s="163"/>
      <c r="GX8" s="163"/>
      <c r="GY8" s="163"/>
      <c r="GZ8" s="163"/>
      <c r="HA8" s="163"/>
      <c r="HB8" s="163"/>
      <c r="HC8" s="163"/>
      <c r="HD8" s="163"/>
      <c r="HE8" s="163"/>
      <c r="HF8" s="163"/>
      <c r="HG8" s="163"/>
      <c r="HH8" s="163"/>
      <c r="HI8" s="163"/>
      <c r="HJ8" s="163"/>
      <c r="HK8" s="163"/>
      <c r="HL8" s="163"/>
      <c r="HM8" s="163"/>
      <c r="HN8" s="163"/>
      <c r="HO8" s="163"/>
      <c r="HP8" s="163"/>
      <c r="HQ8" s="163"/>
      <c r="HR8" s="163"/>
      <c r="HS8" s="163"/>
      <c r="HT8" s="163"/>
      <c r="HU8" s="163"/>
      <c r="HV8" s="163"/>
      <c r="HW8" s="163"/>
      <c r="HX8" s="163"/>
      <c r="HY8" s="163"/>
      <c r="HZ8" s="163"/>
      <c r="IA8" s="163"/>
      <c r="IB8" s="163"/>
      <c r="IC8" s="163"/>
      <c r="ID8" s="163"/>
      <c r="IE8" s="163"/>
      <c r="IF8" s="163"/>
      <c r="IG8" s="163"/>
      <c r="IH8" s="163"/>
      <c r="II8" s="163"/>
      <c r="IJ8" s="163"/>
      <c r="IK8" s="163"/>
      <c r="IL8" s="163"/>
      <c r="IM8" s="163"/>
      <c r="IN8" s="163"/>
      <c r="IO8" s="163"/>
      <c r="IP8" s="163"/>
      <c r="IQ8" s="163"/>
      <c r="IR8" s="163"/>
      <c r="IS8" s="163"/>
      <c r="IT8" s="163"/>
      <c r="IU8" s="163"/>
    </row>
    <row r="9" s="63" customFormat="1" ht="27" customHeight="1" spans="1:255">
      <c r="A9" s="159" t="s">
        <v>4162</v>
      </c>
      <c r="B9" s="157">
        <v>0.3</v>
      </c>
      <c r="C9" s="157"/>
      <c r="D9" s="157"/>
      <c r="E9" s="157"/>
      <c r="F9" s="157">
        <v>0.3</v>
      </c>
      <c r="G9" s="157"/>
      <c r="H9" s="157"/>
      <c r="I9" s="157"/>
      <c r="J9" s="157"/>
      <c r="K9" s="157"/>
      <c r="L9" s="163"/>
      <c r="M9" s="163"/>
      <c r="N9" s="163"/>
      <c r="O9" s="163"/>
      <c r="P9" s="163"/>
      <c r="Q9" s="163"/>
      <c r="R9" s="163"/>
      <c r="S9" s="163"/>
      <c r="T9" s="163"/>
      <c r="U9" s="163"/>
      <c r="V9" s="163"/>
      <c r="W9" s="163"/>
      <c r="X9" s="163"/>
      <c r="Y9" s="163"/>
      <c r="Z9" s="163"/>
      <c r="AA9" s="163"/>
      <c r="AB9" s="163"/>
      <c r="AC9" s="163"/>
      <c r="AD9" s="163"/>
      <c r="AE9" s="163"/>
      <c r="AF9" s="163"/>
      <c r="AG9" s="163"/>
      <c r="AH9" s="163"/>
      <c r="AI9" s="163"/>
      <c r="AJ9" s="163"/>
      <c r="AK9" s="163"/>
      <c r="AL9" s="163"/>
      <c r="AM9" s="163"/>
      <c r="AN9" s="163"/>
      <c r="AO9" s="163"/>
      <c r="AP9" s="163"/>
      <c r="AQ9" s="163"/>
      <c r="AR9" s="163"/>
      <c r="AS9" s="163"/>
      <c r="AT9" s="163"/>
      <c r="AU9" s="163"/>
      <c r="AV9" s="163"/>
      <c r="AW9" s="163"/>
      <c r="AX9" s="163"/>
      <c r="AY9" s="163"/>
      <c r="AZ9" s="163"/>
      <c r="BA9" s="163"/>
      <c r="BB9" s="163"/>
      <c r="BC9" s="163"/>
      <c r="BD9" s="163"/>
      <c r="BE9" s="163"/>
      <c r="BF9" s="163"/>
      <c r="BG9" s="163"/>
      <c r="BH9" s="163"/>
      <c r="BI9" s="163"/>
      <c r="BJ9" s="163"/>
      <c r="BK9" s="163"/>
      <c r="BL9" s="163"/>
      <c r="BM9" s="163"/>
      <c r="BN9" s="163"/>
      <c r="BO9" s="163"/>
      <c r="BP9" s="163"/>
      <c r="BQ9" s="163"/>
      <c r="BR9" s="163"/>
      <c r="BS9" s="163"/>
      <c r="BT9" s="163"/>
      <c r="BU9" s="163"/>
      <c r="BV9" s="163"/>
      <c r="BW9" s="163"/>
      <c r="BX9" s="163"/>
      <c r="BY9" s="163"/>
      <c r="BZ9" s="163"/>
      <c r="CA9" s="163"/>
      <c r="CB9" s="163"/>
      <c r="CC9" s="163"/>
      <c r="CD9" s="163"/>
      <c r="CE9" s="163"/>
      <c r="CF9" s="163"/>
      <c r="CG9" s="163"/>
      <c r="CH9" s="163"/>
      <c r="CI9" s="163"/>
      <c r="CJ9" s="163"/>
      <c r="CK9" s="163"/>
      <c r="CL9" s="163"/>
      <c r="CM9" s="163"/>
      <c r="CN9" s="163"/>
      <c r="CO9" s="163"/>
      <c r="CP9" s="163"/>
      <c r="CQ9" s="163"/>
      <c r="CR9" s="163"/>
      <c r="CS9" s="163"/>
      <c r="CT9" s="163"/>
      <c r="CU9" s="163"/>
      <c r="CV9" s="163"/>
      <c r="CW9" s="163"/>
      <c r="CX9" s="163"/>
      <c r="CY9" s="163"/>
      <c r="CZ9" s="163"/>
      <c r="DA9" s="163"/>
      <c r="DB9" s="163"/>
      <c r="DC9" s="163"/>
      <c r="DD9" s="163"/>
      <c r="DE9" s="163"/>
      <c r="DF9" s="163"/>
      <c r="DG9" s="163"/>
      <c r="DH9" s="163"/>
      <c r="DI9" s="163"/>
      <c r="DJ9" s="163"/>
      <c r="DK9" s="163"/>
      <c r="DL9" s="163"/>
      <c r="DM9" s="163"/>
      <c r="DN9" s="163"/>
      <c r="DO9" s="163"/>
      <c r="DP9" s="163"/>
      <c r="DQ9" s="163"/>
      <c r="DR9" s="163"/>
      <c r="DS9" s="163"/>
      <c r="DT9" s="163"/>
      <c r="DU9" s="163"/>
      <c r="DV9" s="163"/>
      <c r="DW9" s="163"/>
      <c r="DX9" s="163"/>
      <c r="DY9" s="163"/>
      <c r="DZ9" s="163"/>
      <c r="EA9" s="163"/>
      <c r="EB9" s="163"/>
      <c r="EC9" s="163"/>
      <c r="ED9" s="163"/>
      <c r="EE9" s="163"/>
      <c r="EF9" s="163"/>
      <c r="EG9" s="163"/>
      <c r="EH9" s="163"/>
      <c r="EI9" s="163"/>
      <c r="EJ9" s="163"/>
      <c r="EK9" s="163"/>
      <c r="EL9" s="163"/>
      <c r="EM9" s="163"/>
      <c r="EN9" s="163"/>
      <c r="EO9" s="163"/>
      <c r="EP9" s="163"/>
      <c r="EQ9" s="163"/>
      <c r="ER9" s="163"/>
      <c r="ES9" s="163"/>
      <c r="ET9" s="163"/>
      <c r="EU9" s="163"/>
      <c r="EV9" s="163"/>
      <c r="EW9" s="163"/>
      <c r="EX9" s="163"/>
      <c r="EY9" s="163"/>
      <c r="EZ9" s="163"/>
      <c r="FA9" s="163"/>
      <c r="FB9" s="163"/>
      <c r="FC9" s="163"/>
      <c r="FD9" s="163"/>
      <c r="FE9" s="163"/>
      <c r="FF9" s="163"/>
      <c r="FG9" s="163"/>
      <c r="FH9" s="163"/>
      <c r="FI9" s="163"/>
      <c r="FJ9" s="163"/>
      <c r="FK9" s="163"/>
      <c r="FL9" s="163"/>
      <c r="FM9" s="163"/>
      <c r="FN9" s="163"/>
      <c r="FO9" s="163"/>
      <c r="FP9" s="163"/>
      <c r="FQ9" s="163"/>
      <c r="FR9" s="163"/>
      <c r="FS9" s="163"/>
      <c r="FT9" s="163"/>
      <c r="FU9" s="163"/>
      <c r="FV9" s="163"/>
      <c r="FW9" s="163"/>
      <c r="FX9" s="163"/>
      <c r="FY9" s="163"/>
      <c r="FZ9" s="163"/>
      <c r="GA9" s="163"/>
      <c r="GB9" s="163"/>
      <c r="GC9" s="163"/>
      <c r="GD9" s="163"/>
      <c r="GE9" s="163"/>
      <c r="GF9" s="163"/>
      <c r="GG9" s="163"/>
      <c r="GH9" s="163"/>
      <c r="GI9" s="163"/>
      <c r="GJ9" s="163"/>
      <c r="GK9" s="163"/>
      <c r="GL9" s="163"/>
      <c r="GM9" s="163"/>
      <c r="GN9" s="163"/>
      <c r="GO9" s="163"/>
      <c r="GP9" s="163"/>
      <c r="GQ9" s="163"/>
      <c r="GR9" s="163"/>
      <c r="GS9" s="163"/>
      <c r="GT9" s="163"/>
      <c r="GU9" s="163"/>
      <c r="GV9" s="163"/>
      <c r="GW9" s="163"/>
      <c r="GX9" s="163"/>
      <c r="GY9" s="163"/>
      <c r="GZ9" s="163"/>
      <c r="HA9" s="163"/>
      <c r="HB9" s="163"/>
      <c r="HC9" s="163"/>
      <c r="HD9" s="163"/>
      <c r="HE9" s="163"/>
      <c r="HF9" s="163"/>
      <c r="HG9" s="163"/>
      <c r="HH9" s="163"/>
      <c r="HI9" s="163"/>
      <c r="HJ9" s="163"/>
      <c r="HK9" s="163"/>
      <c r="HL9" s="163"/>
      <c r="HM9" s="163"/>
      <c r="HN9" s="163"/>
      <c r="HO9" s="163"/>
      <c r="HP9" s="163"/>
      <c r="HQ9" s="163"/>
      <c r="HR9" s="163"/>
      <c r="HS9" s="163"/>
      <c r="HT9" s="163"/>
      <c r="HU9" s="163"/>
      <c r="HV9" s="163"/>
      <c r="HW9" s="163"/>
      <c r="HX9" s="163"/>
      <c r="HY9" s="163"/>
      <c r="HZ9" s="163"/>
      <c r="IA9" s="163"/>
      <c r="IB9" s="163"/>
      <c r="IC9" s="163"/>
      <c r="ID9" s="163"/>
      <c r="IE9" s="163"/>
      <c r="IF9" s="163"/>
      <c r="IG9" s="163"/>
      <c r="IH9" s="163"/>
      <c r="II9" s="163"/>
      <c r="IJ9" s="163"/>
      <c r="IK9" s="163"/>
      <c r="IL9" s="163"/>
      <c r="IM9" s="163"/>
      <c r="IN9" s="163"/>
      <c r="IO9" s="163"/>
      <c r="IP9" s="163"/>
      <c r="IQ9" s="163"/>
      <c r="IR9" s="163"/>
      <c r="IS9" s="163"/>
      <c r="IT9" s="163"/>
      <c r="IU9" s="163"/>
    </row>
    <row r="10" s="63" customFormat="1" ht="27" customHeight="1" spans="1:255">
      <c r="A10" s="156" t="s">
        <v>4163</v>
      </c>
      <c r="B10" s="157">
        <v>53993.93</v>
      </c>
      <c r="C10" s="157">
        <v>28308</v>
      </c>
      <c r="D10" s="157">
        <v>15785.52</v>
      </c>
      <c r="E10" s="157">
        <v>82.11</v>
      </c>
      <c r="F10" s="157">
        <v>1140.95</v>
      </c>
      <c r="G10" s="157">
        <v>7269</v>
      </c>
      <c r="H10" s="157"/>
      <c r="I10" s="157">
        <v>960</v>
      </c>
      <c r="J10" s="157">
        <v>448.35</v>
      </c>
      <c r="K10" s="157"/>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63"/>
      <c r="DW10" s="163"/>
      <c r="DX10" s="163"/>
      <c r="DY10" s="163"/>
      <c r="DZ10" s="163"/>
      <c r="EA10" s="163"/>
      <c r="EB10" s="163"/>
      <c r="EC10" s="163"/>
      <c r="ED10" s="163"/>
      <c r="EE10" s="163"/>
      <c r="EF10" s="163"/>
      <c r="EG10" s="163"/>
      <c r="EH10" s="163"/>
      <c r="EI10" s="163"/>
      <c r="EJ10" s="163"/>
      <c r="EK10" s="163"/>
      <c r="EL10" s="163"/>
      <c r="EM10" s="163"/>
      <c r="EN10" s="163"/>
      <c r="EO10" s="163"/>
      <c r="EP10" s="163"/>
      <c r="EQ10" s="163"/>
      <c r="ER10" s="163"/>
      <c r="ES10" s="163"/>
      <c r="ET10" s="163"/>
      <c r="EU10" s="163"/>
      <c r="EV10" s="163"/>
      <c r="EW10" s="163"/>
      <c r="EX10" s="163"/>
      <c r="EY10" s="163"/>
      <c r="EZ10" s="163"/>
      <c r="FA10" s="163"/>
      <c r="FB10" s="163"/>
      <c r="FC10" s="163"/>
      <c r="FD10" s="163"/>
      <c r="FE10" s="163"/>
      <c r="FF10" s="163"/>
      <c r="FG10" s="163"/>
      <c r="FH10" s="163"/>
      <c r="FI10" s="163"/>
      <c r="FJ10" s="163"/>
      <c r="FK10" s="163"/>
      <c r="FL10" s="163"/>
      <c r="FM10" s="163"/>
      <c r="FN10" s="163"/>
      <c r="FO10" s="163"/>
      <c r="FP10" s="163"/>
      <c r="FQ10" s="163"/>
      <c r="FR10" s="163"/>
      <c r="FS10" s="163"/>
      <c r="FT10" s="163"/>
      <c r="FU10" s="163"/>
      <c r="FV10" s="163"/>
      <c r="FW10" s="163"/>
      <c r="FX10" s="163"/>
      <c r="FY10" s="163"/>
      <c r="FZ10" s="163"/>
      <c r="GA10" s="163"/>
      <c r="GB10" s="163"/>
      <c r="GC10" s="163"/>
      <c r="GD10" s="163"/>
      <c r="GE10" s="163"/>
      <c r="GF10" s="163"/>
      <c r="GG10" s="163"/>
      <c r="GH10" s="163"/>
      <c r="GI10" s="163"/>
      <c r="GJ10" s="163"/>
      <c r="GK10" s="163"/>
      <c r="GL10" s="163"/>
      <c r="GM10" s="163"/>
      <c r="GN10" s="163"/>
      <c r="GO10" s="163"/>
      <c r="GP10" s="163"/>
      <c r="GQ10" s="163"/>
      <c r="GR10" s="163"/>
      <c r="GS10" s="163"/>
      <c r="GT10" s="163"/>
      <c r="GU10" s="163"/>
      <c r="GV10" s="163"/>
      <c r="GW10" s="163"/>
      <c r="GX10" s="163"/>
      <c r="GY10" s="163"/>
      <c r="GZ10" s="163"/>
      <c r="HA10" s="163"/>
      <c r="HB10" s="163"/>
      <c r="HC10" s="163"/>
      <c r="HD10" s="163"/>
      <c r="HE10" s="163"/>
      <c r="HF10" s="163"/>
      <c r="HG10" s="163"/>
      <c r="HH10" s="163"/>
      <c r="HI10" s="163"/>
      <c r="HJ10" s="163"/>
      <c r="HK10" s="163"/>
      <c r="HL10" s="163"/>
      <c r="HM10" s="163"/>
      <c r="HN10" s="163"/>
      <c r="HO10" s="163"/>
      <c r="HP10" s="163"/>
      <c r="HQ10" s="163"/>
      <c r="HR10" s="163"/>
      <c r="HS10" s="163"/>
      <c r="HT10" s="163"/>
      <c r="HU10" s="163"/>
      <c r="HV10" s="163"/>
      <c r="HW10" s="163"/>
      <c r="HX10" s="163"/>
      <c r="HY10" s="163"/>
      <c r="HZ10" s="163"/>
      <c r="IA10" s="163"/>
      <c r="IB10" s="163"/>
      <c r="IC10" s="163"/>
      <c r="ID10" s="163"/>
      <c r="IE10" s="163"/>
      <c r="IF10" s="163"/>
      <c r="IG10" s="163"/>
      <c r="IH10" s="163"/>
      <c r="II10" s="163"/>
      <c r="IJ10" s="163"/>
      <c r="IK10" s="163"/>
      <c r="IL10" s="163"/>
      <c r="IM10" s="163"/>
      <c r="IN10" s="163"/>
      <c r="IO10" s="163"/>
      <c r="IP10" s="163"/>
      <c r="IQ10" s="163"/>
      <c r="IR10" s="163"/>
      <c r="IS10" s="163"/>
      <c r="IT10" s="163"/>
      <c r="IU10" s="163"/>
    </row>
    <row r="11" s="63" customFormat="1" ht="27" customHeight="1" spans="1:255">
      <c r="A11" s="156" t="s">
        <v>4164</v>
      </c>
      <c r="B11" s="157">
        <v>52953.93</v>
      </c>
      <c r="C11" s="157">
        <v>28303</v>
      </c>
      <c r="D11" s="157">
        <v>15785.52</v>
      </c>
      <c r="E11" s="157">
        <v>82.11</v>
      </c>
      <c r="F11" s="157">
        <v>1137.45</v>
      </c>
      <c r="G11" s="157">
        <v>7269</v>
      </c>
      <c r="H11" s="157"/>
      <c r="I11" s="157"/>
      <c r="J11" s="157">
        <v>376.85</v>
      </c>
      <c r="K11" s="157"/>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63"/>
      <c r="DW11" s="163"/>
      <c r="DX11" s="163"/>
      <c r="DY11" s="163"/>
      <c r="DZ11" s="163"/>
      <c r="EA11" s="163"/>
      <c r="EB11" s="163"/>
      <c r="EC11" s="163"/>
      <c r="ED11" s="163"/>
      <c r="EE11" s="163"/>
      <c r="EF11" s="163"/>
      <c r="EG11" s="163"/>
      <c r="EH11" s="163"/>
      <c r="EI11" s="163"/>
      <c r="EJ11" s="163"/>
      <c r="EK11" s="163"/>
      <c r="EL11" s="163"/>
      <c r="EM11" s="163"/>
      <c r="EN11" s="163"/>
      <c r="EO11" s="163"/>
      <c r="EP11" s="163"/>
      <c r="EQ11" s="163"/>
      <c r="ER11" s="163"/>
      <c r="ES11" s="163"/>
      <c r="ET11" s="163"/>
      <c r="EU11" s="163"/>
      <c r="EV11" s="163"/>
      <c r="EW11" s="163"/>
      <c r="EX11" s="163"/>
      <c r="EY11" s="163"/>
      <c r="EZ11" s="163"/>
      <c r="FA11" s="163"/>
      <c r="FB11" s="163"/>
      <c r="FC11" s="163"/>
      <c r="FD11" s="163"/>
      <c r="FE11" s="163"/>
      <c r="FF11" s="163"/>
      <c r="FG11" s="163"/>
      <c r="FH11" s="163"/>
      <c r="FI11" s="163"/>
      <c r="FJ11" s="163"/>
      <c r="FK11" s="163"/>
      <c r="FL11" s="163"/>
      <c r="FM11" s="163"/>
      <c r="FN11" s="163"/>
      <c r="FO11" s="163"/>
      <c r="FP11" s="163"/>
      <c r="FQ11" s="163"/>
      <c r="FR11" s="163"/>
      <c r="FS11" s="163"/>
      <c r="FT11" s="163"/>
      <c r="FU11" s="163"/>
      <c r="FV11" s="163"/>
      <c r="FW11" s="163"/>
      <c r="FX11" s="163"/>
      <c r="FY11" s="163"/>
      <c r="FZ11" s="163"/>
      <c r="GA11" s="163"/>
      <c r="GB11" s="163"/>
      <c r="GC11" s="163"/>
      <c r="GD11" s="163"/>
      <c r="GE11" s="163"/>
      <c r="GF11" s="163"/>
      <c r="GG11" s="163"/>
      <c r="GH11" s="163"/>
      <c r="GI11" s="163"/>
      <c r="GJ11" s="163"/>
      <c r="GK11" s="163"/>
      <c r="GL11" s="163"/>
      <c r="GM11" s="163"/>
      <c r="GN11" s="163"/>
      <c r="GO11" s="163"/>
      <c r="GP11" s="163"/>
      <c r="GQ11" s="163"/>
      <c r="GR11" s="163"/>
      <c r="GS11" s="163"/>
      <c r="GT11" s="163"/>
      <c r="GU11" s="163"/>
      <c r="GV11" s="163"/>
      <c r="GW11" s="163"/>
      <c r="GX11" s="163"/>
      <c r="GY11" s="163"/>
      <c r="GZ11" s="163"/>
      <c r="HA11" s="163"/>
      <c r="HB11" s="163"/>
      <c r="HC11" s="163"/>
      <c r="HD11" s="163"/>
      <c r="HE11" s="163"/>
      <c r="HF11" s="163"/>
      <c r="HG11" s="163"/>
      <c r="HH11" s="163"/>
      <c r="HI11" s="163"/>
      <c r="HJ11" s="163"/>
      <c r="HK11" s="163"/>
      <c r="HL11" s="163"/>
      <c r="HM11" s="163"/>
      <c r="HN11" s="163"/>
      <c r="HO11" s="163"/>
      <c r="HP11" s="163"/>
      <c r="HQ11" s="163"/>
      <c r="HR11" s="163"/>
      <c r="HS11" s="163"/>
      <c r="HT11" s="163"/>
      <c r="HU11" s="163"/>
      <c r="HV11" s="163"/>
      <c r="HW11" s="163"/>
      <c r="HX11" s="163"/>
      <c r="HY11" s="163"/>
      <c r="HZ11" s="163"/>
      <c r="IA11" s="163"/>
      <c r="IB11" s="163"/>
      <c r="IC11" s="163"/>
      <c r="ID11" s="163"/>
      <c r="IE11" s="163"/>
      <c r="IF11" s="163"/>
      <c r="IG11" s="163"/>
      <c r="IH11" s="163"/>
      <c r="II11" s="163"/>
      <c r="IJ11" s="163"/>
      <c r="IK11" s="163"/>
      <c r="IL11" s="163"/>
      <c r="IM11" s="163"/>
      <c r="IN11" s="163"/>
      <c r="IO11" s="163"/>
      <c r="IP11" s="163"/>
      <c r="IQ11" s="163"/>
      <c r="IR11" s="163"/>
      <c r="IS11" s="163"/>
      <c r="IT11" s="163"/>
      <c r="IU11" s="163"/>
    </row>
    <row r="12" s="63" customFormat="1" ht="27" customHeight="1" spans="1:255">
      <c r="A12" s="156" t="s">
        <v>4165</v>
      </c>
      <c r="B12" s="157">
        <v>76.5</v>
      </c>
      <c r="C12" s="157">
        <v>5</v>
      </c>
      <c r="D12" s="157"/>
      <c r="E12" s="157"/>
      <c r="F12" s="157"/>
      <c r="G12" s="157"/>
      <c r="H12" s="157"/>
      <c r="I12" s="157"/>
      <c r="J12" s="157">
        <v>71.5</v>
      </c>
      <c r="K12" s="157"/>
      <c r="L12" s="163"/>
      <c r="M12" s="163"/>
      <c r="N12" s="163"/>
      <c r="O12" s="163"/>
      <c r="P12" s="163"/>
      <c r="Q12" s="163"/>
      <c r="R12" s="163"/>
      <c r="S12" s="163"/>
      <c r="T12" s="163"/>
      <c r="U12" s="163"/>
      <c r="V12" s="163"/>
      <c r="W12" s="163"/>
      <c r="X12" s="163"/>
      <c r="Y12" s="163"/>
      <c r="Z12" s="163"/>
      <c r="AA12" s="163"/>
      <c r="AB12" s="163"/>
      <c r="AC12" s="163"/>
      <c r="AD12" s="163"/>
      <c r="AE12" s="163"/>
      <c r="AF12" s="163"/>
      <c r="AG12" s="163"/>
      <c r="AH12" s="163"/>
      <c r="AI12" s="163"/>
      <c r="AJ12" s="163"/>
      <c r="AK12" s="163"/>
      <c r="AL12" s="163"/>
      <c r="AM12" s="163"/>
      <c r="AN12" s="163"/>
      <c r="AO12" s="163"/>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63"/>
      <c r="DW12" s="163"/>
      <c r="DX12" s="163"/>
      <c r="DY12" s="163"/>
      <c r="DZ12" s="163"/>
      <c r="EA12" s="163"/>
      <c r="EB12" s="163"/>
      <c r="EC12" s="163"/>
      <c r="ED12" s="163"/>
      <c r="EE12" s="163"/>
      <c r="EF12" s="163"/>
      <c r="EG12" s="163"/>
      <c r="EH12" s="163"/>
      <c r="EI12" s="163"/>
      <c r="EJ12" s="163"/>
      <c r="EK12" s="163"/>
      <c r="EL12" s="163"/>
      <c r="EM12" s="163"/>
      <c r="EN12" s="163"/>
      <c r="EO12" s="163"/>
      <c r="EP12" s="163"/>
      <c r="EQ12" s="163"/>
      <c r="ER12" s="163"/>
      <c r="ES12" s="163"/>
      <c r="ET12" s="163"/>
      <c r="EU12" s="163"/>
      <c r="EV12" s="163"/>
      <c r="EW12" s="163"/>
      <c r="EX12" s="163"/>
      <c r="EY12" s="163"/>
      <c r="EZ12" s="163"/>
      <c r="FA12" s="163"/>
      <c r="FB12" s="163"/>
      <c r="FC12" s="163"/>
      <c r="FD12" s="163"/>
      <c r="FE12" s="163"/>
      <c r="FF12" s="163"/>
      <c r="FG12" s="163"/>
      <c r="FH12" s="163"/>
      <c r="FI12" s="163"/>
      <c r="FJ12" s="163"/>
      <c r="FK12" s="163"/>
      <c r="FL12" s="163"/>
      <c r="FM12" s="163"/>
      <c r="FN12" s="163"/>
      <c r="FO12" s="163"/>
      <c r="FP12" s="163"/>
      <c r="FQ12" s="163"/>
      <c r="FR12" s="163"/>
      <c r="FS12" s="163"/>
      <c r="FT12" s="163"/>
      <c r="FU12" s="163"/>
      <c r="FV12" s="163"/>
      <c r="FW12" s="163"/>
      <c r="FX12" s="163"/>
      <c r="FY12" s="163"/>
      <c r="FZ12" s="163"/>
      <c r="GA12" s="163"/>
      <c r="GB12" s="163"/>
      <c r="GC12" s="163"/>
      <c r="GD12" s="163"/>
      <c r="GE12" s="163"/>
      <c r="GF12" s="163"/>
      <c r="GG12" s="163"/>
      <c r="GH12" s="163"/>
      <c r="GI12" s="163"/>
      <c r="GJ12" s="163"/>
      <c r="GK12" s="163"/>
      <c r="GL12" s="163"/>
      <c r="GM12" s="163"/>
      <c r="GN12" s="163"/>
      <c r="GO12" s="163"/>
      <c r="GP12" s="163"/>
      <c r="GQ12" s="163"/>
      <c r="GR12" s="163"/>
      <c r="GS12" s="163"/>
      <c r="GT12" s="163"/>
      <c r="GU12" s="163"/>
      <c r="GV12" s="163"/>
      <c r="GW12" s="163"/>
      <c r="GX12" s="163"/>
      <c r="GY12" s="163"/>
      <c r="GZ12" s="163"/>
      <c r="HA12" s="163"/>
      <c r="HB12" s="163"/>
      <c r="HC12" s="163"/>
      <c r="HD12" s="163"/>
      <c r="HE12" s="163"/>
      <c r="HF12" s="163"/>
      <c r="HG12" s="163"/>
      <c r="HH12" s="163"/>
      <c r="HI12" s="163"/>
      <c r="HJ12" s="163"/>
      <c r="HK12" s="163"/>
      <c r="HL12" s="163"/>
      <c r="HM12" s="163"/>
      <c r="HN12" s="163"/>
      <c r="HO12" s="163"/>
      <c r="HP12" s="163"/>
      <c r="HQ12" s="163"/>
      <c r="HR12" s="163"/>
      <c r="HS12" s="163"/>
      <c r="HT12" s="163"/>
      <c r="HU12" s="163"/>
      <c r="HV12" s="163"/>
      <c r="HW12" s="163"/>
      <c r="HX12" s="163"/>
      <c r="HY12" s="163"/>
      <c r="HZ12" s="163"/>
      <c r="IA12" s="163"/>
      <c r="IB12" s="163"/>
      <c r="IC12" s="163"/>
      <c r="ID12" s="163"/>
      <c r="IE12" s="163"/>
      <c r="IF12" s="163"/>
      <c r="IG12" s="163"/>
      <c r="IH12" s="163"/>
      <c r="II12" s="163"/>
      <c r="IJ12" s="163"/>
      <c r="IK12" s="163"/>
      <c r="IL12" s="163"/>
      <c r="IM12" s="163"/>
      <c r="IN12" s="163"/>
      <c r="IO12" s="163"/>
      <c r="IP12" s="163"/>
      <c r="IQ12" s="163"/>
      <c r="IR12" s="163"/>
      <c r="IS12" s="163"/>
      <c r="IT12" s="163"/>
      <c r="IU12" s="163"/>
    </row>
    <row r="13" s="63" customFormat="1" ht="27" customHeight="1" spans="1:255">
      <c r="A13" s="159" t="s">
        <v>4166</v>
      </c>
      <c r="B13" s="157">
        <v>22143.5</v>
      </c>
      <c r="C13" s="157"/>
      <c r="D13" s="157"/>
      <c r="E13" s="157"/>
      <c r="F13" s="157">
        <v>3.5</v>
      </c>
      <c r="G13" s="157"/>
      <c r="H13" s="157">
        <v>22140</v>
      </c>
      <c r="I13" s="157"/>
      <c r="J13" s="157"/>
      <c r="K13" s="157"/>
      <c r="L13" s="163"/>
      <c r="M13" s="163"/>
      <c r="N13" s="163" t="s">
        <v>4167</v>
      </c>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63"/>
      <c r="DW13" s="163"/>
      <c r="DX13" s="163"/>
      <c r="DY13" s="163"/>
      <c r="DZ13" s="163"/>
      <c r="EA13" s="163"/>
      <c r="EB13" s="163"/>
      <c r="EC13" s="163"/>
      <c r="ED13" s="163"/>
      <c r="EE13" s="163"/>
      <c r="EF13" s="163"/>
      <c r="EG13" s="163"/>
      <c r="EH13" s="163"/>
      <c r="EI13" s="163"/>
      <c r="EJ13" s="163"/>
      <c r="EK13" s="163"/>
      <c r="EL13" s="163"/>
      <c r="EM13" s="163"/>
      <c r="EN13" s="163"/>
      <c r="EO13" s="163"/>
      <c r="EP13" s="163"/>
      <c r="EQ13" s="163"/>
      <c r="ER13" s="163"/>
      <c r="ES13" s="163"/>
      <c r="ET13" s="163"/>
      <c r="EU13" s="163"/>
      <c r="EV13" s="163"/>
      <c r="EW13" s="163"/>
      <c r="EX13" s="163"/>
      <c r="EY13" s="163"/>
      <c r="EZ13" s="163"/>
      <c r="FA13" s="163"/>
      <c r="FB13" s="163"/>
      <c r="FC13" s="163"/>
      <c r="FD13" s="163"/>
      <c r="FE13" s="163"/>
      <c r="FF13" s="163"/>
      <c r="FG13" s="163"/>
      <c r="FH13" s="163"/>
      <c r="FI13" s="163"/>
      <c r="FJ13" s="163"/>
      <c r="FK13" s="163"/>
      <c r="FL13" s="163"/>
      <c r="FM13" s="163"/>
      <c r="FN13" s="163"/>
      <c r="FO13" s="163"/>
      <c r="FP13" s="163"/>
      <c r="FQ13" s="163"/>
      <c r="FR13" s="163"/>
      <c r="FS13" s="163"/>
      <c r="FT13" s="163"/>
      <c r="FU13" s="163"/>
      <c r="FV13" s="163"/>
      <c r="FW13" s="163"/>
      <c r="FX13" s="163"/>
      <c r="FY13" s="163"/>
      <c r="FZ13" s="163"/>
      <c r="GA13" s="163"/>
      <c r="GB13" s="163"/>
      <c r="GC13" s="163"/>
      <c r="GD13" s="163"/>
      <c r="GE13" s="163"/>
      <c r="GF13" s="163"/>
      <c r="GG13" s="163"/>
      <c r="GH13" s="163"/>
      <c r="GI13" s="163"/>
      <c r="GJ13" s="163"/>
      <c r="GK13" s="163"/>
      <c r="GL13" s="163"/>
      <c r="GM13" s="163"/>
      <c r="GN13" s="163"/>
      <c r="GO13" s="163"/>
      <c r="GP13" s="163"/>
      <c r="GQ13" s="163"/>
      <c r="GR13" s="163"/>
      <c r="GS13" s="163"/>
      <c r="GT13" s="163"/>
      <c r="GU13" s="163"/>
      <c r="GV13" s="163"/>
      <c r="GW13" s="163"/>
      <c r="GX13" s="163"/>
      <c r="GY13" s="163"/>
      <c r="GZ13" s="163"/>
      <c r="HA13" s="163"/>
      <c r="HB13" s="163"/>
      <c r="HC13" s="163"/>
      <c r="HD13" s="163"/>
      <c r="HE13" s="163"/>
      <c r="HF13" s="163"/>
      <c r="HG13" s="163"/>
      <c r="HH13" s="163"/>
      <c r="HI13" s="163"/>
      <c r="HJ13" s="163"/>
      <c r="HK13" s="163"/>
      <c r="HL13" s="163"/>
      <c r="HM13" s="163"/>
      <c r="HN13" s="163"/>
      <c r="HO13" s="163"/>
      <c r="HP13" s="163"/>
      <c r="HQ13" s="163"/>
      <c r="HR13" s="163"/>
      <c r="HS13" s="163"/>
      <c r="HT13" s="163"/>
      <c r="HU13" s="163"/>
      <c r="HV13" s="163"/>
      <c r="HW13" s="163"/>
      <c r="HX13" s="163"/>
      <c r="HY13" s="163"/>
      <c r="HZ13" s="163"/>
      <c r="IA13" s="163"/>
      <c r="IB13" s="163"/>
      <c r="IC13" s="163"/>
      <c r="ID13" s="163"/>
      <c r="IE13" s="163"/>
      <c r="IF13" s="163"/>
      <c r="IG13" s="163"/>
      <c r="IH13" s="163"/>
      <c r="II13" s="163"/>
      <c r="IJ13" s="163"/>
      <c r="IK13" s="163"/>
      <c r="IL13" s="163"/>
      <c r="IM13" s="163"/>
      <c r="IN13" s="163"/>
      <c r="IO13" s="163"/>
      <c r="IP13" s="163"/>
      <c r="IQ13" s="163"/>
      <c r="IR13" s="163"/>
      <c r="IS13" s="163"/>
      <c r="IT13" s="163"/>
      <c r="IU13" s="163"/>
    </row>
    <row r="14" s="63" customFormat="1" ht="27" customHeight="1" spans="1:255">
      <c r="A14" s="156" t="s">
        <v>4168</v>
      </c>
      <c r="B14" s="157">
        <v>-7252.31</v>
      </c>
      <c r="C14" s="157">
        <v>-12365</v>
      </c>
      <c r="D14" s="157">
        <v>0.39</v>
      </c>
      <c r="E14" s="157">
        <v>1819.54</v>
      </c>
      <c r="F14" s="157">
        <v>1443.21</v>
      </c>
      <c r="G14" s="157">
        <v>699</v>
      </c>
      <c r="H14" s="157">
        <v>990</v>
      </c>
      <c r="I14" s="157"/>
      <c r="J14" s="157">
        <v>160.55</v>
      </c>
      <c r="K14" s="157"/>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c r="BU14" s="163"/>
      <c r="BV14" s="163"/>
      <c r="BW14" s="163"/>
      <c r="BX14" s="163"/>
      <c r="BY14" s="163"/>
      <c r="BZ14" s="163"/>
      <c r="CA14" s="163"/>
      <c r="CB14" s="163"/>
      <c r="CC14" s="163"/>
      <c r="CD14" s="163"/>
      <c r="CE14" s="163"/>
      <c r="CF14" s="163"/>
      <c r="CG14" s="163"/>
      <c r="CH14" s="163"/>
      <c r="CI14" s="163"/>
      <c r="CJ14" s="163"/>
      <c r="CK14" s="163"/>
      <c r="CL14" s="163"/>
      <c r="CM14" s="163"/>
      <c r="CN14" s="163"/>
      <c r="CO14" s="163"/>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63"/>
      <c r="DW14" s="163"/>
      <c r="DX14" s="163"/>
      <c r="DY14" s="163"/>
      <c r="DZ14" s="163"/>
      <c r="EA14" s="163"/>
      <c r="EB14" s="163"/>
      <c r="EC14" s="163"/>
      <c r="ED14" s="163"/>
      <c r="EE14" s="163"/>
      <c r="EF14" s="163"/>
      <c r="EG14" s="163"/>
      <c r="EH14" s="163"/>
      <c r="EI14" s="163"/>
      <c r="EJ14" s="163"/>
      <c r="EK14" s="163"/>
      <c r="EL14" s="163"/>
      <c r="EM14" s="163"/>
      <c r="EN14" s="163"/>
      <c r="EO14" s="163"/>
      <c r="EP14" s="163"/>
      <c r="EQ14" s="163"/>
      <c r="ER14" s="163"/>
      <c r="ES14" s="163"/>
      <c r="ET14" s="163"/>
      <c r="EU14" s="163"/>
      <c r="EV14" s="163"/>
      <c r="EW14" s="163"/>
      <c r="EX14" s="163"/>
      <c r="EY14" s="163"/>
      <c r="EZ14" s="163"/>
      <c r="FA14" s="163"/>
      <c r="FB14" s="163"/>
      <c r="FC14" s="163"/>
      <c r="FD14" s="163"/>
      <c r="FE14" s="163"/>
      <c r="FF14" s="163"/>
      <c r="FG14" s="163"/>
      <c r="FH14" s="163"/>
      <c r="FI14" s="163"/>
      <c r="FJ14" s="163"/>
      <c r="FK14" s="163"/>
      <c r="FL14" s="163"/>
      <c r="FM14" s="163"/>
      <c r="FN14" s="163"/>
      <c r="FO14" s="163"/>
      <c r="FP14" s="163"/>
      <c r="FQ14" s="163"/>
      <c r="FR14" s="163"/>
      <c r="FS14" s="163"/>
      <c r="FT14" s="163"/>
      <c r="FU14" s="163"/>
      <c r="FV14" s="163"/>
      <c r="FW14" s="163"/>
      <c r="FX14" s="163"/>
      <c r="FY14" s="163"/>
      <c r="FZ14" s="163"/>
      <c r="GA14" s="163"/>
      <c r="GB14" s="163"/>
      <c r="GC14" s="163"/>
      <c r="GD14" s="163"/>
      <c r="GE14" s="163"/>
      <c r="GF14" s="163"/>
      <c r="GG14" s="163"/>
      <c r="GH14" s="163"/>
      <c r="GI14" s="163"/>
      <c r="GJ14" s="163"/>
      <c r="GK14" s="163"/>
      <c r="GL14" s="163"/>
      <c r="GM14" s="163"/>
      <c r="GN14" s="163"/>
      <c r="GO14" s="163"/>
      <c r="GP14" s="163"/>
      <c r="GQ14" s="163"/>
      <c r="GR14" s="163"/>
      <c r="GS14" s="163"/>
      <c r="GT14" s="163"/>
      <c r="GU14" s="163"/>
      <c r="GV14" s="163"/>
      <c r="GW14" s="163"/>
      <c r="GX14" s="163"/>
      <c r="GY14" s="163"/>
      <c r="GZ14" s="163"/>
      <c r="HA14" s="163"/>
      <c r="HB14" s="163"/>
      <c r="HC14" s="163"/>
      <c r="HD14" s="163"/>
      <c r="HE14" s="163"/>
      <c r="HF14" s="163"/>
      <c r="HG14" s="163"/>
      <c r="HH14" s="163"/>
      <c r="HI14" s="163"/>
      <c r="HJ14" s="163"/>
      <c r="HK14" s="163"/>
      <c r="HL14" s="163"/>
      <c r="HM14" s="163"/>
      <c r="HN14" s="163"/>
      <c r="HO14" s="163"/>
      <c r="HP14" s="163"/>
      <c r="HQ14" s="163"/>
      <c r="HR14" s="163"/>
      <c r="HS14" s="163"/>
      <c r="HT14" s="163"/>
      <c r="HU14" s="163"/>
      <c r="HV14" s="163"/>
      <c r="HW14" s="163"/>
      <c r="HX14" s="163"/>
      <c r="HY14" s="163"/>
      <c r="HZ14" s="163"/>
      <c r="IA14" s="163"/>
      <c r="IB14" s="163"/>
      <c r="IC14" s="163"/>
      <c r="ID14" s="163"/>
      <c r="IE14" s="163"/>
      <c r="IF14" s="163"/>
      <c r="IG14" s="163"/>
      <c r="IH14" s="163"/>
      <c r="II14" s="163"/>
      <c r="IJ14" s="163"/>
      <c r="IK14" s="163"/>
      <c r="IL14" s="163"/>
      <c r="IM14" s="163"/>
      <c r="IN14" s="163"/>
      <c r="IO14" s="163"/>
      <c r="IP14" s="163"/>
      <c r="IQ14" s="163"/>
      <c r="IR14" s="163"/>
      <c r="IS14" s="163"/>
      <c r="IT14" s="163"/>
      <c r="IU14" s="163"/>
    </row>
    <row r="15" s="63" customFormat="1" ht="27" customHeight="1" spans="1:255">
      <c r="A15" s="156" t="s">
        <v>4169</v>
      </c>
      <c r="B15" s="157">
        <v>39653.41</v>
      </c>
      <c r="C15" s="157">
        <v>9426</v>
      </c>
      <c r="D15" s="157">
        <v>1.39</v>
      </c>
      <c r="E15" s="157">
        <v>3543.3</v>
      </c>
      <c r="F15" s="157">
        <v>5631.96</v>
      </c>
      <c r="G15" s="157">
        <v>6993</v>
      </c>
      <c r="H15" s="157">
        <v>12384</v>
      </c>
      <c r="I15" s="157"/>
      <c r="J15" s="157">
        <v>1673.76</v>
      </c>
      <c r="K15" s="157"/>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63"/>
      <c r="DW15" s="163"/>
      <c r="DX15" s="163"/>
      <c r="DY15" s="163"/>
      <c r="DZ15" s="163"/>
      <c r="EA15" s="163"/>
      <c r="EB15" s="163"/>
      <c r="EC15" s="163"/>
      <c r="ED15" s="163"/>
      <c r="EE15" s="163"/>
      <c r="EF15" s="163"/>
      <c r="EG15" s="163"/>
      <c r="EH15" s="163"/>
      <c r="EI15" s="163"/>
      <c r="EJ15" s="163"/>
      <c r="EK15" s="163"/>
      <c r="EL15" s="163"/>
      <c r="EM15" s="163"/>
      <c r="EN15" s="163"/>
      <c r="EO15" s="163"/>
      <c r="EP15" s="163"/>
      <c r="EQ15" s="163"/>
      <c r="ER15" s="163"/>
      <c r="ES15" s="163"/>
      <c r="ET15" s="163"/>
      <c r="EU15" s="163"/>
      <c r="EV15" s="163"/>
      <c r="EW15" s="163"/>
      <c r="EX15" s="163"/>
      <c r="EY15" s="163"/>
      <c r="EZ15" s="163"/>
      <c r="FA15" s="163"/>
      <c r="FB15" s="163"/>
      <c r="FC15" s="163"/>
      <c r="FD15" s="163"/>
      <c r="FE15" s="163"/>
      <c r="FF15" s="163"/>
      <c r="FG15" s="163"/>
      <c r="FH15" s="163"/>
      <c r="FI15" s="163"/>
      <c r="FJ15" s="163"/>
      <c r="FK15" s="163"/>
      <c r="FL15" s="163"/>
      <c r="FM15" s="163"/>
      <c r="FN15" s="163"/>
      <c r="FO15" s="163"/>
      <c r="FP15" s="163"/>
      <c r="FQ15" s="163"/>
      <c r="FR15" s="163"/>
      <c r="FS15" s="163"/>
      <c r="FT15" s="163"/>
      <c r="FU15" s="163"/>
      <c r="FV15" s="163"/>
      <c r="FW15" s="163"/>
      <c r="FX15" s="163"/>
      <c r="FY15" s="163"/>
      <c r="FZ15" s="163"/>
      <c r="GA15" s="163"/>
      <c r="GB15" s="163"/>
      <c r="GC15" s="163"/>
      <c r="GD15" s="163"/>
      <c r="GE15" s="163"/>
      <c r="GF15" s="163"/>
      <c r="GG15" s="163"/>
      <c r="GH15" s="163"/>
      <c r="GI15" s="163"/>
      <c r="GJ15" s="163"/>
      <c r="GK15" s="163"/>
      <c r="GL15" s="163"/>
      <c r="GM15" s="163"/>
      <c r="GN15" s="163"/>
      <c r="GO15" s="163"/>
      <c r="GP15" s="163"/>
      <c r="GQ15" s="163"/>
      <c r="GR15" s="163"/>
      <c r="GS15" s="163"/>
      <c r="GT15" s="163"/>
      <c r="GU15" s="163"/>
      <c r="GV15" s="163"/>
      <c r="GW15" s="163"/>
      <c r="GX15" s="163"/>
      <c r="GY15" s="163"/>
      <c r="GZ15" s="163"/>
      <c r="HA15" s="163"/>
      <c r="HB15" s="163"/>
      <c r="HC15" s="163"/>
      <c r="HD15" s="163"/>
      <c r="HE15" s="163"/>
      <c r="HF15" s="163"/>
      <c r="HG15" s="163"/>
      <c r="HH15" s="163"/>
      <c r="HI15" s="163"/>
      <c r="HJ15" s="163"/>
      <c r="HK15" s="163"/>
      <c r="HL15" s="163"/>
      <c r="HM15" s="163"/>
      <c r="HN15" s="163"/>
      <c r="HO15" s="163"/>
      <c r="HP15" s="163"/>
      <c r="HQ15" s="163"/>
      <c r="HR15" s="163"/>
      <c r="HS15" s="163"/>
      <c r="HT15" s="163"/>
      <c r="HU15" s="163"/>
      <c r="HV15" s="163"/>
      <c r="HW15" s="163"/>
      <c r="HX15" s="163"/>
      <c r="HY15" s="163"/>
      <c r="HZ15" s="163"/>
      <c r="IA15" s="163"/>
      <c r="IB15" s="163"/>
      <c r="IC15" s="163"/>
      <c r="ID15" s="163"/>
      <c r="IE15" s="163"/>
      <c r="IF15" s="163"/>
      <c r="IG15" s="163"/>
      <c r="IH15" s="163"/>
      <c r="II15" s="163"/>
      <c r="IJ15" s="163"/>
      <c r="IK15" s="163"/>
      <c r="IL15" s="163"/>
      <c r="IM15" s="163"/>
      <c r="IN15" s="163"/>
      <c r="IO15" s="163"/>
      <c r="IP15" s="163"/>
      <c r="IQ15" s="163"/>
      <c r="IR15" s="163"/>
      <c r="IS15" s="163"/>
      <c r="IT15" s="163"/>
      <c r="IU15" s="163"/>
    </row>
    <row r="16" ht="27.75" customHeight="1" spans="1:11">
      <c r="A16" s="160"/>
      <c r="B16" s="161"/>
      <c r="C16" s="161"/>
      <c r="D16" s="161"/>
      <c r="E16" s="161"/>
      <c r="F16" s="161"/>
      <c r="G16" s="161"/>
      <c r="H16" s="161"/>
      <c r="I16" s="161"/>
      <c r="J16" s="161"/>
      <c r="K16" s="164"/>
    </row>
  </sheetData>
  <mergeCells count="2">
    <mergeCell ref="A1:K1"/>
    <mergeCell ref="J2:K2"/>
  </mergeCells>
  <printOptions horizontalCentered="1"/>
  <pageMargins left="0.393055555555556" right="0.393055555555556" top="0.984027777777778" bottom="0.984027777777778" header="0.471527777777778" footer="0.471527777777778"/>
  <pageSetup paperSize="9" fitToHeight="0" orientation="landscape" horizontalDpi="600"/>
  <headerFooter alignWithMargins="0" scaleWithDoc="0">
    <oddFooter>&amp;C第 &amp;P 页，共 &amp;N 页</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1"/>
  <sheetViews>
    <sheetView workbookViewId="0">
      <selection activeCell="A1" sqref="A1:E1"/>
    </sheetView>
  </sheetViews>
  <sheetFormatPr defaultColWidth="9" defaultRowHeight="14.25" outlineLevelCol="4"/>
  <cols>
    <col min="1" max="5" width="23.125" style="63" customWidth="1"/>
    <col min="6" max="16384" width="9" style="63"/>
  </cols>
  <sheetData>
    <row r="1" ht="51" customHeight="1" spans="1:5">
      <c r="A1" s="146" t="s">
        <v>4170</v>
      </c>
      <c r="B1" s="146"/>
      <c r="C1" s="146"/>
      <c r="D1" s="146"/>
      <c r="E1" s="146"/>
    </row>
    <row r="2" ht="51" customHeight="1" spans="1:5">
      <c r="A2" s="76"/>
      <c r="B2" s="76"/>
      <c r="C2" s="76"/>
      <c r="D2" s="76"/>
      <c r="E2" s="150" t="s">
        <v>1</v>
      </c>
    </row>
    <row r="3" ht="51" customHeight="1" spans="1:5">
      <c r="A3" s="66" t="s">
        <v>4171</v>
      </c>
      <c r="B3" s="66" t="s">
        <v>3059</v>
      </c>
      <c r="C3" s="66" t="s">
        <v>1411</v>
      </c>
      <c r="D3" s="66" t="s">
        <v>4172</v>
      </c>
      <c r="E3" s="66" t="s">
        <v>350</v>
      </c>
    </row>
    <row r="4" ht="51" customHeight="1" spans="1:5">
      <c r="A4" s="66">
        <v>1</v>
      </c>
      <c r="B4" s="66" t="s">
        <v>4173</v>
      </c>
      <c r="C4" s="66">
        <v>3626.5</v>
      </c>
      <c r="D4" s="66" t="s">
        <v>4174</v>
      </c>
      <c r="E4" s="66"/>
    </row>
    <row r="5" ht="51" customHeight="1" spans="1:5">
      <c r="A5" s="66"/>
      <c r="B5" s="66"/>
      <c r="C5" s="66"/>
      <c r="D5" s="66"/>
      <c r="E5" s="66"/>
    </row>
    <row r="6" ht="51" customHeight="1" spans="1:5">
      <c r="A6" s="66"/>
      <c r="B6" s="66"/>
      <c r="C6" s="66"/>
      <c r="D6" s="66"/>
      <c r="E6" s="66"/>
    </row>
    <row r="7" ht="51" customHeight="1" spans="1:5">
      <c r="A7" s="72"/>
      <c r="B7" s="66" t="s">
        <v>93</v>
      </c>
      <c r="C7" s="66">
        <v>3626.5</v>
      </c>
      <c r="D7" s="66"/>
      <c r="E7" s="66"/>
    </row>
    <row r="8" ht="24" customHeight="1"/>
    <row r="9" ht="24" customHeight="1"/>
    <row r="10" ht="24" customHeight="1"/>
    <row r="11" ht="24" customHeight="1"/>
  </sheetData>
  <mergeCells count="1">
    <mergeCell ref="A1:E1"/>
  </mergeCells>
  <printOptions horizontalCentered="1"/>
  <pageMargins left="0.393055555555556" right="0.393055555555556" top="0.984027777777778" bottom="0.984027777777778" header="0.471527777777778" footer="0.471527777777778"/>
  <pageSetup paperSize="9" orientation="landscape" horizontalDpi="600"/>
  <headerFooter alignWithMargins="0" scaleWithDoc="0"/>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3"/>
  <sheetViews>
    <sheetView workbookViewId="0">
      <selection activeCell="A1" sqref="A1:E1"/>
    </sheetView>
  </sheetViews>
  <sheetFormatPr defaultColWidth="9" defaultRowHeight="14.25" outlineLevelCol="4"/>
  <cols>
    <col min="1" max="1" width="12.5" style="63" customWidth="1"/>
    <col min="2" max="2" width="29.375" style="144" customWidth="1"/>
    <col min="3" max="3" width="19.875" style="63" customWidth="1"/>
    <col min="4" max="4" width="35.375" style="145" customWidth="1"/>
    <col min="5" max="5" width="23.25" style="63" customWidth="1"/>
    <col min="6" max="16384" width="9" style="63"/>
  </cols>
  <sheetData>
    <row r="1" ht="38" customHeight="1" spans="1:5">
      <c r="A1" s="146" t="s">
        <v>4175</v>
      </c>
      <c r="B1" s="147"/>
      <c r="C1" s="146"/>
      <c r="D1" s="147"/>
      <c r="E1" s="146"/>
    </row>
    <row r="2" ht="38" customHeight="1" spans="1:5">
      <c r="A2" s="76"/>
      <c r="B2" s="148"/>
      <c r="C2" s="76"/>
      <c r="D2" s="149"/>
      <c r="E2" s="150" t="s">
        <v>1</v>
      </c>
    </row>
    <row r="3" ht="38" customHeight="1" spans="1:5">
      <c r="A3" s="66" t="s">
        <v>4171</v>
      </c>
      <c r="B3" s="66" t="s">
        <v>3059</v>
      </c>
      <c r="C3" s="66" t="s">
        <v>1411</v>
      </c>
      <c r="D3" s="107" t="s">
        <v>4172</v>
      </c>
      <c r="E3" s="66" t="s">
        <v>350</v>
      </c>
    </row>
    <row r="4" ht="38" customHeight="1" spans="1:5">
      <c r="A4" s="66">
        <v>1</v>
      </c>
      <c r="B4" s="103" t="s">
        <v>4176</v>
      </c>
      <c r="C4" s="66">
        <v>1435</v>
      </c>
      <c r="D4" s="73" t="s">
        <v>4177</v>
      </c>
      <c r="E4" s="66"/>
    </row>
    <row r="5" ht="38" customHeight="1" spans="1:5">
      <c r="A5" s="66">
        <v>2</v>
      </c>
      <c r="B5" s="103" t="s">
        <v>4178</v>
      </c>
      <c r="C5" s="66">
        <v>280</v>
      </c>
      <c r="D5" s="73" t="s">
        <v>4179</v>
      </c>
      <c r="E5" s="66"/>
    </row>
    <row r="6" ht="38" customHeight="1" spans="1:5">
      <c r="A6" s="66">
        <v>3</v>
      </c>
      <c r="B6" s="103" t="s">
        <v>4180</v>
      </c>
      <c r="C6" s="66">
        <v>450</v>
      </c>
      <c r="D6" s="73" t="s">
        <v>4181</v>
      </c>
      <c r="E6" s="66"/>
    </row>
    <row r="7" ht="38" customHeight="1" spans="1:5">
      <c r="A7" s="66">
        <v>4</v>
      </c>
      <c r="B7" s="103" t="s">
        <v>4182</v>
      </c>
      <c r="C7" s="66">
        <v>202.05</v>
      </c>
      <c r="D7" s="73" t="s">
        <v>4183</v>
      </c>
      <c r="E7" s="66"/>
    </row>
    <row r="8" ht="38" customHeight="1" spans="1:5">
      <c r="A8" s="66">
        <v>5</v>
      </c>
      <c r="B8" s="103" t="s">
        <v>4184</v>
      </c>
      <c r="C8" s="66">
        <v>113</v>
      </c>
      <c r="D8" s="73" t="s">
        <v>4185</v>
      </c>
      <c r="E8" s="66"/>
    </row>
    <row r="9" ht="38" customHeight="1" spans="1:5">
      <c r="A9" s="72"/>
      <c r="B9" s="103" t="s">
        <v>93</v>
      </c>
      <c r="C9" s="66">
        <v>2480.05</v>
      </c>
      <c r="D9" s="73"/>
      <c r="E9" s="66"/>
    </row>
    <row r="10" ht="24" customHeight="1"/>
    <row r="11" ht="24" customHeight="1"/>
    <row r="12" ht="24" customHeight="1"/>
    <row r="13" ht="24" customHeight="1"/>
  </sheetData>
  <mergeCells count="1">
    <mergeCell ref="A1:E1"/>
  </mergeCells>
  <printOptions horizontalCentered="1"/>
  <pageMargins left="0.393055555555556" right="0.393055555555556" top="0.984027777777778" bottom="0.984027777777778" header="0.471527777777778" footer="0.471527777777778"/>
  <pageSetup paperSize="9" orientation="landscape" horizontalDpi="600"/>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5"/>
  <sheetViews>
    <sheetView workbookViewId="0">
      <selection activeCell="A1" sqref="A1:F1"/>
    </sheetView>
  </sheetViews>
  <sheetFormatPr defaultColWidth="9" defaultRowHeight="14.25" outlineLevelCol="5"/>
  <cols>
    <col min="1" max="1" width="35.5" style="63" customWidth="1"/>
    <col min="2" max="6" width="16.875" style="63" customWidth="1"/>
    <col min="7" max="16384" width="9" style="63"/>
  </cols>
  <sheetData>
    <row r="1" ht="31" customHeight="1" spans="1:6">
      <c r="A1" s="64" t="s">
        <v>4186</v>
      </c>
      <c r="B1" s="64"/>
      <c r="C1" s="64"/>
      <c r="D1" s="64"/>
      <c r="E1" s="64"/>
      <c r="F1" s="64"/>
    </row>
    <row r="2" ht="31" customHeight="1" spans="1:6">
      <c r="A2" s="65" t="s">
        <v>1</v>
      </c>
      <c r="B2" s="65"/>
      <c r="C2" s="65"/>
      <c r="D2" s="65"/>
      <c r="E2" s="65"/>
      <c r="F2" s="65"/>
    </row>
    <row r="3" ht="31" customHeight="1" spans="1:6">
      <c r="A3" s="66" t="s">
        <v>4187</v>
      </c>
      <c r="B3" s="66" t="s">
        <v>4188</v>
      </c>
      <c r="C3" s="66" t="s">
        <v>4189</v>
      </c>
      <c r="D3" s="66" t="s">
        <v>4190</v>
      </c>
      <c r="E3" s="66" t="s">
        <v>4191</v>
      </c>
      <c r="F3" s="66" t="s">
        <v>4192</v>
      </c>
    </row>
    <row r="4" ht="31" customHeight="1" spans="1:6">
      <c r="A4" s="103" t="s">
        <v>4193</v>
      </c>
      <c r="B4" s="66">
        <v>21791</v>
      </c>
      <c r="C4" s="66">
        <v>15943</v>
      </c>
      <c r="D4" s="66">
        <v>28308</v>
      </c>
      <c r="E4" s="66">
        <v>-12365</v>
      </c>
      <c r="F4" s="66">
        <v>9426</v>
      </c>
    </row>
    <row r="5" ht="31" customHeight="1" spans="1:6">
      <c r="A5" s="103" t="s">
        <v>4194</v>
      </c>
      <c r="B5" s="66">
        <v>1</v>
      </c>
      <c r="C5" s="66">
        <v>15785.91</v>
      </c>
      <c r="D5" s="66">
        <v>15785.52</v>
      </c>
      <c r="E5" s="66">
        <v>0.389999999999418</v>
      </c>
      <c r="F5" s="66">
        <v>1.38999999999942</v>
      </c>
    </row>
    <row r="6" ht="31" customHeight="1" spans="1:6">
      <c r="A6" s="132" t="s">
        <v>4195</v>
      </c>
      <c r="B6" s="66">
        <v>4188.75</v>
      </c>
      <c r="C6" s="66">
        <v>2584.15</v>
      </c>
      <c r="D6" s="66">
        <v>1140.94</v>
      </c>
      <c r="E6" s="66">
        <v>1443.21</v>
      </c>
      <c r="F6" s="66">
        <v>5631.96</v>
      </c>
    </row>
    <row r="7" ht="31" customHeight="1" spans="1:6">
      <c r="A7" s="103" t="s">
        <v>4196</v>
      </c>
      <c r="B7" s="142">
        <v>11394</v>
      </c>
      <c r="C7" s="142">
        <v>23130</v>
      </c>
      <c r="D7" s="142">
        <v>22140</v>
      </c>
      <c r="E7" s="66">
        <v>990</v>
      </c>
      <c r="F7" s="66">
        <v>12384</v>
      </c>
    </row>
    <row r="8" ht="31" customHeight="1" spans="1:6">
      <c r="A8" s="103" t="s">
        <v>4197</v>
      </c>
      <c r="B8" s="66">
        <v>6294</v>
      </c>
      <c r="C8" s="66">
        <v>7968</v>
      </c>
      <c r="D8" s="66">
        <v>7269</v>
      </c>
      <c r="E8" s="66">
        <v>699</v>
      </c>
      <c r="F8" s="66">
        <v>6993</v>
      </c>
    </row>
    <row r="9" ht="31" customHeight="1" spans="1:6">
      <c r="A9" s="103" t="s">
        <v>4198</v>
      </c>
      <c r="B9" s="66">
        <v>1513.21</v>
      </c>
      <c r="C9" s="66">
        <v>608.9</v>
      </c>
      <c r="D9" s="66">
        <v>448.35</v>
      </c>
      <c r="E9" s="66">
        <v>160.55</v>
      </c>
      <c r="F9" s="66">
        <v>1673.76</v>
      </c>
    </row>
    <row r="10" ht="31" customHeight="1" spans="1:6">
      <c r="A10" s="103" t="s">
        <v>4199</v>
      </c>
      <c r="B10" s="143">
        <v>6.39</v>
      </c>
      <c r="C10" s="66">
        <v>3289.5</v>
      </c>
      <c r="D10" s="66">
        <v>3288</v>
      </c>
      <c r="E10" s="66">
        <v>1.5</v>
      </c>
      <c r="F10" s="66">
        <v>7.89</v>
      </c>
    </row>
    <row r="11" ht="31" customHeight="1" spans="1:6">
      <c r="A11" s="103" t="s">
        <v>4200</v>
      </c>
      <c r="B11" s="66"/>
      <c r="C11" s="66"/>
      <c r="D11" s="66"/>
      <c r="E11" s="66">
        <v>0</v>
      </c>
      <c r="F11" s="66">
        <v>0</v>
      </c>
    </row>
    <row r="12" ht="31" customHeight="1" spans="1:6">
      <c r="A12" s="103" t="s">
        <v>4201</v>
      </c>
      <c r="B12" s="66"/>
      <c r="C12" s="66">
        <v>960</v>
      </c>
      <c r="D12" s="66">
        <v>960</v>
      </c>
      <c r="E12" s="66">
        <v>0</v>
      </c>
      <c r="F12" s="66">
        <v>0</v>
      </c>
    </row>
    <row r="13" ht="31" customHeight="1" spans="1:6">
      <c r="A13" s="103" t="s">
        <v>4202</v>
      </c>
      <c r="B13" s="66">
        <v>1723.76</v>
      </c>
      <c r="C13" s="66">
        <v>1901.65</v>
      </c>
      <c r="D13" s="66">
        <v>82.11</v>
      </c>
      <c r="E13" s="66">
        <v>1819.54</v>
      </c>
      <c r="F13" s="66">
        <v>3543.3</v>
      </c>
    </row>
    <row r="14" ht="31" customHeight="1" spans="1:6">
      <c r="A14" s="66" t="s">
        <v>4203</v>
      </c>
      <c r="B14" s="66">
        <v>46912.11</v>
      </c>
      <c r="C14" s="66">
        <v>72171.11</v>
      </c>
      <c r="D14" s="66">
        <v>79421.92</v>
      </c>
      <c r="E14" s="66">
        <v>-7250.81000000003</v>
      </c>
      <c r="F14" s="66">
        <v>39661.3</v>
      </c>
    </row>
    <row r="15" ht="31" customHeight="1"/>
  </sheetData>
  <mergeCells count="2">
    <mergeCell ref="A1:F1"/>
    <mergeCell ref="A2:F2"/>
  </mergeCells>
  <printOptions horizontalCentered="1"/>
  <pageMargins left="0.393055555555556" right="0.393055555555556" top="0.984027777777778" bottom="0.984027777777778" header="0.471527777777778" footer="0.471527777777778"/>
  <pageSetup paperSize="9" orientation="landscape" horizontalDpi="600" verticalDpi="600"/>
  <headerFooter alignWithMargins="0" scaleWithDoc="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07"/>
  <sheetViews>
    <sheetView showZeros="0" workbookViewId="0">
      <selection activeCell="A1" sqref="A1:J1"/>
    </sheetView>
  </sheetViews>
  <sheetFormatPr defaultColWidth="9" defaultRowHeight="16" customHeight="1"/>
  <cols>
    <col min="1" max="1" width="28.875" style="410" customWidth="1"/>
    <col min="2" max="5" width="8.375" style="411" customWidth="1"/>
    <col min="6" max="6" width="28.875" style="407" customWidth="1"/>
    <col min="7" max="10" width="8.375" style="406" customWidth="1"/>
    <col min="11" max="248" width="9" style="406"/>
    <col min="249" max="16384" width="9" style="390"/>
  </cols>
  <sheetData>
    <row r="1" ht="24" customHeight="1" spans="1:10">
      <c r="A1" s="412" t="s">
        <v>182</v>
      </c>
      <c r="B1" s="412"/>
      <c r="C1" s="412"/>
      <c r="D1" s="412"/>
      <c r="E1" s="412"/>
      <c r="F1" s="412"/>
      <c r="G1" s="412"/>
      <c r="H1" s="412"/>
      <c r="I1" s="412"/>
      <c r="J1" s="412"/>
    </row>
    <row r="2" s="406" customFormat="1" customHeight="1" spans="1:10">
      <c r="A2" s="413"/>
      <c r="B2" s="414"/>
      <c r="C2" s="414"/>
      <c r="D2" s="414"/>
      <c r="E2" s="414"/>
      <c r="F2" s="407"/>
      <c r="G2" s="415"/>
      <c r="H2" s="415"/>
      <c r="I2" s="426" t="s">
        <v>1</v>
      </c>
      <c r="J2" s="426"/>
    </row>
    <row r="3" s="407" customFormat="1" customHeight="1" spans="1:10">
      <c r="A3" s="416" t="s">
        <v>183</v>
      </c>
      <c r="B3" s="416" t="s">
        <v>184</v>
      </c>
      <c r="C3" s="416" t="s">
        <v>185</v>
      </c>
      <c r="D3" s="416" t="s">
        <v>186</v>
      </c>
      <c r="E3" s="416" t="s">
        <v>187</v>
      </c>
      <c r="F3" s="416" t="s">
        <v>183</v>
      </c>
      <c r="G3" s="416" t="s">
        <v>184</v>
      </c>
      <c r="H3" s="416" t="s">
        <v>185</v>
      </c>
      <c r="I3" s="416" t="s">
        <v>186</v>
      </c>
      <c r="J3" s="416" t="s">
        <v>187</v>
      </c>
    </row>
    <row r="4" s="408" customFormat="1" customHeight="1" spans="1:10">
      <c r="A4" s="417" t="s">
        <v>188</v>
      </c>
      <c r="B4" s="418">
        <v>111716</v>
      </c>
      <c r="C4" s="418">
        <v>125612</v>
      </c>
      <c r="D4" s="418">
        <v>13896</v>
      </c>
      <c r="E4" s="419">
        <v>0.124386838053636</v>
      </c>
      <c r="F4" s="417" t="s">
        <v>189</v>
      </c>
      <c r="G4" s="420">
        <v>268000</v>
      </c>
      <c r="H4" s="420">
        <v>285000</v>
      </c>
      <c r="I4" s="420">
        <v>17000</v>
      </c>
      <c r="J4" s="419">
        <v>0.0634328358208955</v>
      </c>
    </row>
    <row r="5" s="407" customFormat="1" customHeight="1" spans="1:10">
      <c r="A5" s="417" t="s">
        <v>190</v>
      </c>
      <c r="B5" s="418">
        <v>62324</v>
      </c>
      <c r="C5" s="418">
        <v>77112</v>
      </c>
      <c r="D5" s="418">
        <v>14788</v>
      </c>
      <c r="E5" s="419">
        <v>0.237276169693858</v>
      </c>
      <c r="F5" s="417" t="s">
        <v>191</v>
      </c>
      <c r="G5" s="420">
        <v>178000</v>
      </c>
      <c r="H5" s="420">
        <v>195000</v>
      </c>
      <c r="I5" s="420">
        <v>17000</v>
      </c>
      <c r="J5" s="419">
        <v>0.0955056179775281</v>
      </c>
    </row>
    <row r="6" s="407" customFormat="1" customHeight="1" spans="1:10">
      <c r="A6" s="417" t="s">
        <v>192</v>
      </c>
      <c r="B6" s="418">
        <v>49392</v>
      </c>
      <c r="C6" s="418">
        <v>48500</v>
      </c>
      <c r="D6" s="418">
        <v>-892</v>
      </c>
      <c r="E6" s="419">
        <v>-0.0180596047942987</v>
      </c>
      <c r="F6" s="417" t="s">
        <v>193</v>
      </c>
      <c r="G6" s="418">
        <v>136000</v>
      </c>
      <c r="H6" s="418">
        <v>151763</v>
      </c>
      <c r="I6" s="418">
        <v>15763</v>
      </c>
      <c r="J6" s="419">
        <v>0.116</v>
      </c>
    </row>
    <row r="7" s="407" customFormat="1" customHeight="1" spans="1:10">
      <c r="A7" s="417" t="s">
        <v>194</v>
      </c>
      <c r="B7" s="418">
        <v>7500</v>
      </c>
      <c r="C7" s="418">
        <v>5263</v>
      </c>
      <c r="D7" s="418">
        <v>-2237</v>
      </c>
      <c r="E7" s="419">
        <v>-0.298</v>
      </c>
      <c r="F7" s="417" t="s">
        <v>195</v>
      </c>
      <c r="G7" s="418">
        <v>42000</v>
      </c>
      <c r="H7" s="418">
        <v>43237</v>
      </c>
      <c r="I7" s="418">
        <v>1237</v>
      </c>
      <c r="J7" s="419">
        <v>0.029</v>
      </c>
    </row>
    <row r="8" s="407" customFormat="1" customHeight="1" spans="1:10">
      <c r="A8" s="417" t="s">
        <v>195</v>
      </c>
      <c r="B8" s="418">
        <v>41892</v>
      </c>
      <c r="C8" s="418">
        <v>43237</v>
      </c>
      <c r="D8" s="418">
        <v>1345</v>
      </c>
      <c r="E8" s="419">
        <v>0.032</v>
      </c>
      <c r="F8" s="417" t="s">
        <v>196</v>
      </c>
      <c r="G8" s="418">
        <v>90000</v>
      </c>
      <c r="H8" s="418">
        <v>90000</v>
      </c>
      <c r="I8" s="418">
        <v>0</v>
      </c>
      <c r="J8" s="419">
        <v>0</v>
      </c>
    </row>
    <row r="9" s="407" customFormat="1" customHeight="1" spans="1:10">
      <c r="A9" s="417" t="s">
        <v>197</v>
      </c>
      <c r="B9" s="418">
        <v>155421</v>
      </c>
      <c r="C9" s="418">
        <v>167653</v>
      </c>
      <c r="D9" s="418">
        <v>12232</v>
      </c>
      <c r="E9" s="419">
        <v>0.0787023632585043</v>
      </c>
      <c r="F9" s="417"/>
      <c r="G9" s="418">
        <v>0</v>
      </c>
      <c r="H9" s="418">
        <v>0</v>
      </c>
      <c r="I9" s="418">
        <v>0</v>
      </c>
      <c r="J9" s="419"/>
    </row>
    <row r="10" s="407" customFormat="1" customHeight="1" spans="1:10">
      <c r="A10" s="417" t="s">
        <v>198</v>
      </c>
      <c r="B10" s="418">
        <v>24546</v>
      </c>
      <c r="C10" s="418">
        <v>24546</v>
      </c>
      <c r="D10" s="418">
        <v>0</v>
      </c>
      <c r="E10" s="419">
        <v>0</v>
      </c>
      <c r="F10" s="417"/>
      <c r="G10" s="418">
        <v>0</v>
      </c>
      <c r="H10" s="418">
        <v>0</v>
      </c>
      <c r="I10" s="418">
        <v>0</v>
      </c>
      <c r="J10" s="419"/>
    </row>
    <row r="11" s="407" customFormat="1" customHeight="1" spans="1:10">
      <c r="A11" s="421" t="s">
        <v>199</v>
      </c>
      <c r="B11" s="418">
        <v>3028</v>
      </c>
      <c r="C11" s="418">
        <v>3028</v>
      </c>
      <c r="D11" s="418">
        <v>0</v>
      </c>
      <c r="E11" s="419">
        <v>0</v>
      </c>
      <c r="F11" s="417"/>
      <c r="G11" s="418">
        <v>0</v>
      </c>
      <c r="H11" s="418">
        <v>0</v>
      </c>
      <c r="I11" s="418">
        <v>0</v>
      </c>
      <c r="J11" s="419"/>
    </row>
    <row r="12" s="407" customFormat="1" customHeight="1" spans="1:10">
      <c r="A12" s="421" t="s">
        <v>200</v>
      </c>
      <c r="B12" s="418">
        <v>106</v>
      </c>
      <c r="C12" s="418">
        <v>106</v>
      </c>
      <c r="D12" s="418">
        <v>0</v>
      </c>
      <c r="E12" s="419">
        <v>0</v>
      </c>
      <c r="F12" s="417"/>
      <c r="G12" s="418"/>
      <c r="H12" s="418"/>
      <c r="I12" s="418">
        <v>0</v>
      </c>
      <c r="J12" s="419"/>
    </row>
    <row r="13" s="407" customFormat="1" customHeight="1" spans="1:10">
      <c r="A13" s="421" t="s">
        <v>201</v>
      </c>
      <c r="B13" s="418">
        <v>2101</v>
      </c>
      <c r="C13" s="418">
        <v>2101</v>
      </c>
      <c r="D13" s="418">
        <v>0</v>
      </c>
      <c r="E13" s="419">
        <v>0</v>
      </c>
      <c r="F13" s="417"/>
      <c r="G13" s="418"/>
      <c r="H13" s="418"/>
      <c r="I13" s="418">
        <v>0</v>
      </c>
      <c r="J13" s="419"/>
    </row>
    <row r="14" s="407" customFormat="1" customHeight="1" spans="1:10">
      <c r="A14" s="421" t="s">
        <v>202</v>
      </c>
      <c r="B14" s="418">
        <v>512</v>
      </c>
      <c r="C14" s="418">
        <v>512</v>
      </c>
      <c r="D14" s="418">
        <v>0</v>
      </c>
      <c r="E14" s="419">
        <v>0</v>
      </c>
      <c r="F14" s="417" t="s">
        <v>203</v>
      </c>
      <c r="G14" s="420">
        <v>21076</v>
      </c>
      <c r="H14" s="420">
        <v>19265</v>
      </c>
      <c r="I14" s="420">
        <v>-1811</v>
      </c>
      <c r="J14" s="419">
        <v>-0.0859271208958057</v>
      </c>
    </row>
    <row r="15" s="407" customFormat="1" customHeight="1" spans="1:10">
      <c r="A15" s="421" t="s">
        <v>204</v>
      </c>
      <c r="B15" s="418">
        <v>5899</v>
      </c>
      <c r="C15" s="418">
        <v>5899</v>
      </c>
      <c r="D15" s="418">
        <v>0</v>
      </c>
      <c r="E15" s="419">
        <v>0</v>
      </c>
      <c r="F15" s="417" t="s">
        <v>205</v>
      </c>
      <c r="G15" s="418">
        <v>17</v>
      </c>
      <c r="H15" s="418">
        <v>17</v>
      </c>
      <c r="I15" s="418">
        <v>0</v>
      </c>
      <c r="J15" s="419">
        <v>0</v>
      </c>
    </row>
    <row r="16" s="407" customFormat="1" customHeight="1" spans="1:10">
      <c r="A16" s="421" t="s">
        <v>206</v>
      </c>
      <c r="B16" s="418">
        <v>12900</v>
      </c>
      <c r="C16" s="418">
        <v>12900</v>
      </c>
      <c r="D16" s="418">
        <v>0</v>
      </c>
      <c r="E16" s="419">
        <v>0</v>
      </c>
      <c r="F16" s="417" t="s">
        <v>207</v>
      </c>
      <c r="G16" s="418">
        <v>40</v>
      </c>
      <c r="H16" s="418">
        <v>40</v>
      </c>
      <c r="I16" s="418">
        <v>0</v>
      </c>
      <c r="J16" s="419">
        <v>0</v>
      </c>
    </row>
    <row r="17" s="407" customFormat="1" customHeight="1" spans="1:10">
      <c r="A17" s="421" t="s">
        <v>208</v>
      </c>
      <c r="B17" s="418">
        <v>38642</v>
      </c>
      <c r="C17" s="418">
        <v>47574</v>
      </c>
      <c r="D17" s="418">
        <v>8932</v>
      </c>
      <c r="E17" s="419">
        <v>0.231147456135811</v>
      </c>
      <c r="F17" s="417" t="s">
        <v>209</v>
      </c>
      <c r="G17" s="418">
        <v>1327</v>
      </c>
      <c r="H17" s="418">
        <v>1327</v>
      </c>
      <c r="I17" s="418">
        <v>0</v>
      </c>
      <c r="J17" s="419">
        <v>0</v>
      </c>
    </row>
    <row r="18" s="407" customFormat="1" customHeight="1" spans="1:10">
      <c r="A18" s="421" t="s">
        <v>210</v>
      </c>
      <c r="B18" s="418">
        <v>13972</v>
      </c>
      <c r="C18" s="418">
        <v>19460</v>
      </c>
      <c r="D18" s="418">
        <v>5488</v>
      </c>
      <c r="E18" s="419">
        <v>0.392785571142285</v>
      </c>
      <c r="F18" s="417" t="s">
        <v>211</v>
      </c>
      <c r="G18" s="418">
        <v>2</v>
      </c>
      <c r="H18" s="418">
        <v>2</v>
      </c>
      <c r="I18" s="418">
        <v>0</v>
      </c>
      <c r="J18" s="419">
        <v>0</v>
      </c>
    </row>
    <row r="19" s="407" customFormat="1" customHeight="1" spans="1:10">
      <c r="A19" s="417" t="s">
        <v>212</v>
      </c>
      <c r="B19" s="418">
        <v>7206</v>
      </c>
      <c r="C19" s="418">
        <v>8206</v>
      </c>
      <c r="D19" s="418">
        <v>1000</v>
      </c>
      <c r="E19" s="419">
        <v>0.138773244518457</v>
      </c>
      <c r="F19" s="417" t="s">
        <v>213</v>
      </c>
      <c r="G19" s="418">
        <v>3</v>
      </c>
      <c r="H19" s="418">
        <v>3</v>
      </c>
      <c r="I19" s="418">
        <v>0</v>
      </c>
      <c r="J19" s="419">
        <v>0</v>
      </c>
    </row>
    <row r="20" s="407" customFormat="1" customHeight="1" spans="1:10">
      <c r="A20" s="417" t="s">
        <v>214</v>
      </c>
      <c r="B20" s="418">
        <v>435</v>
      </c>
      <c r="C20" s="418">
        <v>435</v>
      </c>
      <c r="D20" s="418">
        <v>0</v>
      </c>
      <c r="E20" s="419">
        <v>0</v>
      </c>
      <c r="F20" s="417" t="s">
        <v>215</v>
      </c>
      <c r="G20" s="418">
        <v>22</v>
      </c>
      <c r="H20" s="418">
        <v>22</v>
      </c>
      <c r="I20" s="418">
        <v>0</v>
      </c>
      <c r="J20" s="419">
        <v>0</v>
      </c>
    </row>
    <row r="21" s="407" customFormat="1" customHeight="1" spans="1:10">
      <c r="A21" s="417" t="s">
        <v>216</v>
      </c>
      <c r="B21" s="418">
        <v>2990</v>
      </c>
      <c r="C21" s="418">
        <v>3100</v>
      </c>
      <c r="D21" s="418">
        <v>110</v>
      </c>
      <c r="E21" s="419">
        <v>0.0367892976588629</v>
      </c>
      <c r="F21" s="417" t="s">
        <v>217</v>
      </c>
      <c r="G21" s="418">
        <v>23</v>
      </c>
      <c r="H21" s="418">
        <v>23</v>
      </c>
      <c r="I21" s="418">
        <v>0</v>
      </c>
      <c r="J21" s="419">
        <v>0</v>
      </c>
    </row>
    <row r="22" s="407" customFormat="1" customHeight="1" spans="1:10">
      <c r="A22" s="417" t="s">
        <v>218</v>
      </c>
      <c r="B22" s="418">
        <v>712</v>
      </c>
      <c r="C22" s="418">
        <v>712</v>
      </c>
      <c r="D22" s="418">
        <v>0</v>
      </c>
      <c r="E22" s="419">
        <v>0</v>
      </c>
      <c r="F22" s="417" t="s">
        <v>219</v>
      </c>
      <c r="G22" s="418">
        <v>206</v>
      </c>
      <c r="H22" s="418">
        <v>206</v>
      </c>
      <c r="I22" s="418">
        <v>0</v>
      </c>
      <c r="J22" s="419">
        <v>0</v>
      </c>
    </row>
    <row r="23" s="407" customFormat="1" customHeight="1" spans="1:10">
      <c r="A23" s="417" t="s">
        <v>220</v>
      </c>
      <c r="B23" s="418">
        <v>103</v>
      </c>
      <c r="C23" s="418">
        <v>103</v>
      </c>
      <c r="D23" s="418">
        <v>0</v>
      </c>
      <c r="E23" s="419">
        <v>0</v>
      </c>
      <c r="F23" s="417" t="s">
        <v>221</v>
      </c>
      <c r="G23" s="418">
        <v>863</v>
      </c>
      <c r="H23" s="418">
        <v>863</v>
      </c>
      <c r="I23" s="418">
        <v>0</v>
      </c>
      <c r="J23" s="419">
        <v>0</v>
      </c>
    </row>
    <row r="24" s="407" customFormat="1" customHeight="1" spans="1:10">
      <c r="A24" s="417" t="s">
        <v>222</v>
      </c>
      <c r="B24" s="418">
        <v>608</v>
      </c>
      <c r="C24" s="418">
        <v>608</v>
      </c>
      <c r="D24" s="418">
        <v>0</v>
      </c>
      <c r="E24" s="419">
        <v>0</v>
      </c>
      <c r="F24" s="417" t="s">
        <v>223</v>
      </c>
      <c r="G24" s="418">
        <v>6083</v>
      </c>
      <c r="H24" s="418">
        <v>6083</v>
      </c>
      <c r="I24" s="418">
        <v>0</v>
      </c>
      <c r="J24" s="419">
        <v>0</v>
      </c>
    </row>
    <row r="25" s="407" customFormat="1" customHeight="1" spans="1:10">
      <c r="A25" s="417" t="s">
        <v>224</v>
      </c>
      <c r="B25" s="418">
        <v>4160</v>
      </c>
      <c r="C25" s="418">
        <v>4160</v>
      </c>
      <c r="D25" s="418">
        <v>0</v>
      </c>
      <c r="E25" s="419">
        <v>0</v>
      </c>
      <c r="F25" s="417" t="s">
        <v>225</v>
      </c>
      <c r="G25" s="418">
        <v>1811</v>
      </c>
      <c r="H25" s="418"/>
      <c r="I25" s="418">
        <v>-1811</v>
      </c>
      <c r="J25" s="419">
        <v>-1</v>
      </c>
    </row>
    <row r="26" s="407" customFormat="1" customHeight="1" spans="1:10">
      <c r="A26" s="417" t="s">
        <v>226</v>
      </c>
      <c r="B26" s="418">
        <v>3766</v>
      </c>
      <c r="C26" s="418">
        <v>3766</v>
      </c>
      <c r="D26" s="418">
        <v>0</v>
      </c>
      <c r="E26" s="419">
        <v>0</v>
      </c>
      <c r="F26" s="417" t="s">
        <v>227</v>
      </c>
      <c r="G26" s="418">
        <v>8</v>
      </c>
      <c r="H26" s="418">
        <v>8</v>
      </c>
      <c r="I26" s="418">
        <v>0</v>
      </c>
      <c r="J26" s="419">
        <v>0</v>
      </c>
    </row>
    <row r="27" s="407" customFormat="1" customHeight="1" spans="1:10">
      <c r="A27" s="421" t="s">
        <v>228</v>
      </c>
      <c r="B27" s="418">
        <v>394</v>
      </c>
      <c r="C27" s="418">
        <v>394</v>
      </c>
      <c r="D27" s="418">
        <v>0</v>
      </c>
      <c r="E27" s="419">
        <v>0</v>
      </c>
      <c r="F27" s="417" t="s">
        <v>229</v>
      </c>
      <c r="G27" s="418">
        <v>495</v>
      </c>
      <c r="H27" s="418">
        <v>495</v>
      </c>
      <c r="I27" s="418">
        <v>0</v>
      </c>
      <c r="J27" s="419">
        <v>0</v>
      </c>
    </row>
    <row r="28" s="407" customFormat="1" customHeight="1" spans="1:10">
      <c r="A28" s="417" t="s">
        <v>230</v>
      </c>
      <c r="B28" s="418">
        <v>8456</v>
      </c>
      <c r="C28" s="418">
        <v>10790</v>
      </c>
      <c r="D28" s="418">
        <v>2334</v>
      </c>
      <c r="E28" s="419">
        <v>0.276017029328288</v>
      </c>
      <c r="F28" s="417" t="s">
        <v>231</v>
      </c>
      <c r="G28" s="418">
        <v>-39</v>
      </c>
      <c r="H28" s="418">
        <v>-39</v>
      </c>
      <c r="I28" s="418">
        <v>0</v>
      </c>
      <c r="J28" s="419">
        <v>0</v>
      </c>
    </row>
    <row r="29" s="407" customFormat="1" customHeight="1" spans="1:10">
      <c r="A29" s="417" t="s">
        <v>232</v>
      </c>
      <c r="B29" s="418">
        <v>214</v>
      </c>
      <c r="C29" s="418">
        <v>214</v>
      </c>
      <c r="D29" s="418">
        <v>0</v>
      </c>
      <c r="E29" s="419">
        <v>0</v>
      </c>
      <c r="F29" s="417" t="s">
        <v>233</v>
      </c>
      <c r="G29" s="418">
        <v>42</v>
      </c>
      <c r="H29" s="418">
        <v>42</v>
      </c>
      <c r="I29" s="418">
        <v>0</v>
      </c>
      <c r="J29" s="419">
        <v>0</v>
      </c>
    </row>
    <row r="30" s="407" customFormat="1" customHeight="1" spans="1:10">
      <c r="A30" s="417" t="s">
        <v>234</v>
      </c>
      <c r="B30" s="418">
        <v>1088</v>
      </c>
      <c r="C30" s="418">
        <v>1088</v>
      </c>
      <c r="D30" s="418">
        <v>0</v>
      </c>
      <c r="E30" s="419">
        <v>0</v>
      </c>
      <c r="F30" s="417" t="s">
        <v>235</v>
      </c>
      <c r="G30" s="418">
        <v>25</v>
      </c>
      <c r="H30" s="418">
        <v>25</v>
      </c>
      <c r="I30" s="418">
        <v>0</v>
      </c>
      <c r="J30" s="419">
        <v>0</v>
      </c>
    </row>
    <row r="31" s="407" customFormat="1" customHeight="1" spans="1:10">
      <c r="A31" s="417" t="s">
        <v>236</v>
      </c>
      <c r="B31" s="418">
        <v>7154</v>
      </c>
      <c r="C31" s="418">
        <v>9488</v>
      </c>
      <c r="D31" s="418">
        <v>2334</v>
      </c>
      <c r="E31" s="419">
        <v>0.326251048364551</v>
      </c>
      <c r="F31" s="417" t="s">
        <v>237</v>
      </c>
      <c r="G31" s="418">
        <v>11</v>
      </c>
      <c r="H31" s="418">
        <v>11</v>
      </c>
      <c r="I31" s="418">
        <v>0</v>
      </c>
      <c r="J31" s="419">
        <v>0</v>
      </c>
    </row>
    <row r="32" s="407" customFormat="1" customHeight="1" spans="1:10">
      <c r="A32" s="417" t="s">
        <v>238</v>
      </c>
      <c r="B32" s="418">
        <v>6801</v>
      </c>
      <c r="C32" s="418">
        <v>8000</v>
      </c>
      <c r="D32" s="418">
        <v>1199</v>
      </c>
      <c r="E32" s="419">
        <v>0.176297603293633</v>
      </c>
      <c r="F32" s="417" t="s">
        <v>239</v>
      </c>
      <c r="G32" s="418">
        <v>61</v>
      </c>
      <c r="H32" s="418">
        <v>61</v>
      </c>
      <c r="I32" s="418">
        <v>0</v>
      </c>
      <c r="J32" s="419">
        <v>0</v>
      </c>
    </row>
    <row r="33" s="407" customFormat="1" customHeight="1" spans="1:10">
      <c r="A33" s="417" t="s">
        <v>240</v>
      </c>
      <c r="B33" s="418">
        <v>1220</v>
      </c>
      <c r="C33" s="418">
        <v>1320</v>
      </c>
      <c r="D33" s="418">
        <v>100</v>
      </c>
      <c r="E33" s="419">
        <v>0.0819672131147541</v>
      </c>
      <c r="F33" s="417" t="s">
        <v>241</v>
      </c>
      <c r="G33" s="418">
        <v>23</v>
      </c>
      <c r="H33" s="418">
        <v>23</v>
      </c>
      <c r="I33" s="418">
        <v>0</v>
      </c>
      <c r="J33" s="419">
        <v>0</v>
      </c>
    </row>
    <row r="34" s="407" customFormat="1" customHeight="1" spans="1:10">
      <c r="A34" s="417" t="s">
        <v>242</v>
      </c>
      <c r="B34" s="418">
        <v>-1035</v>
      </c>
      <c r="C34" s="418"/>
      <c r="D34" s="418">
        <v>1035</v>
      </c>
      <c r="E34" s="419">
        <v>-1</v>
      </c>
      <c r="F34" s="417" t="s">
        <v>243</v>
      </c>
      <c r="G34" s="418">
        <v>110</v>
      </c>
      <c r="H34" s="418">
        <v>110</v>
      </c>
      <c r="I34" s="418">
        <v>0</v>
      </c>
      <c r="J34" s="419">
        <v>0</v>
      </c>
    </row>
    <row r="35" s="407" customFormat="1" customHeight="1" spans="1:10">
      <c r="A35" s="417" t="s">
        <v>244</v>
      </c>
      <c r="B35" s="418">
        <v>168</v>
      </c>
      <c r="C35" s="418">
        <v>168</v>
      </c>
      <c r="D35" s="418">
        <v>0</v>
      </c>
      <c r="E35" s="419">
        <v>0</v>
      </c>
      <c r="F35" s="417" t="s">
        <v>245</v>
      </c>
      <c r="G35" s="418">
        <v>60</v>
      </c>
      <c r="H35" s="418">
        <v>60</v>
      </c>
      <c r="I35" s="418">
        <v>0</v>
      </c>
      <c r="J35" s="419">
        <v>0</v>
      </c>
    </row>
    <row r="36" s="407" customFormat="1" customHeight="1" spans="1:10">
      <c r="A36" s="421" t="s">
        <v>246</v>
      </c>
      <c r="B36" s="418">
        <v>92233</v>
      </c>
      <c r="C36" s="418">
        <v>95533</v>
      </c>
      <c r="D36" s="418">
        <v>3300</v>
      </c>
      <c r="E36" s="419">
        <v>0.0357789511346264</v>
      </c>
      <c r="F36" s="417" t="s">
        <v>247</v>
      </c>
      <c r="G36" s="418"/>
      <c r="H36" s="418"/>
      <c r="I36" s="418">
        <v>0</v>
      </c>
      <c r="J36" s="419"/>
    </row>
    <row r="37" s="407" customFormat="1" customHeight="1" spans="1:10">
      <c r="A37" s="421" t="s">
        <v>248</v>
      </c>
      <c r="B37" s="418">
        <v>2233</v>
      </c>
      <c r="C37" s="418">
        <v>5533</v>
      </c>
      <c r="D37" s="418">
        <v>3300</v>
      </c>
      <c r="E37" s="419">
        <v>1.47783251231527</v>
      </c>
      <c r="F37" s="417" t="s">
        <v>249</v>
      </c>
      <c r="G37" s="418">
        <v>80</v>
      </c>
      <c r="H37" s="418">
        <v>80</v>
      </c>
      <c r="I37" s="418">
        <v>0</v>
      </c>
      <c r="J37" s="419">
        <v>0</v>
      </c>
    </row>
    <row r="38" s="407" customFormat="1" customHeight="1" spans="1:10">
      <c r="A38" s="422" t="s">
        <v>250</v>
      </c>
      <c r="B38" s="423">
        <v>856</v>
      </c>
      <c r="C38" s="423">
        <v>856</v>
      </c>
      <c r="D38" s="418">
        <v>0</v>
      </c>
      <c r="E38" s="419">
        <v>0</v>
      </c>
      <c r="F38" s="417" t="s">
        <v>251</v>
      </c>
      <c r="G38" s="418">
        <v>32</v>
      </c>
      <c r="H38" s="418">
        <v>32</v>
      </c>
      <c r="I38" s="418">
        <v>0</v>
      </c>
      <c r="J38" s="419">
        <v>0</v>
      </c>
    </row>
    <row r="39" s="407" customFormat="1" customHeight="1" spans="1:10">
      <c r="A39" s="422" t="s">
        <v>252</v>
      </c>
      <c r="B39" s="423">
        <v>677</v>
      </c>
      <c r="C39" s="423">
        <v>677</v>
      </c>
      <c r="D39" s="418">
        <v>0</v>
      </c>
      <c r="E39" s="419">
        <v>0</v>
      </c>
      <c r="F39" s="417" t="s">
        <v>253</v>
      </c>
      <c r="G39" s="418">
        <v>51</v>
      </c>
      <c r="H39" s="418">
        <v>51</v>
      </c>
      <c r="I39" s="418">
        <v>0</v>
      </c>
      <c r="J39" s="419">
        <v>0</v>
      </c>
    </row>
    <row r="40" s="407" customFormat="1" customHeight="1" spans="1:10">
      <c r="A40" s="422" t="s">
        <v>254</v>
      </c>
      <c r="B40" s="423">
        <v>300</v>
      </c>
      <c r="C40" s="423">
        <v>300</v>
      </c>
      <c r="D40" s="418">
        <v>0</v>
      </c>
      <c r="E40" s="419">
        <v>0</v>
      </c>
      <c r="F40" s="417" t="s">
        <v>255</v>
      </c>
      <c r="G40" s="418">
        <v>186</v>
      </c>
      <c r="H40" s="418">
        <v>186</v>
      </c>
      <c r="I40" s="418">
        <v>0</v>
      </c>
      <c r="J40" s="419">
        <v>0</v>
      </c>
    </row>
    <row r="41" s="407" customFormat="1" customHeight="1" spans="1:10">
      <c r="A41" s="422" t="s">
        <v>256</v>
      </c>
      <c r="B41" s="423"/>
      <c r="C41" s="423">
        <v>3300</v>
      </c>
      <c r="D41" s="418">
        <v>3300</v>
      </c>
      <c r="E41" s="419"/>
      <c r="F41" s="417" t="s">
        <v>257</v>
      </c>
      <c r="G41" s="418">
        <v>9404</v>
      </c>
      <c r="H41" s="418">
        <v>9404</v>
      </c>
      <c r="I41" s="418">
        <v>0</v>
      </c>
      <c r="J41" s="419">
        <v>0</v>
      </c>
    </row>
    <row r="42" s="407" customFormat="1" customHeight="1" spans="1:10">
      <c r="A42" s="422" t="s">
        <v>258</v>
      </c>
      <c r="B42" s="423">
        <v>400</v>
      </c>
      <c r="C42" s="423">
        <v>400</v>
      </c>
      <c r="D42" s="418">
        <v>0</v>
      </c>
      <c r="E42" s="419">
        <v>0</v>
      </c>
      <c r="F42" s="417" t="s">
        <v>259</v>
      </c>
      <c r="G42" s="418">
        <v>180</v>
      </c>
      <c r="H42" s="418">
        <v>180</v>
      </c>
      <c r="I42" s="418">
        <v>0</v>
      </c>
      <c r="J42" s="419">
        <v>0</v>
      </c>
    </row>
    <row r="43" s="407" customFormat="1" customHeight="1" spans="1:10">
      <c r="A43" s="417" t="s">
        <v>260</v>
      </c>
      <c r="B43" s="418">
        <v>90000</v>
      </c>
      <c r="C43" s="418">
        <v>90000</v>
      </c>
      <c r="D43" s="418">
        <v>0</v>
      </c>
      <c r="E43" s="419">
        <v>0</v>
      </c>
      <c r="F43" s="417" t="s">
        <v>261</v>
      </c>
      <c r="G43" s="418">
        <v>-50</v>
      </c>
      <c r="H43" s="418">
        <v>-50</v>
      </c>
      <c r="I43" s="418">
        <v>0</v>
      </c>
      <c r="J43" s="419">
        <v>0</v>
      </c>
    </row>
    <row r="44" s="407" customFormat="1" customHeight="1" spans="1:10">
      <c r="A44" s="424" t="s">
        <v>262</v>
      </c>
      <c r="B44" s="418">
        <v>12000</v>
      </c>
      <c r="C44" s="418"/>
      <c r="D44" s="418">
        <v>-12000</v>
      </c>
      <c r="E44" s="419">
        <v>-1</v>
      </c>
      <c r="F44" s="417"/>
      <c r="G44" s="418"/>
      <c r="H44" s="418"/>
      <c r="I44" s="418"/>
      <c r="J44" s="419"/>
    </row>
    <row r="45" s="407" customFormat="1" customHeight="1" spans="1:10">
      <c r="A45" s="417" t="s">
        <v>263</v>
      </c>
      <c r="B45" s="418">
        <v>1000</v>
      </c>
      <c r="C45" s="418">
        <v>8000</v>
      </c>
      <c r="D45" s="418">
        <v>7000</v>
      </c>
      <c r="E45" s="419">
        <v>7</v>
      </c>
      <c r="F45" s="421" t="s">
        <v>264</v>
      </c>
      <c r="G45" s="418">
        <v>0</v>
      </c>
      <c r="H45" s="418">
        <v>0</v>
      </c>
      <c r="I45" s="418">
        <v>0</v>
      </c>
      <c r="J45" s="419"/>
    </row>
    <row r="46" s="407" customFormat="1" customHeight="1" spans="1:10">
      <c r="A46" s="417" t="s">
        <v>265</v>
      </c>
      <c r="B46" s="418">
        <v>9000</v>
      </c>
      <c r="C46" s="418">
        <v>3000</v>
      </c>
      <c r="D46" s="418">
        <v>-6000</v>
      </c>
      <c r="E46" s="419">
        <v>-0.666666666666667</v>
      </c>
      <c r="F46" s="421" t="s">
        <v>266</v>
      </c>
      <c r="G46" s="420">
        <v>61</v>
      </c>
      <c r="H46" s="420">
        <v>0</v>
      </c>
      <c r="I46" s="420">
        <v>-61</v>
      </c>
      <c r="J46" s="419">
        <v>-1</v>
      </c>
    </row>
    <row r="47" s="409" customFormat="1" customHeight="1" spans="1:10">
      <c r="A47" s="416" t="s">
        <v>267</v>
      </c>
      <c r="B47" s="418">
        <v>289137</v>
      </c>
      <c r="C47" s="418">
        <v>304265</v>
      </c>
      <c r="D47" s="418">
        <v>15128</v>
      </c>
      <c r="E47" s="419">
        <v>0.0523212179693363</v>
      </c>
      <c r="F47" s="416" t="s">
        <v>268</v>
      </c>
      <c r="G47" s="420">
        <v>289137</v>
      </c>
      <c r="H47" s="420">
        <v>304265</v>
      </c>
      <c r="I47" s="420">
        <v>15128</v>
      </c>
      <c r="J47" s="419">
        <v>0.0523212179693363</v>
      </c>
    </row>
    <row r="48" s="409" customFormat="1" customHeight="1" spans="1:10">
      <c r="A48" s="416" t="s">
        <v>269</v>
      </c>
      <c r="B48" s="420">
        <v>268061</v>
      </c>
      <c r="C48" s="420">
        <v>285000</v>
      </c>
      <c r="D48" s="418">
        <v>16939</v>
      </c>
      <c r="E48" s="419">
        <v>0.0631908408906928</v>
      </c>
      <c r="F48" s="425" t="s">
        <v>270</v>
      </c>
      <c r="G48" s="420">
        <v>268061</v>
      </c>
      <c r="H48" s="420">
        <v>285000</v>
      </c>
      <c r="I48" s="420">
        <v>16939</v>
      </c>
      <c r="J48" s="419">
        <v>0.0631908408906928</v>
      </c>
    </row>
    <row r="49" s="409" customFormat="1" customHeight="1" spans="1:10">
      <c r="A49" s="416" t="s">
        <v>271</v>
      </c>
      <c r="B49" s="420">
        <v>199137</v>
      </c>
      <c r="C49" s="420">
        <v>214265</v>
      </c>
      <c r="D49" s="418">
        <v>15128</v>
      </c>
      <c r="E49" s="419">
        <v>0.0759678010615807</v>
      </c>
      <c r="F49" s="425" t="s">
        <v>272</v>
      </c>
      <c r="G49" s="420">
        <v>199137</v>
      </c>
      <c r="H49" s="420">
        <v>214265</v>
      </c>
      <c r="I49" s="420">
        <v>15128</v>
      </c>
      <c r="J49" s="419">
        <v>0.0759678010615807</v>
      </c>
    </row>
    <row r="50" s="409" customFormat="1" customHeight="1" spans="1:10">
      <c r="A50" s="416" t="s">
        <v>273</v>
      </c>
      <c r="B50" s="420">
        <v>136169</v>
      </c>
      <c r="C50" s="420">
        <v>151240</v>
      </c>
      <c r="D50" s="418">
        <v>15071</v>
      </c>
      <c r="E50" s="419">
        <v>0.110678641981655</v>
      </c>
      <c r="F50" s="425" t="s">
        <v>274</v>
      </c>
      <c r="G50" s="420">
        <v>136061</v>
      </c>
      <c r="H50" s="420">
        <v>151240</v>
      </c>
      <c r="I50" s="420">
        <v>15179</v>
      </c>
      <c r="J50" s="419">
        <v>0.111560256061619</v>
      </c>
    </row>
    <row r="51" s="407" customFormat="1" customHeight="1" spans="2:5">
      <c r="B51" s="414"/>
      <c r="C51" s="414"/>
      <c r="D51" s="414"/>
      <c r="E51" s="414"/>
    </row>
    <row r="52" s="407" customFormat="1" customHeight="1" spans="2:5">
      <c r="B52" s="414"/>
      <c r="C52" s="414"/>
      <c r="D52" s="414"/>
      <c r="E52" s="414"/>
    </row>
    <row r="53" s="407" customFormat="1" customHeight="1" spans="2:5">
      <c r="B53" s="414"/>
      <c r="C53" s="414"/>
      <c r="D53" s="414"/>
      <c r="E53" s="414"/>
    </row>
    <row r="54" s="407" customFormat="1" customHeight="1" spans="2:5">
      <c r="B54" s="414"/>
      <c r="C54" s="414"/>
      <c r="D54" s="414"/>
      <c r="E54" s="414"/>
    </row>
    <row r="55" s="407" customFormat="1" customHeight="1" spans="2:5">
      <c r="B55" s="414"/>
      <c r="C55" s="414"/>
      <c r="D55" s="414"/>
      <c r="E55" s="414"/>
    </row>
    <row r="56" s="407" customFormat="1" customHeight="1" spans="2:5">
      <c r="B56" s="414"/>
      <c r="C56" s="414"/>
      <c r="D56" s="414"/>
      <c r="E56" s="414"/>
    </row>
    <row r="57" customHeight="1" spans="6:6">
      <c r="F57" s="410"/>
    </row>
    <row r="58" customHeight="1" spans="6:6">
      <c r="F58" s="410"/>
    </row>
    <row r="59" customHeight="1" spans="6:6">
      <c r="F59" s="410"/>
    </row>
    <row r="60" customHeight="1" spans="6:6">
      <c r="F60" s="410"/>
    </row>
    <row r="61" customHeight="1" spans="6:6">
      <c r="F61" s="410"/>
    </row>
    <row r="62" customHeight="1" spans="6:6">
      <c r="F62" s="410"/>
    </row>
    <row r="63" customHeight="1" spans="6:6">
      <c r="F63" s="410"/>
    </row>
    <row r="64" customHeight="1" spans="6:6">
      <c r="F64" s="410"/>
    </row>
    <row r="65" customHeight="1" spans="6:6">
      <c r="F65" s="410"/>
    </row>
    <row r="66" customHeight="1" spans="6:6">
      <c r="F66" s="410"/>
    </row>
    <row r="67" customHeight="1" spans="6:6">
      <c r="F67" s="410"/>
    </row>
    <row r="68" customHeight="1" spans="6:6">
      <c r="F68" s="410"/>
    </row>
    <row r="69" customHeight="1" spans="6:6">
      <c r="F69" s="410"/>
    </row>
    <row r="70" customHeight="1" spans="6:6">
      <c r="F70" s="410"/>
    </row>
    <row r="71" customHeight="1" spans="6:6">
      <c r="F71" s="410"/>
    </row>
    <row r="72" customHeight="1" spans="6:6">
      <c r="F72" s="410"/>
    </row>
    <row r="73" customHeight="1" spans="6:6">
      <c r="F73" s="410"/>
    </row>
    <row r="74" customHeight="1" spans="6:6">
      <c r="F74" s="410"/>
    </row>
    <row r="75" customHeight="1" spans="6:6">
      <c r="F75" s="410"/>
    </row>
    <row r="76" customHeight="1" spans="6:6">
      <c r="F76" s="410"/>
    </row>
    <row r="77" customHeight="1" spans="6:6">
      <c r="F77" s="410"/>
    </row>
    <row r="78" customHeight="1" spans="6:6">
      <c r="F78" s="410"/>
    </row>
    <row r="79" customHeight="1" spans="6:6">
      <c r="F79" s="410"/>
    </row>
    <row r="80" customHeight="1" spans="6:6">
      <c r="F80" s="410"/>
    </row>
    <row r="81" customHeight="1" spans="6:6">
      <c r="F81" s="410"/>
    </row>
    <row r="82" customHeight="1" spans="6:6">
      <c r="F82" s="410"/>
    </row>
    <row r="83" customHeight="1" spans="6:6">
      <c r="F83" s="410"/>
    </row>
    <row r="84" customHeight="1" spans="6:6">
      <c r="F84" s="410"/>
    </row>
    <row r="85" customHeight="1" spans="6:6">
      <c r="F85" s="410"/>
    </row>
    <row r="86" customHeight="1" spans="6:6">
      <c r="F86" s="410"/>
    </row>
    <row r="87" customHeight="1" spans="6:6">
      <c r="F87" s="410"/>
    </row>
    <row r="88" customHeight="1" spans="6:6">
      <c r="F88" s="410"/>
    </row>
    <row r="89" customHeight="1" spans="6:6">
      <c r="F89" s="410"/>
    </row>
    <row r="90" customHeight="1" spans="6:6">
      <c r="F90" s="410"/>
    </row>
    <row r="91" customHeight="1" spans="6:6">
      <c r="F91" s="410"/>
    </row>
    <row r="92" customHeight="1" spans="6:6">
      <c r="F92" s="410"/>
    </row>
    <row r="93" customHeight="1" spans="6:6">
      <c r="F93" s="410"/>
    </row>
    <row r="94" customHeight="1" spans="6:6">
      <c r="F94" s="410"/>
    </row>
    <row r="95" customHeight="1" spans="6:6">
      <c r="F95" s="410"/>
    </row>
    <row r="96" customHeight="1" spans="6:6">
      <c r="F96" s="410"/>
    </row>
    <row r="97" customHeight="1" spans="6:6">
      <c r="F97" s="410"/>
    </row>
    <row r="98" customHeight="1" spans="6:6">
      <c r="F98" s="410"/>
    </row>
    <row r="99" customHeight="1" spans="6:6">
      <c r="F99" s="410"/>
    </row>
    <row r="100" customHeight="1" spans="6:6">
      <c r="F100" s="410"/>
    </row>
    <row r="101" customHeight="1" spans="6:6">
      <c r="F101" s="410"/>
    </row>
    <row r="102" customHeight="1" spans="6:6">
      <c r="F102" s="410"/>
    </row>
    <row r="103" customHeight="1" spans="6:6">
      <c r="F103" s="410"/>
    </row>
    <row r="104" customHeight="1" spans="6:6">
      <c r="F104" s="410"/>
    </row>
    <row r="105" customHeight="1" spans="6:6">
      <c r="F105" s="410"/>
    </row>
    <row r="106" customHeight="1" spans="6:6">
      <c r="F106" s="410"/>
    </row>
    <row r="107" customHeight="1" spans="6:6">
      <c r="F107" s="410"/>
    </row>
    <row r="108" customHeight="1" spans="6:6">
      <c r="F108" s="410"/>
    </row>
    <row r="109" customHeight="1" spans="6:6">
      <c r="F109" s="410"/>
    </row>
    <row r="110" customHeight="1" spans="6:6">
      <c r="F110" s="410"/>
    </row>
    <row r="111" customHeight="1" spans="6:6">
      <c r="F111" s="410"/>
    </row>
    <row r="112" customHeight="1" spans="6:6">
      <c r="F112" s="410"/>
    </row>
    <row r="113" customHeight="1" spans="6:6">
      <c r="F113" s="410"/>
    </row>
    <row r="114" customHeight="1" spans="6:6">
      <c r="F114" s="410"/>
    </row>
    <row r="115" customHeight="1" spans="6:6">
      <c r="F115" s="410"/>
    </row>
    <row r="116" customHeight="1" spans="6:6">
      <c r="F116" s="410"/>
    </row>
    <row r="117" customHeight="1" spans="6:6">
      <c r="F117" s="410"/>
    </row>
    <row r="118" customHeight="1" spans="6:6">
      <c r="F118" s="410"/>
    </row>
    <row r="119" customHeight="1" spans="6:6">
      <c r="F119" s="410"/>
    </row>
    <row r="120" customHeight="1" spans="6:6">
      <c r="F120" s="410"/>
    </row>
    <row r="121" customHeight="1" spans="6:6">
      <c r="F121" s="410"/>
    </row>
    <row r="122" customHeight="1" spans="6:6">
      <c r="F122" s="410"/>
    </row>
    <row r="123" customHeight="1" spans="6:6">
      <c r="F123" s="410"/>
    </row>
    <row r="124" customHeight="1" spans="6:6">
      <c r="F124" s="410"/>
    </row>
    <row r="125" customHeight="1" spans="6:6">
      <c r="F125" s="410"/>
    </row>
    <row r="126" customHeight="1" spans="6:6">
      <c r="F126" s="410"/>
    </row>
    <row r="127" customHeight="1" spans="6:6">
      <c r="F127" s="410"/>
    </row>
    <row r="128" customHeight="1" spans="6:6">
      <c r="F128" s="410"/>
    </row>
    <row r="129" customHeight="1" spans="6:6">
      <c r="F129" s="410"/>
    </row>
    <row r="130" customHeight="1" spans="6:6">
      <c r="F130" s="410"/>
    </row>
    <row r="131" customHeight="1" spans="6:6">
      <c r="F131" s="410"/>
    </row>
    <row r="132" customHeight="1" spans="6:6">
      <c r="F132" s="410"/>
    </row>
    <row r="133" customHeight="1" spans="6:6">
      <c r="F133" s="410"/>
    </row>
    <row r="134" customHeight="1" spans="6:6">
      <c r="F134" s="410"/>
    </row>
    <row r="135" customHeight="1" spans="6:6">
      <c r="F135" s="410"/>
    </row>
    <row r="136" customHeight="1" spans="6:6">
      <c r="F136" s="410"/>
    </row>
    <row r="137" customHeight="1" spans="6:6">
      <c r="F137" s="410"/>
    </row>
    <row r="138" customHeight="1" spans="6:6">
      <c r="F138" s="410"/>
    </row>
    <row r="139" customHeight="1" spans="6:6">
      <c r="F139" s="410"/>
    </row>
    <row r="140" customHeight="1" spans="6:6">
      <c r="F140" s="410"/>
    </row>
    <row r="141" customHeight="1" spans="6:6">
      <c r="F141" s="410"/>
    </row>
    <row r="142" customHeight="1" spans="6:6">
      <c r="F142" s="410"/>
    </row>
    <row r="143" customHeight="1" spans="6:6">
      <c r="F143" s="410"/>
    </row>
    <row r="144" customHeight="1" spans="6:6">
      <c r="F144" s="410"/>
    </row>
    <row r="145" customHeight="1" spans="6:6">
      <c r="F145" s="410"/>
    </row>
    <row r="146" customHeight="1" spans="6:6">
      <c r="F146" s="410"/>
    </row>
    <row r="147" customHeight="1" spans="6:6">
      <c r="F147" s="410"/>
    </row>
    <row r="148" customHeight="1" spans="6:6">
      <c r="F148" s="410"/>
    </row>
    <row r="149" customHeight="1" spans="6:6">
      <c r="F149" s="410"/>
    </row>
    <row r="150" customHeight="1" spans="6:6">
      <c r="F150" s="410"/>
    </row>
    <row r="151" customHeight="1" spans="6:6">
      <c r="F151" s="410"/>
    </row>
    <row r="152" customHeight="1" spans="6:6">
      <c r="F152" s="410"/>
    </row>
    <row r="153" customHeight="1" spans="6:6">
      <c r="F153" s="410"/>
    </row>
    <row r="154" customHeight="1" spans="6:6">
      <c r="F154" s="410"/>
    </row>
    <row r="155" customHeight="1" spans="6:6">
      <c r="F155" s="410"/>
    </row>
    <row r="156" customHeight="1" spans="6:6">
      <c r="F156" s="410"/>
    </row>
    <row r="157" customHeight="1" spans="6:6">
      <c r="F157" s="410"/>
    </row>
    <row r="158" customHeight="1" spans="6:6">
      <c r="F158" s="410"/>
    </row>
    <row r="159" customHeight="1" spans="6:6">
      <c r="F159" s="410"/>
    </row>
    <row r="160" customHeight="1" spans="6:6">
      <c r="F160" s="410"/>
    </row>
    <row r="161" customHeight="1" spans="6:6">
      <c r="F161" s="410"/>
    </row>
    <row r="162" customHeight="1" spans="6:6">
      <c r="F162" s="410"/>
    </row>
    <row r="163" customHeight="1" spans="6:6">
      <c r="F163" s="410"/>
    </row>
    <row r="164" customHeight="1" spans="6:6">
      <c r="F164" s="410"/>
    </row>
    <row r="165" customHeight="1" spans="6:6">
      <c r="F165" s="410"/>
    </row>
    <row r="166" customHeight="1" spans="6:6">
      <c r="F166" s="410"/>
    </row>
    <row r="167" customHeight="1" spans="6:6">
      <c r="F167" s="410"/>
    </row>
    <row r="168" customHeight="1" spans="6:6">
      <c r="F168" s="410"/>
    </row>
    <row r="169" customHeight="1" spans="6:6">
      <c r="F169" s="410"/>
    </row>
    <row r="170" customHeight="1" spans="6:6">
      <c r="F170" s="410"/>
    </row>
    <row r="171" customHeight="1" spans="6:6">
      <c r="F171" s="410"/>
    </row>
    <row r="172" customHeight="1" spans="6:6">
      <c r="F172" s="410"/>
    </row>
    <row r="173" customHeight="1" spans="6:6">
      <c r="F173" s="410"/>
    </row>
    <row r="174" customHeight="1" spans="6:6">
      <c r="F174" s="410"/>
    </row>
    <row r="175" customHeight="1" spans="6:6">
      <c r="F175" s="410"/>
    </row>
    <row r="176" customHeight="1" spans="6:6">
      <c r="F176" s="410"/>
    </row>
    <row r="177" customHeight="1" spans="6:6">
      <c r="F177" s="410"/>
    </row>
    <row r="178" customHeight="1" spans="6:6">
      <c r="F178" s="410"/>
    </row>
    <row r="179" customHeight="1" spans="6:6">
      <c r="F179" s="410"/>
    </row>
    <row r="180" customHeight="1" spans="6:6">
      <c r="F180" s="410"/>
    </row>
    <row r="181" customHeight="1" spans="6:6">
      <c r="F181" s="410"/>
    </row>
    <row r="182" customHeight="1" spans="6:6">
      <c r="F182" s="410"/>
    </row>
    <row r="183" customHeight="1" spans="6:6">
      <c r="F183" s="410"/>
    </row>
    <row r="184" customHeight="1" spans="6:6">
      <c r="F184" s="410"/>
    </row>
    <row r="185" customHeight="1" spans="6:6">
      <c r="F185" s="410"/>
    </row>
    <row r="186" customHeight="1" spans="6:6">
      <c r="F186" s="410"/>
    </row>
    <row r="187" customHeight="1" spans="6:6">
      <c r="F187" s="410"/>
    </row>
    <row r="188" customHeight="1" spans="6:6">
      <c r="F188" s="410"/>
    </row>
    <row r="189" customHeight="1" spans="6:6">
      <c r="F189" s="410"/>
    </row>
    <row r="190" customHeight="1" spans="6:6">
      <c r="F190" s="410"/>
    </row>
    <row r="191" customHeight="1" spans="6:6">
      <c r="F191" s="410"/>
    </row>
    <row r="192" customHeight="1" spans="6:6">
      <c r="F192" s="410"/>
    </row>
    <row r="193" customHeight="1" spans="6:6">
      <c r="F193" s="410"/>
    </row>
    <row r="194" customHeight="1" spans="6:6">
      <c r="F194" s="410"/>
    </row>
    <row r="195" customHeight="1" spans="6:6">
      <c r="F195" s="410"/>
    </row>
    <row r="196" customHeight="1" spans="6:6">
      <c r="F196" s="410"/>
    </row>
    <row r="197" customHeight="1" spans="6:6">
      <c r="F197" s="410"/>
    </row>
    <row r="198" customHeight="1" spans="6:6">
      <c r="F198" s="410"/>
    </row>
    <row r="199" customHeight="1" spans="6:6">
      <c r="F199" s="410"/>
    </row>
    <row r="200" customHeight="1" spans="6:6">
      <c r="F200" s="410"/>
    </row>
    <row r="201" customHeight="1" spans="6:6">
      <c r="F201" s="410"/>
    </row>
    <row r="202" customHeight="1" spans="6:6">
      <c r="F202" s="410"/>
    </row>
    <row r="203" customHeight="1" spans="6:6">
      <c r="F203" s="410"/>
    </row>
    <row r="204" customHeight="1" spans="6:6">
      <c r="F204" s="410"/>
    </row>
    <row r="205" customHeight="1" spans="6:6">
      <c r="F205" s="410"/>
    </row>
    <row r="206" customHeight="1" spans="6:6">
      <c r="F206" s="410"/>
    </row>
    <row r="207" customHeight="1" spans="6:6">
      <c r="F207" s="410"/>
    </row>
    <row r="208" customHeight="1" spans="6:6">
      <c r="F208" s="410"/>
    </row>
    <row r="209" customHeight="1" spans="6:6">
      <c r="F209" s="410"/>
    </row>
    <row r="210" customHeight="1" spans="6:6">
      <c r="F210" s="410"/>
    </row>
    <row r="211" customHeight="1" spans="6:6">
      <c r="F211" s="410"/>
    </row>
    <row r="212" customHeight="1" spans="6:6">
      <c r="F212" s="410"/>
    </row>
    <row r="213" customHeight="1" spans="6:6">
      <c r="F213" s="410"/>
    </row>
    <row r="214" customHeight="1" spans="6:6">
      <c r="F214" s="410"/>
    </row>
    <row r="215" customHeight="1" spans="6:6">
      <c r="F215" s="410"/>
    </row>
    <row r="216" customHeight="1" spans="6:6">
      <c r="F216" s="410"/>
    </row>
    <row r="217" customHeight="1" spans="6:6">
      <c r="F217" s="410"/>
    </row>
    <row r="218" customHeight="1" spans="6:6">
      <c r="F218" s="410"/>
    </row>
    <row r="219" customHeight="1" spans="6:6">
      <c r="F219" s="410"/>
    </row>
    <row r="220" customHeight="1" spans="6:6">
      <c r="F220" s="410"/>
    </row>
    <row r="221" customHeight="1" spans="6:6">
      <c r="F221" s="410"/>
    </row>
    <row r="222" customHeight="1" spans="6:6">
      <c r="F222" s="410"/>
    </row>
    <row r="223" customHeight="1" spans="6:6">
      <c r="F223" s="410"/>
    </row>
    <row r="224" customHeight="1" spans="6:6">
      <c r="F224" s="410"/>
    </row>
    <row r="225" customHeight="1" spans="6:6">
      <c r="F225" s="410"/>
    </row>
    <row r="226" customHeight="1" spans="6:6">
      <c r="F226" s="410"/>
    </row>
    <row r="227" customHeight="1" spans="6:6">
      <c r="F227" s="410"/>
    </row>
    <row r="228" customHeight="1" spans="6:6">
      <c r="F228" s="410"/>
    </row>
    <row r="229" customHeight="1" spans="6:6">
      <c r="F229" s="410"/>
    </row>
    <row r="230" customHeight="1" spans="6:6">
      <c r="F230" s="410"/>
    </row>
    <row r="231" customHeight="1" spans="6:6">
      <c r="F231" s="410"/>
    </row>
    <row r="232" customHeight="1" spans="6:6">
      <c r="F232" s="410"/>
    </row>
    <row r="233" customHeight="1" spans="6:6">
      <c r="F233" s="410"/>
    </row>
    <row r="234" customHeight="1" spans="6:6">
      <c r="F234" s="410"/>
    </row>
    <row r="235" customHeight="1" spans="6:6">
      <c r="F235" s="410"/>
    </row>
    <row r="236" customHeight="1" spans="6:6">
      <c r="F236" s="410"/>
    </row>
    <row r="237" customHeight="1" spans="6:6">
      <c r="F237" s="410"/>
    </row>
    <row r="238" customHeight="1" spans="6:6">
      <c r="F238" s="410"/>
    </row>
    <row r="239" customHeight="1" spans="6:6">
      <c r="F239" s="410"/>
    </row>
    <row r="240" customHeight="1" spans="6:6">
      <c r="F240" s="410"/>
    </row>
    <row r="241" customHeight="1" spans="6:6">
      <c r="F241" s="410"/>
    </row>
    <row r="242" customHeight="1" spans="6:6">
      <c r="F242" s="410"/>
    </row>
    <row r="243" customHeight="1" spans="6:6">
      <c r="F243" s="410"/>
    </row>
    <row r="244" customHeight="1" spans="6:6">
      <c r="F244" s="410"/>
    </row>
    <row r="245" customHeight="1" spans="6:6">
      <c r="F245" s="410"/>
    </row>
    <row r="246" customHeight="1" spans="6:6">
      <c r="F246" s="410"/>
    </row>
    <row r="247" customHeight="1" spans="6:6">
      <c r="F247" s="410"/>
    </row>
    <row r="248" customHeight="1" spans="6:6">
      <c r="F248" s="410"/>
    </row>
    <row r="249" customHeight="1" spans="6:6">
      <c r="F249" s="410"/>
    </row>
    <row r="250" customHeight="1" spans="6:6">
      <c r="F250" s="410"/>
    </row>
    <row r="251" customHeight="1" spans="6:6">
      <c r="F251" s="410"/>
    </row>
    <row r="252" customHeight="1" spans="6:6">
      <c r="F252" s="410"/>
    </row>
    <row r="253" customHeight="1" spans="6:6">
      <c r="F253" s="410"/>
    </row>
    <row r="254" customHeight="1" spans="6:6">
      <c r="F254" s="410"/>
    </row>
    <row r="255" customHeight="1" spans="6:6">
      <c r="F255" s="410"/>
    </row>
    <row r="256" customHeight="1" spans="6:6">
      <c r="F256" s="410"/>
    </row>
    <row r="257" customHeight="1" spans="6:6">
      <c r="F257" s="410"/>
    </row>
    <row r="258" customHeight="1" spans="6:6">
      <c r="F258" s="410"/>
    </row>
    <row r="259" customHeight="1" spans="6:6">
      <c r="F259" s="410"/>
    </row>
    <row r="260" customHeight="1" spans="6:6">
      <c r="F260" s="410"/>
    </row>
    <row r="261" customHeight="1" spans="6:6">
      <c r="F261" s="410"/>
    </row>
    <row r="262" customHeight="1" spans="6:6">
      <c r="F262" s="410"/>
    </row>
    <row r="263" customHeight="1" spans="6:6">
      <c r="F263" s="410"/>
    </row>
    <row r="264" customHeight="1" spans="6:6">
      <c r="F264" s="410"/>
    </row>
    <row r="265" customHeight="1" spans="6:6">
      <c r="F265" s="410"/>
    </row>
    <row r="266" customHeight="1" spans="6:6">
      <c r="F266" s="410"/>
    </row>
    <row r="267" customHeight="1" spans="6:6">
      <c r="F267" s="410"/>
    </row>
    <row r="268" customHeight="1" spans="6:6">
      <c r="F268" s="410"/>
    </row>
    <row r="269" customHeight="1" spans="6:6">
      <c r="F269" s="410"/>
    </row>
    <row r="270" customHeight="1" spans="6:6">
      <c r="F270" s="410"/>
    </row>
    <row r="271" customHeight="1" spans="6:6">
      <c r="F271" s="410"/>
    </row>
    <row r="272" customHeight="1" spans="6:6">
      <c r="F272" s="410"/>
    </row>
    <row r="273" customHeight="1" spans="6:6">
      <c r="F273" s="410"/>
    </row>
    <row r="274" customHeight="1" spans="6:6">
      <c r="F274" s="410"/>
    </row>
    <row r="275" customHeight="1" spans="6:6">
      <c r="F275" s="410"/>
    </row>
    <row r="276" customHeight="1" spans="6:6">
      <c r="F276" s="410"/>
    </row>
    <row r="277" customHeight="1" spans="6:6">
      <c r="F277" s="410"/>
    </row>
    <row r="278" customHeight="1" spans="6:6">
      <c r="F278" s="410"/>
    </row>
    <row r="279" customHeight="1" spans="6:6">
      <c r="F279" s="410"/>
    </row>
    <row r="280" customHeight="1" spans="6:6">
      <c r="F280" s="410"/>
    </row>
    <row r="281" customHeight="1" spans="6:6">
      <c r="F281" s="410"/>
    </row>
    <row r="282" customHeight="1" spans="6:6">
      <c r="F282" s="410"/>
    </row>
    <row r="283" customHeight="1" spans="6:6">
      <c r="F283" s="410"/>
    </row>
    <row r="284" customHeight="1" spans="6:6">
      <c r="F284" s="410"/>
    </row>
    <row r="285" customHeight="1" spans="6:6">
      <c r="F285" s="410"/>
    </row>
    <row r="286" customHeight="1" spans="6:6">
      <c r="F286" s="410"/>
    </row>
    <row r="287" customHeight="1" spans="6:6">
      <c r="F287" s="410"/>
    </row>
    <row r="288" customHeight="1" spans="6:6">
      <c r="F288" s="410"/>
    </row>
    <row r="289" customHeight="1" spans="6:6">
      <c r="F289" s="410"/>
    </row>
    <row r="290" customHeight="1" spans="6:6">
      <c r="F290" s="410"/>
    </row>
    <row r="291" customHeight="1" spans="6:6">
      <c r="F291" s="410"/>
    </row>
    <row r="292" customHeight="1" spans="6:6">
      <c r="F292" s="410"/>
    </row>
    <row r="293" customHeight="1" spans="6:6">
      <c r="F293" s="410"/>
    </row>
    <row r="294" customHeight="1" spans="6:6">
      <c r="F294" s="410"/>
    </row>
    <row r="295" customHeight="1" spans="6:6">
      <c r="F295" s="410"/>
    </row>
    <row r="296" customHeight="1" spans="6:6">
      <c r="F296" s="410"/>
    </row>
    <row r="297" customHeight="1" spans="6:6">
      <c r="F297" s="410"/>
    </row>
    <row r="298" customHeight="1" spans="6:6">
      <c r="F298" s="410"/>
    </row>
    <row r="299" customHeight="1" spans="6:6">
      <c r="F299" s="410"/>
    </row>
    <row r="300" customHeight="1" spans="6:6">
      <c r="F300" s="410"/>
    </row>
    <row r="301" customHeight="1" spans="6:6">
      <c r="F301" s="410"/>
    </row>
    <row r="302" customHeight="1" spans="6:6">
      <c r="F302" s="410"/>
    </row>
    <row r="303" customHeight="1" spans="6:6">
      <c r="F303" s="410"/>
    </row>
    <row r="304" customHeight="1" spans="6:6">
      <c r="F304" s="410"/>
    </row>
    <row r="305" customHeight="1" spans="6:6">
      <c r="F305" s="410"/>
    </row>
    <row r="306" customHeight="1" spans="6:6">
      <c r="F306" s="410"/>
    </row>
    <row r="307" customHeight="1" spans="6:6">
      <c r="F307" s="410"/>
    </row>
  </sheetData>
  <mergeCells count="2">
    <mergeCell ref="A1:J1"/>
    <mergeCell ref="I2:J2"/>
  </mergeCells>
  <printOptions horizontalCentered="1"/>
  <pageMargins left="0.393055555555556" right="0.393055555555556" top="0.984027777777778" bottom="0.984027777777778" header="0.471527777777778" footer="0.471527777777778"/>
  <pageSetup paperSize="9" fitToWidth="0" fitToHeight="0" orientation="landscape" horizontalDpi="600" verticalDpi="600"/>
  <headerFooter alignWithMargins="0" scaleWithDoc="0">
    <oddFooter>&amp;C第 &amp;P 页，共 &amp;N 页</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
  <sheetViews>
    <sheetView workbookViewId="0">
      <selection activeCell="A1" sqref="A1:G1"/>
    </sheetView>
  </sheetViews>
  <sheetFormatPr defaultColWidth="9" defaultRowHeight="14.25" outlineLevelCol="6"/>
  <cols>
    <col min="1" max="1" width="39.125" style="63" customWidth="1"/>
    <col min="2" max="2" width="14.25" style="63" customWidth="1"/>
    <col min="3" max="3" width="14.25" style="133" customWidth="1"/>
    <col min="4" max="6" width="14.25" style="63" customWidth="1"/>
    <col min="7" max="7" width="14.25" style="134" customWidth="1"/>
    <col min="8" max="16384" width="9" style="63"/>
  </cols>
  <sheetData>
    <row r="1" ht="25.5" spans="1:7">
      <c r="A1" s="64" t="s">
        <v>4204</v>
      </c>
      <c r="B1" s="64"/>
      <c r="C1" s="64"/>
      <c r="D1" s="64"/>
      <c r="E1" s="64"/>
      <c r="F1" s="64"/>
      <c r="G1" s="135"/>
    </row>
    <row r="2" spans="1:7">
      <c r="A2" s="65" t="s">
        <v>1</v>
      </c>
      <c r="B2" s="65"/>
      <c r="C2" s="65"/>
      <c r="D2" s="65"/>
      <c r="E2" s="65"/>
      <c r="F2" s="65"/>
      <c r="G2" s="136"/>
    </row>
    <row r="3" ht="21.95" customHeight="1" spans="1:7">
      <c r="A3" s="126" t="s">
        <v>4205</v>
      </c>
      <c r="B3" s="127" t="s">
        <v>4206</v>
      </c>
      <c r="C3" s="129"/>
      <c r="D3" s="127" t="s">
        <v>1411</v>
      </c>
      <c r="E3" s="128"/>
      <c r="F3" s="129"/>
      <c r="G3" s="137" t="s">
        <v>350</v>
      </c>
    </row>
    <row r="4" ht="27" customHeight="1" spans="1:7">
      <c r="A4" s="130"/>
      <c r="B4" s="66" t="s">
        <v>17</v>
      </c>
      <c r="C4" s="66" t="s">
        <v>4207</v>
      </c>
      <c r="D4" s="131" t="s">
        <v>17</v>
      </c>
      <c r="E4" s="66" t="s">
        <v>4207</v>
      </c>
      <c r="F4" s="131"/>
      <c r="G4" s="137"/>
    </row>
    <row r="5" ht="21.95" customHeight="1" spans="1:7">
      <c r="A5" s="72" t="s">
        <v>4208</v>
      </c>
      <c r="B5" s="138">
        <v>13338.1</v>
      </c>
      <c r="C5" s="139">
        <v>13338.1</v>
      </c>
      <c r="D5" s="66">
        <v>12159.41</v>
      </c>
      <c r="E5" s="66">
        <v>12159.41</v>
      </c>
      <c r="F5" s="66"/>
      <c r="G5" s="140"/>
    </row>
    <row r="6" ht="21.95" customHeight="1" spans="1:7">
      <c r="A6" s="72" t="s">
        <v>4209</v>
      </c>
      <c r="B6" s="138">
        <v>13312.6</v>
      </c>
      <c r="C6" s="139">
        <v>13312.6</v>
      </c>
      <c r="D6" s="66">
        <v>12113.41</v>
      </c>
      <c r="E6" s="66">
        <v>12113.41</v>
      </c>
      <c r="F6" s="66"/>
      <c r="G6" s="140"/>
    </row>
    <row r="7" ht="21" customHeight="1" spans="1:7">
      <c r="A7" s="103" t="s">
        <v>4210</v>
      </c>
      <c r="B7" s="138">
        <v>10033.8</v>
      </c>
      <c r="C7" s="66">
        <v>10033.8</v>
      </c>
      <c r="D7" s="66">
        <v>8652.44</v>
      </c>
      <c r="E7" s="66">
        <v>8652.44</v>
      </c>
      <c r="F7" s="66"/>
      <c r="G7" s="140"/>
    </row>
    <row r="8" ht="21.95" customHeight="1" spans="1:7">
      <c r="A8" s="103" t="s">
        <v>4211</v>
      </c>
      <c r="B8" s="138">
        <v>3278.8</v>
      </c>
      <c r="C8" s="66">
        <v>3278.8</v>
      </c>
      <c r="D8" s="66">
        <v>3460.97</v>
      </c>
      <c r="E8" s="66">
        <v>3460.97</v>
      </c>
      <c r="F8" s="66"/>
      <c r="G8" s="140"/>
    </row>
    <row r="9" ht="21.95" customHeight="1" spans="1:7">
      <c r="A9" s="103" t="s">
        <v>4212</v>
      </c>
      <c r="B9" s="138">
        <v>25.5</v>
      </c>
      <c r="C9" s="66">
        <v>25.5</v>
      </c>
      <c r="D9" s="66">
        <v>46</v>
      </c>
      <c r="E9" s="66">
        <v>46</v>
      </c>
      <c r="F9" s="66"/>
      <c r="G9" s="140"/>
    </row>
    <row r="10" ht="21.95" customHeight="1" spans="1:7">
      <c r="A10" s="103" t="s">
        <v>4213</v>
      </c>
      <c r="B10" s="138">
        <v>0</v>
      </c>
      <c r="C10" s="66"/>
      <c r="D10" s="66"/>
      <c r="E10" s="66"/>
      <c r="F10" s="66"/>
      <c r="G10" s="140"/>
    </row>
    <row r="11" ht="21.95" customHeight="1" spans="1:7">
      <c r="A11" s="103" t="s">
        <v>4214</v>
      </c>
      <c r="B11" s="138">
        <v>0</v>
      </c>
      <c r="C11" s="66"/>
      <c r="D11" s="66">
        <v>0</v>
      </c>
      <c r="E11" s="66">
        <v>0</v>
      </c>
      <c r="F11" s="66"/>
      <c r="G11" s="140"/>
    </row>
    <row r="12" ht="21.95" customHeight="1" spans="1:7">
      <c r="A12" s="103" t="s">
        <v>4215</v>
      </c>
      <c r="B12" s="138">
        <v>0</v>
      </c>
      <c r="C12" s="66"/>
      <c r="D12" s="66"/>
      <c r="E12" s="66"/>
      <c r="F12" s="66"/>
      <c r="G12" s="140"/>
    </row>
    <row r="13" ht="21.95" customHeight="1" spans="1:7">
      <c r="A13" s="103" t="s">
        <v>4216</v>
      </c>
      <c r="B13" s="138">
        <v>0</v>
      </c>
      <c r="C13" s="66"/>
      <c r="D13" s="66">
        <v>0</v>
      </c>
      <c r="E13" s="66">
        <v>0</v>
      </c>
      <c r="F13" s="66"/>
      <c r="G13" s="140"/>
    </row>
    <row r="14" ht="21.95" customHeight="1" spans="1:7">
      <c r="A14" s="103" t="s">
        <v>55</v>
      </c>
      <c r="B14" s="138">
        <v>0</v>
      </c>
      <c r="C14" s="66"/>
      <c r="D14" s="66">
        <v>0</v>
      </c>
      <c r="E14" s="66">
        <v>0</v>
      </c>
      <c r="F14" s="66"/>
      <c r="G14" s="140"/>
    </row>
    <row r="15" ht="21.95" customHeight="1" spans="1:7">
      <c r="A15" s="103" t="s">
        <v>4217</v>
      </c>
      <c r="B15" s="138">
        <v>13564.56</v>
      </c>
      <c r="C15" s="66">
        <v>13564.56</v>
      </c>
      <c r="D15" s="66">
        <v>15785.52</v>
      </c>
      <c r="E15" s="66">
        <v>15785.52</v>
      </c>
      <c r="F15" s="66"/>
      <c r="G15" s="140"/>
    </row>
    <row r="16" ht="21.95" customHeight="1" spans="1:7">
      <c r="A16" s="132" t="s">
        <v>4218</v>
      </c>
      <c r="B16" s="138">
        <v>13564.56</v>
      </c>
      <c r="C16" s="66">
        <v>13564.56</v>
      </c>
      <c r="D16" s="66">
        <v>15785.52</v>
      </c>
      <c r="E16" s="66">
        <v>15785.52</v>
      </c>
      <c r="F16" s="66"/>
      <c r="G16" s="140"/>
    </row>
    <row r="17" ht="21.95" customHeight="1" spans="1:7">
      <c r="A17" s="132" t="s">
        <v>4219</v>
      </c>
      <c r="B17" s="138">
        <v>0</v>
      </c>
      <c r="C17" s="66"/>
      <c r="D17" s="66">
        <v>0</v>
      </c>
      <c r="E17" s="66">
        <v>0</v>
      </c>
      <c r="F17" s="66"/>
      <c r="G17" s="140"/>
    </row>
    <row r="18" ht="21.95" customHeight="1" spans="1:7">
      <c r="A18" s="132" t="s">
        <v>4220</v>
      </c>
      <c r="B18" s="138">
        <v>0</v>
      </c>
      <c r="C18" s="66"/>
      <c r="D18" s="66">
        <v>0</v>
      </c>
      <c r="E18" s="66">
        <v>0</v>
      </c>
      <c r="F18" s="66"/>
      <c r="G18" s="140"/>
    </row>
    <row r="19" ht="21.95" customHeight="1" spans="1:7">
      <c r="A19" s="132" t="s">
        <v>4168</v>
      </c>
      <c r="B19" s="138">
        <v>-226.459999999999</v>
      </c>
      <c r="C19" s="141">
        <v>-226.459999999999</v>
      </c>
      <c r="D19" s="66">
        <v>-3626.11</v>
      </c>
      <c r="E19" s="66">
        <v>-3626.11</v>
      </c>
      <c r="F19" s="66"/>
      <c r="G19" s="140"/>
    </row>
    <row r="20" ht="21.95" customHeight="1" spans="1:7">
      <c r="A20" s="132" t="s">
        <v>4221</v>
      </c>
      <c r="B20" s="138">
        <v>312.68</v>
      </c>
      <c r="C20" s="66">
        <v>312.68</v>
      </c>
      <c r="D20" s="66">
        <v>0</v>
      </c>
      <c r="E20" s="66">
        <v>0</v>
      </c>
      <c r="F20" s="66"/>
      <c r="G20" s="140"/>
    </row>
    <row r="21" ht="21.95" customHeight="1" spans="1:7">
      <c r="A21" s="132" t="s">
        <v>4222</v>
      </c>
      <c r="B21" s="138">
        <v>86.2200000000009</v>
      </c>
      <c r="C21" s="141">
        <v>86.2200000000009</v>
      </c>
      <c r="D21" s="66">
        <v>-3626.11</v>
      </c>
      <c r="E21" s="66">
        <v>-3626.11</v>
      </c>
      <c r="F21" s="66"/>
      <c r="G21" s="140"/>
    </row>
    <row r="22" ht="64.5" customHeight="1"/>
  </sheetData>
  <mergeCells count="5">
    <mergeCell ref="A1:G1"/>
    <mergeCell ref="A2:G2"/>
    <mergeCell ref="B3:C3"/>
    <mergeCell ref="D3:F3"/>
    <mergeCell ref="A3:A4"/>
  </mergeCells>
  <printOptions horizontalCentered="1"/>
  <pageMargins left="0.393055555555556" right="0.393055555555556" top="0.984027777777778" bottom="0.984027777777778" header="0.471527777777778" footer="0.471527777777778"/>
  <pageSetup paperSize="9" orientation="landscape" horizontalDpi="600" verticalDpi="600"/>
  <headerFooter alignWithMargins="0" scaleWithDoc="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1"/>
  <sheetViews>
    <sheetView workbookViewId="0">
      <selection activeCell="A1" sqref="A1:H1"/>
    </sheetView>
  </sheetViews>
  <sheetFormatPr defaultColWidth="9" defaultRowHeight="14.25" outlineLevelCol="7"/>
  <cols>
    <col min="1" max="1" width="28.5" customWidth="1"/>
    <col min="2" max="7" width="11.125" customWidth="1"/>
    <col min="8" max="8" width="27.875" customWidth="1"/>
  </cols>
  <sheetData>
    <row r="1" ht="32.25" customHeight="1" spans="1:8">
      <c r="A1" s="64" t="s">
        <v>4223</v>
      </c>
      <c r="B1" s="64"/>
      <c r="C1" s="64"/>
      <c r="D1" s="64"/>
      <c r="E1" s="64"/>
      <c r="F1" s="64"/>
      <c r="G1" s="64"/>
      <c r="H1" s="64"/>
    </row>
    <row r="2" spans="1:8">
      <c r="A2" s="65" t="s">
        <v>1</v>
      </c>
      <c r="B2" s="65"/>
      <c r="C2" s="65"/>
      <c r="D2" s="65"/>
      <c r="E2" s="65"/>
      <c r="F2" s="65"/>
      <c r="G2" s="65"/>
      <c r="H2" s="65"/>
    </row>
    <row r="3" ht="18.75" customHeight="1" spans="1:8">
      <c r="A3" s="126" t="s">
        <v>4205</v>
      </c>
      <c r="B3" s="127" t="s">
        <v>4206</v>
      </c>
      <c r="C3" s="128"/>
      <c r="D3" s="129"/>
      <c r="E3" s="127" t="s">
        <v>1411</v>
      </c>
      <c r="F3" s="128"/>
      <c r="G3" s="129"/>
      <c r="H3" s="66" t="s">
        <v>350</v>
      </c>
    </row>
    <row r="4" ht="18.75" customHeight="1" spans="1:8">
      <c r="A4" s="130"/>
      <c r="B4" s="66" t="s">
        <v>17</v>
      </c>
      <c r="C4" s="66"/>
      <c r="D4" s="131" t="s">
        <v>4224</v>
      </c>
      <c r="E4" s="131" t="s">
        <v>17</v>
      </c>
      <c r="F4" s="66"/>
      <c r="G4" s="131" t="s">
        <v>4224</v>
      </c>
      <c r="H4" s="66"/>
    </row>
    <row r="5" ht="21.95" customHeight="1" spans="1:8">
      <c r="A5" s="72" t="s">
        <v>4208</v>
      </c>
      <c r="B5" s="72">
        <v>1723.76</v>
      </c>
      <c r="C5" s="66"/>
      <c r="D5" s="72">
        <v>1723.76</v>
      </c>
      <c r="E5" s="66">
        <v>1901.65</v>
      </c>
      <c r="F5" s="76"/>
      <c r="G5" s="66">
        <v>1901.65</v>
      </c>
      <c r="H5" s="72"/>
    </row>
    <row r="6" ht="21.95" customHeight="1" spans="1:8">
      <c r="A6" s="72" t="s">
        <v>4225</v>
      </c>
      <c r="B6" s="72">
        <v>1721.76</v>
      </c>
      <c r="C6" s="66"/>
      <c r="D6" s="72">
        <v>1721.76</v>
      </c>
      <c r="E6" s="66">
        <v>1896.65</v>
      </c>
      <c r="F6" s="66"/>
      <c r="G6" s="66">
        <v>1896.65</v>
      </c>
      <c r="H6" s="103"/>
    </row>
    <row r="7" ht="21.95" customHeight="1" spans="1:8">
      <c r="A7" s="103" t="s">
        <v>4210</v>
      </c>
      <c r="B7" s="72">
        <v>150.92</v>
      </c>
      <c r="C7" s="66"/>
      <c r="D7" s="72">
        <v>150.92</v>
      </c>
      <c r="E7" s="66">
        <v>166.16</v>
      </c>
      <c r="F7" s="66"/>
      <c r="G7" s="66">
        <v>166.16</v>
      </c>
      <c r="H7" s="66"/>
    </row>
    <row r="8" ht="21.95" customHeight="1" spans="1:8">
      <c r="A8" s="103" t="s">
        <v>4211</v>
      </c>
      <c r="B8" s="72">
        <v>1570.84</v>
      </c>
      <c r="C8" s="66"/>
      <c r="D8" s="72">
        <v>1570.84</v>
      </c>
      <c r="E8" s="66">
        <v>1730.49</v>
      </c>
      <c r="F8" s="66"/>
      <c r="G8" s="66">
        <v>1730.49</v>
      </c>
      <c r="H8" s="66"/>
    </row>
    <row r="9" ht="21.95" customHeight="1" spans="1:8">
      <c r="A9" s="103" t="s">
        <v>4212</v>
      </c>
      <c r="B9" s="72">
        <v>2</v>
      </c>
      <c r="C9" s="66"/>
      <c r="D9" s="72">
        <v>2</v>
      </c>
      <c r="E9" s="66">
        <v>5</v>
      </c>
      <c r="F9" s="66"/>
      <c r="G9" s="66">
        <v>5</v>
      </c>
      <c r="H9" s="72"/>
    </row>
    <row r="10" ht="21.95" customHeight="1" spans="1:8">
      <c r="A10" s="103" t="s">
        <v>4213</v>
      </c>
      <c r="B10" s="72">
        <v>0</v>
      </c>
      <c r="C10" s="66"/>
      <c r="D10" s="72">
        <v>0</v>
      </c>
      <c r="E10" s="66">
        <v>0</v>
      </c>
      <c r="F10" s="66"/>
      <c r="G10" s="66">
        <v>0</v>
      </c>
      <c r="H10" s="72"/>
    </row>
    <row r="11" ht="21.95" customHeight="1" spans="1:8">
      <c r="A11" s="103" t="s">
        <v>4214</v>
      </c>
      <c r="B11" s="72">
        <v>0</v>
      </c>
      <c r="C11" s="66"/>
      <c r="D11" s="66">
        <v>0</v>
      </c>
      <c r="E11" s="66">
        <v>0</v>
      </c>
      <c r="F11" s="66"/>
      <c r="G11" s="66">
        <v>0</v>
      </c>
      <c r="H11" s="72"/>
    </row>
    <row r="12" ht="21.95" customHeight="1" spans="1:8">
      <c r="A12" s="103" t="s">
        <v>4215</v>
      </c>
      <c r="B12" s="72">
        <v>0</v>
      </c>
      <c r="C12" s="66"/>
      <c r="D12" s="66">
        <v>0</v>
      </c>
      <c r="E12" s="66">
        <v>0</v>
      </c>
      <c r="F12" s="66"/>
      <c r="G12" s="66">
        <v>0</v>
      </c>
      <c r="H12" s="72"/>
    </row>
    <row r="13" ht="21.95" customHeight="1" spans="1:8">
      <c r="A13" s="103" t="s">
        <v>4216</v>
      </c>
      <c r="B13" s="72">
        <v>0</v>
      </c>
      <c r="C13" s="66"/>
      <c r="D13" s="66">
        <v>0</v>
      </c>
      <c r="E13" s="66">
        <v>0</v>
      </c>
      <c r="F13" s="66"/>
      <c r="G13" s="66">
        <v>0</v>
      </c>
      <c r="H13" s="72"/>
    </row>
    <row r="14" ht="21.95" customHeight="1" spans="1:8">
      <c r="A14" s="103" t="s">
        <v>55</v>
      </c>
      <c r="B14" s="72">
        <v>0</v>
      </c>
      <c r="C14" s="66"/>
      <c r="D14" s="66">
        <v>0</v>
      </c>
      <c r="E14" s="66">
        <v>0</v>
      </c>
      <c r="F14" s="66"/>
      <c r="G14" s="66">
        <v>0</v>
      </c>
      <c r="H14" s="72"/>
    </row>
    <row r="15" ht="21.95" customHeight="1" spans="1:8">
      <c r="A15" s="103" t="s">
        <v>4217</v>
      </c>
      <c r="B15" s="72">
        <v>0</v>
      </c>
      <c r="C15" s="66"/>
      <c r="D15" s="66">
        <v>0</v>
      </c>
      <c r="E15" s="66">
        <v>82.11</v>
      </c>
      <c r="F15" s="66"/>
      <c r="G15" s="66">
        <v>82.11</v>
      </c>
      <c r="H15" s="66"/>
    </row>
    <row r="16" ht="21.95" customHeight="1" spans="1:8">
      <c r="A16" s="132" t="s">
        <v>4218</v>
      </c>
      <c r="B16" s="72">
        <v>0</v>
      </c>
      <c r="C16" s="66"/>
      <c r="D16" s="66">
        <v>0</v>
      </c>
      <c r="E16" s="66">
        <v>82.11</v>
      </c>
      <c r="F16" s="66"/>
      <c r="G16" s="66">
        <v>82.11</v>
      </c>
      <c r="H16" s="72"/>
    </row>
    <row r="17" ht="21.95" customHeight="1" spans="1:8">
      <c r="A17" s="132" t="s">
        <v>4219</v>
      </c>
      <c r="B17" s="72">
        <v>0</v>
      </c>
      <c r="C17" s="66"/>
      <c r="D17" s="66">
        <v>0</v>
      </c>
      <c r="E17" s="66">
        <v>0</v>
      </c>
      <c r="F17" s="66"/>
      <c r="G17" s="66">
        <v>0</v>
      </c>
      <c r="H17" s="72"/>
    </row>
    <row r="18" ht="21.95" customHeight="1" spans="1:8">
      <c r="A18" s="132" t="s">
        <v>4220</v>
      </c>
      <c r="B18" s="72">
        <v>0</v>
      </c>
      <c r="C18" s="66"/>
      <c r="D18" s="66">
        <v>0</v>
      </c>
      <c r="E18" s="66">
        <v>0</v>
      </c>
      <c r="F18" s="66"/>
      <c r="G18" s="66">
        <v>0</v>
      </c>
      <c r="H18" s="72"/>
    </row>
    <row r="19" ht="21.95" customHeight="1" spans="1:8">
      <c r="A19" s="132" t="s">
        <v>4168</v>
      </c>
      <c r="B19" s="72">
        <v>1723.76</v>
      </c>
      <c r="C19" s="66"/>
      <c r="D19" s="66">
        <v>1723.76</v>
      </c>
      <c r="E19" s="66">
        <v>1819.54</v>
      </c>
      <c r="F19" s="66"/>
      <c r="G19" s="66">
        <v>1819.54</v>
      </c>
      <c r="H19" s="72"/>
    </row>
    <row r="20" ht="21.95" customHeight="1" spans="1:8">
      <c r="A20" s="132" t="s">
        <v>4221</v>
      </c>
      <c r="B20" s="72">
        <v>0</v>
      </c>
      <c r="C20" s="66"/>
      <c r="D20" s="66">
        <v>0</v>
      </c>
      <c r="E20" s="66">
        <v>1723.76</v>
      </c>
      <c r="F20" s="66"/>
      <c r="G20" s="66">
        <v>1723.76</v>
      </c>
      <c r="H20" s="72"/>
    </row>
    <row r="21" ht="21.95" customHeight="1" spans="1:8">
      <c r="A21" s="132" t="s">
        <v>4222</v>
      </c>
      <c r="B21" s="72">
        <v>1723.76</v>
      </c>
      <c r="C21" s="66"/>
      <c r="D21" s="66">
        <v>1723.76</v>
      </c>
      <c r="E21" s="66">
        <v>3543.3</v>
      </c>
      <c r="F21" s="66"/>
      <c r="G21" s="66">
        <v>3543.3</v>
      </c>
      <c r="H21" s="72"/>
    </row>
  </sheetData>
  <mergeCells count="5">
    <mergeCell ref="A1:H1"/>
    <mergeCell ref="A2:H2"/>
    <mergeCell ref="B3:D3"/>
    <mergeCell ref="E3:G3"/>
    <mergeCell ref="A3:A4"/>
  </mergeCells>
  <printOptions horizontalCentered="1"/>
  <pageMargins left="0.393055555555556" right="0.393055555555556" top="0.984027777777778" bottom="0.984027777777778" header="0.471527777777778" footer="0.471527777777778"/>
  <pageSetup paperSize="9" orientation="landscape" horizontalDpi="600"/>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6"/>
  <sheetViews>
    <sheetView workbookViewId="0">
      <selection activeCell="A1" sqref="A1:F1"/>
    </sheetView>
  </sheetViews>
  <sheetFormatPr defaultColWidth="9" defaultRowHeight="14.25" outlineLevelCol="5"/>
  <cols>
    <col min="1" max="1" width="23.625" style="63" customWidth="1"/>
    <col min="2" max="2" width="17.125" style="63" customWidth="1"/>
    <col min="3" max="3" width="15" style="63" customWidth="1"/>
    <col min="4" max="4" width="33.125" style="63" customWidth="1"/>
    <col min="5" max="5" width="17" style="63" customWidth="1"/>
    <col min="6" max="6" width="17.625" style="63" customWidth="1"/>
    <col min="7" max="16384" width="9" style="63"/>
  </cols>
  <sheetData>
    <row r="1" ht="27" customHeight="1" spans="1:6">
      <c r="A1" s="64" t="s">
        <v>4226</v>
      </c>
      <c r="B1" s="64"/>
      <c r="C1" s="64"/>
      <c r="D1" s="64"/>
      <c r="E1" s="64"/>
      <c r="F1" s="64"/>
    </row>
    <row r="2" ht="27" customHeight="1" spans="1:6">
      <c r="A2" s="65" t="s">
        <v>1</v>
      </c>
      <c r="B2" s="65"/>
      <c r="C2" s="65"/>
      <c r="D2" s="65"/>
      <c r="E2" s="65"/>
      <c r="F2" s="65"/>
    </row>
    <row r="3" ht="27" customHeight="1" spans="1:6">
      <c r="A3" s="66" t="s">
        <v>4205</v>
      </c>
      <c r="B3" s="66" t="s">
        <v>4206</v>
      </c>
      <c r="C3" s="66" t="s">
        <v>1411</v>
      </c>
      <c r="D3" s="66" t="s">
        <v>183</v>
      </c>
      <c r="E3" s="66" t="s">
        <v>4206</v>
      </c>
      <c r="F3" s="66" t="s">
        <v>1411</v>
      </c>
    </row>
    <row r="4" ht="27" customHeight="1" spans="1:6">
      <c r="A4" s="72" t="s">
        <v>4227</v>
      </c>
      <c r="B4" s="66">
        <v>14942</v>
      </c>
      <c r="C4" s="66">
        <v>15430</v>
      </c>
      <c r="D4" s="103" t="s">
        <v>4228</v>
      </c>
      <c r="E4" s="120">
        <v>22825</v>
      </c>
      <c r="F4" s="121">
        <v>27603</v>
      </c>
    </row>
    <row r="5" ht="27" customHeight="1" spans="1:6">
      <c r="A5" s="72" t="s">
        <v>4229</v>
      </c>
      <c r="B5" s="66">
        <v>272</v>
      </c>
      <c r="C5" s="66">
        <v>200</v>
      </c>
      <c r="D5" s="103" t="s">
        <v>4230</v>
      </c>
      <c r="E5" s="120"/>
      <c r="F5" s="121"/>
    </row>
    <row r="6" ht="27" customHeight="1" spans="1:6">
      <c r="A6" s="103" t="s">
        <v>4231</v>
      </c>
      <c r="B6" s="66">
        <v>111</v>
      </c>
      <c r="C6" s="66">
        <v>113</v>
      </c>
      <c r="D6" s="103" t="s">
        <v>4232</v>
      </c>
      <c r="E6" s="120">
        <v>775</v>
      </c>
      <c r="F6" s="121">
        <v>700</v>
      </c>
    </row>
    <row r="7" ht="27" customHeight="1" spans="1:6">
      <c r="A7" s="103" t="s">
        <v>4233</v>
      </c>
      <c r="B7" s="66">
        <v>111</v>
      </c>
      <c r="C7" s="66">
        <v>113</v>
      </c>
      <c r="D7" s="66" t="s">
        <v>4234</v>
      </c>
      <c r="E7" s="122" t="s">
        <v>4234</v>
      </c>
      <c r="F7" s="72" t="s">
        <v>4234</v>
      </c>
    </row>
    <row r="8" ht="27" customHeight="1" spans="1:6">
      <c r="A8" s="103" t="s">
        <v>4235</v>
      </c>
      <c r="B8" s="66">
        <v>595</v>
      </c>
      <c r="C8" s="66">
        <v>200</v>
      </c>
      <c r="D8" s="103" t="s">
        <v>4236</v>
      </c>
      <c r="E8" s="123">
        <v>5</v>
      </c>
      <c r="F8" s="124">
        <v>5</v>
      </c>
    </row>
    <row r="9" ht="27" customHeight="1" spans="1:6">
      <c r="A9" s="103" t="s">
        <v>4237</v>
      </c>
      <c r="B9" s="66"/>
      <c r="C9" s="66"/>
      <c r="D9" s="103" t="s">
        <v>4238</v>
      </c>
      <c r="E9" s="123">
        <v>0</v>
      </c>
      <c r="F9" s="124">
        <v>0</v>
      </c>
    </row>
    <row r="10" ht="27" customHeight="1" spans="1:6">
      <c r="A10" s="103" t="s">
        <v>4239</v>
      </c>
      <c r="B10" s="66">
        <v>15920</v>
      </c>
      <c r="C10" s="66">
        <v>15943</v>
      </c>
      <c r="D10" s="72" t="s">
        <v>4240</v>
      </c>
      <c r="E10" s="123">
        <v>23605</v>
      </c>
      <c r="F10" s="123">
        <v>28308</v>
      </c>
    </row>
    <row r="11" ht="27" customHeight="1" spans="1:6">
      <c r="A11" s="103" t="s">
        <v>4241</v>
      </c>
      <c r="B11" s="66">
        <v>0</v>
      </c>
      <c r="C11" s="66">
        <v>0</v>
      </c>
      <c r="D11" s="72" t="s">
        <v>4242</v>
      </c>
      <c r="E11" s="123">
        <v>0</v>
      </c>
      <c r="F11" s="124">
        <v>0</v>
      </c>
    </row>
    <row r="12" ht="27" customHeight="1" spans="1:6">
      <c r="A12" s="103" t="s">
        <v>4243</v>
      </c>
      <c r="B12" s="66">
        <v>0</v>
      </c>
      <c r="C12" s="66">
        <v>0</v>
      </c>
      <c r="D12" s="72" t="s">
        <v>4244</v>
      </c>
      <c r="E12" s="123">
        <v>0</v>
      </c>
      <c r="F12" s="124">
        <v>0</v>
      </c>
    </row>
    <row r="13" ht="27" customHeight="1" spans="1:6">
      <c r="A13" s="103" t="s">
        <v>4245</v>
      </c>
      <c r="B13" s="66">
        <v>15920</v>
      </c>
      <c r="C13" s="66">
        <v>15943</v>
      </c>
      <c r="D13" s="72" t="s">
        <v>4246</v>
      </c>
      <c r="E13" s="123">
        <v>23605</v>
      </c>
      <c r="F13" s="123">
        <v>28308</v>
      </c>
    </row>
    <row r="14" ht="27" customHeight="1" spans="1:6">
      <c r="A14" s="66" t="s">
        <v>4234</v>
      </c>
      <c r="B14" s="125" t="s">
        <v>4234</v>
      </c>
      <c r="C14" s="72" t="s">
        <v>4234</v>
      </c>
      <c r="D14" s="72" t="s">
        <v>4247</v>
      </c>
      <c r="E14" s="123">
        <v>-7685</v>
      </c>
      <c r="F14" s="123">
        <v>-12365</v>
      </c>
    </row>
    <row r="15" ht="27" customHeight="1" spans="1:6">
      <c r="A15" s="72" t="s">
        <v>4248</v>
      </c>
      <c r="B15" s="66">
        <v>29476</v>
      </c>
      <c r="C15" s="66">
        <v>21791</v>
      </c>
      <c r="D15" s="72" t="s">
        <v>4249</v>
      </c>
      <c r="E15" s="123">
        <v>21791</v>
      </c>
      <c r="F15" s="123">
        <v>9426</v>
      </c>
    </row>
    <row r="16" ht="27" customHeight="1" spans="1:6">
      <c r="A16" s="66" t="s">
        <v>4250</v>
      </c>
      <c r="B16" s="66">
        <v>45396</v>
      </c>
      <c r="C16" s="66">
        <v>37734</v>
      </c>
      <c r="D16" s="66" t="s">
        <v>4251</v>
      </c>
      <c r="E16" s="123">
        <v>45396</v>
      </c>
      <c r="F16" s="123">
        <v>37734</v>
      </c>
    </row>
  </sheetData>
  <mergeCells count="2">
    <mergeCell ref="A1:F1"/>
    <mergeCell ref="A2:F2"/>
  </mergeCells>
  <printOptions horizontalCentered="1"/>
  <pageMargins left="0.393055555555556" right="0.393055555555556" top="0.984027777777778" bottom="0.984027777777778" header="0.471527777777778" footer="0.471527777777778"/>
  <pageSetup paperSize="9" orientation="landscape" horizontalDpi="600" verticalDpi="600"/>
  <headerFooter alignWithMargins="0" scaleWithDoc="0"/>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
  <sheetViews>
    <sheetView workbookViewId="0">
      <selection activeCell="A1" sqref="A1:F1"/>
    </sheetView>
  </sheetViews>
  <sheetFormatPr defaultColWidth="9" defaultRowHeight="14.25" outlineLevelCol="5"/>
  <cols>
    <col min="1" max="1" width="20.75" style="63" customWidth="1"/>
    <col min="2" max="2" width="17.25" style="63" customWidth="1"/>
    <col min="3" max="3" width="17.75" style="63" customWidth="1"/>
    <col min="4" max="4" width="28.125" style="63" customWidth="1"/>
    <col min="5" max="6" width="19.375" style="63" customWidth="1"/>
    <col min="7" max="16384" width="9" style="63"/>
  </cols>
  <sheetData>
    <row r="1" ht="32" customHeight="1" spans="1:6">
      <c r="A1" s="64" t="s">
        <v>4252</v>
      </c>
      <c r="B1" s="64"/>
      <c r="C1" s="64"/>
      <c r="D1" s="64"/>
      <c r="E1" s="64"/>
      <c r="F1" s="64"/>
    </row>
    <row r="2" ht="32" customHeight="1" spans="1:6">
      <c r="A2" s="65" t="s">
        <v>1</v>
      </c>
      <c r="B2" s="65"/>
      <c r="C2" s="65"/>
      <c r="D2" s="65"/>
      <c r="E2" s="65"/>
      <c r="F2" s="65"/>
    </row>
    <row r="3" ht="32" customHeight="1" spans="1:6">
      <c r="A3" s="66" t="s">
        <v>4205</v>
      </c>
      <c r="B3" s="67" t="s">
        <v>4206</v>
      </c>
      <c r="C3" s="67" t="s">
        <v>1411</v>
      </c>
      <c r="D3" s="66" t="s">
        <v>183</v>
      </c>
      <c r="E3" s="67" t="s">
        <v>4206</v>
      </c>
      <c r="F3" s="67" t="s">
        <v>1411</v>
      </c>
    </row>
    <row r="4" ht="32" customHeight="1" spans="1:6">
      <c r="A4" s="72" t="s">
        <v>4253</v>
      </c>
      <c r="B4" s="66">
        <v>4072</v>
      </c>
      <c r="C4" s="66">
        <v>6300</v>
      </c>
      <c r="D4" s="72" t="s">
        <v>4254</v>
      </c>
      <c r="E4" s="66">
        <v>15230</v>
      </c>
      <c r="F4" s="66">
        <v>22140</v>
      </c>
    </row>
    <row r="5" ht="32" customHeight="1" spans="1:6">
      <c r="A5" s="72" t="s">
        <v>4229</v>
      </c>
      <c r="B5" s="66">
        <v>28</v>
      </c>
      <c r="C5" s="66">
        <v>30</v>
      </c>
      <c r="D5" s="103" t="s">
        <v>4255</v>
      </c>
      <c r="E5" s="66"/>
      <c r="F5" s="66"/>
    </row>
    <row r="6" ht="32" customHeight="1" spans="1:6">
      <c r="A6" s="103" t="s">
        <v>4256</v>
      </c>
      <c r="B6" s="66">
        <v>12217</v>
      </c>
      <c r="C6" s="66">
        <v>16800</v>
      </c>
      <c r="D6" s="66" t="s">
        <v>4234</v>
      </c>
      <c r="E6" s="66"/>
      <c r="F6" s="66"/>
    </row>
    <row r="7" ht="32" customHeight="1" spans="1:6">
      <c r="A7" s="103" t="s">
        <v>4235</v>
      </c>
      <c r="B7" s="66"/>
      <c r="C7" s="66"/>
      <c r="D7" s="66" t="s">
        <v>4234</v>
      </c>
      <c r="E7" s="66"/>
      <c r="F7" s="66"/>
    </row>
    <row r="8" ht="32" customHeight="1" spans="1:6">
      <c r="A8" s="103" t="s">
        <v>4257</v>
      </c>
      <c r="B8" s="66">
        <v>16317</v>
      </c>
      <c r="C8" s="66">
        <v>23130</v>
      </c>
      <c r="D8" s="72" t="s">
        <v>4258</v>
      </c>
      <c r="E8" s="66">
        <v>15230</v>
      </c>
      <c r="F8" s="66">
        <v>22140</v>
      </c>
    </row>
    <row r="9" ht="32" customHeight="1" spans="1:6">
      <c r="A9" s="103" t="s">
        <v>4259</v>
      </c>
      <c r="B9" s="66"/>
      <c r="C9" s="66"/>
      <c r="D9" s="72" t="s">
        <v>4260</v>
      </c>
      <c r="E9" s="66"/>
      <c r="F9" s="66"/>
    </row>
    <row r="10" ht="32" customHeight="1" spans="1:6">
      <c r="A10" s="103" t="s">
        <v>4261</v>
      </c>
      <c r="B10" s="66"/>
      <c r="C10" s="66"/>
      <c r="D10" s="72" t="s">
        <v>4262</v>
      </c>
      <c r="E10" s="66"/>
      <c r="F10" s="66"/>
    </row>
    <row r="11" ht="32" customHeight="1" spans="1:6">
      <c r="A11" s="103" t="s">
        <v>4263</v>
      </c>
      <c r="B11" s="66"/>
      <c r="C11" s="66"/>
      <c r="D11" s="72" t="s">
        <v>4264</v>
      </c>
      <c r="E11" s="66"/>
      <c r="F11" s="66"/>
    </row>
    <row r="12" ht="32" customHeight="1" spans="1:6">
      <c r="A12" s="66" t="s">
        <v>4234</v>
      </c>
      <c r="B12" s="66"/>
      <c r="C12" s="66"/>
      <c r="D12" s="72" t="s">
        <v>4265</v>
      </c>
      <c r="E12" s="66">
        <v>1088</v>
      </c>
      <c r="F12" s="66">
        <v>990</v>
      </c>
    </row>
    <row r="13" ht="32" customHeight="1" spans="1:6">
      <c r="A13" s="72" t="s">
        <v>4266</v>
      </c>
      <c r="B13" s="66">
        <v>10306</v>
      </c>
      <c r="C13" s="66">
        <v>11394</v>
      </c>
      <c r="D13" s="72" t="s">
        <v>4267</v>
      </c>
      <c r="E13" s="66">
        <v>11394</v>
      </c>
      <c r="F13" s="66">
        <v>12384</v>
      </c>
    </row>
    <row r="14" ht="32" customHeight="1" spans="1:6">
      <c r="A14" s="66" t="s">
        <v>4250</v>
      </c>
      <c r="B14" s="66">
        <v>26623</v>
      </c>
      <c r="C14" s="66">
        <v>34524</v>
      </c>
      <c r="D14" s="66" t="s">
        <v>4251</v>
      </c>
      <c r="E14" s="66">
        <v>26623</v>
      </c>
      <c r="F14" s="66">
        <v>34524</v>
      </c>
    </row>
  </sheetData>
  <mergeCells count="2">
    <mergeCell ref="A1:F1"/>
    <mergeCell ref="A2:F2"/>
  </mergeCells>
  <printOptions horizontalCentered="1"/>
  <pageMargins left="0.393055555555556" right="0.393055555555556" top="0.984027777777778" bottom="0.984027777777778" header="0.471527777777778" footer="0.471527777777778"/>
  <pageSetup paperSize="9" scale="95" orientation="landscape" horizontalDpi="600"/>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2"/>
  <sheetViews>
    <sheetView workbookViewId="0">
      <selection activeCell="A1" sqref="A1:C1"/>
    </sheetView>
  </sheetViews>
  <sheetFormatPr defaultColWidth="9" defaultRowHeight="14.25" outlineLevelCol="2"/>
  <cols>
    <col min="1" max="3" width="40.25" customWidth="1"/>
  </cols>
  <sheetData>
    <row r="1" s="63" customFormat="1" ht="25.5" spans="1:3">
      <c r="A1" s="109" t="s">
        <v>4268</v>
      </c>
      <c r="B1" s="109"/>
      <c r="C1" s="109"/>
    </row>
    <row r="2" s="63" customFormat="1" ht="13" customHeight="1" spans="1:3">
      <c r="A2" s="110"/>
      <c r="B2" s="111"/>
      <c r="C2" s="112" t="s">
        <v>1</v>
      </c>
    </row>
    <row r="3" s="63" customFormat="1" ht="13" customHeight="1" spans="1:3">
      <c r="A3" s="68" t="s">
        <v>4269</v>
      </c>
      <c r="B3" s="67" t="s">
        <v>4270</v>
      </c>
      <c r="C3" s="67"/>
    </row>
    <row r="4" s="63" customFormat="1" ht="13" customHeight="1" spans="1:3">
      <c r="A4" s="113"/>
      <c r="B4" s="67" t="s">
        <v>4206</v>
      </c>
      <c r="C4" s="68" t="s">
        <v>1411</v>
      </c>
    </row>
    <row r="5" s="63" customFormat="1" ht="13" customHeight="1" spans="1:3">
      <c r="A5" s="114" t="s">
        <v>4271</v>
      </c>
      <c r="B5" s="115">
        <v>1071.7</v>
      </c>
      <c r="C5" s="115">
        <v>1146.27</v>
      </c>
    </row>
    <row r="6" s="63" customFormat="1" ht="13" customHeight="1" spans="1:3">
      <c r="A6" s="114" t="s">
        <v>4272</v>
      </c>
      <c r="B6" s="115"/>
      <c r="C6" s="115"/>
    </row>
    <row r="7" s="63" customFormat="1" ht="13" customHeight="1" spans="1:3">
      <c r="A7" s="116" t="s">
        <v>4273</v>
      </c>
      <c r="B7" s="115">
        <v>6.43</v>
      </c>
      <c r="C7" s="115">
        <v>6.84</v>
      </c>
    </row>
    <row r="8" s="63" customFormat="1" ht="13" customHeight="1" spans="1:3">
      <c r="A8" s="116" t="s">
        <v>4274</v>
      </c>
      <c r="B8" s="115">
        <v>1335.35</v>
      </c>
      <c r="C8" s="115">
        <v>1417.44</v>
      </c>
    </row>
    <row r="9" s="63" customFormat="1" ht="13" customHeight="1" spans="1:3">
      <c r="A9" s="116" t="s">
        <v>4275</v>
      </c>
      <c r="B9" s="115">
        <v>1266.73</v>
      </c>
      <c r="C9" s="115">
        <v>1346.53</v>
      </c>
    </row>
    <row r="10" s="63" customFormat="1" ht="13" customHeight="1" spans="1:3">
      <c r="A10" s="116" t="s">
        <v>4276</v>
      </c>
      <c r="B10" s="115">
        <v>68.62</v>
      </c>
      <c r="C10" s="115">
        <v>70.9</v>
      </c>
    </row>
    <row r="11" s="63" customFormat="1" ht="13" customHeight="1" spans="1:3">
      <c r="A11" s="116" t="s">
        <v>4277</v>
      </c>
      <c r="B11" s="115"/>
      <c r="C11" s="115">
        <v>13.31</v>
      </c>
    </row>
    <row r="12" s="63" customFormat="1" ht="13" customHeight="1" spans="1:3">
      <c r="A12" s="116" t="s">
        <v>4278</v>
      </c>
      <c r="B12" s="115">
        <v>51.98</v>
      </c>
      <c r="C12" s="115">
        <v>0.31</v>
      </c>
    </row>
    <row r="13" s="63" customFormat="1" ht="13" customHeight="1" spans="1:3">
      <c r="A13" s="116" t="s">
        <v>4279</v>
      </c>
      <c r="B13" s="115">
        <v>2465.46</v>
      </c>
      <c r="C13" s="115">
        <v>2584.16</v>
      </c>
    </row>
    <row r="14" s="63" customFormat="1" ht="13" customHeight="1" spans="1:3">
      <c r="A14" s="116" t="s">
        <v>4280</v>
      </c>
      <c r="B14" s="115"/>
      <c r="C14" s="115"/>
    </row>
    <row r="15" s="63" customFormat="1" ht="13" customHeight="1" spans="1:3">
      <c r="A15" s="116" t="s">
        <v>4281</v>
      </c>
      <c r="B15" s="115"/>
      <c r="C15" s="115"/>
    </row>
    <row r="16" s="63" customFormat="1" ht="13" customHeight="1" spans="1:3">
      <c r="A16" s="116" t="s">
        <v>4282</v>
      </c>
      <c r="B16" s="115">
        <v>2465.46</v>
      </c>
      <c r="C16" s="115">
        <v>2584.16</v>
      </c>
    </row>
    <row r="17" s="63" customFormat="1" ht="13" customHeight="1" spans="1:3">
      <c r="A17" s="116" t="s">
        <v>4283</v>
      </c>
      <c r="B17" s="115">
        <v>3011.65</v>
      </c>
      <c r="C17" s="115">
        <v>4188.76</v>
      </c>
    </row>
    <row r="18" s="63" customFormat="1" ht="13" customHeight="1" spans="1:3">
      <c r="A18" s="67" t="s">
        <v>4284</v>
      </c>
      <c r="B18" s="115"/>
      <c r="C18" s="115"/>
    </row>
    <row r="19" s="63" customFormat="1" ht="13" customHeight="1" spans="1:3">
      <c r="A19" s="68" t="s">
        <v>4269</v>
      </c>
      <c r="B19" s="67" t="s">
        <v>4270</v>
      </c>
      <c r="C19" s="67"/>
    </row>
    <row r="20" s="63" customFormat="1" ht="13" customHeight="1" spans="1:3">
      <c r="A20" s="113"/>
      <c r="B20" s="67" t="s">
        <v>4206</v>
      </c>
      <c r="C20" s="68" t="s">
        <v>1411</v>
      </c>
    </row>
    <row r="21" s="63" customFormat="1" ht="13" customHeight="1" spans="1:3">
      <c r="A21" s="116" t="s">
        <v>4285</v>
      </c>
      <c r="B21" s="115">
        <v>1065.42</v>
      </c>
      <c r="C21" s="115">
        <v>1088.79</v>
      </c>
    </row>
    <row r="22" s="63" customFormat="1" ht="13" customHeight="1" spans="1:3">
      <c r="A22" s="116" t="s">
        <v>4286</v>
      </c>
      <c r="B22" s="115">
        <v>31.69</v>
      </c>
      <c r="C22" s="115">
        <v>38.66</v>
      </c>
    </row>
    <row r="23" s="63" customFormat="1" ht="13" customHeight="1" spans="1:3">
      <c r="A23" s="116" t="s">
        <v>4287</v>
      </c>
      <c r="B23" s="115">
        <v>6.78</v>
      </c>
      <c r="C23" s="115">
        <v>10</v>
      </c>
    </row>
    <row r="24" s="63" customFormat="1" ht="13" customHeight="1" spans="1:3">
      <c r="A24" s="116" t="s">
        <v>4288</v>
      </c>
      <c r="B24" s="115">
        <v>184.47</v>
      </c>
      <c r="C24" s="115">
        <v>3.5</v>
      </c>
    </row>
    <row r="25" s="63" customFormat="1" ht="13" customHeight="1" spans="1:3">
      <c r="A25" s="116" t="s">
        <v>4289</v>
      </c>
      <c r="B25" s="115">
        <v>1288.36</v>
      </c>
      <c r="C25" s="115">
        <v>1140.95</v>
      </c>
    </row>
    <row r="26" s="63" customFormat="1" ht="13" customHeight="1" spans="1:3">
      <c r="A26" s="116" t="s">
        <v>4290</v>
      </c>
      <c r="B26" s="115"/>
      <c r="C26" s="115"/>
    </row>
    <row r="27" s="63" customFormat="1" ht="13" customHeight="1" spans="1:3">
      <c r="A27" s="116" t="s">
        <v>4291</v>
      </c>
      <c r="B27" s="115"/>
      <c r="C27" s="115"/>
    </row>
    <row r="28" s="63" customFormat="1" ht="13" customHeight="1" spans="1:3">
      <c r="A28" s="116" t="s">
        <v>4292</v>
      </c>
      <c r="B28" s="115">
        <v>1288.36</v>
      </c>
      <c r="C28" s="115">
        <v>1140.95</v>
      </c>
    </row>
    <row r="29" s="63" customFormat="1" ht="13" customHeight="1" spans="1:3">
      <c r="A29" s="116" t="s">
        <v>4293</v>
      </c>
      <c r="B29" s="115">
        <v>1177.1</v>
      </c>
      <c r="C29" s="115">
        <v>1443.21</v>
      </c>
    </row>
    <row r="30" s="63" customFormat="1" ht="13" customHeight="1" spans="1:3">
      <c r="A30" s="116" t="s">
        <v>4294</v>
      </c>
      <c r="B30" s="115">
        <v>4188.76</v>
      </c>
      <c r="C30" s="115">
        <v>5631.96</v>
      </c>
    </row>
    <row r="31" s="63" customFormat="1" ht="13" customHeight="1" spans="1:3">
      <c r="A31" s="67" t="s">
        <v>4295</v>
      </c>
      <c r="B31" s="115">
        <v>5477.12</v>
      </c>
      <c r="C31" s="115">
        <v>6772.91</v>
      </c>
    </row>
    <row r="32" spans="1:3">
      <c r="A32" s="117"/>
      <c r="B32" s="118"/>
      <c r="C32" s="119"/>
    </row>
  </sheetData>
  <mergeCells count="5">
    <mergeCell ref="A1:C1"/>
    <mergeCell ref="B3:C3"/>
    <mergeCell ref="B19:C19"/>
    <mergeCell ref="A3:A4"/>
    <mergeCell ref="A19:A20"/>
  </mergeCells>
  <printOptions horizontalCentered="1"/>
  <pageMargins left="0.393055555555556" right="0.393055555555556" top="0.984027777777778" bottom="0.984027777777778" header="0.471527777777778" footer="0.471527777777778"/>
  <pageSetup paperSize="9" orientation="landscape" horizontalDpi="600" verticalDpi="600"/>
  <headerFooter alignWithMargins="0" scaleWithDoc="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7"/>
  <sheetViews>
    <sheetView workbookViewId="0">
      <selection activeCell="A1" sqref="A1:I1"/>
    </sheetView>
  </sheetViews>
  <sheetFormatPr defaultColWidth="9" defaultRowHeight="14.25"/>
  <cols>
    <col min="1" max="1" width="24.625" style="63" customWidth="1"/>
    <col min="2" max="2" width="12.75" style="63"/>
    <col min="3" max="3" width="11.875" style="63" customWidth="1"/>
    <col min="4" max="4" width="11.25" style="63" customWidth="1"/>
    <col min="5" max="5" width="12.875" style="63" customWidth="1"/>
    <col min="6" max="6" width="9" style="63"/>
    <col min="7" max="7" width="11.125" style="63" customWidth="1"/>
    <col min="8" max="8" width="10.75" style="63" customWidth="1"/>
    <col min="9" max="9" width="13.75" style="63" customWidth="1"/>
    <col min="10" max="16384" width="9" style="63"/>
  </cols>
  <sheetData>
    <row r="1" ht="27" customHeight="1" spans="1:9">
      <c r="A1" s="64" t="s">
        <v>4296</v>
      </c>
      <c r="B1" s="64"/>
      <c r="C1" s="64"/>
      <c r="D1" s="64"/>
      <c r="E1" s="64"/>
      <c r="F1" s="64"/>
      <c r="G1" s="64"/>
      <c r="H1" s="64"/>
      <c r="I1" s="64"/>
    </row>
    <row r="2" ht="15" customHeight="1" spans="1:9">
      <c r="A2" s="65" t="s">
        <v>1</v>
      </c>
      <c r="B2" s="65"/>
      <c r="C2" s="65"/>
      <c r="D2" s="65"/>
      <c r="E2" s="65"/>
      <c r="F2" s="65"/>
      <c r="G2" s="65"/>
      <c r="H2" s="65"/>
      <c r="I2" s="65"/>
    </row>
    <row r="3" ht="15" customHeight="1" spans="1:10">
      <c r="A3" s="107" t="s">
        <v>4187</v>
      </c>
      <c r="B3" s="107" t="s">
        <v>4206</v>
      </c>
      <c r="C3" s="107"/>
      <c r="D3" s="107"/>
      <c r="E3" s="107"/>
      <c r="F3" s="107" t="s">
        <v>1411</v>
      </c>
      <c r="G3" s="107"/>
      <c r="H3" s="107"/>
      <c r="I3" s="107"/>
      <c r="J3" s="108"/>
    </row>
    <row r="4" ht="30" customHeight="1" spans="1:10">
      <c r="A4" s="107"/>
      <c r="B4" s="107" t="s">
        <v>93</v>
      </c>
      <c r="C4" s="107" t="s">
        <v>4297</v>
      </c>
      <c r="D4" s="107" t="s">
        <v>4298</v>
      </c>
      <c r="E4" s="107" t="s">
        <v>4299</v>
      </c>
      <c r="F4" s="107" t="s">
        <v>93</v>
      </c>
      <c r="G4" s="107" t="s">
        <v>4297</v>
      </c>
      <c r="H4" s="107" t="s">
        <v>4298</v>
      </c>
      <c r="I4" s="107" t="s">
        <v>4299</v>
      </c>
      <c r="J4" s="108"/>
    </row>
    <row r="5" ht="15" customHeight="1" spans="1:10">
      <c r="A5" s="69" t="s">
        <v>4300</v>
      </c>
      <c r="B5" s="107">
        <v>7554</v>
      </c>
      <c r="C5" s="107">
        <v>4802</v>
      </c>
      <c r="D5" s="107">
        <v>2752</v>
      </c>
      <c r="E5" s="107"/>
      <c r="F5" s="107">
        <v>7932</v>
      </c>
      <c r="G5" s="107">
        <v>5043</v>
      </c>
      <c r="H5" s="107">
        <v>2889</v>
      </c>
      <c r="I5" s="107"/>
      <c r="J5" s="108"/>
    </row>
    <row r="6" ht="15" customHeight="1" spans="1:10">
      <c r="A6" s="69" t="s">
        <v>4229</v>
      </c>
      <c r="B6" s="107">
        <v>36</v>
      </c>
      <c r="C6" s="107">
        <v>33</v>
      </c>
      <c r="D6" s="107">
        <v>3</v>
      </c>
      <c r="E6" s="107"/>
      <c r="F6" s="107">
        <v>36</v>
      </c>
      <c r="G6" s="107">
        <v>33</v>
      </c>
      <c r="H6" s="107">
        <v>3</v>
      </c>
      <c r="I6" s="107"/>
      <c r="J6" s="108"/>
    </row>
    <row r="7" ht="15" customHeight="1" spans="1:10">
      <c r="A7" s="69" t="s">
        <v>4231</v>
      </c>
      <c r="B7" s="107">
        <v>0</v>
      </c>
      <c r="C7" s="107"/>
      <c r="D7" s="107"/>
      <c r="E7" s="107"/>
      <c r="F7" s="107">
        <v>0</v>
      </c>
      <c r="G7" s="107"/>
      <c r="H7" s="107"/>
      <c r="I7" s="107"/>
      <c r="J7" s="108"/>
    </row>
    <row r="8" ht="15" customHeight="1" spans="1:10">
      <c r="A8" s="69" t="s">
        <v>4235</v>
      </c>
      <c r="B8" s="107">
        <v>0</v>
      </c>
      <c r="C8" s="107"/>
      <c r="D8" s="107"/>
      <c r="E8" s="107"/>
      <c r="F8" s="107">
        <v>0</v>
      </c>
      <c r="G8" s="107"/>
      <c r="H8" s="107"/>
      <c r="I8" s="107"/>
      <c r="J8" s="108"/>
    </row>
    <row r="9" ht="15" customHeight="1" spans="1:10">
      <c r="A9" s="69" t="s">
        <v>4237</v>
      </c>
      <c r="B9" s="107">
        <v>0</v>
      </c>
      <c r="C9" s="107"/>
      <c r="D9" s="107"/>
      <c r="E9" s="107"/>
      <c r="F9" s="107">
        <v>0</v>
      </c>
      <c r="G9" s="107"/>
      <c r="H9" s="107"/>
      <c r="I9" s="107"/>
      <c r="J9" s="108"/>
    </row>
    <row r="10" ht="15" customHeight="1" spans="1:10">
      <c r="A10" s="69" t="s">
        <v>4239</v>
      </c>
      <c r="B10" s="107">
        <v>7590</v>
      </c>
      <c r="C10" s="107">
        <v>4835</v>
      </c>
      <c r="D10" s="107">
        <v>2755</v>
      </c>
      <c r="E10" s="107"/>
      <c r="F10" s="107">
        <v>7968</v>
      </c>
      <c r="G10" s="107">
        <v>5076</v>
      </c>
      <c r="H10" s="107">
        <v>2892</v>
      </c>
      <c r="I10" s="107"/>
      <c r="J10" s="108"/>
    </row>
    <row r="11" ht="15" customHeight="1" spans="1:10">
      <c r="A11" s="69" t="s">
        <v>4241</v>
      </c>
      <c r="B11" s="107">
        <v>0</v>
      </c>
      <c r="C11" s="107"/>
      <c r="D11" s="107"/>
      <c r="E11" s="107"/>
      <c r="F11" s="107">
        <v>0</v>
      </c>
      <c r="G11" s="107"/>
      <c r="H11" s="107"/>
      <c r="I11" s="107"/>
      <c r="J11" s="108"/>
    </row>
    <row r="12" ht="15" customHeight="1" spans="1:10">
      <c r="A12" s="69" t="s">
        <v>4243</v>
      </c>
      <c r="B12" s="107">
        <v>0</v>
      </c>
      <c r="C12" s="107"/>
      <c r="D12" s="107"/>
      <c r="E12" s="107"/>
      <c r="F12" s="107">
        <v>0</v>
      </c>
      <c r="G12" s="107"/>
      <c r="H12" s="107"/>
      <c r="I12" s="107"/>
      <c r="J12" s="108"/>
    </row>
    <row r="13" ht="15" customHeight="1" spans="1:10">
      <c r="A13" s="69" t="s">
        <v>4245</v>
      </c>
      <c r="B13" s="107">
        <v>7590</v>
      </c>
      <c r="C13" s="107">
        <v>4835</v>
      </c>
      <c r="D13" s="107">
        <v>2755</v>
      </c>
      <c r="E13" s="107"/>
      <c r="F13" s="107">
        <v>7968</v>
      </c>
      <c r="G13" s="107">
        <v>5076</v>
      </c>
      <c r="H13" s="107">
        <v>2892</v>
      </c>
      <c r="I13" s="107"/>
      <c r="J13" s="108"/>
    </row>
    <row r="14" ht="15" customHeight="1" spans="1:10">
      <c r="A14" s="69" t="s">
        <v>4248</v>
      </c>
      <c r="B14" s="107">
        <v>5662</v>
      </c>
      <c r="C14" s="107">
        <v>4277</v>
      </c>
      <c r="D14" s="107">
        <v>1385</v>
      </c>
      <c r="E14" s="107"/>
      <c r="F14" s="107">
        <v>6294</v>
      </c>
      <c r="G14" s="107">
        <v>4828</v>
      </c>
      <c r="H14" s="107">
        <v>1466</v>
      </c>
      <c r="I14" s="107"/>
      <c r="J14" s="108"/>
    </row>
    <row r="15" ht="15" customHeight="1" spans="1:10">
      <c r="A15" s="107" t="s">
        <v>4251</v>
      </c>
      <c r="B15" s="107">
        <v>0</v>
      </c>
      <c r="C15" s="107"/>
      <c r="D15" s="107"/>
      <c r="E15" s="107"/>
      <c r="F15" s="107">
        <v>0</v>
      </c>
      <c r="G15" s="107"/>
      <c r="H15" s="107"/>
      <c r="I15" s="107"/>
      <c r="J15" s="108"/>
    </row>
    <row r="16" ht="15" customHeight="1" spans="1:10">
      <c r="A16" s="107" t="s">
        <v>4187</v>
      </c>
      <c r="B16" s="107" t="s">
        <v>4206</v>
      </c>
      <c r="C16" s="107"/>
      <c r="D16" s="107"/>
      <c r="E16" s="107"/>
      <c r="F16" s="107" t="s">
        <v>1411</v>
      </c>
      <c r="G16" s="107"/>
      <c r="H16" s="107"/>
      <c r="I16" s="107"/>
      <c r="J16" s="108"/>
    </row>
    <row r="17" ht="30" customHeight="1" spans="1:10">
      <c r="A17" s="107"/>
      <c r="B17" s="107" t="s">
        <v>93</v>
      </c>
      <c r="C17" s="107" t="s">
        <v>4297</v>
      </c>
      <c r="D17" s="107" t="s">
        <v>4298</v>
      </c>
      <c r="E17" s="107" t="s">
        <v>4299</v>
      </c>
      <c r="F17" s="107" t="s">
        <v>93</v>
      </c>
      <c r="G17" s="107" t="s">
        <v>4297</v>
      </c>
      <c r="H17" s="107" t="s">
        <v>4298</v>
      </c>
      <c r="I17" s="107" t="s">
        <v>4299</v>
      </c>
      <c r="J17" s="108"/>
    </row>
    <row r="18" ht="15" customHeight="1" spans="1:10">
      <c r="A18" s="69" t="s">
        <v>4254</v>
      </c>
      <c r="B18" s="107">
        <v>6958</v>
      </c>
      <c r="C18" s="107">
        <v>4284</v>
      </c>
      <c r="D18" s="107">
        <v>2674</v>
      </c>
      <c r="E18" s="107"/>
      <c r="F18" s="107">
        <v>7269</v>
      </c>
      <c r="G18" s="107">
        <v>4511</v>
      </c>
      <c r="H18" s="107">
        <v>2758</v>
      </c>
      <c r="I18" s="107"/>
      <c r="J18" s="108"/>
    </row>
    <row r="19" ht="15" customHeight="1" spans="1:10">
      <c r="A19" s="69" t="s">
        <v>4255</v>
      </c>
      <c r="B19" s="107">
        <v>0</v>
      </c>
      <c r="C19" s="107"/>
      <c r="D19" s="107"/>
      <c r="E19" s="107"/>
      <c r="F19" s="107">
        <v>0</v>
      </c>
      <c r="G19" s="107"/>
      <c r="H19" s="107"/>
      <c r="I19" s="107"/>
      <c r="J19" s="108"/>
    </row>
    <row r="20" ht="15" customHeight="1" spans="1:9">
      <c r="A20" s="72" t="s">
        <v>4301</v>
      </c>
      <c r="B20" s="107">
        <v>0</v>
      </c>
      <c r="C20" s="66"/>
      <c r="D20" s="66"/>
      <c r="E20" s="66"/>
      <c r="F20" s="107">
        <v>0</v>
      </c>
      <c r="G20" s="66"/>
      <c r="H20" s="66"/>
      <c r="I20" s="66"/>
    </row>
    <row r="21" ht="15" customHeight="1" spans="1:9">
      <c r="A21" s="72" t="s">
        <v>4302</v>
      </c>
      <c r="B21" s="107">
        <v>6958</v>
      </c>
      <c r="C21" s="66">
        <v>4284</v>
      </c>
      <c r="D21" s="66">
        <v>2674</v>
      </c>
      <c r="E21" s="66"/>
      <c r="F21" s="107">
        <v>7269</v>
      </c>
      <c r="G21" s="66">
        <v>4511</v>
      </c>
      <c r="H21" s="66">
        <v>2758</v>
      </c>
      <c r="I21" s="66"/>
    </row>
    <row r="22" ht="15" customHeight="1" spans="1:9">
      <c r="A22" s="72" t="s">
        <v>4303</v>
      </c>
      <c r="B22" s="107">
        <v>0</v>
      </c>
      <c r="C22" s="66"/>
      <c r="D22" s="66"/>
      <c r="E22" s="66"/>
      <c r="F22" s="107">
        <v>0</v>
      </c>
      <c r="G22" s="66"/>
      <c r="H22" s="66"/>
      <c r="I22" s="66"/>
    </row>
    <row r="23" ht="15" customHeight="1" spans="1:9">
      <c r="A23" s="72" t="s">
        <v>4304</v>
      </c>
      <c r="B23" s="107">
        <v>0</v>
      </c>
      <c r="C23" s="66"/>
      <c r="D23" s="66"/>
      <c r="E23" s="66"/>
      <c r="F23" s="107">
        <v>0</v>
      </c>
      <c r="G23" s="66"/>
      <c r="H23" s="66"/>
      <c r="I23" s="66"/>
    </row>
    <row r="24" ht="15" customHeight="1" spans="1:9">
      <c r="A24" s="72" t="s">
        <v>4305</v>
      </c>
      <c r="B24" s="107">
        <v>6958</v>
      </c>
      <c r="C24" s="66">
        <v>4284</v>
      </c>
      <c r="D24" s="66">
        <v>2674</v>
      </c>
      <c r="E24" s="66"/>
      <c r="F24" s="107">
        <v>7269</v>
      </c>
      <c r="G24" s="66">
        <v>4511</v>
      </c>
      <c r="H24" s="66">
        <v>2758</v>
      </c>
      <c r="I24" s="66"/>
    </row>
    <row r="25" ht="15" customHeight="1" spans="1:9">
      <c r="A25" s="72" t="s">
        <v>4306</v>
      </c>
      <c r="B25" s="107">
        <v>632</v>
      </c>
      <c r="C25" s="66">
        <v>551</v>
      </c>
      <c r="D25" s="66">
        <v>81</v>
      </c>
      <c r="E25" s="66"/>
      <c r="F25" s="107">
        <v>699</v>
      </c>
      <c r="G25" s="66">
        <v>565</v>
      </c>
      <c r="H25" s="66">
        <v>134</v>
      </c>
      <c r="I25" s="66"/>
    </row>
    <row r="26" ht="15" customHeight="1" spans="1:9">
      <c r="A26" s="72" t="s">
        <v>4307</v>
      </c>
      <c r="B26" s="107">
        <v>6294</v>
      </c>
      <c r="C26" s="66">
        <v>4828</v>
      </c>
      <c r="D26" s="66">
        <v>1466</v>
      </c>
      <c r="E26" s="66"/>
      <c r="F26" s="107">
        <v>6993</v>
      </c>
      <c r="G26" s="66">
        <v>5393</v>
      </c>
      <c r="H26" s="66">
        <v>1600</v>
      </c>
      <c r="I26" s="66"/>
    </row>
    <row r="27" ht="15" customHeight="1" spans="1:9">
      <c r="A27" s="66" t="s">
        <v>4251</v>
      </c>
      <c r="B27" s="107">
        <v>0</v>
      </c>
      <c r="C27" s="66"/>
      <c r="D27" s="66"/>
      <c r="E27" s="66"/>
      <c r="F27" s="107">
        <v>0</v>
      </c>
      <c r="G27" s="66"/>
      <c r="H27" s="66"/>
      <c r="I27" s="66"/>
    </row>
  </sheetData>
  <mergeCells count="8">
    <mergeCell ref="A1:I1"/>
    <mergeCell ref="A2:I2"/>
    <mergeCell ref="B3:E3"/>
    <mergeCell ref="F3:I3"/>
    <mergeCell ref="B16:E16"/>
    <mergeCell ref="F16:I16"/>
    <mergeCell ref="A3:A4"/>
    <mergeCell ref="A16:A17"/>
  </mergeCells>
  <printOptions horizontalCentered="1"/>
  <pageMargins left="0.393055555555556" right="0.393055555555556" top="0.984027777777778" bottom="0.984027777777778" header="0.471527777777778" footer="0.471527777777778"/>
  <pageSetup paperSize="9" orientation="landscape" horizontalDpi="600" verticalDpi="600"/>
  <headerFooter alignWithMargins="0" scaleWithDoc="0"/>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7"/>
  <sheetViews>
    <sheetView workbookViewId="0">
      <selection activeCell="A1" sqref="A1:F1"/>
    </sheetView>
  </sheetViews>
  <sheetFormatPr defaultColWidth="9" defaultRowHeight="14.25" outlineLevelCol="7"/>
  <cols>
    <col min="1" max="1" width="22.25" style="63" customWidth="1"/>
    <col min="2" max="2" width="16.875" style="63" customWidth="1"/>
    <col min="3" max="3" width="16.75" style="63" customWidth="1"/>
    <col min="4" max="4" width="33.125" style="63" customWidth="1"/>
    <col min="5" max="5" width="17" style="63" customWidth="1"/>
    <col min="6" max="6" width="15.375" style="63" customWidth="1"/>
    <col min="7" max="16384" width="9" style="63"/>
  </cols>
  <sheetData>
    <row r="1" ht="27" customHeight="1" spans="1:6">
      <c r="A1" s="64" t="s">
        <v>4308</v>
      </c>
      <c r="B1" s="64"/>
      <c r="C1" s="64"/>
      <c r="D1" s="64"/>
      <c r="E1" s="64"/>
      <c r="F1" s="64"/>
    </row>
    <row r="2" ht="27" customHeight="1" spans="1:6">
      <c r="A2" s="65" t="s">
        <v>1</v>
      </c>
      <c r="B2" s="65"/>
      <c r="C2" s="65"/>
      <c r="D2" s="65"/>
      <c r="E2" s="65"/>
      <c r="F2" s="65"/>
    </row>
    <row r="3" ht="24.95" customHeight="1" spans="1:6">
      <c r="A3" s="66" t="s">
        <v>4205</v>
      </c>
      <c r="B3" s="67" t="s">
        <v>4206</v>
      </c>
      <c r="C3" s="67" t="s">
        <v>1411</v>
      </c>
      <c r="D3" s="66" t="s">
        <v>183</v>
      </c>
      <c r="E3" s="67" t="s">
        <v>4206</v>
      </c>
      <c r="F3" s="67" t="s">
        <v>1411</v>
      </c>
    </row>
    <row r="4" ht="24.95" customHeight="1" spans="1:6">
      <c r="A4" s="72" t="s">
        <v>4309</v>
      </c>
      <c r="B4" s="66">
        <v>565</v>
      </c>
      <c r="C4" s="66">
        <v>590.85</v>
      </c>
      <c r="D4" s="72" t="s">
        <v>4310</v>
      </c>
      <c r="E4" s="66">
        <v>300</v>
      </c>
      <c r="F4" s="66">
        <v>328.62</v>
      </c>
    </row>
    <row r="5" ht="24.95" customHeight="1" spans="1:6">
      <c r="A5" s="72" t="s">
        <v>4229</v>
      </c>
      <c r="B5" s="66">
        <v>18</v>
      </c>
      <c r="C5" s="66">
        <v>18.05</v>
      </c>
      <c r="D5" s="72" t="s">
        <v>4230</v>
      </c>
      <c r="E5" s="66">
        <v>48</v>
      </c>
      <c r="F5" s="66">
        <v>48.23</v>
      </c>
    </row>
    <row r="6" ht="24.95" customHeight="1" spans="1:6">
      <c r="A6" s="72" t="s">
        <v>4231</v>
      </c>
      <c r="B6" s="66"/>
      <c r="C6" s="66"/>
      <c r="D6" s="72" t="s">
        <v>4232</v>
      </c>
      <c r="E6" s="66"/>
      <c r="F6" s="66"/>
    </row>
    <row r="7" ht="24.95" customHeight="1" spans="1:6">
      <c r="A7" s="66" t="s">
        <v>4234</v>
      </c>
      <c r="B7" s="66"/>
      <c r="C7" s="66"/>
      <c r="D7" s="72" t="s">
        <v>4311</v>
      </c>
      <c r="E7" s="66"/>
      <c r="F7" s="66"/>
    </row>
    <row r="8" ht="24.95" customHeight="1" spans="1:6">
      <c r="A8" s="66" t="s">
        <v>4234</v>
      </c>
      <c r="B8" s="66"/>
      <c r="C8" s="66"/>
      <c r="D8" s="72" t="s">
        <v>4312</v>
      </c>
      <c r="E8" s="66">
        <v>15</v>
      </c>
      <c r="F8" s="66">
        <v>15</v>
      </c>
    </row>
    <row r="9" ht="24.95" customHeight="1" spans="1:6">
      <c r="A9" s="72" t="s">
        <v>4235</v>
      </c>
      <c r="B9" s="66"/>
      <c r="C9" s="66"/>
      <c r="D9" s="72" t="s">
        <v>4313</v>
      </c>
      <c r="E9" s="66"/>
      <c r="F9" s="66"/>
    </row>
    <row r="10" ht="24.95" customHeight="1" spans="1:6">
      <c r="A10" s="72" t="s">
        <v>4237</v>
      </c>
      <c r="B10" s="66">
        <v>0.87</v>
      </c>
      <c r="C10" s="66"/>
      <c r="D10" s="72" t="s">
        <v>4314</v>
      </c>
      <c r="E10" s="66"/>
      <c r="F10" s="66"/>
    </row>
    <row r="11" ht="24.95" customHeight="1" spans="1:6">
      <c r="A11" s="72" t="s">
        <v>4239</v>
      </c>
      <c r="B11" s="66">
        <v>583.87</v>
      </c>
      <c r="C11" s="66">
        <v>608.9</v>
      </c>
      <c r="D11" s="72" t="s">
        <v>4315</v>
      </c>
      <c r="E11" s="66">
        <v>363</v>
      </c>
      <c r="F11" s="66">
        <v>391.85</v>
      </c>
    </row>
    <row r="12" ht="24.95" customHeight="1" spans="1:6">
      <c r="A12" s="72" t="s">
        <v>4241</v>
      </c>
      <c r="B12" s="66"/>
      <c r="C12" s="66"/>
      <c r="D12" s="72" t="s">
        <v>4316</v>
      </c>
      <c r="E12" s="66"/>
      <c r="F12" s="66"/>
    </row>
    <row r="13" ht="24.95" customHeight="1" spans="1:6">
      <c r="A13" s="72" t="s">
        <v>4243</v>
      </c>
      <c r="B13" s="66"/>
      <c r="C13" s="66"/>
      <c r="D13" s="72" t="s">
        <v>4317</v>
      </c>
      <c r="E13" s="66">
        <v>62</v>
      </c>
      <c r="F13" s="66">
        <v>56.5</v>
      </c>
    </row>
    <row r="14" ht="24.95" customHeight="1" spans="1:6">
      <c r="A14" s="72" t="s">
        <v>4245</v>
      </c>
      <c r="B14" s="66">
        <v>583.87</v>
      </c>
      <c r="C14" s="66">
        <v>608.9</v>
      </c>
      <c r="D14" s="72" t="s">
        <v>4318</v>
      </c>
      <c r="E14" s="66">
        <v>425</v>
      </c>
      <c r="F14" s="104">
        <v>448.35</v>
      </c>
    </row>
    <row r="15" ht="24.95" customHeight="1" spans="1:6">
      <c r="A15" s="66" t="s">
        <v>4234</v>
      </c>
      <c r="B15" s="66"/>
      <c r="C15" s="66"/>
      <c r="D15" s="72" t="s">
        <v>4319</v>
      </c>
      <c r="E15" s="105">
        <v>158.87</v>
      </c>
      <c r="F15" s="66">
        <v>160.55</v>
      </c>
    </row>
    <row r="16" ht="24.95" customHeight="1" spans="1:8">
      <c r="A16" s="72" t="s">
        <v>4248</v>
      </c>
      <c r="B16" s="66">
        <v>1354.34</v>
      </c>
      <c r="C16" s="66">
        <v>1513.21</v>
      </c>
      <c r="D16" s="72" t="s">
        <v>4320</v>
      </c>
      <c r="E16" s="105">
        <v>1513.21</v>
      </c>
      <c r="F16" s="66">
        <v>1673.76</v>
      </c>
      <c r="H16" s="63" t="s">
        <v>4167</v>
      </c>
    </row>
    <row r="17" ht="24.95" customHeight="1" spans="1:6">
      <c r="A17" s="66" t="s">
        <v>4250</v>
      </c>
      <c r="B17" s="66">
        <v>1938.21</v>
      </c>
      <c r="C17" s="66">
        <v>2122.11</v>
      </c>
      <c r="D17" s="66" t="s">
        <v>4251</v>
      </c>
      <c r="E17" s="66">
        <v>1938.21</v>
      </c>
      <c r="F17" s="106">
        <v>2122.11</v>
      </c>
    </row>
  </sheetData>
  <mergeCells count="2">
    <mergeCell ref="A1:F1"/>
    <mergeCell ref="A2:F2"/>
  </mergeCells>
  <printOptions horizontalCentered="1"/>
  <pageMargins left="0.393055555555556" right="0.393055555555556" top="0.984027777777778" bottom="0.984027777777778" header="0.471527777777778" footer="0.471527777777778"/>
  <pageSetup paperSize="9" orientation="landscape" horizontalDpi="600" verticalDpi="600"/>
  <headerFooter alignWithMargins="0" scaleWithDoc="0"/>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
  <sheetViews>
    <sheetView workbookViewId="0">
      <selection activeCell="A1" sqref="A1:F1"/>
    </sheetView>
  </sheetViews>
  <sheetFormatPr defaultColWidth="9" defaultRowHeight="14.25" outlineLevelCol="5"/>
  <cols>
    <col min="1" max="1" width="22.25" style="63" customWidth="1"/>
    <col min="2" max="2" width="16.875" style="63" customWidth="1"/>
    <col min="3" max="3" width="16.75" style="63" customWidth="1"/>
    <col min="4" max="4" width="33.125" style="63" customWidth="1"/>
    <col min="5" max="5" width="17" style="63" customWidth="1"/>
    <col min="6" max="6" width="15.625" style="63" customWidth="1"/>
    <col min="7" max="16384" width="9" style="63"/>
  </cols>
  <sheetData>
    <row r="1" ht="25.5" spans="1:6">
      <c r="A1" s="64" t="s">
        <v>4321</v>
      </c>
      <c r="B1" s="64"/>
      <c r="C1" s="64"/>
      <c r="D1" s="64"/>
      <c r="E1" s="64"/>
      <c r="F1" s="64"/>
    </row>
    <row r="2" spans="1:6">
      <c r="A2" s="65" t="s">
        <v>1</v>
      </c>
      <c r="B2" s="65"/>
      <c r="C2" s="65"/>
      <c r="D2" s="65"/>
      <c r="E2" s="65"/>
      <c r="F2" s="65"/>
    </row>
    <row r="3" ht="30" customHeight="1" spans="1:6">
      <c r="A3" s="66" t="s">
        <v>4205</v>
      </c>
      <c r="B3" s="67" t="s">
        <v>4206</v>
      </c>
      <c r="C3" s="67" t="s">
        <v>1411</v>
      </c>
      <c r="D3" s="66" t="s">
        <v>183</v>
      </c>
      <c r="E3" s="67" t="s">
        <v>4206</v>
      </c>
      <c r="F3" s="67" t="s">
        <v>1411</v>
      </c>
    </row>
    <row r="4" ht="30" customHeight="1" spans="1:6">
      <c r="A4" s="72" t="s">
        <v>4322</v>
      </c>
      <c r="B4" s="72">
        <v>870</v>
      </c>
      <c r="C4" s="72">
        <v>960</v>
      </c>
      <c r="D4" s="72" t="s">
        <v>4323</v>
      </c>
      <c r="E4" s="72">
        <v>855</v>
      </c>
      <c r="F4" s="72">
        <v>945</v>
      </c>
    </row>
    <row r="5" ht="30" customHeight="1" spans="1:6">
      <c r="A5" s="72" t="s">
        <v>4229</v>
      </c>
      <c r="B5" s="72"/>
      <c r="C5" s="72"/>
      <c r="D5" s="72" t="s">
        <v>4324</v>
      </c>
      <c r="E5" s="72">
        <v>15</v>
      </c>
      <c r="F5" s="72">
        <v>15</v>
      </c>
    </row>
    <row r="6" ht="30" customHeight="1" spans="1:6">
      <c r="A6" s="103" t="s">
        <v>4231</v>
      </c>
      <c r="B6" s="72"/>
      <c r="C6" s="72"/>
      <c r="D6" s="72" t="s">
        <v>4287</v>
      </c>
      <c r="E6" s="72"/>
      <c r="F6" s="72"/>
    </row>
    <row r="7" ht="30" customHeight="1" spans="1:6">
      <c r="A7" s="103" t="s">
        <v>4235</v>
      </c>
      <c r="B7" s="72"/>
      <c r="C7" s="72"/>
      <c r="D7" s="66" t="s">
        <v>4234</v>
      </c>
      <c r="E7" s="72"/>
      <c r="F7" s="72"/>
    </row>
    <row r="8" ht="30" customHeight="1" spans="1:6">
      <c r="A8" s="103" t="s">
        <v>4257</v>
      </c>
      <c r="B8" s="72">
        <v>870</v>
      </c>
      <c r="C8" s="72">
        <v>960</v>
      </c>
      <c r="D8" s="72" t="s">
        <v>4302</v>
      </c>
      <c r="E8" s="72">
        <v>870</v>
      </c>
      <c r="F8" s="72">
        <v>960</v>
      </c>
    </row>
    <row r="9" ht="30" customHeight="1" spans="1:6">
      <c r="A9" s="103" t="s">
        <v>4259</v>
      </c>
      <c r="B9" s="72"/>
      <c r="C9" s="72"/>
      <c r="D9" s="72" t="s">
        <v>4303</v>
      </c>
      <c r="E9" s="72"/>
      <c r="F9" s="72"/>
    </row>
    <row r="10" ht="30" customHeight="1" spans="1:6">
      <c r="A10" s="103" t="s">
        <v>4261</v>
      </c>
      <c r="B10" s="72"/>
      <c r="C10" s="72"/>
      <c r="D10" s="72" t="s">
        <v>4304</v>
      </c>
      <c r="E10" s="72"/>
      <c r="F10" s="72"/>
    </row>
    <row r="11" ht="30" customHeight="1" spans="1:6">
      <c r="A11" s="103" t="s">
        <v>4263</v>
      </c>
      <c r="B11" s="72">
        <v>870</v>
      </c>
      <c r="C11" s="72">
        <v>960</v>
      </c>
      <c r="D11" s="72" t="s">
        <v>4305</v>
      </c>
      <c r="E11" s="72">
        <v>870</v>
      </c>
      <c r="F11" s="72">
        <v>960</v>
      </c>
    </row>
    <row r="12" ht="30" customHeight="1" spans="1:6">
      <c r="A12" s="66" t="s">
        <v>4234</v>
      </c>
      <c r="B12" s="72"/>
      <c r="C12" s="72"/>
      <c r="D12" s="72" t="s">
        <v>4306</v>
      </c>
      <c r="E12" s="72"/>
      <c r="F12" s="72"/>
    </row>
    <row r="13" ht="30" customHeight="1" spans="1:6">
      <c r="A13" s="72" t="s">
        <v>4266</v>
      </c>
      <c r="B13" s="72"/>
      <c r="C13" s="72"/>
      <c r="D13" s="72" t="s">
        <v>4307</v>
      </c>
      <c r="E13" s="72"/>
      <c r="F13" s="72"/>
    </row>
    <row r="14" ht="30" customHeight="1" spans="1:6">
      <c r="A14" s="66" t="s">
        <v>4250</v>
      </c>
      <c r="B14" s="72">
        <v>870</v>
      </c>
      <c r="C14" s="72">
        <v>960</v>
      </c>
      <c r="D14" s="66" t="s">
        <v>4251</v>
      </c>
      <c r="E14" s="72">
        <v>870</v>
      </c>
      <c r="F14" s="72">
        <v>960</v>
      </c>
    </row>
  </sheetData>
  <mergeCells count="2">
    <mergeCell ref="A1:F1"/>
    <mergeCell ref="A2:F2"/>
  </mergeCells>
  <printOptions horizontalCentered="1"/>
  <pageMargins left="0.393055555555556" right="0.393055555555556" top="0.984027777777778" bottom="0.984027777777778" header="0.471527777777778" footer="0.471527777777778"/>
  <pageSetup paperSize="9" orientation="landscape" horizontalDpi="600" verticalDpi="600"/>
  <headerFooter alignWithMargins="0" scaleWithDoc="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
  <sheetViews>
    <sheetView workbookViewId="0">
      <selection activeCell="A1" sqref="A1:H1"/>
    </sheetView>
  </sheetViews>
  <sheetFormatPr defaultColWidth="9" defaultRowHeight="13.5" outlineLevelCol="7"/>
  <cols>
    <col min="1" max="1" width="28.25" style="76" customWidth="1"/>
    <col min="2" max="2" width="5.875" style="76" customWidth="1"/>
    <col min="3" max="3" width="16" style="76" customWidth="1"/>
    <col min="4" max="4" width="17.875" style="76" customWidth="1"/>
    <col min="5" max="5" width="29.25" style="76" customWidth="1"/>
    <col min="6" max="6" width="6.625" style="76" customWidth="1"/>
    <col min="7" max="7" width="16.625" style="76" customWidth="1"/>
    <col min="8" max="8" width="17.25" style="76" customWidth="1"/>
    <col min="9" max="16384" width="9" style="76"/>
  </cols>
  <sheetData>
    <row r="1" ht="25.5" spans="1:8">
      <c r="A1" s="77" t="s">
        <v>4325</v>
      </c>
      <c r="B1" s="77"/>
      <c r="C1" s="77"/>
      <c r="D1" s="77"/>
      <c r="E1" s="77"/>
      <c r="F1" s="77"/>
      <c r="G1" s="77"/>
      <c r="H1" s="77"/>
    </row>
    <row r="2" ht="24" customHeight="1" spans="1:8">
      <c r="A2" s="78"/>
      <c r="B2" s="79"/>
      <c r="C2" s="79"/>
      <c r="D2" s="80"/>
      <c r="E2" s="80"/>
      <c r="F2" s="80"/>
      <c r="G2" s="80"/>
      <c r="H2" s="81"/>
    </row>
    <row r="3" ht="23.1" customHeight="1" spans="1:8">
      <c r="A3" s="82" t="s">
        <v>4326</v>
      </c>
      <c r="B3" s="82" t="s">
        <v>2</v>
      </c>
      <c r="C3" s="67" t="s">
        <v>4206</v>
      </c>
      <c r="D3" s="67" t="s">
        <v>1411</v>
      </c>
      <c r="E3" s="83" t="s">
        <v>4187</v>
      </c>
      <c r="F3" s="83" t="s">
        <v>2</v>
      </c>
      <c r="G3" s="84" t="s">
        <v>4206</v>
      </c>
      <c r="H3" s="83" t="s">
        <v>1411</v>
      </c>
    </row>
    <row r="4" ht="23.1" customHeight="1" spans="1:8">
      <c r="A4" s="85" t="s">
        <v>4327</v>
      </c>
      <c r="B4" s="83" t="s">
        <v>4234</v>
      </c>
      <c r="C4" s="83" t="s">
        <v>4234</v>
      </c>
      <c r="D4" s="83" t="s">
        <v>4234</v>
      </c>
      <c r="E4" s="85" t="s">
        <v>4328</v>
      </c>
      <c r="F4" s="83" t="s">
        <v>4234</v>
      </c>
      <c r="G4" s="86" t="s">
        <v>4234</v>
      </c>
      <c r="H4" s="83" t="s">
        <v>4234</v>
      </c>
    </row>
    <row r="5" ht="23.1" customHeight="1" spans="1:8">
      <c r="A5" s="85" t="s">
        <v>4329</v>
      </c>
      <c r="B5" s="83" t="s">
        <v>4330</v>
      </c>
      <c r="C5" s="87">
        <v>42511</v>
      </c>
      <c r="D5" s="87">
        <v>45284</v>
      </c>
      <c r="E5" s="85" t="s">
        <v>4329</v>
      </c>
      <c r="F5" s="83" t="s">
        <v>4330</v>
      </c>
      <c r="G5" s="88">
        <v>10480</v>
      </c>
      <c r="H5" s="89">
        <v>10801</v>
      </c>
    </row>
    <row r="6" ht="23.1" customHeight="1" spans="1:8">
      <c r="A6" s="85" t="s">
        <v>4331</v>
      </c>
      <c r="B6" s="82" t="s">
        <v>4330</v>
      </c>
      <c r="C6" s="87">
        <v>29571</v>
      </c>
      <c r="D6" s="87">
        <v>31050</v>
      </c>
      <c r="E6" s="85" t="s">
        <v>4332</v>
      </c>
      <c r="F6" s="82" t="s">
        <v>4330</v>
      </c>
      <c r="G6" s="90">
        <v>7540</v>
      </c>
      <c r="H6" s="91">
        <v>7691</v>
      </c>
    </row>
    <row r="7" ht="23.1" customHeight="1" spans="1:8">
      <c r="A7" s="85" t="s">
        <v>4333</v>
      </c>
      <c r="B7" s="82" t="s">
        <v>4330</v>
      </c>
      <c r="C7" s="87">
        <v>12940</v>
      </c>
      <c r="D7" s="87">
        <v>14234</v>
      </c>
      <c r="E7" s="85" t="s">
        <v>4333</v>
      </c>
      <c r="F7" s="82" t="s">
        <v>4330</v>
      </c>
      <c r="G7" s="90">
        <v>2940</v>
      </c>
      <c r="H7" s="91">
        <v>3110</v>
      </c>
    </row>
    <row r="8" ht="23.1" customHeight="1" spans="1:8">
      <c r="A8" s="85" t="s">
        <v>4334</v>
      </c>
      <c r="B8" s="82" t="s">
        <v>4330</v>
      </c>
      <c r="C8" s="87">
        <v>2</v>
      </c>
      <c r="D8" s="87">
        <v>2</v>
      </c>
      <c r="E8" s="85" t="s">
        <v>4334</v>
      </c>
      <c r="F8" s="82" t="s">
        <v>4330</v>
      </c>
      <c r="G8" s="92">
        <v>0</v>
      </c>
      <c r="H8" s="72">
        <v>0</v>
      </c>
    </row>
    <row r="9" ht="23.1" customHeight="1" spans="1:8">
      <c r="A9" s="85" t="s">
        <v>4335</v>
      </c>
      <c r="B9" s="82" t="s">
        <v>4330</v>
      </c>
      <c r="C9" s="87">
        <v>12938</v>
      </c>
      <c r="D9" s="87">
        <v>14232</v>
      </c>
      <c r="E9" s="85" t="s">
        <v>4335</v>
      </c>
      <c r="F9" s="82" t="s">
        <v>4330</v>
      </c>
      <c r="G9" s="92">
        <v>2940</v>
      </c>
      <c r="H9" s="72">
        <v>3110</v>
      </c>
    </row>
    <row r="10" ht="23.1" customHeight="1" spans="1:8">
      <c r="A10" s="85" t="s">
        <v>4336</v>
      </c>
      <c r="B10" s="82" t="s">
        <v>4330</v>
      </c>
      <c r="C10" s="87">
        <v>20352</v>
      </c>
      <c r="D10" s="87">
        <v>21370</v>
      </c>
      <c r="E10" s="85" t="s">
        <v>4336</v>
      </c>
      <c r="F10" s="82" t="s">
        <v>4330</v>
      </c>
      <c r="G10" s="90"/>
      <c r="H10" s="91"/>
    </row>
    <row r="11" ht="23.1" customHeight="1" spans="1:8">
      <c r="A11" s="85" t="s">
        <v>4337</v>
      </c>
      <c r="B11" s="83" t="s">
        <v>4234</v>
      </c>
      <c r="C11" s="83" t="s">
        <v>4234</v>
      </c>
      <c r="D11" s="83" t="s">
        <v>4234</v>
      </c>
      <c r="E11" s="85" t="s">
        <v>4337</v>
      </c>
      <c r="F11" s="83" t="s">
        <v>4234</v>
      </c>
      <c r="G11" s="86" t="s">
        <v>4234</v>
      </c>
      <c r="H11" s="83" t="s">
        <v>4234</v>
      </c>
    </row>
    <row r="12" ht="23.1" customHeight="1" spans="1:8">
      <c r="A12" s="93" t="s">
        <v>4338</v>
      </c>
      <c r="B12" s="82" t="s">
        <v>4339</v>
      </c>
      <c r="C12" s="87">
        <v>15143</v>
      </c>
      <c r="D12" s="87">
        <v>15901</v>
      </c>
      <c r="E12" s="93" t="s">
        <v>4338</v>
      </c>
      <c r="F12" s="82" t="s">
        <v>4340</v>
      </c>
      <c r="G12" s="90">
        <v>41571.48</v>
      </c>
      <c r="H12" s="94">
        <v>45796.36</v>
      </c>
    </row>
    <row r="13" ht="23.1" customHeight="1" spans="1:8">
      <c r="A13" s="93" t="s">
        <v>4341</v>
      </c>
      <c r="B13" s="82" t="s">
        <v>4339</v>
      </c>
      <c r="C13" s="87">
        <v>65818</v>
      </c>
      <c r="D13" s="87">
        <v>70136</v>
      </c>
      <c r="E13" s="93" t="s">
        <v>4341</v>
      </c>
      <c r="F13" s="82" t="s">
        <v>4340</v>
      </c>
      <c r="G13" s="90">
        <v>41571.48</v>
      </c>
      <c r="H13" s="94">
        <v>45796.36</v>
      </c>
    </row>
    <row r="14" ht="23.1" customHeight="1" spans="1:8">
      <c r="A14" s="93" t="s">
        <v>4342</v>
      </c>
      <c r="B14" s="82" t="s">
        <v>4343</v>
      </c>
      <c r="C14" s="95">
        <v>20.8</v>
      </c>
      <c r="D14" s="95">
        <v>20.8</v>
      </c>
      <c r="E14" s="96" t="s">
        <v>4344</v>
      </c>
      <c r="F14" s="82" t="s">
        <v>4345</v>
      </c>
      <c r="G14" s="88">
        <v>4491</v>
      </c>
      <c r="H14" s="89">
        <v>5013</v>
      </c>
    </row>
    <row r="15" ht="23.1" customHeight="1" spans="1:8">
      <c r="A15" s="85" t="s">
        <v>4346</v>
      </c>
      <c r="B15" s="83" t="s">
        <v>4234</v>
      </c>
      <c r="C15" s="89" t="s">
        <v>4234</v>
      </c>
      <c r="D15" s="89" t="s">
        <v>4234</v>
      </c>
      <c r="E15" s="96" t="s">
        <v>4347</v>
      </c>
      <c r="F15" s="83" t="s">
        <v>4234</v>
      </c>
      <c r="G15" s="97"/>
      <c r="H15" s="98"/>
    </row>
    <row r="16" ht="23.1" customHeight="1" spans="1:8">
      <c r="A16" s="85" t="s">
        <v>4348</v>
      </c>
      <c r="B16" s="82" t="s">
        <v>4330</v>
      </c>
      <c r="C16" s="87">
        <v>23141</v>
      </c>
      <c r="D16" s="87">
        <v>21830</v>
      </c>
      <c r="E16" s="96" t="s">
        <v>4349</v>
      </c>
      <c r="F16" s="83" t="s">
        <v>4330</v>
      </c>
      <c r="G16" s="99">
        <v>16675</v>
      </c>
      <c r="H16" s="100">
        <v>17726</v>
      </c>
    </row>
    <row r="17" ht="23.1" customHeight="1" spans="1:8">
      <c r="A17" s="85" t="s">
        <v>4350</v>
      </c>
      <c r="B17" s="82" t="s">
        <v>4330</v>
      </c>
      <c r="C17" s="87">
        <v>15493</v>
      </c>
      <c r="D17" s="87">
        <v>16268</v>
      </c>
      <c r="E17" s="96" t="s">
        <v>4351</v>
      </c>
      <c r="F17" s="83" t="s">
        <v>4330</v>
      </c>
      <c r="G17" s="101">
        <v>8341</v>
      </c>
      <c r="H17" s="102">
        <v>8524</v>
      </c>
    </row>
    <row r="18" ht="23.1" customHeight="1" spans="1:8">
      <c r="A18" s="85" t="s">
        <v>4352</v>
      </c>
      <c r="B18" s="82" t="s">
        <v>4340</v>
      </c>
      <c r="C18" s="87">
        <v>50717</v>
      </c>
      <c r="D18" s="87">
        <v>53391</v>
      </c>
      <c r="E18" s="96" t="s">
        <v>4353</v>
      </c>
      <c r="F18" s="83" t="s">
        <v>4234</v>
      </c>
      <c r="G18" s="92"/>
      <c r="H18" s="72"/>
    </row>
    <row r="19" ht="23.1" customHeight="1" spans="1:8">
      <c r="A19" s="96" t="s">
        <v>4354</v>
      </c>
      <c r="B19" s="82" t="s">
        <v>4345</v>
      </c>
      <c r="C19" s="87">
        <v>53889</v>
      </c>
      <c r="D19" s="87">
        <v>53889</v>
      </c>
      <c r="E19" s="96" t="s">
        <v>4349</v>
      </c>
      <c r="F19" s="83" t="s">
        <v>4330</v>
      </c>
      <c r="G19" s="92"/>
      <c r="H19" s="72"/>
    </row>
    <row r="20" ht="23.1" customHeight="1" spans="1:8">
      <c r="A20" s="72"/>
      <c r="B20" s="72"/>
      <c r="C20" s="72"/>
      <c r="D20" s="72"/>
      <c r="E20" s="96" t="s">
        <v>4351</v>
      </c>
      <c r="F20" s="83" t="s">
        <v>4330</v>
      </c>
      <c r="G20" s="92"/>
      <c r="H20" s="72"/>
    </row>
  </sheetData>
  <mergeCells count="1">
    <mergeCell ref="A1:H1"/>
  </mergeCells>
  <printOptions horizontalCentered="1"/>
  <pageMargins left="0.393055555555556" right="0.393055555555556" top="0.984027777777778" bottom="0.984027777777778" header="0.471527777777778" footer="0.471527777777778"/>
  <pageSetup paperSize="9" scale="85" orientation="landscape" horizontalDpi="600" verticalDpi="600"/>
  <headerFooter alignWithMargins="0" scaleWithDoc="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3"/>
  <sheetViews>
    <sheetView workbookViewId="0">
      <selection activeCell="A1" sqref="$A1:$XFD13"/>
    </sheetView>
  </sheetViews>
  <sheetFormatPr defaultColWidth="9" defaultRowHeight="14.25" outlineLevelCol="7"/>
  <cols>
    <col min="1" max="1" width="25.5" customWidth="1"/>
    <col min="2" max="2" width="9.375" customWidth="1"/>
    <col min="3" max="3" width="14.5" customWidth="1"/>
    <col min="4" max="4" width="14.125" customWidth="1"/>
    <col min="5" max="5" width="25.375" customWidth="1"/>
    <col min="6" max="6" width="10.25" customWidth="1"/>
    <col min="7" max="7" width="13.75" customWidth="1"/>
    <col min="8" max="8" width="13.5" customWidth="1"/>
  </cols>
  <sheetData>
    <row r="1" s="63" customFormat="1" ht="28" customHeight="1" spans="1:8">
      <c r="A1" s="64" t="s">
        <v>4355</v>
      </c>
      <c r="B1" s="64"/>
      <c r="C1" s="64"/>
      <c r="D1" s="64"/>
      <c r="E1" s="64"/>
      <c r="F1" s="64"/>
      <c r="G1" s="64"/>
      <c r="H1" s="64"/>
    </row>
    <row r="2" s="63" customFormat="1" ht="28" customHeight="1" spans="1:8">
      <c r="A2" s="65" t="s">
        <v>1</v>
      </c>
      <c r="B2" s="65"/>
      <c r="C2" s="65"/>
      <c r="D2" s="65"/>
      <c r="E2" s="65"/>
      <c r="F2" s="65"/>
      <c r="G2" s="65"/>
      <c r="H2" s="65"/>
    </row>
    <row r="3" s="63" customFormat="1" ht="32.1" customHeight="1" spans="1:8">
      <c r="A3" s="66" t="s">
        <v>4205</v>
      </c>
      <c r="B3" s="66" t="s">
        <v>2</v>
      </c>
      <c r="C3" s="67" t="s">
        <v>4206</v>
      </c>
      <c r="D3" s="67" t="s">
        <v>1411</v>
      </c>
      <c r="E3" s="66" t="s">
        <v>183</v>
      </c>
      <c r="F3" s="66" t="s">
        <v>2</v>
      </c>
      <c r="G3" s="68" t="s">
        <v>4206</v>
      </c>
      <c r="H3" s="68" t="s">
        <v>1411</v>
      </c>
    </row>
    <row r="4" s="63" customFormat="1" ht="35.1" customHeight="1" spans="1:8">
      <c r="A4" s="69" t="s">
        <v>4356</v>
      </c>
      <c r="B4" s="66" t="s">
        <v>4234</v>
      </c>
      <c r="C4" s="70"/>
      <c r="D4" s="70"/>
      <c r="E4" s="69" t="s">
        <v>4357</v>
      </c>
      <c r="F4" s="66" t="s">
        <v>4234</v>
      </c>
      <c r="G4" s="71"/>
      <c r="H4" s="71"/>
    </row>
    <row r="5" s="63" customFormat="1" ht="35.1" customHeight="1" spans="1:8">
      <c r="A5" s="69" t="s">
        <v>4329</v>
      </c>
      <c r="B5" s="66" t="s">
        <v>4330</v>
      </c>
      <c r="C5" s="70">
        <v>34755</v>
      </c>
      <c r="D5" s="70">
        <v>35555</v>
      </c>
      <c r="E5" s="69" t="s">
        <v>4358</v>
      </c>
      <c r="F5" s="66" t="s">
        <v>4330</v>
      </c>
      <c r="G5" s="72"/>
      <c r="H5" s="72"/>
    </row>
    <row r="6" s="63" customFormat="1" ht="35.1" customHeight="1" spans="1:8">
      <c r="A6" s="69" t="s">
        <v>4359</v>
      </c>
      <c r="B6" s="66" t="s">
        <v>4330</v>
      </c>
      <c r="C6" s="70">
        <v>29456</v>
      </c>
      <c r="D6" s="70">
        <v>29456</v>
      </c>
      <c r="E6" s="69" t="s">
        <v>4360</v>
      </c>
      <c r="F6" s="66" t="s">
        <v>4361</v>
      </c>
      <c r="G6" s="72"/>
      <c r="H6" s="72"/>
    </row>
    <row r="7" s="63" customFormat="1" ht="35.1" customHeight="1" spans="1:8">
      <c r="A7" s="73" t="s">
        <v>4362</v>
      </c>
      <c r="B7" s="66" t="s">
        <v>4330</v>
      </c>
      <c r="C7" s="72">
        <v>5299</v>
      </c>
      <c r="D7" s="72">
        <v>6099</v>
      </c>
      <c r="E7" s="69" t="s">
        <v>4363</v>
      </c>
      <c r="F7" s="66" t="s">
        <v>4361</v>
      </c>
      <c r="G7" s="72"/>
      <c r="H7" s="72"/>
    </row>
    <row r="8" s="63" customFormat="1" ht="35.1" customHeight="1" spans="1:8">
      <c r="A8" s="73" t="s">
        <v>4364</v>
      </c>
      <c r="B8" s="66" t="s">
        <v>4339</v>
      </c>
      <c r="C8" s="74" t="s">
        <v>4365</v>
      </c>
      <c r="D8" s="74" t="s">
        <v>4366</v>
      </c>
      <c r="E8" s="69" t="s">
        <v>4367</v>
      </c>
      <c r="F8" s="66" t="s">
        <v>4361</v>
      </c>
      <c r="G8" s="72"/>
      <c r="H8" s="72"/>
    </row>
    <row r="9" s="63" customFormat="1" ht="35.1" customHeight="1" spans="1:8">
      <c r="A9" s="69" t="s">
        <v>4368</v>
      </c>
      <c r="B9" s="66" t="s">
        <v>4234</v>
      </c>
      <c r="C9" s="72"/>
      <c r="D9" s="72"/>
      <c r="E9" s="69" t="s">
        <v>4369</v>
      </c>
      <c r="F9" s="66" t="s">
        <v>4234</v>
      </c>
      <c r="G9" s="72"/>
      <c r="H9" s="72"/>
    </row>
    <row r="10" s="63" customFormat="1" ht="35.1" customHeight="1" spans="1:8">
      <c r="A10" s="69" t="s">
        <v>4370</v>
      </c>
      <c r="B10" s="66" t="s">
        <v>4330</v>
      </c>
      <c r="C10" s="75">
        <v>271483</v>
      </c>
      <c r="D10" s="75">
        <v>350000</v>
      </c>
      <c r="E10" s="69" t="s">
        <v>4371</v>
      </c>
      <c r="F10" s="66" t="s">
        <v>4330</v>
      </c>
      <c r="G10" s="72"/>
      <c r="H10" s="72"/>
    </row>
    <row r="11" s="63" customFormat="1" ht="35.1" customHeight="1" spans="1:8">
      <c r="A11" s="69" t="s">
        <v>4360</v>
      </c>
      <c r="B11" s="66" t="s">
        <v>4361</v>
      </c>
      <c r="C11" s="70">
        <v>570</v>
      </c>
      <c r="D11" s="70">
        <v>660</v>
      </c>
      <c r="E11" s="69" t="s">
        <v>4360</v>
      </c>
      <c r="F11" s="66" t="s">
        <v>4361</v>
      </c>
      <c r="G11" s="72"/>
      <c r="H11" s="72"/>
    </row>
    <row r="12" s="63" customFormat="1" ht="35.1" customHeight="1" spans="1:8">
      <c r="A12" s="69" t="s">
        <v>4363</v>
      </c>
      <c r="B12" s="66" t="s">
        <v>4361</v>
      </c>
      <c r="C12" s="72">
        <v>150</v>
      </c>
      <c r="D12" s="72">
        <v>180</v>
      </c>
      <c r="E12" s="69" t="s">
        <v>4363</v>
      </c>
      <c r="F12" s="66" t="s">
        <v>4361</v>
      </c>
      <c r="G12" s="72"/>
      <c r="H12" s="72"/>
    </row>
    <row r="13" s="63" customFormat="1" ht="35.1" customHeight="1" spans="1:8">
      <c r="A13" s="72" t="s">
        <v>4367</v>
      </c>
      <c r="B13" s="66" t="s">
        <v>4361</v>
      </c>
      <c r="C13" s="72">
        <v>420</v>
      </c>
      <c r="D13" s="72">
        <v>480</v>
      </c>
      <c r="E13" s="69" t="s">
        <v>4367</v>
      </c>
      <c r="F13" s="66" t="s">
        <v>4361</v>
      </c>
      <c r="G13" s="72"/>
      <c r="H13" s="72"/>
    </row>
  </sheetData>
  <mergeCells count="2">
    <mergeCell ref="A1:H1"/>
    <mergeCell ref="A2:H2"/>
  </mergeCells>
  <printOptions horizontalCentered="1"/>
  <pageMargins left="0.393055555555556" right="0.393055555555556" top="0.984027777777778" bottom="0.984027777777778" header="0.471527777777778" footer="0.471527777777778"/>
  <pageSetup paperSize="9" scale="90" orientation="landscape" horizontalDpi="600" verticalDpi="600"/>
  <headerFooter alignWithMargins="0" scaleWithDoc="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6"/>
  <sheetViews>
    <sheetView showZeros="0" workbookViewId="0">
      <selection activeCell="A1" sqref="A1:E1"/>
    </sheetView>
  </sheetViews>
  <sheetFormatPr defaultColWidth="9" defaultRowHeight="24" customHeight="1" outlineLevelCol="4"/>
  <cols>
    <col min="1" max="1" width="26.5" style="63" customWidth="1"/>
    <col min="2" max="4" width="12.5" style="63" customWidth="1"/>
    <col min="5" max="5" width="55.125" style="390" customWidth="1"/>
    <col min="6" max="16384" width="9" style="63"/>
  </cols>
  <sheetData>
    <row r="1" customHeight="1" spans="1:5">
      <c r="A1" s="391" t="s">
        <v>275</v>
      </c>
      <c r="B1" s="391"/>
      <c r="C1" s="391"/>
      <c r="D1" s="391"/>
      <c r="E1" s="392"/>
    </row>
    <row r="2" s="63" customFormat="1" ht="18" customHeight="1" spans="1:5">
      <c r="A2" s="393"/>
      <c r="B2" s="394"/>
      <c r="C2" s="394"/>
      <c r="D2" s="394"/>
      <c r="E2" s="395" t="s">
        <v>276</v>
      </c>
    </row>
    <row r="3" s="63" customFormat="1" customHeight="1" spans="1:5">
      <c r="A3" s="396" t="s">
        <v>19</v>
      </c>
      <c r="B3" s="397" t="s">
        <v>184</v>
      </c>
      <c r="C3" s="397" t="s">
        <v>185</v>
      </c>
      <c r="D3" s="397" t="s">
        <v>277</v>
      </c>
      <c r="E3" s="398" t="s">
        <v>278</v>
      </c>
    </row>
    <row r="4" s="63" customFormat="1" customHeight="1" spans="1:5">
      <c r="A4" s="399" t="s">
        <v>279</v>
      </c>
      <c r="B4" s="396">
        <v>610</v>
      </c>
      <c r="C4" s="396">
        <v>700</v>
      </c>
      <c r="D4" s="396">
        <f>C4-B4</f>
        <v>90</v>
      </c>
      <c r="E4" s="400" t="s">
        <v>280</v>
      </c>
    </row>
    <row r="5" s="63" customFormat="1" customHeight="1" spans="1:5">
      <c r="A5" s="399" t="s">
        <v>281</v>
      </c>
      <c r="B5" s="396">
        <v>6500</v>
      </c>
      <c r="C5" s="396">
        <v>6500</v>
      </c>
      <c r="D5" s="396">
        <f t="shared" ref="D5:D35" si="0">C5-B5</f>
        <v>0</v>
      </c>
      <c r="E5" s="256" t="s">
        <v>282</v>
      </c>
    </row>
    <row r="6" s="63" customFormat="1" customHeight="1" spans="1:5">
      <c r="A6" s="399" t="s">
        <v>283</v>
      </c>
      <c r="B6" s="396">
        <v>300</v>
      </c>
      <c r="C6" s="396">
        <v>300</v>
      </c>
      <c r="D6" s="396">
        <f t="shared" si="0"/>
        <v>0</v>
      </c>
      <c r="E6" s="400" t="s">
        <v>284</v>
      </c>
    </row>
    <row r="7" s="63" customFormat="1" customHeight="1" spans="1:5">
      <c r="A7" s="399" t="s">
        <v>285</v>
      </c>
      <c r="B7" s="396">
        <v>60</v>
      </c>
      <c r="C7" s="396">
        <v>60</v>
      </c>
      <c r="D7" s="396">
        <f t="shared" si="0"/>
        <v>0</v>
      </c>
      <c r="E7" s="400" t="s">
        <v>286</v>
      </c>
    </row>
    <row r="8" s="63" customFormat="1" customHeight="1" spans="1:5">
      <c r="A8" s="399" t="s">
        <v>287</v>
      </c>
      <c r="B8" s="396">
        <v>300</v>
      </c>
      <c r="C8" s="396">
        <v>300</v>
      </c>
      <c r="D8" s="396">
        <f t="shared" si="0"/>
        <v>0</v>
      </c>
      <c r="E8" s="400" t="s">
        <v>288</v>
      </c>
    </row>
    <row r="9" s="63" customFormat="1" customHeight="1" spans="1:5">
      <c r="A9" s="399" t="s">
        <v>289</v>
      </c>
      <c r="B9" s="396">
        <v>400</v>
      </c>
      <c r="C9" s="396">
        <v>400</v>
      </c>
      <c r="D9" s="396">
        <f t="shared" si="0"/>
        <v>0</v>
      </c>
      <c r="E9" s="400" t="s">
        <v>290</v>
      </c>
    </row>
    <row r="10" s="63" customFormat="1" customHeight="1" spans="1:5">
      <c r="A10" s="399" t="s">
        <v>291</v>
      </c>
      <c r="B10" s="396">
        <v>200</v>
      </c>
      <c r="C10" s="396">
        <v>200</v>
      </c>
      <c r="D10" s="396">
        <f t="shared" si="0"/>
        <v>0</v>
      </c>
      <c r="E10" s="400" t="s">
        <v>292</v>
      </c>
    </row>
    <row r="11" s="63" customFormat="1" customHeight="1" spans="1:5">
      <c r="A11" s="399" t="s">
        <v>293</v>
      </c>
      <c r="B11" s="396">
        <v>210</v>
      </c>
      <c r="C11" s="396">
        <v>210</v>
      </c>
      <c r="D11" s="396">
        <f t="shared" si="0"/>
        <v>0</v>
      </c>
      <c r="E11" s="400" t="s">
        <v>294</v>
      </c>
    </row>
    <row r="12" s="63" customFormat="1" customHeight="1" spans="1:5">
      <c r="A12" s="399" t="s">
        <v>295</v>
      </c>
      <c r="B12" s="396">
        <v>1200</v>
      </c>
      <c r="C12" s="396">
        <v>2000</v>
      </c>
      <c r="D12" s="396">
        <f t="shared" si="0"/>
        <v>800</v>
      </c>
      <c r="E12" s="401" t="s">
        <v>296</v>
      </c>
    </row>
    <row r="13" s="63" customFormat="1" customHeight="1" spans="1:5">
      <c r="A13" s="399" t="s">
        <v>297</v>
      </c>
      <c r="B13" s="396">
        <v>7500</v>
      </c>
      <c r="C13" s="396">
        <v>2000</v>
      </c>
      <c r="D13" s="396">
        <f t="shared" si="0"/>
        <v>-5500</v>
      </c>
      <c r="E13" s="256" t="s">
        <v>298</v>
      </c>
    </row>
    <row r="14" s="63" customFormat="1" customHeight="1" spans="1:5">
      <c r="A14" s="402" t="s">
        <v>299</v>
      </c>
      <c r="B14" s="396">
        <v>200</v>
      </c>
      <c r="C14" s="396">
        <v>300</v>
      </c>
      <c r="D14" s="396">
        <f t="shared" si="0"/>
        <v>100</v>
      </c>
      <c r="E14" s="400" t="s">
        <v>300</v>
      </c>
    </row>
    <row r="15" s="63" customFormat="1" customHeight="1" spans="1:5">
      <c r="A15" s="402" t="s">
        <v>301</v>
      </c>
      <c r="B15" s="396">
        <v>0</v>
      </c>
      <c r="C15" s="396">
        <v>100</v>
      </c>
      <c r="D15" s="396">
        <f t="shared" si="0"/>
        <v>100</v>
      </c>
      <c r="E15" s="400" t="s">
        <v>302</v>
      </c>
    </row>
    <row r="16" s="63" customFormat="1" ht="36" spans="1:5">
      <c r="A16" s="399" t="s">
        <v>303</v>
      </c>
      <c r="B16" s="396">
        <v>381</v>
      </c>
      <c r="C16" s="396">
        <v>431</v>
      </c>
      <c r="D16" s="396">
        <f t="shared" si="0"/>
        <v>50</v>
      </c>
      <c r="E16" s="400" t="s">
        <v>304</v>
      </c>
    </row>
    <row r="17" s="63" customFormat="1" customHeight="1" spans="1:5">
      <c r="A17" s="399" t="s">
        <v>305</v>
      </c>
      <c r="B17" s="396">
        <v>700</v>
      </c>
      <c r="C17" s="396">
        <v>800</v>
      </c>
      <c r="D17" s="396">
        <f t="shared" si="0"/>
        <v>100</v>
      </c>
      <c r="E17" s="400" t="s">
        <v>306</v>
      </c>
    </row>
    <row r="18" s="63" customFormat="1" customHeight="1" spans="1:5">
      <c r="A18" s="403" t="s">
        <v>307</v>
      </c>
      <c r="B18" s="404">
        <v>350</v>
      </c>
      <c r="C18" s="404">
        <v>350</v>
      </c>
      <c r="D18" s="396">
        <f t="shared" si="0"/>
        <v>0</v>
      </c>
      <c r="E18" s="401" t="s">
        <v>308</v>
      </c>
    </row>
    <row r="19" s="63" customFormat="1" customHeight="1" spans="1:5">
      <c r="A19" s="403" t="s">
        <v>309</v>
      </c>
      <c r="B19" s="404">
        <v>300</v>
      </c>
      <c r="C19" s="404">
        <v>300</v>
      </c>
      <c r="D19" s="396">
        <f t="shared" si="0"/>
        <v>0</v>
      </c>
      <c r="E19" s="401" t="s">
        <v>310</v>
      </c>
    </row>
    <row r="20" s="63" customFormat="1" customHeight="1" spans="1:5">
      <c r="A20" s="403" t="s">
        <v>311</v>
      </c>
      <c r="B20" s="404">
        <v>800</v>
      </c>
      <c r="C20" s="404">
        <v>500</v>
      </c>
      <c r="D20" s="396">
        <f t="shared" si="0"/>
        <v>-300</v>
      </c>
      <c r="E20" s="401" t="s">
        <v>312</v>
      </c>
    </row>
    <row r="21" s="63" customFormat="1" customHeight="1" spans="1:5">
      <c r="A21" s="403" t="s">
        <v>313</v>
      </c>
      <c r="B21" s="404">
        <v>0</v>
      </c>
      <c r="C21" s="404">
        <v>300</v>
      </c>
      <c r="D21" s="396">
        <f t="shared" si="0"/>
        <v>300</v>
      </c>
      <c r="E21" s="401" t="s">
        <v>314</v>
      </c>
    </row>
    <row r="22" s="63" customFormat="1" customHeight="1" spans="1:5">
      <c r="A22" s="403" t="s">
        <v>315</v>
      </c>
      <c r="B22" s="404">
        <v>390</v>
      </c>
      <c r="C22" s="404">
        <v>400</v>
      </c>
      <c r="D22" s="396">
        <f t="shared" si="0"/>
        <v>10</v>
      </c>
      <c r="E22" s="401" t="s">
        <v>316</v>
      </c>
    </row>
    <row r="23" s="63" customFormat="1" customHeight="1" spans="1:5">
      <c r="A23" s="403" t="s">
        <v>317</v>
      </c>
      <c r="B23" s="404">
        <v>160</v>
      </c>
      <c r="C23" s="404">
        <v>160</v>
      </c>
      <c r="D23" s="396">
        <f t="shared" si="0"/>
        <v>0</v>
      </c>
      <c r="E23" s="401" t="s">
        <v>318</v>
      </c>
    </row>
    <row r="24" s="63" customFormat="1" customHeight="1" spans="1:5">
      <c r="A24" s="403" t="s">
        <v>319</v>
      </c>
      <c r="B24" s="404">
        <v>0</v>
      </c>
      <c r="C24" s="404">
        <v>300</v>
      </c>
      <c r="D24" s="396">
        <f t="shared" si="0"/>
        <v>300</v>
      </c>
      <c r="E24" s="401" t="s">
        <v>320</v>
      </c>
    </row>
    <row r="25" s="63" customFormat="1" ht="48" spans="1:5">
      <c r="A25" s="403" t="s">
        <v>321</v>
      </c>
      <c r="B25" s="404">
        <v>3400</v>
      </c>
      <c r="C25" s="404">
        <v>4900</v>
      </c>
      <c r="D25" s="396">
        <f t="shared" si="0"/>
        <v>1500</v>
      </c>
      <c r="E25" s="401" t="s">
        <v>322</v>
      </c>
    </row>
    <row r="26" s="63" customFormat="1" customHeight="1" spans="1:5">
      <c r="A26" s="403" t="s">
        <v>323</v>
      </c>
      <c r="B26" s="404">
        <v>680</v>
      </c>
      <c r="C26" s="404">
        <v>680</v>
      </c>
      <c r="D26" s="396">
        <f t="shared" si="0"/>
        <v>0</v>
      </c>
      <c r="E26" s="401" t="s">
        <v>324</v>
      </c>
    </row>
    <row r="27" s="63" customFormat="1" customHeight="1" spans="1:5">
      <c r="A27" s="403" t="s">
        <v>325</v>
      </c>
      <c r="B27" s="404">
        <v>400</v>
      </c>
      <c r="C27" s="404">
        <v>300</v>
      </c>
      <c r="D27" s="396">
        <f t="shared" si="0"/>
        <v>-100</v>
      </c>
      <c r="E27" s="401" t="s">
        <v>326</v>
      </c>
    </row>
    <row r="28" s="63" customFormat="1" ht="108" spans="1:5">
      <c r="A28" s="403" t="s">
        <v>327</v>
      </c>
      <c r="B28" s="404">
        <v>6000</v>
      </c>
      <c r="C28" s="404">
        <v>7000</v>
      </c>
      <c r="D28" s="396">
        <f t="shared" si="0"/>
        <v>1000</v>
      </c>
      <c r="E28" s="401" t="s">
        <v>328</v>
      </c>
    </row>
    <row r="29" s="63" customFormat="1" ht="120" spans="1:5">
      <c r="A29" s="403" t="s">
        <v>329</v>
      </c>
      <c r="B29" s="404">
        <v>1000</v>
      </c>
      <c r="C29" s="404">
        <v>2000</v>
      </c>
      <c r="D29" s="396">
        <f t="shared" si="0"/>
        <v>1000</v>
      </c>
      <c r="E29" s="401" t="s">
        <v>330</v>
      </c>
    </row>
    <row r="30" s="63" customFormat="1" customHeight="1" spans="1:5">
      <c r="A30" s="403" t="s">
        <v>331</v>
      </c>
      <c r="B30" s="404">
        <v>100</v>
      </c>
      <c r="C30" s="404">
        <v>140</v>
      </c>
      <c r="D30" s="396">
        <f t="shared" si="0"/>
        <v>40</v>
      </c>
      <c r="E30" s="401" t="s">
        <v>332</v>
      </c>
    </row>
    <row r="31" s="63" customFormat="1" customHeight="1" spans="1:5">
      <c r="A31" s="403" t="s">
        <v>333</v>
      </c>
      <c r="B31" s="404">
        <v>2440</v>
      </c>
      <c r="C31" s="404">
        <v>4250</v>
      </c>
      <c r="D31" s="396">
        <f t="shared" si="0"/>
        <v>1810</v>
      </c>
      <c r="E31" s="401" t="s">
        <v>334</v>
      </c>
    </row>
    <row r="32" s="63" customFormat="1" customHeight="1" spans="1:5">
      <c r="A32" s="403" t="s">
        <v>335</v>
      </c>
      <c r="B32" s="404">
        <v>3360</v>
      </c>
      <c r="C32" s="404">
        <v>5300</v>
      </c>
      <c r="D32" s="396">
        <f t="shared" si="0"/>
        <v>1940</v>
      </c>
      <c r="E32" s="401" t="s">
        <v>336</v>
      </c>
    </row>
    <row r="33" s="63" customFormat="1" customHeight="1" spans="1:5">
      <c r="A33" s="403" t="s">
        <v>337</v>
      </c>
      <c r="B33" s="404">
        <v>0</v>
      </c>
      <c r="C33" s="404">
        <v>220</v>
      </c>
      <c r="D33" s="396">
        <f t="shared" si="0"/>
        <v>220</v>
      </c>
      <c r="E33" s="401" t="s">
        <v>338</v>
      </c>
    </row>
    <row r="34" s="63" customFormat="1" customHeight="1" spans="1:5">
      <c r="A34" s="403" t="s">
        <v>339</v>
      </c>
      <c r="B34" s="404"/>
      <c r="C34" s="404">
        <v>200</v>
      </c>
      <c r="D34" s="396">
        <f t="shared" si="0"/>
        <v>200</v>
      </c>
      <c r="E34" s="401" t="s">
        <v>340</v>
      </c>
    </row>
    <row r="35" s="63" customFormat="1" customHeight="1" spans="1:5">
      <c r="A35" s="403" t="s">
        <v>341</v>
      </c>
      <c r="B35" s="404">
        <v>6000</v>
      </c>
      <c r="C35" s="404">
        <v>5650</v>
      </c>
      <c r="D35" s="396">
        <f t="shared" si="0"/>
        <v>-350</v>
      </c>
      <c r="E35" s="401" t="s">
        <v>342</v>
      </c>
    </row>
    <row r="36" s="63" customFormat="1" customHeight="1" spans="1:5">
      <c r="A36" s="404" t="s">
        <v>17</v>
      </c>
      <c r="B36" s="404">
        <f>SUM(B4:B35)</f>
        <v>43941</v>
      </c>
      <c r="C36" s="404">
        <f>SUM(C4:C35)</f>
        <v>47251</v>
      </c>
      <c r="D36" s="404">
        <f>SUM(D4:D35)</f>
        <v>3310</v>
      </c>
      <c r="E36" s="405"/>
    </row>
  </sheetData>
  <mergeCells count="1">
    <mergeCell ref="A1:E1"/>
  </mergeCells>
  <printOptions horizontalCentered="1"/>
  <pageMargins left="0.393055555555556" right="0.393055555555556" top="0.865277777777778" bottom="0.865277777777778" header="0.471527777777778" footer="0.471527777777778"/>
  <pageSetup paperSize="9" fitToHeight="0" orientation="landscape" horizontalDpi="600"/>
  <headerFooter>
    <oddFooter>&amp;C第 &amp;P 页，共 &amp;N 页</oddFooter>
  </headerFooter>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
  <sheetViews>
    <sheetView workbookViewId="0">
      <selection activeCell="A1" sqref="A1:H1"/>
    </sheetView>
  </sheetViews>
  <sheetFormatPr defaultColWidth="9" defaultRowHeight="13.5" outlineLevelCol="7"/>
  <cols>
    <col min="1" max="1" width="27.875" style="46" customWidth="1"/>
    <col min="2" max="2" width="5.5" style="46" customWidth="1"/>
    <col min="3" max="3" width="16" style="46" customWidth="1"/>
    <col min="4" max="4" width="16.5" style="46" customWidth="1"/>
    <col min="5" max="5" width="34.25" style="46" customWidth="1"/>
    <col min="6" max="6" width="6.625" style="46" customWidth="1"/>
    <col min="7" max="7" width="15.75" style="46" customWidth="1"/>
    <col min="8" max="8" width="16.875" style="46" customWidth="1"/>
    <col min="9" max="16384" width="9" style="46"/>
  </cols>
  <sheetData>
    <row r="1" ht="26.25" customHeight="1" spans="1:8">
      <c r="A1" s="47" t="s">
        <v>4372</v>
      </c>
      <c r="B1" s="47"/>
      <c r="C1" s="47"/>
      <c r="D1" s="47"/>
      <c r="E1" s="47"/>
      <c r="F1" s="47"/>
      <c r="G1" s="47"/>
      <c r="H1" s="47"/>
    </row>
    <row r="2" ht="31.5" customHeight="1" spans="1:8">
      <c r="A2" s="48"/>
      <c r="B2" s="48"/>
      <c r="C2" s="48"/>
      <c r="D2" s="48"/>
      <c r="E2" s="48"/>
      <c r="F2" s="48"/>
      <c r="G2" s="49"/>
      <c r="H2" s="50"/>
    </row>
    <row r="3" ht="39.95" customHeight="1" spans="1:8">
      <c r="A3" s="40" t="s">
        <v>4373</v>
      </c>
      <c r="B3" s="40" t="s">
        <v>2</v>
      </c>
      <c r="C3" s="40" t="s">
        <v>4206</v>
      </c>
      <c r="D3" s="40" t="s">
        <v>1411</v>
      </c>
      <c r="E3" s="51" t="s">
        <v>4374</v>
      </c>
      <c r="F3" s="52" t="s">
        <v>2</v>
      </c>
      <c r="G3" s="53" t="s">
        <v>4206</v>
      </c>
      <c r="H3" s="53" t="s">
        <v>1411</v>
      </c>
    </row>
    <row r="4" ht="39.95" customHeight="1" spans="1:8">
      <c r="A4" s="54" t="s">
        <v>4375</v>
      </c>
      <c r="B4" s="40" t="s">
        <v>4234</v>
      </c>
      <c r="C4" s="40" t="s">
        <v>4234</v>
      </c>
      <c r="D4" s="55" t="s">
        <v>4234</v>
      </c>
      <c r="E4" s="54" t="s">
        <v>4376</v>
      </c>
      <c r="F4" s="56" t="s">
        <v>4339</v>
      </c>
      <c r="G4" s="57">
        <v>72044056</v>
      </c>
      <c r="H4" s="57">
        <v>72227232</v>
      </c>
    </row>
    <row r="5" ht="39.95" customHeight="1" spans="1:8">
      <c r="A5" s="54" t="s">
        <v>4377</v>
      </c>
      <c r="B5" s="40" t="s">
        <v>4330</v>
      </c>
      <c r="C5" s="58">
        <v>11500</v>
      </c>
      <c r="D5" s="58">
        <v>11502</v>
      </c>
      <c r="E5" s="54" t="s">
        <v>4378</v>
      </c>
      <c r="F5" s="56" t="s">
        <v>4330</v>
      </c>
      <c r="G5" s="59">
        <v>298</v>
      </c>
      <c r="H5" s="59">
        <v>313</v>
      </c>
    </row>
    <row r="6" ht="39.95" customHeight="1" spans="1:8">
      <c r="A6" s="54" t="s">
        <v>4376</v>
      </c>
      <c r="B6" s="40" t="s">
        <v>4339</v>
      </c>
      <c r="C6" s="60">
        <v>387000000</v>
      </c>
      <c r="D6" s="60">
        <v>406669300</v>
      </c>
      <c r="E6" s="54" t="s">
        <v>4379</v>
      </c>
      <c r="F6" s="56" t="s">
        <v>4234</v>
      </c>
      <c r="G6" s="53" t="s">
        <v>4234</v>
      </c>
      <c r="H6" s="53" t="s">
        <v>4234</v>
      </c>
    </row>
    <row r="7" ht="39.95" customHeight="1" spans="1:8">
      <c r="A7" s="54" t="s">
        <v>4380</v>
      </c>
      <c r="B7" s="40" t="s">
        <v>4330</v>
      </c>
      <c r="C7" s="58">
        <v>490</v>
      </c>
      <c r="D7" s="58">
        <v>489</v>
      </c>
      <c r="E7" s="54" t="s">
        <v>4377</v>
      </c>
      <c r="F7" s="56" t="s">
        <v>4330</v>
      </c>
      <c r="G7" s="61"/>
      <c r="H7" s="61"/>
    </row>
    <row r="8" ht="39.95" customHeight="1" spans="1:8">
      <c r="A8" s="54" t="s">
        <v>4381</v>
      </c>
      <c r="B8" s="40" t="s">
        <v>4382</v>
      </c>
      <c r="C8" s="58">
        <v>2300</v>
      </c>
      <c r="D8" s="58">
        <v>2228</v>
      </c>
      <c r="E8" s="54" t="s">
        <v>4376</v>
      </c>
      <c r="F8" s="56" t="s">
        <v>4339</v>
      </c>
      <c r="G8" s="61"/>
      <c r="H8" s="61"/>
    </row>
    <row r="9" ht="39.95" customHeight="1" spans="1:8">
      <c r="A9" s="54" t="s">
        <v>4383</v>
      </c>
      <c r="B9" s="40" t="s">
        <v>4234</v>
      </c>
      <c r="C9" s="40" t="s">
        <v>4234</v>
      </c>
      <c r="D9" s="40" t="s">
        <v>4234</v>
      </c>
      <c r="E9" s="54" t="s">
        <v>4384</v>
      </c>
      <c r="F9" s="56" t="s">
        <v>4385</v>
      </c>
      <c r="G9" s="61"/>
      <c r="H9" s="61"/>
    </row>
    <row r="10" ht="39.95" customHeight="1" spans="1:8">
      <c r="A10" s="54" t="s">
        <v>4377</v>
      </c>
      <c r="B10" s="40" t="s">
        <v>4330</v>
      </c>
      <c r="C10" s="58">
        <v>23856</v>
      </c>
      <c r="D10" s="58">
        <v>23993</v>
      </c>
      <c r="E10" s="54" t="s">
        <v>4386</v>
      </c>
      <c r="F10" s="56" t="s">
        <v>4385</v>
      </c>
      <c r="G10" s="59"/>
      <c r="H10" s="59"/>
    </row>
    <row r="11" spans="1:8">
      <c r="A11" s="62"/>
      <c r="B11" s="62"/>
      <c r="C11" s="62"/>
      <c r="D11" s="62"/>
      <c r="E11" s="62"/>
      <c r="F11" s="62"/>
      <c r="G11" s="62"/>
      <c r="H11" s="50"/>
    </row>
  </sheetData>
  <mergeCells count="1">
    <mergeCell ref="A1:H1"/>
  </mergeCells>
  <printOptions horizontalCentered="1"/>
  <pageMargins left="0.393055555555556" right="0.393055555555556" top="0.984027777777778" bottom="0.984027777777778" header="0.471527777777778" footer="0.471527777777778"/>
  <pageSetup paperSize="9" scale="85" orientation="landscape" horizontalDpi="600" verticalDpi="600"/>
  <headerFooter alignWithMargins="0" scaleWithDoc="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9"/>
  <sheetViews>
    <sheetView workbookViewId="0">
      <selection activeCell="A1" sqref="A1:D1"/>
    </sheetView>
  </sheetViews>
  <sheetFormatPr defaultColWidth="9" defaultRowHeight="14.25" outlineLevelCol="3"/>
  <cols>
    <col min="1" max="1" width="38.25" style="36" customWidth="1"/>
    <col min="2" max="4" width="27.25" style="36" customWidth="1"/>
    <col min="5" max="16384" width="9" style="36"/>
  </cols>
  <sheetData>
    <row r="1" ht="25.5" spans="1:4">
      <c r="A1" s="37" t="s">
        <v>4387</v>
      </c>
      <c r="B1" s="37"/>
      <c r="C1" s="37"/>
      <c r="D1" s="37"/>
    </row>
    <row r="2" ht="15.95" customHeight="1" spans="1:4">
      <c r="A2" s="38" t="s">
        <v>1</v>
      </c>
      <c r="B2" s="38"/>
      <c r="C2" s="38"/>
      <c r="D2" s="38"/>
    </row>
    <row r="3" ht="15.95" customHeight="1" spans="1:4">
      <c r="A3" s="39" t="s">
        <v>4205</v>
      </c>
      <c r="B3" s="40" t="s">
        <v>4206</v>
      </c>
      <c r="C3" s="40" t="s">
        <v>1411</v>
      </c>
      <c r="D3" s="39" t="s">
        <v>350</v>
      </c>
    </row>
    <row r="4" ht="15.95" customHeight="1" spans="1:4">
      <c r="A4" s="41" t="s">
        <v>4388</v>
      </c>
      <c r="B4" s="42">
        <v>3463.9</v>
      </c>
      <c r="C4" s="43">
        <v>3289.5</v>
      </c>
      <c r="D4" s="41"/>
    </row>
    <row r="5" ht="15.95" customHeight="1" spans="1:4">
      <c r="A5" s="41" t="s">
        <v>4389</v>
      </c>
      <c r="B5" s="42">
        <v>3461</v>
      </c>
      <c r="C5" s="43">
        <v>3288</v>
      </c>
      <c r="D5" s="44"/>
    </row>
    <row r="6" ht="15.95" customHeight="1" spans="1:4">
      <c r="A6" s="44" t="s">
        <v>4390</v>
      </c>
      <c r="B6" s="42"/>
      <c r="C6" s="43"/>
      <c r="D6" s="39"/>
    </row>
    <row r="7" ht="15.95" customHeight="1" spans="1:4">
      <c r="A7" s="44" t="s">
        <v>4391</v>
      </c>
      <c r="B7" s="42">
        <v>2.9</v>
      </c>
      <c r="C7" s="43">
        <v>1.5</v>
      </c>
      <c r="D7" s="39"/>
    </row>
    <row r="8" ht="15.95" customHeight="1" spans="1:4">
      <c r="A8" s="44" t="s">
        <v>4392</v>
      </c>
      <c r="B8" s="43"/>
      <c r="C8" s="43"/>
      <c r="D8" s="41"/>
    </row>
    <row r="9" ht="15.95" customHeight="1" spans="1:4">
      <c r="A9" s="44" t="s">
        <v>4393</v>
      </c>
      <c r="B9" s="43"/>
      <c r="C9" s="43"/>
      <c r="D9" s="41"/>
    </row>
    <row r="10" ht="15.95" customHeight="1" spans="1:4">
      <c r="A10" s="44" t="s">
        <v>4394</v>
      </c>
      <c r="B10" s="43"/>
      <c r="C10" s="43"/>
      <c r="D10" s="41"/>
    </row>
    <row r="11" ht="15.95" customHeight="1" spans="1:4">
      <c r="A11" s="44" t="s">
        <v>4395</v>
      </c>
      <c r="B11" s="43">
        <v>3464.2</v>
      </c>
      <c r="C11" s="43">
        <v>3288</v>
      </c>
      <c r="D11" s="41"/>
    </row>
    <row r="12" ht="15.95" customHeight="1" spans="1:4">
      <c r="A12" s="44" t="s">
        <v>4396</v>
      </c>
      <c r="B12" s="43"/>
      <c r="C12" s="43"/>
      <c r="D12" s="41"/>
    </row>
    <row r="13" ht="15.95" customHeight="1" spans="1:4">
      <c r="A13" s="44" t="s">
        <v>4397</v>
      </c>
      <c r="B13" s="43">
        <v>104.6</v>
      </c>
      <c r="C13" s="43">
        <v>95</v>
      </c>
      <c r="D13" s="41"/>
    </row>
    <row r="14" ht="15.95" customHeight="1" spans="1:4">
      <c r="A14" s="44" t="s">
        <v>4398</v>
      </c>
      <c r="B14" s="43">
        <v>27</v>
      </c>
      <c r="C14" s="43">
        <v>28</v>
      </c>
      <c r="D14" s="39"/>
    </row>
    <row r="15" ht="15.95" customHeight="1" spans="1:4">
      <c r="A15" s="45" t="s">
        <v>4399</v>
      </c>
      <c r="B15" s="43"/>
      <c r="C15" s="43"/>
      <c r="D15" s="41"/>
    </row>
    <row r="16" ht="15.95" customHeight="1" spans="1:4">
      <c r="A16" s="45" t="s">
        <v>4400</v>
      </c>
      <c r="B16" s="43"/>
      <c r="C16" s="43">
        <v>17</v>
      </c>
      <c r="D16" s="41"/>
    </row>
    <row r="17" ht="15.95" customHeight="1" spans="1:4">
      <c r="A17" s="45" t="s">
        <v>4401</v>
      </c>
      <c r="B17" s="43">
        <v>339.4</v>
      </c>
      <c r="C17" s="43">
        <v>500</v>
      </c>
      <c r="D17" s="41"/>
    </row>
    <row r="18" ht="15.95" customHeight="1" spans="1:4">
      <c r="A18" s="45" t="s">
        <v>4402</v>
      </c>
      <c r="B18" s="43">
        <v>1270.2</v>
      </c>
      <c r="C18" s="43">
        <v>1750</v>
      </c>
      <c r="D18" s="41"/>
    </row>
    <row r="19" ht="15.95" customHeight="1" spans="1:4">
      <c r="A19" s="45" t="s">
        <v>4403</v>
      </c>
      <c r="B19" s="43"/>
      <c r="C19" s="43"/>
      <c r="D19" s="41"/>
    </row>
    <row r="20" ht="15.95" customHeight="1" spans="1:4">
      <c r="A20" s="45" t="s">
        <v>4404</v>
      </c>
      <c r="B20" s="43"/>
      <c r="C20" s="43"/>
      <c r="D20" s="41"/>
    </row>
    <row r="21" ht="15.95" customHeight="1" spans="1:4">
      <c r="A21" s="45" t="s">
        <v>4405</v>
      </c>
      <c r="B21" s="43"/>
      <c r="C21" s="43"/>
      <c r="D21" s="41"/>
    </row>
    <row r="22" ht="15.95" customHeight="1" spans="1:4">
      <c r="A22" s="45" t="s">
        <v>4406</v>
      </c>
      <c r="B22" s="43"/>
      <c r="C22" s="43"/>
      <c r="D22" s="41"/>
    </row>
    <row r="23" ht="15.95" customHeight="1" spans="1:4">
      <c r="A23" s="45" t="s">
        <v>4407</v>
      </c>
      <c r="B23" s="43">
        <v>1683</v>
      </c>
      <c r="C23" s="43">
        <v>748</v>
      </c>
      <c r="D23" s="41"/>
    </row>
    <row r="24" ht="15.95" customHeight="1" spans="1:4">
      <c r="A24" s="45" t="s">
        <v>4408</v>
      </c>
      <c r="B24" s="43"/>
      <c r="C24" s="43">
        <v>50</v>
      </c>
      <c r="D24" s="41"/>
    </row>
    <row r="25" ht="15.95" customHeight="1" spans="1:4">
      <c r="A25" s="45" t="s">
        <v>4409</v>
      </c>
      <c r="B25" s="43">
        <v>40</v>
      </c>
      <c r="C25" s="43">
        <v>100</v>
      </c>
      <c r="D25" s="41"/>
    </row>
    <row r="26" ht="15.95" customHeight="1" spans="1:4">
      <c r="A26" s="45" t="s">
        <v>4410</v>
      </c>
      <c r="B26" s="43"/>
      <c r="C26" s="43"/>
      <c r="D26" s="41"/>
    </row>
    <row r="27" ht="15.95" customHeight="1" spans="1:4">
      <c r="A27" s="45" t="s">
        <v>4168</v>
      </c>
      <c r="B27" s="43">
        <v>-0.3</v>
      </c>
      <c r="C27" s="43">
        <v>1.5</v>
      </c>
      <c r="D27" s="41"/>
    </row>
    <row r="28" ht="15.95" customHeight="1" spans="1:4">
      <c r="A28" s="45" t="s">
        <v>4221</v>
      </c>
      <c r="B28" s="43">
        <v>6.69</v>
      </c>
      <c r="C28" s="43">
        <v>6.39</v>
      </c>
      <c r="D28" s="41"/>
    </row>
    <row r="29" ht="15.95" customHeight="1" spans="1:4">
      <c r="A29" s="45" t="s">
        <v>4222</v>
      </c>
      <c r="B29" s="43">
        <v>6.39</v>
      </c>
      <c r="C29" s="43">
        <v>7.89</v>
      </c>
      <c r="D29" s="41"/>
    </row>
  </sheetData>
  <mergeCells count="2">
    <mergeCell ref="A1:D1"/>
    <mergeCell ref="A2:D2"/>
  </mergeCells>
  <pageMargins left="0.75" right="0.75" top="0.588888888888889" bottom="0.588888888888889" header="0.509027777777778" footer="0.509027777777778"/>
  <pageSetup paperSize="9" orientation="landscape" horizontalDpi="600" verticalDpi="600"/>
  <headerFooter alignWithMargins="0" scaleWithDoc="0"/>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30"/>
  <sheetViews>
    <sheetView tabSelected="1" workbookViewId="0">
      <selection activeCell="N7" sqref="N7"/>
    </sheetView>
  </sheetViews>
  <sheetFormatPr defaultColWidth="9" defaultRowHeight="14.25"/>
  <cols>
    <col min="1" max="1" width="33" customWidth="1"/>
    <col min="6" max="6" width="32.75" customWidth="1"/>
  </cols>
  <sheetData>
    <row r="1" ht="32.25" spans="1:9">
      <c r="A1" s="19" t="s">
        <v>4411</v>
      </c>
      <c r="B1" s="19"/>
      <c r="C1" s="19"/>
      <c r="D1" s="19"/>
      <c r="E1" s="19"/>
      <c r="F1" s="19"/>
      <c r="G1" s="19"/>
      <c r="H1" s="19"/>
      <c r="I1" s="19"/>
    </row>
    <row r="2" spans="1:9">
      <c r="A2" s="20" t="s">
        <v>4167</v>
      </c>
      <c r="B2" s="20"/>
      <c r="C2" s="21"/>
      <c r="D2" s="21"/>
      <c r="E2" s="20"/>
      <c r="F2" s="20"/>
      <c r="G2" s="20"/>
      <c r="H2" s="22" t="s">
        <v>4412</v>
      </c>
      <c r="I2" s="22"/>
    </row>
    <row r="3" ht="15.75" spans="1:9">
      <c r="A3" s="23" t="s">
        <v>4413</v>
      </c>
      <c r="B3" s="24" t="s">
        <v>4414</v>
      </c>
      <c r="C3" s="25" t="s">
        <v>4415</v>
      </c>
      <c r="D3" s="25" t="s">
        <v>350</v>
      </c>
      <c r="E3" s="23"/>
      <c r="F3" s="23" t="s">
        <v>4413</v>
      </c>
      <c r="G3" s="26" t="s">
        <v>4414</v>
      </c>
      <c r="H3" s="25" t="s">
        <v>4415</v>
      </c>
      <c r="I3" s="25" t="s">
        <v>350</v>
      </c>
    </row>
    <row r="4" ht="57" spans="1:9">
      <c r="A4" s="27" t="s">
        <v>4416</v>
      </c>
      <c r="B4" s="23">
        <v>1</v>
      </c>
      <c r="C4" s="28"/>
      <c r="D4" s="28"/>
      <c r="E4" s="27"/>
      <c r="F4" s="27" t="s">
        <v>4417</v>
      </c>
      <c r="G4" s="29">
        <v>27</v>
      </c>
      <c r="H4" s="30"/>
      <c r="I4" s="28"/>
    </row>
    <row r="5" ht="57" spans="1:9">
      <c r="A5" s="27" t="s">
        <v>4418</v>
      </c>
      <c r="B5" s="23">
        <v>2</v>
      </c>
      <c r="C5" s="31"/>
      <c r="D5" s="28"/>
      <c r="E5" s="27"/>
      <c r="F5" s="32" t="s">
        <v>4419</v>
      </c>
      <c r="G5" s="29">
        <v>28</v>
      </c>
      <c r="H5" s="33"/>
      <c r="I5" s="28"/>
    </row>
    <row r="6" ht="57" spans="1:9">
      <c r="A6" s="27" t="s">
        <v>4420</v>
      </c>
      <c r="B6" s="23">
        <v>3</v>
      </c>
      <c r="C6" s="31"/>
      <c r="D6" s="28"/>
      <c r="E6" s="27"/>
      <c r="F6" s="32" t="s">
        <v>4421</v>
      </c>
      <c r="G6" s="29">
        <v>29</v>
      </c>
      <c r="H6" s="33"/>
      <c r="I6" s="28"/>
    </row>
    <row r="7" ht="85.5" spans="1:9">
      <c r="A7" s="27" t="s">
        <v>4422</v>
      </c>
      <c r="B7" s="23">
        <v>4</v>
      </c>
      <c r="C7" s="34"/>
      <c r="D7" s="28"/>
      <c r="E7" s="27"/>
      <c r="F7" s="32" t="s">
        <v>4423</v>
      </c>
      <c r="G7" s="29">
        <v>30</v>
      </c>
      <c r="H7" s="33"/>
      <c r="I7" s="28"/>
    </row>
    <row r="8" ht="114" spans="1:9">
      <c r="A8" s="27" t="s">
        <v>4424</v>
      </c>
      <c r="B8" s="23">
        <v>5</v>
      </c>
      <c r="C8" s="34"/>
      <c r="D8" s="28"/>
      <c r="E8" s="27"/>
      <c r="F8" s="32" t="s">
        <v>4425</v>
      </c>
      <c r="G8" s="29">
        <v>31</v>
      </c>
      <c r="H8" s="33"/>
      <c r="I8" s="28"/>
    </row>
    <row r="9" ht="128.25" spans="1:9">
      <c r="A9" s="27" t="s">
        <v>4426</v>
      </c>
      <c r="B9" s="23">
        <v>6</v>
      </c>
      <c r="C9" s="34"/>
      <c r="D9" s="28"/>
      <c r="E9" s="27"/>
      <c r="F9" s="32" t="s">
        <v>4427</v>
      </c>
      <c r="G9" s="29">
        <v>32</v>
      </c>
      <c r="H9" s="33"/>
      <c r="I9" s="28"/>
    </row>
    <row r="10" ht="85.5" spans="1:9">
      <c r="A10" s="27" t="s">
        <v>4428</v>
      </c>
      <c r="B10" s="23">
        <v>7</v>
      </c>
      <c r="C10" s="34"/>
      <c r="D10" s="28"/>
      <c r="E10" s="27"/>
      <c r="F10" s="32" t="s">
        <v>4429</v>
      </c>
      <c r="G10" s="29">
        <v>33</v>
      </c>
      <c r="H10" s="30"/>
      <c r="I10" s="28"/>
    </row>
    <row r="11" ht="57" spans="1:9">
      <c r="A11" s="27" t="s">
        <v>4430</v>
      </c>
      <c r="B11" s="23">
        <v>8</v>
      </c>
      <c r="C11" s="34"/>
      <c r="D11" s="28"/>
      <c r="E11" s="27"/>
      <c r="F11" s="32" t="s">
        <v>4431</v>
      </c>
      <c r="G11" s="29">
        <v>34</v>
      </c>
      <c r="H11" s="30"/>
      <c r="I11" s="28"/>
    </row>
    <row r="12" ht="99.75" spans="1:9">
      <c r="A12" s="27" t="s">
        <v>4432</v>
      </c>
      <c r="B12" s="23">
        <v>9</v>
      </c>
      <c r="C12" s="34"/>
      <c r="D12" s="28"/>
      <c r="E12" s="27"/>
      <c r="F12" s="32" t="s">
        <v>4433</v>
      </c>
      <c r="G12" s="29">
        <v>35</v>
      </c>
      <c r="H12" s="33"/>
      <c r="I12" s="28"/>
    </row>
    <row r="13" ht="114" spans="1:9">
      <c r="A13" s="27" t="s">
        <v>4434</v>
      </c>
      <c r="B13" s="23">
        <v>10</v>
      </c>
      <c r="C13" s="34"/>
      <c r="D13" s="28"/>
      <c r="E13" s="27"/>
      <c r="F13" s="32" t="s">
        <v>4435</v>
      </c>
      <c r="G13" s="29">
        <v>36</v>
      </c>
      <c r="H13" s="33"/>
      <c r="I13" s="28"/>
    </row>
    <row r="14" ht="71.25" spans="1:9">
      <c r="A14" s="27" t="s">
        <v>4436</v>
      </c>
      <c r="B14" s="23">
        <v>11</v>
      </c>
      <c r="C14" s="34"/>
      <c r="D14" s="28"/>
      <c r="E14" s="27"/>
      <c r="F14" s="32" t="s">
        <v>4437</v>
      </c>
      <c r="G14" s="29">
        <v>37</v>
      </c>
      <c r="H14" s="33"/>
      <c r="I14" s="28"/>
    </row>
    <row r="15" ht="85.5" spans="1:9">
      <c r="A15" s="27" t="s">
        <v>4438</v>
      </c>
      <c r="B15" s="23">
        <v>12</v>
      </c>
      <c r="C15" s="34"/>
      <c r="D15" s="28"/>
      <c r="E15" s="27"/>
      <c r="F15" s="32"/>
      <c r="G15" s="29">
        <v>38</v>
      </c>
      <c r="H15" s="33"/>
      <c r="I15" s="28"/>
    </row>
    <row r="16" ht="42.75" spans="1:9">
      <c r="A16" s="27" t="s">
        <v>4439</v>
      </c>
      <c r="B16" s="23">
        <v>13</v>
      </c>
      <c r="C16" s="28"/>
      <c r="D16" s="28"/>
      <c r="E16" s="27"/>
      <c r="F16" s="32" t="s">
        <v>4440</v>
      </c>
      <c r="G16" s="29">
        <v>39</v>
      </c>
      <c r="H16" s="33"/>
      <c r="I16" s="28"/>
    </row>
    <row r="17" ht="57" spans="1:9">
      <c r="A17" s="27" t="s">
        <v>4441</v>
      </c>
      <c r="B17" s="23">
        <v>14</v>
      </c>
      <c r="C17" s="28"/>
      <c r="D17" s="28"/>
      <c r="E17" s="27"/>
      <c r="F17" s="32" t="s">
        <v>4442</v>
      </c>
      <c r="G17" s="29">
        <v>40</v>
      </c>
      <c r="H17" s="34"/>
      <c r="I17" s="25"/>
    </row>
    <row r="18" ht="99.75" spans="1:9">
      <c r="A18" s="27" t="s">
        <v>4443</v>
      </c>
      <c r="B18" s="23">
        <v>15</v>
      </c>
      <c r="C18" s="28"/>
      <c r="D18" s="28"/>
      <c r="E18" s="27"/>
      <c r="F18" s="32" t="s">
        <v>4444</v>
      </c>
      <c r="G18" s="29">
        <v>41</v>
      </c>
      <c r="H18" s="34"/>
      <c r="I18" s="28"/>
    </row>
    <row r="19" ht="57" spans="1:9">
      <c r="A19" s="27"/>
      <c r="B19" s="23">
        <v>16</v>
      </c>
      <c r="C19" s="28"/>
      <c r="D19" s="28"/>
      <c r="E19" s="27"/>
      <c r="F19" s="32" t="s">
        <v>4445</v>
      </c>
      <c r="G19" s="29">
        <v>42</v>
      </c>
      <c r="H19" s="34"/>
      <c r="I19" s="28"/>
    </row>
    <row r="20" ht="42.75" spans="1:9">
      <c r="A20" s="27"/>
      <c r="B20" s="23">
        <v>17</v>
      </c>
      <c r="C20" s="28"/>
      <c r="D20" s="28"/>
      <c r="E20" s="27"/>
      <c r="F20" s="35" t="s">
        <v>4446</v>
      </c>
      <c r="G20" s="29">
        <v>43</v>
      </c>
      <c r="H20" s="34"/>
      <c r="I20" s="28"/>
    </row>
    <row r="21" ht="85.5" spans="1:9">
      <c r="A21" s="27"/>
      <c r="B21" s="23">
        <v>18</v>
      </c>
      <c r="C21" s="28"/>
      <c r="D21" s="28"/>
      <c r="E21" s="27"/>
      <c r="F21" s="32" t="s">
        <v>4447</v>
      </c>
      <c r="G21" s="29">
        <v>44</v>
      </c>
      <c r="H21" s="34"/>
      <c r="I21" s="28"/>
    </row>
    <row r="22" ht="42.75" spans="1:9">
      <c r="A22" s="27"/>
      <c r="B22" s="23">
        <v>19</v>
      </c>
      <c r="C22" s="28"/>
      <c r="D22" s="28"/>
      <c r="E22" s="27"/>
      <c r="F22" s="27" t="s">
        <v>4448</v>
      </c>
      <c r="G22" s="29">
        <v>45</v>
      </c>
      <c r="H22" s="33"/>
      <c r="I22" s="28"/>
    </row>
    <row r="23" spans="1:9">
      <c r="A23" s="27"/>
      <c r="B23" s="23">
        <v>20</v>
      </c>
      <c r="C23" s="28"/>
      <c r="D23" s="28"/>
      <c r="E23" s="27"/>
      <c r="F23" s="32"/>
      <c r="G23" s="29">
        <v>46</v>
      </c>
      <c r="H23" s="33"/>
      <c r="I23" s="28"/>
    </row>
    <row r="24" spans="1:9">
      <c r="A24" s="23"/>
      <c r="B24" s="23">
        <v>21</v>
      </c>
      <c r="C24" s="28"/>
      <c r="D24" s="28"/>
      <c r="E24" s="27"/>
      <c r="F24" s="32"/>
      <c r="G24" s="29">
        <v>47</v>
      </c>
      <c r="H24" s="33"/>
      <c r="I24" s="28"/>
    </row>
    <row r="25" spans="1:9">
      <c r="A25" s="27"/>
      <c r="B25" s="23">
        <v>22</v>
      </c>
      <c r="C25" s="28"/>
      <c r="D25" s="28"/>
      <c r="E25" s="27"/>
      <c r="F25" s="32"/>
      <c r="G25" s="29">
        <v>48</v>
      </c>
      <c r="H25" s="34"/>
      <c r="I25" s="28"/>
    </row>
    <row r="26" spans="1:9">
      <c r="A26" s="27"/>
      <c r="B26" s="23">
        <v>23</v>
      </c>
      <c r="C26" s="28"/>
      <c r="D26" s="28"/>
      <c r="E26" s="27"/>
      <c r="F26" s="32"/>
      <c r="G26" s="29">
        <v>49</v>
      </c>
      <c r="H26" s="34"/>
      <c r="I26" s="28"/>
    </row>
    <row r="27" spans="1:9">
      <c r="A27" s="27"/>
      <c r="B27" s="23">
        <v>24</v>
      </c>
      <c r="C27" s="28"/>
      <c r="D27" s="28"/>
      <c r="E27" s="27"/>
      <c r="F27" s="27"/>
      <c r="G27" s="29">
        <v>50</v>
      </c>
      <c r="H27" s="34"/>
      <c r="I27" s="28"/>
    </row>
    <row r="28" spans="1:9">
      <c r="A28" s="23"/>
      <c r="B28" s="23">
        <v>25</v>
      </c>
      <c r="C28" s="28"/>
      <c r="D28" s="28"/>
      <c r="E28" s="27"/>
      <c r="F28" s="32"/>
      <c r="G28" s="29">
        <v>51</v>
      </c>
      <c r="H28" s="34"/>
      <c r="I28" s="28"/>
    </row>
    <row r="29" ht="42.75" spans="1:9">
      <c r="A29" s="27"/>
      <c r="B29" s="23">
        <v>26</v>
      </c>
      <c r="C29" s="28"/>
      <c r="D29" s="28"/>
      <c r="E29" s="27"/>
      <c r="F29" s="32" t="s">
        <v>4449</v>
      </c>
      <c r="G29" s="29">
        <v>52</v>
      </c>
      <c r="H29" s="34"/>
      <c r="I29" s="28"/>
    </row>
    <row r="30" spans="1:9">
      <c r="A30" s="17" t="s">
        <v>4450</v>
      </c>
      <c r="B30" s="18"/>
      <c r="C30" s="18"/>
      <c r="D30" s="18"/>
      <c r="E30" s="18"/>
      <c r="F30" s="18"/>
      <c r="G30" s="18"/>
      <c r="H30" s="18"/>
      <c r="I30" s="18"/>
    </row>
  </sheetData>
  <mergeCells count="3">
    <mergeCell ref="A1:I1"/>
    <mergeCell ref="H2:I2"/>
    <mergeCell ref="A30:I30"/>
  </mergeCells>
  <pageMargins left="0.75" right="0.75" top="1" bottom="1" header="0.5" footer="0.5"/>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256"/>
  <sheetViews>
    <sheetView workbookViewId="0">
      <selection activeCell="A1" sqref="$A1:$XFD1048576"/>
    </sheetView>
  </sheetViews>
  <sheetFormatPr defaultColWidth="9" defaultRowHeight="13.5"/>
  <cols>
    <col min="1" max="1" width="41.625" style="1" customWidth="1"/>
    <col min="2" max="2" width="13.125" style="1" customWidth="1"/>
    <col min="3" max="3" width="54.375" style="1" customWidth="1"/>
    <col min="4" max="4" width="13.125" style="1" customWidth="1"/>
    <col min="5" max="16384" width="9" style="1"/>
  </cols>
  <sheetData>
    <row r="1" s="1" customFormat="1" ht="25.5" spans="1:256">
      <c r="A1" s="2" t="s">
        <v>4451</v>
      </c>
      <c r="B1" s="2"/>
      <c r="C1" s="2"/>
      <c r="D1" s="2"/>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row>
    <row r="2" s="1" customFormat="1" ht="14.25" spans="1:256">
      <c r="A2" s="4"/>
      <c r="B2" s="3"/>
      <c r="C2" s="3"/>
      <c r="D2" s="5" t="s">
        <v>1</v>
      </c>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1" customFormat="1" ht="18.75" spans="1:256">
      <c r="A3" s="6" t="s">
        <v>4452</v>
      </c>
      <c r="B3" s="6"/>
      <c r="C3" s="6" t="s">
        <v>4453</v>
      </c>
      <c r="D3" s="6"/>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1" customFormat="1" ht="14.25" spans="1:256">
      <c r="A4" s="7" t="s">
        <v>19</v>
      </c>
      <c r="B4" s="7" t="s">
        <v>4454</v>
      </c>
      <c r="C4" s="7" t="s">
        <v>19</v>
      </c>
      <c r="D4" s="7" t="s">
        <v>4454</v>
      </c>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1" customFormat="1" ht="14.25" spans="1:256">
      <c r="A5" s="8" t="s">
        <v>4455</v>
      </c>
      <c r="B5" s="9"/>
      <c r="C5" s="8" t="s">
        <v>4456</v>
      </c>
      <c r="D5" s="7"/>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1" customFormat="1" ht="14.25" spans="1:256">
      <c r="A6" s="8" t="s">
        <v>4457</v>
      </c>
      <c r="B6" s="1"/>
      <c r="C6" s="10" t="s">
        <v>4458</v>
      </c>
      <c r="D6" s="9"/>
      <c r="E6" s="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1" customFormat="1" ht="14.25" spans="1:256">
      <c r="A7" s="8" t="s">
        <v>4459</v>
      </c>
      <c r="B7" s="9"/>
      <c r="C7" s="10" t="s">
        <v>4460</v>
      </c>
      <c r="D7" s="9"/>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1" customFormat="1" ht="14.25" spans="1:256">
      <c r="A8" s="8" t="s">
        <v>4461</v>
      </c>
      <c r="B8" s="9"/>
      <c r="C8" s="10" t="s">
        <v>4462</v>
      </c>
      <c r="D8" s="9"/>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row>
    <row r="9" s="1" customFormat="1" ht="14.25" spans="1:256">
      <c r="A9" s="8" t="s">
        <v>4463</v>
      </c>
      <c r="B9" s="9"/>
      <c r="C9" s="10" t="s">
        <v>4464</v>
      </c>
      <c r="D9" s="9"/>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row>
    <row r="10" s="1" customFormat="1" ht="14.25" spans="1:256">
      <c r="A10" s="8" t="s">
        <v>4465</v>
      </c>
      <c r="B10" s="9"/>
      <c r="C10" s="10" t="s">
        <v>4466</v>
      </c>
      <c r="D10" s="9"/>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row>
    <row r="11" s="1" customFormat="1" ht="14.25" spans="1:256">
      <c r="A11" s="8" t="s">
        <v>4467</v>
      </c>
      <c r="B11" s="9"/>
      <c r="C11" s="8" t="s">
        <v>4468</v>
      </c>
      <c r="D11" s="9"/>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row>
    <row r="12" s="1" customFormat="1" ht="14.25" spans="1:256">
      <c r="A12" s="8" t="s">
        <v>4469</v>
      </c>
      <c r="B12" s="9"/>
      <c r="C12" s="10" t="s">
        <v>4470</v>
      </c>
      <c r="D12" s="9"/>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row>
    <row r="13" s="1" customFormat="1" ht="14.25" spans="1:256">
      <c r="A13" s="8" t="s">
        <v>4471</v>
      </c>
      <c r="B13" s="9"/>
      <c r="C13" s="10" t="s">
        <v>4472</v>
      </c>
      <c r="D13" s="9"/>
      <c r="E13" s="3"/>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row>
    <row r="14" s="1" customFormat="1" ht="14.25" spans="1:256">
      <c r="A14" s="9" t="s">
        <v>4473</v>
      </c>
      <c r="B14" s="9"/>
      <c r="C14" s="10" t="s">
        <v>4474</v>
      </c>
      <c r="D14" s="9"/>
      <c r="E14" s="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row>
    <row r="15" s="1" customFormat="1" ht="14.25" spans="1:256">
      <c r="A15" s="9" t="s">
        <v>4475</v>
      </c>
      <c r="B15" s="9"/>
      <c r="C15" s="10" t="s">
        <v>4476</v>
      </c>
      <c r="D15" s="9"/>
      <c r="E15" s="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1" customFormat="1" ht="14.25" spans="1:256">
      <c r="A16" s="9" t="s">
        <v>4477</v>
      </c>
      <c r="B16" s="9"/>
      <c r="C16" s="10" t="s">
        <v>4478</v>
      </c>
      <c r="D16" s="9"/>
      <c r="E16" s="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1" customFormat="1" ht="14.25" spans="1:256">
      <c r="A17" s="9" t="s">
        <v>4479</v>
      </c>
      <c r="B17" s="9"/>
      <c r="C17" s="10" t="s">
        <v>4480</v>
      </c>
      <c r="D17" s="9"/>
      <c r="E17" s="3"/>
      <c r="F17" s="3"/>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row>
    <row r="18" s="1" customFormat="1" ht="14.25" spans="1:256">
      <c r="A18" s="9" t="s">
        <v>4481</v>
      </c>
      <c r="B18" s="9"/>
      <c r="C18" s="10" t="s">
        <v>4482</v>
      </c>
      <c r="D18" s="9"/>
      <c r="E18" s="3"/>
      <c r="F18" s="3"/>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row>
    <row r="19" s="1" customFormat="1" ht="14.25" spans="1:256">
      <c r="A19" s="8" t="s">
        <v>4483</v>
      </c>
      <c r="B19" s="9"/>
      <c r="C19" s="11" t="s">
        <v>4484</v>
      </c>
      <c r="D19" s="9"/>
      <c r="E19" s="3"/>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row>
    <row r="20" s="1" customFormat="1" ht="14.25" spans="1:256">
      <c r="A20" s="8" t="s">
        <v>4485</v>
      </c>
      <c r="B20" s="9"/>
      <c r="C20" s="8" t="s">
        <v>4486</v>
      </c>
      <c r="D20" s="9"/>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row>
    <row r="21" s="1" customFormat="1" ht="14.25" spans="1:256">
      <c r="A21" s="9" t="s">
        <v>4487</v>
      </c>
      <c r="B21" s="9"/>
      <c r="C21" s="8" t="s">
        <v>4488</v>
      </c>
      <c r="D21" s="9"/>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row>
    <row r="22" s="1" customFormat="1" ht="14.25" spans="1:256">
      <c r="A22" s="9" t="s">
        <v>4489</v>
      </c>
      <c r="B22" s="9"/>
      <c r="C22" s="8" t="s">
        <v>4490</v>
      </c>
      <c r="D22" s="9"/>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row>
    <row r="23" s="1" customFormat="1" ht="14.25" spans="1:256">
      <c r="A23" s="8" t="s">
        <v>4491</v>
      </c>
      <c r="B23" s="9"/>
      <c r="C23" s="8" t="s">
        <v>4492</v>
      </c>
      <c r="D23" s="9"/>
      <c r="E23" s="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row>
    <row r="24" s="1" customFormat="1" ht="14.25" spans="1:256">
      <c r="A24" s="8" t="s">
        <v>4493</v>
      </c>
      <c r="B24" s="9"/>
      <c r="C24" s="8" t="s">
        <v>4486</v>
      </c>
      <c r="D24" s="9"/>
      <c r="E24" s="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row>
    <row r="25" s="1" customFormat="1" ht="14.25" spans="1:256">
      <c r="A25" s="8" t="s">
        <v>4494</v>
      </c>
      <c r="B25" s="9"/>
      <c r="C25" s="8" t="s">
        <v>4488</v>
      </c>
      <c r="D25" s="9"/>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c r="IN25" s="3"/>
      <c r="IO25" s="3"/>
      <c r="IP25" s="3"/>
      <c r="IQ25" s="3"/>
      <c r="IR25" s="3"/>
      <c r="IS25" s="3"/>
      <c r="IT25" s="3"/>
      <c r="IU25" s="3"/>
      <c r="IV25" s="3"/>
    </row>
    <row r="26" s="1" customFormat="1" ht="14.25" spans="1:256">
      <c r="A26" s="9" t="s">
        <v>4495</v>
      </c>
      <c r="B26" s="9"/>
      <c r="C26" s="8" t="s">
        <v>4496</v>
      </c>
      <c r="D26" s="9"/>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c r="IN26" s="3"/>
      <c r="IO26" s="3"/>
      <c r="IP26" s="3"/>
      <c r="IQ26" s="3"/>
      <c r="IR26" s="3"/>
      <c r="IS26" s="3"/>
      <c r="IT26" s="3"/>
      <c r="IU26" s="3"/>
      <c r="IV26" s="3"/>
    </row>
    <row r="27" s="1" customFormat="1" ht="14.25" spans="1:256">
      <c r="A27" s="9" t="s">
        <v>4497</v>
      </c>
      <c r="B27" s="9"/>
      <c r="C27" s="8" t="s">
        <v>4498</v>
      </c>
      <c r="D27" s="9"/>
      <c r="E27" s="3"/>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c r="IN27" s="3"/>
      <c r="IO27" s="3"/>
      <c r="IP27" s="3"/>
      <c r="IQ27" s="3"/>
      <c r="IR27" s="3"/>
      <c r="IS27" s="3"/>
      <c r="IT27" s="3"/>
      <c r="IU27" s="3"/>
      <c r="IV27" s="3"/>
    </row>
    <row r="28" s="1" customFormat="1" ht="14.25" spans="1:256">
      <c r="A28" s="9" t="s">
        <v>4499</v>
      </c>
      <c r="B28" s="9"/>
      <c r="C28" s="8" t="s">
        <v>4488</v>
      </c>
      <c r="D28" s="9"/>
      <c r="E28" s="3"/>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c r="IN28" s="3"/>
      <c r="IO28" s="3"/>
      <c r="IP28" s="3"/>
      <c r="IQ28" s="3"/>
      <c r="IR28" s="3"/>
      <c r="IS28" s="3"/>
      <c r="IT28" s="3"/>
      <c r="IU28" s="3"/>
      <c r="IV28" s="3"/>
    </row>
    <row r="29" s="1" customFormat="1" ht="14.25" spans="1:256">
      <c r="A29" s="8" t="s">
        <v>4500</v>
      </c>
      <c r="B29" s="9"/>
      <c r="C29" s="11" t="s">
        <v>4501</v>
      </c>
      <c r="D29" s="9"/>
      <c r="E29" s="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c r="IN29" s="3"/>
      <c r="IO29" s="3"/>
      <c r="IP29" s="3"/>
      <c r="IQ29" s="3"/>
      <c r="IR29" s="3"/>
      <c r="IS29" s="3"/>
      <c r="IT29" s="3"/>
      <c r="IU29" s="3"/>
      <c r="IV29" s="3"/>
    </row>
    <row r="30" s="1" customFormat="1" ht="14.25" spans="1:256">
      <c r="A30" s="8" t="s">
        <v>4502</v>
      </c>
      <c r="B30" s="9"/>
      <c r="C30" s="11" t="s">
        <v>4503</v>
      </c>
      <c r="D30" s="9"/>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c r="IN30" s="3"/>
      <c r="IO30" s="3"/>
      <c r="IP30" s="3"/>
      <c r="IQ30" s="3"/>
      <c r="IR30" s="3"/>
      <c r="IS30" s="3"/>
      <c r="IT30" s="3"/>
      <c r="IU30" s="3"/>
      <c r="IV30" s="3"/>
    </row>
    <row r="31" s="1" customFormat="1" ht="14.25" spans="1:256">
      <c r="A31" s="8" t="s">
        <v>4504</v>
      </c>
      <c r="B31" s="9"/>
      <c r="C31" s="11" t="s">
        <v>4505</v>
      </c>
      <c r="D31" s="9"/>
      <c r="E31" s="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c r="IN31" s="3"/>
      <c r="IO31" s="3"/>
      <c r="IP31" s="3"/>
      <c r="IQ31" s="3"/>
      <c r="IR31" s="3"/>
      <c r="IS31" s="3"/>
      <c r="IT31" s="3"/>
      <c r="IU31" s="3"/>
      <c r="IV31" s="3"/>
    </row>
    <row r="32" s="1" customFormat="1" ht="14.25" spans="1:256">
      <c r="A32" s="8"/>
      <c r="B32" s="9"/>
      <c r="C32" s="11" t="s">
        <v>4506</v>
      </c>
      <c r="D32" s="9"/>
      <c r="E32" s="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c r="IN32" s="3"/>
      <c r="IO32" s="3"/>
      <c r="IP32" s="3"/>
      <c r="IQ32" s="3"/>
      <c r="IR32" s="3"/>
      <c r="IS32" s="3"/>
      <c r="IT32" s="3"/>
      <c r="IU32" s="3"/>
      <c r="IV32" s="3"/>
    </row>
    <row r="33" s="1" customFormat="1" ht="14.25" spans="1:256">
      <c r="A33" s="8"/>
      <c r="B33" s="9"/>
      <c r="C33" s="11" t="s">
        <v>4507</v>
      </c>
      <c r="D33" s="9"/>
      <c r="E33" s="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c r="IN33" s="3"/>
      <c r="IO33" s="3"/>
      <c r="IP33" s="3"/>
      <c r="IQ33" s="3"/>
      <c r="IR33" s="3"/>
      <c r="IS33" s="3"/>
      <c r="IT33" s="3"/>
      <c r="IU33" s="3"/>
      <c r="IV33" s="3"/>
    </row>
    <row r="34" s="1" customFormat="1" ht="14.25" spans="1:256">
      <c r="A34" s="8"/>
      <c r="B34" s="9"/>
      <c r="C34" s="11" t="s">
        <v>4508</v>
      </c>
      <c r="D34" s="9"/>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c r="IN34" s="3"/>
      <c r="IO34" s="3"/>
      <c r="IP34" s="3"/>
      <c r="IQ34" s="3"/>
      <c r="IR34" s="3"/>
      <c r="IS34" s="3"/>
      <c r="IT34" s="3"/>
      <c r="IU34" s="3"/>
      <c r="IV34" s="3"/>
    </row>
    <row r="35" s="1" customFormat="1" ht="14.25" spans="1:256">
      <c r="A35" s="9"/>
      <c r="B35" s="9"/>
      <c r="C35" s="11" t="s">
        <v>4509</v>
      </c>
      <c r="D35" s="9"/>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c r="IN35" s="3"/>
      <c r="IO35" s="3"/>
      <c r="IP35" s="3"/>
      <c r="IQ35" s="3"/>
      <c r="IR35" s="3"/>
      <c r="IS35" s="3"/>
      <c r="IT35" s="3"/>
      <c r="IU35" s="3"/>
      <c r="IV35" s="3"/>
    </row>
    <row r="36" s="1" customFormat="1" ht="14.25" spans="1:256">
      <c r="A36" s="9"/>
      <c r="B36" s="9"/>
      <c r="C36" s="11" t="s">
        <v>4510</v>
      </c>
      <c r="D36" s="9"/>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c r="IT36" s="3"/>
      <c r="IU36" s="3"/>
      <c r="IV36" s="3"/>
    </row>
    <row r="37" s="1" customFormat="1" ht="14.25" spans="1:256">
      <c r="A37" s="9"/>
      <c r="B37" s="9"/>
      <c r="C37" s="11" t="s">
        <v>4511</v>
      </c>
      <c r="D37" s="9"/>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c r="IN37" s="3"/>
      <c r="IO37" s="3"/>
      <c r="IP37" s="3"/>
      <c r="IQ37" s="3"/>
      <c r="IR37" s="3"/>
      <c r="IS37" s="3"/>
      <c r="IT37" s="3"/>
      <c r="IU37" s="3"/>
      <c r="IV37" s="3"/>
    </row>
    <row r="38" s="1" customFormat="1" ht="14.25" spans="1:256">
      <c r="A38" s="10"/>
      <c r="B38" s="9"/>
      <c r="C38" s="11" t="s">
        <v>4512</v>
      </c>
      <c r="D38" s="9"/>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row>
    <row r="39" s="1" customFormat="1" ht="14.25" spans="1:256">
      <c r="A39" s="10"/>
      <c r="B39" s="9"/>
      <c r="C39" s="11" t="s">
        <v>4513</v>
      </c>
      <c r="D39" s="9"/>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c r="IN39" s="3"/>
      <c r="IO39" s="3"/>
      <c r="IP39" s="3"/>
      <c r="IQ39" s="3"/>
      <c r="IR39" s="3"/>
      <c r="IS39" s="3"/>
      <c r="IT39" s="3"/>
      <c r="IU39" s="3"/>
      <c r="IV39" s="3"/>
    </row>
    <row r="40" s="1" customFormat="1" ht="14.25" spans="1:256">
      <c r="A40" s="10"/>
      <c r="B40" s="9"/>
      <c r="C40" s="11" t="s">
        <v>4514</v>
      </c>
      <c r="D40" s="9"/>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c r="IU40" s="3"/>
      <c r="IV40" s="3"/>
    </row>
    <row r="41" s="1" customFormat="1" ht="14.25" spans="1:256">
      <c r="A41" s="10"/>
      <c r="B41" s="9"/>
      <c r="C41" s="8" t="s">
        <v>4515</v>
      </c>
      <c r="D41" s="9"/>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c r="IN41" s="3"/>
      <c r="IO41" s="3"/>
      <c r="IP41" s="3"/>
      <c r="IQ41" s="3"/>
      <c r="IR41" s="3"/>
      <c r="IS41" s="3"/>
      <c r="IT41" s="3"/>
      <c r="IU41" s="3"/>
      <c r="IV41" s="3"/>
    </row>
    <row r="42" s="1" customFormat="1" ht="14.25" spans="1:256">
      <c r="A42" s="10"/>
      <c r="B42" s="9"/>
      <c r="C42" s="11" t="s">
        <v>4516</v>
      </c>
      <c r="D42" s="9"/>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c r="IN42" s="3"/>
      <c r="IO42" s="3"/>
      <c r="IP42" s="3"/>
      <c r="IQ42" s="3"/>
      <c r="IR42" s="3"/>
      <c r="IS42" s="3"/>
      <c r="IT42" s="3"/>
      <c r="IU42" s="3"/>
      <c r="IV42" s="3"/>
    </row>
    <row r="43" s="1" customFormat="1" ht="14.25" spans="1:256">
      <c r="A43" s="10"/>
      <c r="B43" s="9"/>
      <c r="C43" s="11" t="s">
        <v>4517</v>
      </c>
      <c r="D43" s="9"/>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c r="IN43" s="3"/>
      <c r="IO43" s="3"/>
      <c r="IP43" s="3"/>
      <c r="IQ43" s="3"/>
      <c r="IR43" s="3"/>
      <c r="IS43" s="3"/>
      <c r="IT43" s="3"/>
      <c r="IU43" s="3"/>
      <c r="IV43" s="3"/>
    </row>
    <row r="44" s="1" customFormat="1" ht="14.25" spans="1:256">
      <c r="A44" s="10"/>
      <c r="B44" s="9"/>
      <c r="C44" s="11" t="s">
        <v>4109</v>
      </c>
      <c r="D44" s="9"/>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c r="IN44" s="3"/>
      <c r="IO44" s="3"/>
      <c r="IP44" s="3"/>
      <c r="IQ44" s="3"/>
      <c r="IR44" s="3"/>
      <c r="IS44" s="3"/>
      <c r="IT44" s="3"/>
      <c r="IU44" s="3"/>
      <c r="IV44" s="3"/>
    </row>
    <row r="45" s="1" customFormat="1" ht="14.25" spans="1:256">
      <c r="A45" s="10"/>
      <c r="B45" s="9"/>
      <c r="C45" s="11" t="s">
        <v>4518</v>
      </c>
      <c r="D45" s="9"/>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c r="IN45" s="3"/>
      <c r="IO45" s="3"/>
      <c r="IP45" s="3"/>
      <c r="IQ45" s="3"/>
      <c r="IR45" s="3"/>
      <c r="IS45" s="3"/>
      <c r="IT45" s="3"/>
      <c r="IU45" s="3"/>
      <c r="IV45" s="3"/>
    </row>
    <row r="46" s="1" customFormat="1" ht="14.25" spans="1:256">
      <c r="A46" s="10"/>
      <c r="B46" s="9"/>
      <c r="C46" s="11" t="s">
        <v>4519</v>
      </c>
      <c r="D46" s="9"/>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c r="IN46" s="3"/>
      <c r="IO46" s="3"/>
      <c r="IP46" s="3"/>
      <c r="IQ46" s="3"/>
      <c r="IR46" s="3"/>
      <c r="IS46" s="3"/>
      <c r="IT46" s="3"/>
      <c r="IU46" s="3"/>
      <c r="IV46" s="3"/>
    </row>
    <row r="47" s="1" customFormat="1" ht="14.25" spans="1:256">
      <c r="A47" s="10"/>
      <c r="B47" s="9"/>
      <c r="C47" s="8" t="s">
        <v>4520</v>
      </c>
      <c r="D47" s="9"/>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c r="IN47" s="3"/>
      <c r="IO47" s="3"/>
      <c r="IP47" s="3"/>
      <c r="IQ47" s="3"/>
      <c r="IR47" s="3"/>
      <c r="IS47" s="3"/>
      <c r="IT47" s="3"/>
      <c r="IU47" s="3"/>
      <c r="IV47" s="3"/>
    </row>
    <row r="48" s="1" customFormat="1" ht="14.25" spans="1:256">
      <c r="A48" s="10"/>
      <c r="B48" s="9"/>
      <c r="C48" s="11" t="s">
        <v>4521</v>
      </c>
      <c r="D48" s="9"/>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c r="IN48" s="3"/>
      <c r="IO48" s="3"/>
      <c r="IP48" s="3"/>
      <c r="IQ48" s="3"/>
      <c r="IR48" s="3"/>
      <c r="IS48" s="3"/>
      <c r="IT48" s="3"/>
      <c r="IU48" s="3"/>
      <c r="IV48" s="3"/>
    </row>
    <row r="49" s="1" customFormat="1" ht="14.25" spans="1:256">
      <c r="A49" s="10"/>
      <c r="B49" s="9"/>
      <c r="C49" s="11" t="s">
        <v>4522</v>
      </c>
      <c r="D49" s="9"/>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c r="IN49" s="3"/>
      <c r="IO49" s="3"/>
      <c r="IP49" s="3"/>
      <c r="IQ49" s="3"/>
      <c r="IR49" s="3"/>
      <c r="IS49" s="3"/>
      <c r="IT49" s="3"/>
      <c r="IU49" s="3"/>
      <c r="IV49" s="3"/>
    </row>
    <row r="50" s="1" customFormat="1" ht="14.25" spans="1:256">
      <c r="A50" s="8"/>
      <c r="B50" s="9"/>
      <c r="C50" s="11" t="s">
        <v>4523</v>
      </c>
      <c r="D50" s="9"/>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c r="IN50" s="3"/>
      <c r="IO50" s="3"/>
      <c r="IP50" s="3"/>
      <c r="IQ50" s="3"/>
      <c r="IR50" s="3"/>
      <c r="IS50" s="3"/>
      <c r="IT50" s="3"/>
      <c r="IU50" s="3"/>
      <c r="IV50" s="3"/>
    </row>
    <row r="51" s="1" customFormat="1" ht="14.25" spans="1:256">
      <c r="A51" s="8"/>
      <c r="B51" s="9"/>
      <c r="C51" s="8" t="s">
        <v>4524</v>
      </c>
      <c r="D51" s="9"/>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c r="GS51" s="3"/>
      <c r="GT51" s="3"/>
      <c r="GU51" s="3"/>
      <c r="GV51" s="3"/>
      <c r="GW51" s="3"/>
      <c r="GX51" s="3"/>
      <c r="GY51" s="3"/>
      <c r="GZ51" s="3"/>
      <c r="HA51" s="3"/>
      <c r="HB51" s="3"/>
      <c r="HC51" s="3"/>
      <c r="HD51" s="3"/>
      <c r="HE51" s="3"/>
      <c r="HF51" s="3"/>
      <c r="HG51" s="3"/>
      <c r="HH51" s="3"/>
      <c r="HI51" s="3"/>
      <c r="HJ51" s="3"/>
      <c r="HK51" s="3"/>
      <c r="HL51" s="3"/>
      <c r="HM51" s="3"/>
      <c r="HN51" s="3"/>
      <c r="HO51" s="3"/>
      <c r="HP51" s="3"/>
      <c r="HQ51" s="3"/>
      <c r="HR51" s="3"/>
      <c r="HS51" s="3"/>
      <c r="HT51" s="3"/>
      <c r="HU51" s="3"/>
      <c r="HV51" s="3"/>
      <c r="HW51" s="3"/>
      <c r="HX51" s="3"/>
      <c r="HY51" s="3"/>
      <c r="HZ51" s="3"/>
      <c r="IA51" s="3"/>
      <c r="IB51" s="3"/>
      <c r="IC51" s="3"/>
      <c r="ID51" s="3"/>
      <c r="IE51" s="3"/>
      <c r="IF51" s="3"/>
      <c r="IG51" s="3"/>
      <c r="IH51" s="3"/>
      <c r="II51" s="3"/>
      <c r="IJ51" s="3"/>
      <c r="IK51" s="3"/>
      <c r="IL51" s="3"/>
      <c r="IM51" s="3"/>
      <c r="IN51" s="3"/>
      <c r="IO51" s="3"/>
      <c r="IP51" s="3"/>
      <c r="IQ51" s="3"/>
      <c r="IR51" s="3"/>
      <c r="IS51" s="3"/>
      <c r="IT51" s="3"/>
      <c r="IU51" s="3"/>
      <c r="IV51" s="3"/>
    </row>
    <row r="52" s="1" customFormat="1" ht="14.25" spans="1:256">
      <c r="A52" s="8"/>
      <c r="B52" s="9"/>
      <c r="C52" s="8" t="s">
        <v>4513</v>
      </c>
      <c r="D52" s="9"/>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c r="GS52" s="3"/>
      <c r="GT52" s="3"/>
      <c r="GU52" s="3"/>
      <c r="GV52" s="3"/>
      <c r="GW52" s="3"/>
      <c r="GX52" s="3"/>
      <c r="GY52" s="3"/>
      <c r="GZ52" s="3"/>
      <c r="HA52" s="3"/>
      <c r="HB52" s="3"/>
      <c r="HC52" s="3"/>
      <c r="HD52" s="3"/>
      <c r="HE52" s="3"/>
      <c r="HF52" s="3"/>
      <c r="HG52" s="3"/>
      <c r="HH52" s="3"/>
      <c r="HI52" s="3"/>
      <c r="HJ52" s="3"/>
      <c r="HK52" s="3"/>
      <c r="HL52" s="3"/>
      <c r="HM52" s="3"/>
      <c r="HN52" s="3"/>
      <c r="HO52" s="3"/>
      <c r="HP52" s="3"/>
      <c r="HQ52" s="3"/>
      <c r="HR52" s="3"/>
      <c r="HS52" s="3"/>
      <c r="HT52" s="3"/>
      <c r="HU52" s="3"/>
      <c r="HV52" s="3"/>
      <c r="HW52" s="3"/>
      <c r="HX52" s="3"/>
      <c r="HY52" s="3"/>
      <c r="HZ52" s="3"/>
      <c r="IA52" s="3"/>
      <c r="IB52" s="3"/>
      <c r="IC52" s="3"/>
      <c r="ID52" s="3"/>
      <c r="IE52" s="3"/>
      <c r="IF52" s="3"/>
      <c r="IG52" s="3"/>
      <c r="IH52" s="3"/>
      <c r="II52" s="3"/>
      <c r="IJ52" s="3"/>
      <c r="IK52" s="3"/>
      <c r="IL52" s="3"/>
      <c r="IM52" s="3"/>
      <c r="IN52" s="3"/>
      <c r="IO52" s="3"/>
      <c r="IP52" s="3"/>
      <c r="IQ52" s="3"/>
      <c r="IR52" s="3"/>
      <c r="IS52" s="3"/>
      <c r="IT52" s="3"/>
      <c r="IU52" s="3"/>
      <c r="IV52" s="3"/>
    </row>
    <row r="53" s="1" customFormat="1" ht="14.25" spans="1:256">
      <c r="A53" s="8"/>
      <c r="B53" s="9"/>
      <c r="C53" s="11" t="s">
        <v>4514</v>
      </c>
      <c r="D53" s="9"/>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c r="GS53" s="3"/>
      <c r="GT53" s="3"/>
      <c r="GU53" s="3"/>
      <c r="GV53" s="3"/>
      <c r="GW53" s="3"/>
      <c r="GX53" s="3"/>
      <c r="GY53" s="3"/>
      <c r="GZ53" s="3"/>
      <c r="HA53" s="3"/>
      <c r="HB53" s="3"/>
      <c r="HC53" s="3"/>
      <c r="HD53" s="3"/>
      <c r="HE53" s="3"/>
      <c r="HF53" s="3"/>
      <c r="HG53" s="3"/>
      <c r="HH53" s="3"/>
      <c r="HI53" s="3"/>
      <c r="HJ53" s="3"/>
      <c r="HK53" s="3"/>
      <c r="HL53" s="3"/>
      <c r="HM53" s="3"/>
      <c r="HN53" s="3"/>
      <c r="HO53" s="3"/>
      <c r="HP53" s="3"/>
      <c r="HQ53" s="3"/>
      <c r="HR53" s="3"/>
      <c r="HS53" s="3"/>
      <c r="HT53" s="3"/>
      <c r="HU53" s="3"/>
      <c r="HV53" s="3"/>
      <c r="HW53" s="3"/>
      <c r="HX53" s="3"/>
      <c r="HY53" s="3"/>
      <c r="HZ53" s="3"/>
      <c r="IA53" s="3"/>
      <c r="IB53" s="3"/>
      <c r="IC53" s="3"/>
      <c r="ID53" s="3"/>
      <c r="IE53" s="3"/>
      <c r="IF53" s="3"/>
      <c r="IG53" s="3"/>
      <c r="IH53" s="3"/>
      <c r="II53" s="3"/>
      <c r="IJ53" s="3"/>
      <c r="IK53" s="3"/>
      <c r="IL53" s="3"/>
      <c r="IM53" s="3"/>
      <c r="IN53" s="3"/>
      <c r="IO53" s="3"/>
      <c r="IP53" s="3"/>
      <c r="IQ53" s="3"/>
      <c r="IR53" s="3"/>
      <c r="IS53" s="3"/>
      <c r="IT53" s="3"/>
      <c r="IU53" s="3"/>
      <c r="IV53" s="3"/>
    </row>
    <row r="54" s="1" customFormat="1" ht="14.25" spans="1:256">
      <c r="A54" s="8"/>
      <c r="B54" s="9"/>
      <c r="C54" s="11" t="s">
        <v>4525</v>
      </c>
      <c r="D54" s="9"/>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c r="GS54" s="3"/>
      <c r="GT54" s="3"/>
      <c r="GU54" s="3"/>
      <c r="GV54" s="3"/>
      <c r="GW54" s="3"/>
      <c r="GX54" s="3"/>
      <c r="GY54" s="3"/>
      <c r="GZ54" s="3"/>
      <c r="HA54" s="3"/>
      <c r="HB54" s="3"/>
      <c r="HC54" s="3"/>
      <c r="HD54" s="3"/>
      <c r="HE54" s="3"/>
      <c r="HF54" s="3"/>
      <c r="HG54" s="3"/>
      <c r="HH54" s="3"/>
      <c r="HI54" s="3"/>
      <c r="HJ54" s="3"/>
      <c r="HK54" s="3"/>
      <c r="HL54" s="3"/>
      <c r="HM54" s="3"/>
      <c r="HN54" s="3"/>
      <c r="HO54" s="3"/>
      <c r="HP54" s="3"/>
      <c r="HQ54" s="3"/>
      <c r="HR54" s="3"/>
      <c r="HS54" s="3"/>
      <c r="HT54" s="3"/>
      <c r="HU54" s="3"/>
      <c r="HV54" s="3"/>
      <c r="HW54" s="3"/>
      <c r="HX54" s="3"/>
      <c r="HY54" s="3"/>
      <c r="HZ54" s="3"/>
      <c r="IA54" s="3"/>
      <c r="IB54" s="3"/>
      <c r="IC54" s="3"/>
      <c r="ID54" s="3"/>
      <c r="IE54" s="3"/>
      <c r="IF54" s="3"/>
      <c r="IG54" s="3"/>
      <c r="IH54" s="3"/>
      <c r="II54" s="3"/>
      <c r="IJ54" s="3"/>
      <c r="IK54" s="3"/>
      <c r="IL54" s="3"/>
      <c r="IM54" s="3"/>
      <c r="IN54" s="3"/>
      <c r="IO54" s="3"/>
      <c r="IP54" s="3"/>
      <c r="IQ54" s="3"/>
      <c r="IR54" s="3"/>
      <c r="IS54" s="3"/>
      <c r="IT54" s="3"/>
      <c r="IU54" s="3"/>
      <c r="IV54" s="3"/>
    </row>
    <row r="55" s="1" customFormat="1" ht="14.25" spans="1:256">
      <c r="A55" s="8"/>
      <c r="B55" s="9"/>
      <c r="C55" s="11" t="s">
        <v>4526</v>
      </c>
      <c r="D55" s="9"/>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c r="GS55" s="3"/>
      <c r="GT55" s="3"/>
      <c r="GU55" s="3"/>
      <c r="GV55" s="3"/>
      <c r="GW55" s="3"/>
      <c r="GX55" s="3"/>
      <c r="GY55" s="3"/>
      <c r="GZ55" s="3"/>
      <c r="HA55" s="3"/>
      <c r="HB55" s="3"/>
      <c r="HC55" s="3"/>
      <c r="HD55" s="3"/>
      <c r="HE55" s="3"/>
      <c r="HF55" s="3"/>
      <c r="HG55" s="3"/>
      <c r="HH55" s="3"/>
      <c r="HI55" s="3"/>
      <c r="HJ55" s="3"/>
      <c r="HK55" s="3"/>
      <c r="HL55" s="3"/>
      <c r="HM55" s="3"/>
      <c r="HN55" s="3"/>
      <c r="HO55" s="3"/>
      <c r="HP55" s="3"/>
      <c r="HQ55" s="3"/>
      <c r="HR55" s="3"/>
      <c r="HS55" s="3"/>
      <c r="HT55" s="3"/>
      <c r="HU55" s="3"/>
      <c r="HV55" s="3"/>
      <c r="HW55" s="3"/>
      <c r="HX55" s="3"/>
      <c r="HY55" s="3"/>
      <c r="HZ55" s="3"/>
      <c r="IA55" s="3"/>
      <c r="IB55" s="3"/>
      <c r="IC55" s="3"/>
      <c r="ID55" s="3"/>
      <c r="IE55" s="3"/>
      <c r="IF55" s="3"/>
      <c r="IG55" s="3"/>
      <c r="IH55" s="3"/>
      <c r="II55" s="3"/>
      <c r="IJ55" s="3"/>
      <c r="IK55" s="3"/>
      <c r="IL55" s="3"/>
      <c r="IM55" s="3"/>
      <c r="IN55" s="3"/>
      <c r="IO55" s="3"/>
      <c r="IP55" s="3"/>
      <c r="IQ55" s="3"/>
      <c r="IR55" s="3"/>
      <c r="IS55" s="3"/>
      <c r="IT55" s="3"/>
      <c r="IU55" s="3"/>
      <c r="IV55" s="3"/>
    </row>
    <row r="56" s="1" customFormat="1" ht="14.25" spans="1:256">
      <c r="A56" s="8"/>
      <c r="B56" s="9"/>
      <c r="C56" s="11" t="s">
        <v>4527</v>
      </c>
      <c r="D56" s="9"/>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c r="GS56" s="3"/>
      <c r="GT56" s="3"/>
      <c r="GU56" s="3"/>
      <c r="GV56" s="3"/>
      <c r="GW56" s="3"/>
      <c r="GX56" s="3"/>
      <c r="GY56" s="3"/>
      <c r="GZ56" s="3"/>
      <c r="HA56" s="3"/>
      <c r="HB56" s="3"/>
      <c r="HC56" s="3"/>
      <c r="HD56" s="3"/>
      <c r="HE56" s="3"/>
      <c r="HF56" s="3"/>
      <c r="HG56" s="3"/>
      <c r="HH56" s="3"/>
      <c r="HI56" s="3"/>
      <c r="HJ56" s="3"/>
      <c r="HK56" s="3"/>
      <c r="HL56" s="3"/>
      <c r="HM56" s="3"/>
      <c r="HN56" s="3"/>
      <c r="HO56" s="3"/>
      <c r="HP56" s="3"/>
      <c r="HQ56" s="3"/>
      <c r="HR56" s="3"/>
      <c r="HS56" s="3"/>
      <c r="HT56" s="3"/>
      <c r="HU56" s="3"/>
      <c r="HV56" s="3"/>
      <c r="HW56" s="3"/>
      <c r="HX56" s="3"/>
      <c r="HY56" s="3"/>
      <c r="HZ56" s="3"/>
      <c r="IA56" s="3"/>
      <c r="IB56" s="3"/>
      <c r="IC56" s="3"/>
      <c r="ID56" s="3"/>
      <c r="IE56" s="3"/>
      <c r="IF56" s="3"/>
      <c r="IG56" s="3"/>
      <c r="IH56" s="3"/>
      <c r="II56" s="3"/>
      <c r="IJ56" s="3"/>
      <c r="IK56" s="3"/>
      <c r="IL56" s="3"/>
      <c r="IM56" s="3"/>
      <c r="IN56" s="3"/>
      <c r="IO56" s="3"/>
      <c r="IP56" s="3"/>
      <c r="IQ56" s="3"/>
      <c r="IR56" s="3"/>
      <c r="IS56" s="3"/>
      <c r="IT56" s="3"/>
      <c r="IU56" s="3"/>
      <c r="IV56" s="3"/>
    </row>
    <row r="57" s="1" customFormat="1" ht="14.25" spans="1:256">
      <c r="A57" s="8"/>
      <c r="B57" s="9"/>
      <c r="C57" s="11" t="s">
        <v>4528</v>
      </c>
      <c r="D57" s="9"/>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c r="GS57" s="3"/>
      <c r="GT57" s="3"/>
      <c r="GU57" s="3"/>
      <c r="GV57" s="3"/>
      <c r="GW57" s="3"/>
      <c r="GX57" s="3"/>
      <c r="GY57" s="3"/>
      <c r="GZ57" s="3"/>
      <c r="HA57" s="3"/>
      <c r="HB57" s="3"/>
      <c r="HC57" s="3"/>
      <c r="HD57" s="3"/>
      <c r="HE57" s="3"/>
      <c r="HF57" s="3"/>
      <c r="HG57" s="3"/>
      <c r="HH57" s="3"/>
      <c r="HI57" s="3"/>
      <c r="HJ57" s="3"/>
      <c r="HK57" s="3"/>
      <c r="HL57" s="3"/>
      <c r="HM57" s="3"/>
      <c r="HN57" s="3"/>
      <c r="HO57" s="3"/>
      <c r="HP57" s="3"/>
      <c r="HQ57" s="3"/>
      <c r="HR57" s="3"/>
      <c r="HS57" s="3"/>
      <c r="HT57" s="3"/>
      <c r="HU57" s="3"/>
      <c r="HV57" s="3"/>
      <c r="HW57" s="3"/>
      <c r="HX57" s="3"/>
      <c r="HY57" s="3"/>
      <c r="HZ57" s="3"/>
      <c r="IA57" s="3"/>
      <c r="IB57" s="3"/>
      <c r="IC57" s="3"/>
      <c r="ID57" s="3"/>
      <c r="IE57" s="3"/>
      <c r="IF57" s="3"/>
      <c r="IG57" s="3"/>
      <c r="IH57" s="3"/>
      <c r="II57" s="3"/>
      <c r="IJ57" s="3"/>
      <c r="IK57" s="3"/>
      <c r="IL57" s="3"/>
      <c r="IM57" s="3"/>
      <c r="IN57" s="3"/>
      <c r="IO57" s="3"/>
      <c r="IP57" s="3"/>
      <c r="IQ57" s="3"/>
      <c r="IR57" s="3"/>
      <c r="IS57" s="3"/>
      <c r="IT57" s="3"/>
      <c r="IU57" s="3"/>
      <c r="IV57" s="3"/>
    </row>
    <row r="58" s="1" customFormat="1" ht="14.25" spans="1:256">
      <c r="A58" s="8"/>
      <c r="B58" s="9"/>
      <c r="C58" s="8" t="s">
        <v>4529</v>
      </c>
      <c r="D58" s="9"/>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c r="GS58" s="3"/>
      <c r="GT58" s="3"/>
      <c r="GU58" s="3"/>
      <c r="GV58" s="3"/>
      <c r="GW58" s="3"/>
      <c r="GX58" s="3"/>
      <c r="GY58" s="3"/>
      <c r="GZ58" s="3"/>
      <c r="HA58" s="3"/>
      <c r="HB58" s="3"/>
      <c r="HC58" s="3"/>
      <c r="HD58" s="3"/>
      <c r="HE58" s="3"/>
      <c r="HF58" s="3"/>
      <c r="HG58" s="3"/>
      <c r="HH58" s="3"/>
      <c r="HI58" s="3"/>
      <c r="HJ58" s="3"/>
      <c r="HK58" s="3"/>
      <c r="HL58" s="3"/>
      <c r="HM58" s="3"/>
      <c r="HN58" s="3"/>
      <c r="HO58" s="3"/>
      <c r="HP58" s="3"/>
      <c r="HQ58" s="3"/>
      <c r="HR58" s="3"/>
      <c r="HS58" s="3"/>
      <c r="HT58" s="3"/>
      <c r="HU58" s="3"/>
      <c r="HV58" s="3"/>
      <c r="HW58" s="3"/>
      <c r="HX58" s="3"/>
      <c r="HY58" s="3"/>
      <c r="HZ58" s="3"/>
      <c r="IA58" s="3"/>
      <c r="IB58" s="3"/>
      <c r="IC58" s="3"/>
      <c r="ID58" s="3"/>
      <c r="IE58" s="3"/>
      <c r="IF58" s="3"/>
      <c r="IG58" s="3"/>
      <c r="IH58" s="3"/>
      <c r="II58" s="3"/>
      <c r="IJ58" s="3"/>
      <c r="IK58" s="3"/>
      <c r="IL58" s="3"/>
      <c r="IM58" s="3"/>
      <c r="IN58" s="3"/>
      <c r="IO58" s="3"/>
      <c r="IP58" s="3"/>
      <c r="IQ58" s="3"/>
      <c r="IR58" s="3"/>
      <c r="IS58" s="3"/>
      <c r="IT58" s="3"/>
      <c r="IU58" s="3"/>
      <c r="IV58" s="3"/>
    </row>
    <row r="59" s="1" customFormat="1" ht="14.25" spans="1:256">
      <c r="A59" s="8"/>
      <c r="B59" s="9"/>
      <c r="C59" s="8" t="s">
        <v>4530</v>
      </c>
      <c r="D59" s="9"/>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c r="GS59" s="3"/>
      <c r="GT59" s="3"/>
      <c r="GU59" s="3"/>
      <c r="GV59" s="3"/>
      <c r="GW59" s="3"/>
      <c r="GX59" s="3"/>
      <c r="GY59" s="3"/>
      <c r="GZ59" s="3"/>
      <c r="HA59" s="3"/>
      <c r="HB59" s="3"/>
      <c r="HC59" s="3"/>
      <c r="HD59" s="3"/>
      <c r="HE59" s="3"/>
      <c r="HF59" s="3"/>
      <c r="HG59" s="3"/>
      <c r="HH59" s="3"/>
      <c r="HI59" s="3"/>
      <c r="HJ59" s="3"/>
      <c r="HK59" s="3"/>
      <c r="HL59" s="3"/>
      <c r="HM59" s="3"/>
      <c r="HN59" s="3"/>
      <c r="HO59" s="3"/>
      <c r="HP59" s="3"/>
      <c r="HQ59" s="3"/>
      <c r="HR59" s="3"/>
      <c r="HS59" s="3"/>
      <c r="HT59" s="3"/>
      <c r="HU59" s="3"/>
      <c r="HV59" s="3"/>
      <c r="HW59" s="3"/>
      <c r="HX59" s="3"/>
      <c r="HY59" s="3"/>
      <c r="HZ59" s="3"/>
      <c r="IA59" s="3"/>
      <c r="IB59" s="3"/>
      <c r="IC59" s="3"/>
      <c r="ID59" s="3"/>
      <c r="IE59" s="3"/>
      <c r="IF59" s="3"/>
      <c r="IG59" s="3"/>
      <c r="IH59" s="3"/>
      <c r="II59" s="3"/>
      <c r="IJ59" s="3"/>
      <c r="IK59" s="3"/>
      <c r="IL59" s="3"/>
      <c r="IM59" s="3"/>
      <c r="IN59" s="3"/>
      <c r="IO59" s="3"/>
      <c r="IP59" s="3"/>
      <c r="IQ59" s="3"/>
      <c r="IR59" s="3"/>
      <c r="IS59" s="3"/>
      <c r="IT59" s="3"/>
      <c r="IU59" s="3"/>
      <c r="IV59" s="3"/>
    </row>
    <row r="60" s="1" customFormat="1" ht="14.25" spans="1:256">
      <c r="A60" s="8"/>
      <c r="B60" s="9"/>
      <c r="C60" s="11" t="s">
        <v>4531</v>
      </c>
      <c r="D60" s="9"/>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c r="GS60" s="3"/>
      <c r="GT60" s="3"/>
      <c r="GU60" s="3"/>
      <c r="GV60" s="3"/>
      <c r="GW60" s="3"/>
      <c r="GX60" s="3"/>
      <c r="GY60" s="3"/>
      <c r="GZ60" s="3"/>
      <c r="HA60" s="3"/>
      <c r="HB60" s="3"/>
      <c r="HC60" s="3"/>
      <c r="HD60" s="3"/>
      <c r="HE60" s="3"/>
      <c r="HF60" s="3"/>
      <c r="HG60" s="3"/>
      <c r="HH60" s="3"/>
      <c r="HI60" s="3"/>
      <c r="HJ60" s="3"/>
      <c r="HK60" s="3"/>
      <c r="HL60" s="3"/>
      <c r="HM60" s="3"/>
      <c r="HN60" s="3"/>
      <c r="HO60" s="3"/>
      <c r="HP60" s="3"/>
      <c r="HQ60" s="3"/>
      <c r="HR60" s="3"/>
      <c r="HS60" s="3"/>
      <c r="HT60" s="3"/>
      <c r="HU60" s="3"/>
      <c r="HV60" s="3"/>
      <c r="HW60" s="3"/>
      <c r="HX60" s="3"/>
      <c r="HY60" s="3"/>
      <c r="HZ60" s="3"/>
      <c r="IA60" s="3"/>
      <c r="IB60" s="3"/>
      <c r="IC60" s="3"/>
      <c r="ID60" s="3"/>
      <c r="IE60" s="3"/>
      <c r="IF60" s="3"/>
      <c r="IG60" s="3"/>
      <c r="IH60" s="3"/>
      <c r="II60" s="3"/>
      <c r="IJ60" s="3"/>
      <c r="IK60" s="3"/>
      <c r="IL60" s="3"/>
      <c r="IM60" s="3"/>
      <c r="IN60" s="3"/>
      <c r="IO60" s="3"/>
      <c r="IP60" s="3"/>
      <c r="IQ60" s="3"/>
      <c r="IR60" s="3"/>
      <c r="IS60" s="3"/>
      <c r="IT60" s="3"/>
      <c r="IU60" s="3"/>
      <c r="IV60" s="3"/>
    </row>
    <row r="61" s="1" customFormat="1" ht="14.25" spans="1:256">
      <c r="A61" s="8"/>
      <c r="B61" s="13"/>
      <c r="C61" s="9" t="s">
        <v>4532</v>
      </c>
      <c r="D61" s="9"/>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row>
    <row r="62" s="1" customFormat="1" ht="14.25" spans="1:256">
      <c r="A62" s="8"/>
      <c r="B62" s="9"/>
      <c r="C62" s="9" t="s">
        <v>4533</v>
      </c>
      <c r="D62" s="9"/>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row>
    <row r="63" s="1" customFormat="1" ht="14.25" spans="1:256">
      <c r="A63" s="8"/>
      <c r="B63" s="9"/>
      <c r="C63" s="9" t="s">
        <v>4534</v>
      </c>
      <c r="D63" s="9"/>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row>
    <row r="64" s="1" customFormat="1" ht="14.25" spans="1:256">
      <c r="A64" s="8"/>
      <c r="B64" s="9"/>
      <c r="C64" s="9" t="s">
        <v>4535</v>
      </c>
      <c r="D64" s="9"/>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row>
    <row r="65" s="1" customFormat="1" ht="14.25" spans="1:256">
      <c r="A65" s="8"/>
      <c r="B65" s="9"/>
      <c r="C65" s="9" t="s">
        <v>4536</v>
      </c>
      <c r="D65" s="9"/>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row>
    <row r="66" s="1" customFormat="1" ht="14.25" spans="1:256">
      <c r="A66" s="8"/>
      <c r="B66" s="9"/>
      <c r="C66" s="11" t="s">
        <v>4537</v>
      </c>
      <c r="D66" s="9"/>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row>
    <row r="67" s="1" customFormat="1" ht="14.25" spans="1:256">
      <c r="A67" s="8"/>
      <c r="B67" s="9"/>
      <c r="C67" s="11" t="s">
        <v>4513</v>
      </c>
      <c r="D67" s="9"/>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row>
    <row r="68" s="1" customFormat="1" ht="14.25" spans="1:256">
      <c r="A68" s="8"/>
      <c r="B68" s="9"/>
      <c r="C68" s="11" t="s">
        <v>4514</v>
      </c>
      <c r="D68" s="9"/>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row>
    <row r="69" s="1" customFormat="1" ht="14.25" spans="1:256">
      <c r="A69" s="8"/>
      <c r="B69" s="9"/>
      <c r="C69" s="11" t="s">
        <v>4538</v>
      </c>
      <c r="D69" s="9"/>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row>
    <row r="70" s="1" customFormat="1" ht="14.25" spans="1:256">
      <c r="A70" s="8"/>
      <c r="B70" s="9"/>
      <c r="C70" s="11" t="s">
        <v>4539</v>
      </c>
      <c r="D70" s="9"/>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row>
    <row r="71" s="1" customFormat="1" ht="14.25" spans="1:256">
      <c r="A71" s="8"/>
      <c r="B71" s="9"/>
      <c r="C71" s="11" t="s">
        <v>4513</v>
      </c>
      <c r="D71" s="9"/>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row>
    <row r="72" s="1" customFormat="1" ht="14.25" spans="1:256">
      <c r="A72" s="8"/>
      <c r="B72" s="9"/>
      <c r="C72" s="11" t="s">
        <v>4514</v>
      </c>
      <c r="D72" s="9"/>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row>
    <row r="73" s="1" customFormat="1" ht="14.25" spans="1:256">
      <c r="A73" s="8"/>
      <c r="B73" s="9"/>
      <c r="C73" s="11" t="s">
        <v>4540</v>
      </c>
      <c r="D73" s="9"/>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row>
    <row r="74" s="1" customFormat="1" ht="14.25" spans="1:256">
      <c r="A74" s="8"/>
      <c r="B74" s="9"/>
      <c r="C74" s="11" t="s">
        <v>4541</v>
      </c>
      <c r="D74" s="9"/>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row>
    <row r="75" s="1" customFormat="1" ht="14.25" spans="1:256">
      <c r="A75" s="8"/>
      <c r="B75" s="9"/>
      <c r="C75" s="11" t="s">
        <v>4528</v>
      </c>
      <c r="D75" s="9"/>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row>
    <row r="76" s="1" customFormat="1" ht="14.25" spans="1:256">
      <c r="A76" s="8"/>
      <c r="B76" s="9"/>
      <c r="C76" s="11" t="s">
        <v>4529</v>
      </c>
      <c r="D76" s="9"/>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row>
    <row r="77" s="1" customFormat="1" ht="14.25" spans="1:256">
      <c r="A77" s="8"/>
      <c r="B77" s="9"/>
      <c r="C77" s="11" t="s">
        <v>4530</v>
      </c>
      <c r="D77" s="9"/>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row>
    <row r="78" s="1" customFormat="1" ht="14.25" spans="1:256">
      <c r="A78" s="8"/>
      <c r="B78" s="9"/>
      <c r="C78" s="11" t="s">
        <v>4531</v>
      </c>
      <c r="D78" s="9"/>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row>
    <row r="79" s="1" customFormat="1" ht="14.25" spans="1:256">
      <c r="A79" s="8"/>
      <c r="B79" s="9"/>
      <c r="C79" s="11" t="s">
        <v>4542</v>
      </c>
      <c r="D79" s="9"/>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row>
    <row r="80" s="1" customFormat="1" ht="14.25" spans="1:256">
      <c r="A80" s="8"/>
      <c r="B80" s="9"/>
      <c r="C80" s="11" t="s">
        <v>4543</v>
      </c>
      <c r="D80" s="9"/>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row>
    <row r="81" s="1" customFormat="1" ht="14.25" spans="1:256">
      <c r="A81" s="8"/>
      <c r="B81" s="9"/>
      <c r="C81" s="10" t="s">
        <v>4534</v>
      </c>
      <c r="D81" s="9"/>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row>
    <row r="82" s="1" customFormat="1" ht="14.25" spans="1:256">
      <c r="A82" s="8"/>
      <c r="B82" s="9"/>
      <c r="C82" s="11" t="s">
        <v>4544</v>
      </c>
      <c r="D82" s="9"/>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row>
    <row r="83" s="1" customFormat="1" ht="14.25" spans="1:256">
      <c r="A83" s="8"/>
      <c r="B83" s="9"/>
      <c r="C83" s="11" t="s">
        <v>4545</v>
      </c>
      <c r="D83" s="9"/>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row>
    <row r="84" s="1" customFormat="1" ht="14.25" spans="1:256">
      <c r="A84" s="8"/>
      <c r="B84" s="9"/>
      <c r="C84" s="11" t="s">
        <v>4546</v>
      </c>
      <c r="D84" s="9"/>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row>
    <row r="85" s="1" customFormat="1" ht="14.25" spans="1:256">
      <c r="A85" s="8"/>
      <c r="B85" s="9"/>
      <c r="C85" s="11" t="s">
        <v>4488</v>
      </c>
      <c r="D85" s="9"/>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row>
    <row r="86" s="1" customFormat="1" ht="14.25" spans="1:256">
      <c r="A86" s="8"/>
      <c r="B86" s="9"/>
      <c r="C86" s="11" t="s">
        <v>4547</v>
      </c>
      <c r="D86" s="9"/>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row>
    <row r="87" s="1" customFormat="1" ht="14.25" spans="1:256">
      <c r="A87" s="8"/>
      <c r="B87" s="9"/>
      <c r="C87" s="11" t="s">
        <v>4548</v>
      </c>
      <c r="D87" s="9"/>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row>
    <row r="88" s="1" customFormat="1" ht="14.25" spans="1:256">
      <c r="A88" s="8"/>
      <c r="B88" s="9"/>
      <c r="C88" s="11" t="s">
        <v>4549</v>
      </c>
      <c r="D88" s="9"/>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row>
    <row r="89" s="1" customFormat="1" ht="14.25" spans="1:256">
      <c r="A89" s="8"/>
      <c r="B89" s="9"/>
      <c r="C89" s="11" t="s">
        <v>4550</v>
      </c>
      <c r="D89" s="9"/>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row>
    <row r="90" s="1" customFormat="1" ht="14.25" spans="1:256">
      <c r="A90" s="8"/>
      <c r="B90" s="9"/>
      <c r="C90" s="11" t="s">
        <v>4488</v>
      </c>
      <c r="D90" s="9"/>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1" customFormat="1" ht="14.25" spans="1:256">
      <c r="A91" s="8"/>
      <c r="B91" s="9"/>
      <c r="C91" s="11" t="s">
        <v>4547</v>
      </c>
      <c r="D91" s="9"/>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row>
    <row r="92" s="1" customFormat="1" ht="14.25" spans="1:256">
      <c r="A92" s="8"/>
      <c r="B92" s="9"/>
      <c r="C92" s="11" t="s">
        <v>4551</v>
      </c>
      <c r="D92" s="9"/>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row>
    <row r="93" s="1" customFormat="1" ht="14.25" spans="1:256">
      <c r="A93" s="8"/>
      <c r="B93" s="9"/>
      <c r="C93" s="11" t="s">
        <v>4552</v>
      </c>
      <c r="D93" s="9"/>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row>
    <row r="94" s="1" customFormat="1" ht="14.25" spans="1:256">
      <c r="A94" s="8"/>
      <c r="B94" s="9"/>
      <c r="C94" s="11" t="s">
        <v>4553</v>
      </c>
      <c r="D94" s="9"/>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row>
    <row r="95" s="1" customFormat="1" ht="14.25" spans="1:256">
      <c r="A95" s="8"/>
      <c r="B95" s="9"/>
      <c r="C95" s="11" t="s">
        <v>4554</v>
      </c>
      <c r="D95" s="9"/>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row>
    <row r="96" s="1" customFormat="1" ht="14.25" spans="1:256">
      <c r="A96" s="8"/>
      <c r="B96" s="9"/>
      <c r="C96" s="11" t="s">
        <v>4555</v>
      </c>
      <c r="D96" s="9"/>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row>
    <row r="97" s="1" customFormat="1" ht="14.25" spans="1:256">
      <c r="A97" s="8"/>
      <c r="B97" s="9"/>
      <c r="C97" s="11" t="s">
        <v>4556</v>
      </c>
      <c r="D97" s="9"/>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row>
    <row r="98" s="1" customFormat="1" ht="14.25" spans="1:256">
      <c r="A98" s="8"/>
      <c r="B98" s="9"/>
      <c r="C98" s="11" t="s">
        <v>4557</v>
      </c>
      <c r="D98" s="9"/>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row>
    <row r="99" s="1" customFormat="1" ht="14.25" spans="1:256">
      <c r="A99" s="8"/>
      <c r="B99" s="9"/>
      <c r="C99" s="11" t="s">
        <v>4558</v>
      </c>
      <c r="D99" s="9"/>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row>
    <row r="100" s="1" customFormat="1" ht="14.25" spans="1:256">
      <c r="A100" s="8"/>
      <c r="B100" s="9"/>
      <c r="C100" s="11" t="s">
        <v>4488</v>
      </c>
      <c r="D100" s="9"/>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row>
    <row r="101" s="1" customFormat="1" ht="14.25" spans="1:256">
      <c r="A101" s="8"/>
      <c r="B101" s="9"/>
      <c r="C101" s="11" t="s">
        <v>4559</v>
      </c>
      <c r="D101" s="9"/>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row>
    <row r="102" s="1" customFormat="1" ht="14.25" spans="1:256">
      <c r="A102" s="8"/>
      <c r="B102" s="9"/>
      <c r="C102" s="11" t="s">
        <v>4560</v>
      </c>
      <c r="D102" s="9"/>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row>
    <row r="103" s="1" customFormat="1" ht="14.25" spans="1:256">
      <c r="A103" s="8"/>
      <c r="B103" s="9"/>
      <c r="C103" s="11" t="s">
        <v>4554</v>
      </c>
      <c r="D103" s="9"/>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row>
    <row r="104" s="1" customFormat="1" ht="14.25" spans="1:256">
      <c r="A104" s="8"/>
      <c r="B104" s="9"/>
      <c r="C104" s="11" t="s">
        <v>4555</v>
      </c>
      <c r="D104" s="9"/>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row>
    <row r="105" s="1" customFormat="1" ht="14.25" spans="1:256">
      <c r="A105" s="8"/>
      <c r="B105" s="9"/>
      <c r="C105" s="11" t="s">
        <v>4556</v>
      </c>
      <c r="D105" s="9"/>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row>
    <row r="106" s="1" customFormat="1" ht="14.25" spans="1:256">
      <c r="A106" s="8"/>
      <c r="B106" s="9"/>
      <c r="C106" s="11" t="s">
        <v>4561</v>
      </c>
      <c r="D106" s="9"/>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row>
    <row r="107" s="1" customFormat="1" ht="14.25" spans="1:256">
      <c r="A107" s="8"/>
      <c r="B107" s="9"/>
      <c r="C107" s="11" t="s">
        <v>4562</v>
      </c>
      <c r="D107" s="9"/>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row>
    <row r="108" s="1" customFormat="1" ht="14.25" spans="1:256">
      <c r="A108" s="8"/>
      <c r="B108" s="9"/>
      <c r="C108" s="11" t="s">
        <v>4563</v>
      </c>
      <c r="D108" s="9"/>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c r="GS108" s="3"/>
      <c r="GT108" s="3"/>
      <c r="GU108" s="3"/>
      <c r="GV108" s="3"/>
      <c r="GW108" s="3"/>
      <c r="GX108" s="3"/>
      <c r="GY108" s="3"/>
      <c r="GZ108" s="3"/>
      <c r="HA108" s="3"/>
      <c r="HB108" s="3"/>
      <c r="HC108" s="3"/>
      <c r="HD108" s="3"/>
      <c r="HE108" s="3"/>
      <c r="HF108" s="3"/>
      <c r="HG108" s="3"/>
      <c r="HH108" s="3"/>
      <c r="HI108" s="3"/>
      <c r="HJ108" s="3"/>
      <c r="HK108" s="3"/>
      <c r="HL108" s="3"/>
      <c r="HM108" s="3"/>
      <c r="HN108" s="3"/>
      <c r="HO108" s="3"/>
      <c r="HP108" s="3"/>
      <c r="HQ108" s="3"/>
      <c r="HR108" s="3"/>
      <c r="HS108" s="3"/>
      <c r="HT108" s="3"/>
      <c r="HU108" s="3"/>
      <c r="HV108" s="3"/>
      <c r="HW108" s="3"/>
      <c r="HX108" s="3"/>
      <c r="HY108" s="3"/>
      <c r="HZ108" s="3"/>
      <c r="IA108" s="3"/>
      <c r="IB108" s="3"/>
      <c r="IC108" s="3"/>
      <c r="ID108" s="3"/>
      <c r="IE108" s="3"/>
      <c r="IF108" s="3"/>
      <c r="IG108" s="3"/>
      <c r="IH108" s="3"/>
      <c r="II108" s="3"/>
      <c r="IJ108" s="3"/>
      <c r="IK108" s="3"/>
      <c r="IL108" s="3"/>
      <c r="IM108" s="3"/>
      <c r="IN108" s="3"/>
      <c r="IO108" s="3"/>
      <c r="IP108" s="3"/>
      <c r="IQ108" s="3"/>
      <c r="IR108" s="3"/>
      <c r="IS108" s="3"/>
      <c r="IT108" s="3"/>
      <c r="IU108" s="3"/>
      <c r="IV108" s="3"/>
    </row>
    <row r="109" s="1" customFormat="1" ht="14.25" spans="1:256">
      <c r="A109" s="8"/>
      <c r="B109" s="9"/>
      <c r="C109" s="11" t="s">
        <v>4564</v>
      </c>
      <c r="D109" s="9"/>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c r="GS109" s="3"/>
      <c r="GT109" s="3"/>
      <c r="GU109" s="3"/>
      <c r="GV109" s="3"/>
      <c r="GW109" s="3"/>
      <c r="GX109" s="3"/>
      <c r="GY109" s="3"/>
      <c r="GZ109" s="3"/>
      <c r="HA109" s="3"/>
      <c r="HB109" s="3"/>
      <c r="HC109" s="3"/>
      <c r="HD109" s="3"/>
      <c r="HE109" s="3"/>
      <c r="HF109" s="3"/>
      <c r="HG109" s="3"/>
      <c r="HH109" s="3"/>
      <c r="HI109" s="3"/>
      <c r="HJ109" s="3"/>
      <c r="HK109" s="3"/>
      <c r="HL109" s="3"/>
      <c r="HM109" s="3"/>
      <c r="HN109" s="3"/>
      <c r="HO109" s="3"/>
      <c r="HP109" s="3"/>
      <c r="HQ109" s="3"/>
      <c r="HR109" s="3"/>
      <c r="HS109" s="3"/>
      <c r="HT109" s="3"/>
      <c r="HU109" s="3"/>
      <c r="HV109" s="3"/>
      <c r="HW109" s="3"/>
      <c r="HX109" s="3"/>
      <c r="HY109" s="3"/>
      <c r="HZ109" s="3"/>
      <c r="IA109" s="3"/>
      <c r="IB109" s="3"/>
      <c r="IC109" s="3"/>
      <c r="ID109" s="3"/>
      <c r="IE109" s="3"/>
      <c r="IF109" s="3"/>
      <c r="IG109" s="3"/>
      <c r="IH109" s="3"/>
      <c r="II109" s="3"/>
      <c r="IJ109" s="3"/>
      <c r="IK109" s="3"/>
      <c r="IL109" s="3"/>
      <c r="IM109" s="3"/>
      <c r="IN109" s="3"/>
      <c r="IO109" s="3"/>
      <c r="IP109" s="3"/>
      <c r="IQ109" s="3"/>
      <c r="IR109" s="3"/>
      <c r="IS109" s="3"/>
      <c r="IT109" s="3"/>
      <c r="IU109" s="3"/>
      <c r="IV109" s="3"/>
    </row>
    <row r="110" s="1" customFormat="1" ht="14.25" spans="1:256">
      <c r="A110" s="8"/>
      <c r="B110" s="9"/>
      <c r="C110" s="11" t="s">
        <v>4565</v>
      </c>
      <c r="D110" s="9"/>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c r="IU110" s="3"/>
      <c r="IV110" s="3"/>
    </row>
    <row r="111" s="1" customFormat="1" ht="14.25" spans="1:256">
      <c r="A111" s="8"/>
      <c r="B111" s="9"/>
      <c r="C111" s="11" t="s">
        <v>4566</v>
      </c>
      <c r="D111" s="9"/>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c r="FV111" s="3"/>
      <c r="FW111" s="3"/>
      <c r="FX111" s="3"/>
      <c r="FY111" s="3"/>
      <c r="FZ111" s="3"/>
      <c r="GA111" s="3"/>
      <c r="GB111" s="3"/>
      <c r="GC111" s="3"/>
      <c r="GD111" s="3"/>
      <c r="GE111" s="3"/>
      <c r="GF111" s="3"/>
      <c r="GG111" s="3"/>
      <c r="GH111" s="3"/>
      <c r="GI111" s="3"/>
      <c r="GJ111" s="3"/>
      <c r="GK111" s="3"/>
      <c r="GL111" s="3"/>
      <c r="GM111" s="3"/>
      <c r="GN111" s="3"/>
      <c r="GO111" s="3"/>
      <c r="GP111" s="3"/>
      <c r="GQ111" s="3"/>
      <c r="GR111" s="3"/>
      <c r="GS111" s="3"/>
      <c r="GT111" s="3"/>
      <c r="GU111" s="3"/>
      <c r="GV111" s="3"/>
      <c r="GW111" s="3"/>
      <c r="GX111" s="3"/>
      <c r="GY111" s="3"/>
      <c r="GZ111" s="3"/>
      <c r="HA111" s="3"/>
      <c r="HB111" s="3"/>
      <c r="HC111" s="3"/>
      <c r="HD111" s="3"/>
      <c r="HE111" s="3"/>
      <c r="HF111" s="3"/>
      <c r="HG111" s="3"/>
      <c r="HH111" s="3"/>
      <c r="HI111" s="3"/>
      <c r="HJ111" s="3"/>
      <c r="HK111" s="3"/>
      <c r="HL111" s="3"/>
      <c r="HM111" s="3"/>
      <c r="HN111" s="3"/>
      <c r="HO111" s="3"/>
      <c r="HP111" s="3"/>
      <c r="HQ111" s="3"/>
      <c r="HR111" s="3"/>
      <c r="HS111" s="3"/>
      <c r="HT111" s="3"/>
      <c r="HU111" s="3"/>
      <c r="HV111" s="3"/>
      <c r="HW111" s="3"/>
      <c r="HX111" s="3"/>
      <c r="HY111" s="3"/>
      <c r="HZ111" s="3"/>
      <c r="IA111" s="3"/>
      <c r="IB111" s="3"/>
      <c r="IC111" s="3"/>
      <c r="ID111" s="3"/>
      <c r="IE111" s="3"/>
      <c r="IF111" s="3"/>
      <c r="IG111" s="3"/>
      <c r="IH111" s="3"/>
      <c r="II111" s="3"/>
      <c r="IJ111" s="3"/>
      <c r="IK111" s="3"/>
      <c r="IL111" s="3"/>
      <c r="IM111" s="3"/>
      <c r="IN111" s="3"/>
      <c r="IO111" s="3"/>
      <c r="IP111" s="3"/>
      <c r="IQ111" s="3"/>
      <c r="IR111" s="3"/>
      <c r="IS111" s="3"/>
      <c r="IT111" s="3"/>
      <c r="IU111" s="3"/>
      <c r="IV111" s="3"/>
    </row>
    <row r="112" s="1" customFormat="1" ht="14.25" spans="1:256">
      <c r="A112" s="8"/>
      <c r="B112" s="9"/>
      <c r="C112" s="11" t="s">
        <v>4567</v>
      </c>
      <c r="D112" s="9"/>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c r="FV112" s="3"/>
      <c r="FW112" s="3"/>
      <c r="FX112" s="3"/>
      <c r="FY112" s="3"/>
      <c r="FZ112" s="3"/>
      <c r="GA112" s="3"/>
      <c r="GB112" s="3"/>
      <c r="GC112" s="3"/>
      <c r="GD112" s="3"/>
      <c r="GE112" s="3"/>
      <c r="GF112" s="3"/>
      <c r="GG112" s="3"/>
      <c r="GH112" s="3"/>
      <c r="GI112" s="3"/>
      <c r="GJ112" s="3"/>
      <c r="GK112" s="3"/>
      <c r="GL112" s="3"/>
      <c r="GM112" s="3"/>
      <c r="GN112" s="3"/>
      <c r="GO112" s="3"/>
      <c r="GP112" s="3"/>
      <c r="GQ112" s="3"/>
      <c r="GR112" s="3"/>
      <c r="GS112" s="3"/>
      <c r="GT112" s="3"/>
      <c r="GU112" s="3"/>
      <c r="GV112" s="3"/>
      <c r="GW112" s="3"/>
      <c r="GX112" s="3"/>
      <c r="GY112" s="3"/>
      <c r="GZ112" s="3"/>
      <c r="HA112" s="3"/>
      <c r="HB112" s="3"/>
      <c r="HC112" s="3"/>
      <c r="HD112" s="3"/>
      <c r="HE112" s="3"/>
      <c r="HF112" s="3"/>
      <c r="HG112" s="3"/>
      <c r="HH112" s="3"/>
      <c r="HI112" s="3"/>
      <c r="HJ112" s="3"/>
      <c r="HK112" s="3"/>
      <c r="HL112" s="3"/>
      <c r="HM112" s="3"/>
      <c r="HN112" s="3"/>
      <c r="HO112" s="3"/>
      <c r="HP112" s="3"/>
      <c r="HQ112" s="3"/>
      <c r="HR112" s="3"/>
      <c r="HS112" s="3"/>
      <c r="HT112" s="3"/>
      <c r="HU112" s="3"/>
      <c r="HV112" s="3"/>
      <c r="HW112" s="3"/>
      <c r="HX112" s="3"/>
      <c r="HY112" s="3"/>
      <c r="HZ112" s="3"/>
      <c r="IA112" s="3"/>
      <c r="IB112" s="3"/>
      <c r="IC112" s="3"/>
      <c r="ID112" s="3"/>
      <c r="IE112" s="3"/>
      <c r="IF112" s="3"/>
      <c r="IG112" s="3"/>
      <c r="IH112" s="3"/>
      <c r="II112" s="3"/>
      <c r="IJ112" s="3"/>
      <c r="IK112" s="3"/>
      <c r="IL112" s="3"/>
      <c r="IM112" s="3"/>
      <c r="IN112" s="3"/>
      <c r="IO112" s="3"/>
      <c r="IP112" s="3"/>
      <c r="IQ112" s="3"/>
      <c r="IR112" s="3"/>
      <c r="IS112" s="3"/>
      <c r="IT112" s="3"/>
      <c r="IU112" s="3"/>
      <c r="IV112" s="3"/>
    </row>
    <row r="113" s="1" customFormat="1" ht="14.25" spans="1:256">
      <c r="A113" s="8"/>
      <c r="B113" s="9"/>
      <c r="C113" s="11" t="s">
        <v>4568</v>
      </c>
      <c r="D113" s="9"/>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c r="FV113" s="3"/>
      <c r="FW113" s="3"/>
      <c r="FX113" s="3"/>
      <c r="FY113" s="3"/>
      <c r="FZ113" s="3"/>
      <c r="GA113" s="3"/>
      <c r="GB113" s="3"/>
      <c r="GC113" s="3"/>
      <c r="GD113" s="3"/>
      <c r="GE113" s="3"/>
      <c r="GF113" s="3"/>
      <c r="GG113" s="3"/>
      <c r="GH113" s="3"/>
      <c r="GI113" s="3"/>
      <c r="GJ113" s="3"/>
      <c r="GK113" s="3"/>
      <c r="GL113" s="3"/>
      <c r="GM113" s="3"/>
      <c r="GN113" s="3"/>
      <c r="GO113" s="3"/>
      <c r="GP113" s="3"/>
      <c r="GQ113" s="3"/>
      <c r="GR113" s="3"/>
      <c r="GS113" s="3"/>
      <c r="GT113" s="3"/>
      <c r="GU113" s="3"/>
      <c r="GV113" s="3"/>
      <c r="GW113" s="3"/>
      <c r="GX113" s="3"/>
      <c r="GY113" s="3"/>
      <c r="GZ113" s="3"/>
      <c r="HA113" s="3"/>
      <c r="HB113" s="3"/>
      <c r="HC113" s="3"/>
      <c r="HD113" s="3"/>
      <c r="HE113" s="3"/>
      <c r="HF113" s="3"/>
      <c r="HG113" s="3"/>
      <c r="HH113" s="3"/>
      <c r="HI113" s="3"/>
      <c r="HJ113" s="3"/>
      <c r="HK113" s="3"/>
      <c r="HL113" s="3"/>
      <c r="HM113" s="3"/>
      <c r="HN113" s="3"/>
      <c r="HO113" s="3"/>
      <c r="HP113" s="3"/>
      <c r="HQ113" s="3"/>
      <c r="HR113" s="3"/>
      <c r="HS113" s="3"/>
      <c r="HT113" s="3"/>
      <c r="HU113" s="3"/>
      <c r="HV113" s="3"/>
      <c r="HW113" s="3"/>
      <c r="HX113" s="3"/>
      <c r="HY113" s="3"/>
      <c r="HZ113" s="3"/>
      <c r="IA113" s="3"/>
      <c r="IB113" s="3"/>
      <c r="IC113" s="3"/>
      <c r="ID113" s="3"/>
      <c r="IE113" s="3"/>
      <c r="IF113" s="3"/>
      <c r="IG113" s="3"/>
      <c r="IH113" s="3"/>
      <c r="II113" s="3"/>
      <c r="IJ113" s="3"/>
      <c r="IK113" s="3"/>
      <c r="IL113" s="3"/>
      <c r="IM113" s="3"/>
      <c r="IN113" s="3"/>
      <c r="IO113" s="3"/>
      <c r="IP113" s="3"/>
      <c r="IQ113" s="3"/>
      <c r="IR113" s="3"/>
      <c r="IS113" s="3"/>
      <c r="IT113" s="3"/>
      <c r="IU113" s="3"/>
      <c r="IV113" s="3"/>
    </row>
    <row r="114" s="1" customFormat="1" ht="14.25" spans="1:256">
      <c r="A114" s="8"/>
      <c r="B114" s="9"/>
      <c r="C114" s="11" t="s">
        <v>4566</v>
      </c>
      <c r="D114" s="9"/>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c r="FV114" s="3"/>
      <c r="FW114" s="3"/>
      <c r="FX114" s="3"/>
      <c r="FY114" s="3"/>
      <c r="FZ114" s="3"/>
      <c r="GA114" s="3"/>
      <c r="GB114" s="3"/>
      <c r="GC114" s="3"/>
      <c r="GD114" s="3"/>
      <c r="GE114" s="3"/>
      <c r="GF114" s="3"/>
      <c r="GG114" s="3"/>
      <c r="GH114" s="3"/>
      <c r="GI114" s="3"/>
      <c r="GJ114" s="3"/>
      <c r="GK114" s="3"/>
      <c r="GL114" s="3"/>
      <c r="GM114" s="3"/>
      <c r="GN114" s="3"/>
      <c r="GO114" s="3"/>
      <c r="GP114" s="3"/>
      <c r="GQ114" s="3"/>
      <c r="GR114" s="3"/>
      <c r="GS114" s="3"/>
      <c r="GT114" s="3"/>
      <c r="GU114" s="3"/>
      <c r="GV114" s="3"/>
      <c r="GW114" s="3"/>
      <c r="GX114" s="3"/>
      <c r="GY114" s="3"/>
      <c r="GZ114" s="3"/>
      <c r="HA114" s="3"/>
      <c r="HB114" s="3"/>
      <c r="HC114" s="3"/>
      <c r="HD114" s="3"/>
      <c r="HE114" s="3"/>
      <c r="HF114" s="3"/>
      <c r="HG114" s="3"/>
      <c r="HH114" s="3"/>
      <c r="HI114" s="3"/>
      <c r="HJ114" s="3"/>
      <c r="HK114" s="3"/>
      <c r="HL114" s="3"/>
      <c r="HM114" s="3"/>
      <c r="HN114" s="3"/>
      <c r="HO114" s="3"/>
      <c r="HP114" s="3"/>
      <c r="HQ114" s="3"/>
      <c r="HR114" s="3"/>
      <c r="HS114" s="3"/>
      <c r="HT114" s="3"/>
      <c r="HU114" s="3"/>
      <c r="HV114" s="3"/>
      <c r="HW114" s="3"/>
      <c r="HX114" s="3"/>
      <c r="HY114" s="3"/>
      <c r="HZ114" s="3"/>
      <c r="IA114" s="3"/>
      <c r="IB114" s="3"/>
      <c r="IC114" s="3"/>
      <c r="ID114" s="3"/>
      <c r="IE114" s="3"/>
      <c r="IF114" s="3"/>
      <c r="IG114" s="3"/>
      <c r="IH114" s="3"/>
      <c r="II114" s="3"/>
      <c r="IJ114" s="3"/>
      <c r="IK114" s="3"/>
      <c r="IL114" s="3"/>
      <c r="IM114" s="3"/>
      <c r="IN114" s="3"/>
      <c r="IO114" s="3"/>
      <c r="IP114" s="3"/>
      <c r="IQ114" s="3"/>
      <c r="IR114" s="3"/>
      <c r="IS114" s="3"/>
      <c r="IT114" s="3"/>
      <c r="IU114" s="3"/>
      <c r="IV114" s="3"/>
    </row>
    <row r="115" s="1" customFormat="1" ht="14.25" spans="1:256">
      <c r="A115" s="8"/>
      <c r="B115" s="9"/>
      <c r="C115" s="11" t="s">
        <v>4569</v>
      </c>
      <c r="D115" s="9"/>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c r="FV115" s="3"/>
      <c r="FW115" s="3"/>
      <c r="FX115" s="3"/>
      <c r="FY115" s="3"/>
      <c r="FZ115" s="3"/>
      <c r="GA115" s="3"/>
      <c r="GB115" s="3"/>
      <c r="GC115" s="3"/>
      <c r="GD115" s="3"/>
      <c r="GE115" s="3"/>
      <c r="GF115" s="3"/>
      <c r="GG115" s="3"/>
      <c r="GH115" s="3"/>
      <c r="GI115" s="3"/>
      <c r="GJ115" s="3"/>
      <c r="GK115" s="3"/>
      <c r="GL115" s="3"/>
      <c r="GM115" s="3"/>
      <c r="GN115" s="3"/>
      <c r="GO115" s="3"/>
      <c r="GP115" s="3"/>
      <c r="GQ115" s="3"/>
      <c r="GR115" s="3"/>
      <c r="GS115" s="3"/>
      <c r="GT115" s="3"/>
      <c r="GU115" s="3"/>
      <c r="GV115" s="3"/>
      <c r="GW115" s="3"/>
      <c r="GX115" s="3"/>
      <c r="GY115" s="3"/>
      <c r="GZ115" s="3"/>
      <c r="HA115" s="3"/>
      <c r="HB115" s="3"/>
      <c r="HC115" s="3"/>
      <c r="HD115" s="3"/>
      <c r="HE115" s="3"/>
      <c r="HF115" s="3"/>
      <c r="HG115" s="3"/>
      <c r="HH115" s="3"/>
      <c r="HI115" s="3"/>
      <c r="HJ115" s="3"/>
      <c r="HK115" s="3"/>
      <c r="HL115" s="3"/>
      <c r="HM115" s="3"/>
      <c r="HN115" s="3"/>
      <c r="HO115" s="3"/>
      <c r="HP115" s="3"/>
      <c r="HQ115" s="3"/>
      <c r="HR115" s="3"/>
      <c r="HS115" s="3"/>
      <c r="HT115" s="3"/>
      <c r="HU115" s="3"/>
      <c r="HV115" s="3"/>
      <c r="HW115" s="3"/>
      <c r="HX115" s="3"/>
      <c r="HY115" s="3"/>
      <c r="HZ115" s="3"/>
      <c r="IA115" s="3"/>
      <c r="IB115" s="3"/>
      <c r="IC115" s="3"/>
      <c r="ID115" s="3"/>
      <c r="IE115" s="3"/>
      <c r="IF115" s="3"/>
      <c r="IG115" s="3"/>
      <c r="IH115" s="3"/>
      <c r="II115" s="3"/>
      <c r="IJ115" s="3"/>
      <c r="IK115" s="3"/>
      <c r="IL115" s="3"/>
      <c r="IM115" s="3"/>
      <c r="IN115" s="3"/>
      <c r="IO115" s="3"/>
      <c r="IP115" s="3"/>
      <c r="IQ115" s="3"/>
      <c r="IR115" s="3"/>
      <c r="IS115" s="3"/>
      <c r="IT115" s="3"/>
      <c r="IU115" s="3"/>
      <c r="IV115" s="3"/>
    </row>
    <row r="116" s="1" customFormat="1" ht="14.25" spans="1:256">
      <c r="A116" s="8"/>
      <c r="B116" s="9"/>
      <c r="C116" s="11" t="s">
        <v>4570</v>
      </c>
      <c r="D116" s="9"/>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c r="FV116" s="3"/>
      <c r="FW116" s="3"/>
      <c r="FX116" s="3"/>
      <c r="FY116" s="3"/>
      <c r="FZ116" s="3"/>
      <c r="GA116" s="3"/>
      <c r="GB116" s="3"/>
      <c r="GC116" s="3"/>
      <c r="GD116" s="3"/>
      <c r="GE116" s="3"/>
      <c r="GF116" s="3"/>
      <c r="GG116" s="3"/>
      <c r="GH116" s="3"/>
      <c r="GI116" s="3"/>
      <c r="GJ116" s="3"/>
      <c r="GK116" s="3"/>
      <c r="GL116" s="3"/>
      <c r="GM116" s="3"/>
      <c r="GN116" s="3"/>
      <c r="GO116" s="3"/>
      <c r="GP116" s="3"/>
      <c r="GQ116" s="3"/>
      <c r="GR116" s="3"/>
      <c r="GS116" s="3"/>
      <c r="GT116" s="3"/>
      <c r="GU116" s="3"/>
      <c r="GV116" s="3"/>
      <c r="GW116" s="3"/>
      <c r="GX116" s="3"/>
      <c r="GY116" s="3"/>
      <c r="GZ116" s="3"/>
      <c r="HA116" s="3"/>
      <c r="HB116" s="3"/>
      <c r="HC116" s="3"/>
      <c r="HD116" s="3"/>
      <c r="HE116" s="3"/>
      <c r="HF116" s="3"/>
      <c r="HG116" s="3"/>
      <c r="HH116" s="3"/>
      <c r="HI116" s="3"/>
      <c r="HJ116" s="3"/>
      <c r="HK116" s="3"/>
      <c r="HL116" s="3"/>
      <c r="HM116" s="3"/>
      <c r="HN116" s="3"/>
      <c r="HO116" s="3"/>
      <c r="HP116" s="3"/>
      <c r="HQ116" s="3"/>
      <c r="HR116" s="3"/>
      <c r="HS116" s="3"/>
      <c r="HT116" s="3"/>
      <c r="HU116" s="3"/>
      <c r="HV116" s="3"/>
      <c r="HW116" s="3"/>
      <c r="HX116" s="3"/>
      <c r="HY116" s="3"/>
      <c r="HZ116" s="3"/>
      <c r="IA116" s="3"/>
      <c r="IB116" s="3"/>
      <c r="IC116" s="3"/>
      <c r="ID116" s="3"/>
      <c r="IE116" s="3"/>
      <c r="IF116" s="3"/>
      <c r="IG116" s="3"/>
      <c r="IH116" s="3"/>
      <c r="II116" s="3"/>
      <c r="IJ116" s="3"/>
      <c r="IK116" s="3"/>
      <c r="IL116" s="3"/>
      <c r="IM116" s="3"/>
      <c r="IN116" s="3"/>
      <c r="IO116" s="3"/>
      <c r="IP116" s="3"/>
      <c r="IQ116" s="3"/>
      <c r="IR116" s="3"/>
      <c r="IS116" s="3"/>
      <c r="IT116" s="3"/>
      <c r="IU116" s="3"/>
      <c r="IV116" s="3"/>
    </row>
    <row r="117" s="1" customFormat="1" ht="14.25" spans="1:256">
      <c r="A117" s="8"/>
      <c r="B117" s="9"/>
      <c r="C117" s="11" t="s">
        <v>4571</v>
      </c>
      <c r="D117" s="9"/>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c r="FV117" s="3"/>
      <c r="FW117" s="3"/>
      <c r="FX117" s="3"/>
      <c r="FY117" s="3"/>
      <c r="FZ117" s="3"/>
      <c r="GA117" s="3"/>
      <c r="GB117" s="3"/>
      <c r="GC117" s="3"/>
      <c r="GD117" s="3"/>
      <c r="GE117" s="3"/>
      <c r="GF117" s="3"/>
      <c r="GG117" s="3"/>
      <c r="GH117" s="3"/>
      <c r="GI117" s="3"/>
      <c r="GJ117" s="3"/>
      <c r="GK117" s="3"/>
      <c r="GL117" s="3"/>
      <c r="GM117" s="3"/>
      <c r="GN117" s="3"/>
      <c r="GO117" s="3"/>
      <c r="GP117" s="3"/>
      <c r="GQ117" s="3"/>
      <c r="GR117" s="3"/>
      <c r="GS117" s="3"/>
      <c r="GT117" s="3"/>
      <c r="GU117" s="3"/>
      <c r="GV117" s="3"/>
      <c r="GW117" s="3"/>
      <c r="GX117" s="3"/>
      <c r="GY117" s="3"/>
      <c r="GZ117" s="3"/>
      <c r="HA117" s="3"/>
      <c r="HB117" s="3"/>
      <c r="HC117" s="3"/>
      <c r="HD117" s="3"/>
      <c r="HE117" s="3"/>
      <c r="HF117" s="3"/>
      <c r="HG117" s="3"/>
      <c r="HH117" s="3"/>
      <c r="HI117" s="3"/>
      <c r="HJ117" s="3"/>
      <c r="HK117" s="3"/>
      <c r="HL117" s="3"/>
      <c r="HM117" s="3"/>
      <c r="HN117" s="3"/>
      <c r="HO117" s="3"/>
      <c r="HP117" s="3"/>
      <c r="HQ117" s="3"/>
      <c r="HR117" s="3"/>
      <c r="HS117" s="3"/>
      <c r="HT117" s="3"/>
      <c r="HU117" s="3"/>
      <c r="HV117" s="3"/>
      <c r="HW117" s="3"/>
      <c r="HX117" s="3"/>
      <c r="HY117" s="3"/>
      <c r="HZ117" s="3"/>
      <c r="IA117" s="3"/>
      <c r="IB117" s="3"/>
      <c r="IC117" s="3"/>
      <c r="ID117" s="3"/>
      <c r="IE117" s="3"/>
      <c r="IF117" s="3"/>
      <c r="IG117" s="3"/>
      <c r="IH117" s="3"/>
      <c r="II117" s="3"/>
      <c r="IJ117" s="3"/>
      <c r="IK117" s="3"/>
      <c r="IL117" s="3"/>
      <c r="IM117" s="3"/>
      <c r="IN117" s="3"/>
      <c r="IO117" s="3"/>
      <c r="IP117" s="3"/>
      <c r="IQ117" s="3"/>
      <c r="IR117" s="3"/>
      <c r="IS117" s="3"/>
      <c r="IT117" s="3"/>
      <c r="IU117" s="3"/>
      <c r="IV117" s="3"/>
    </row>
    <row r="118" s="1" customFormat="1" ht="14.25" spans="1:256">
      <c r="A118" s="8"/>
      <c r="B118" s="9"/>
      <c r="C118" s="11" t="s">
        <v>4572</v>
      </c>
      <c r="D118" s="9"/>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c r="FV118" s="3"/>
      <c r="FW118" s="3"/>
      <c r="FX118" s="3"/>
      <c r="FY118" s="3"/>
      <c r="FZ118" s="3"/>
      <c r="GA118" s="3"/>
      <c r="GB118" s="3"/>
      <c r="GC118" s="3"/>
      <c r="GD118" s="3"/>
      <c r="GE118" s="3"/>
      <c r="GF118" s="3"/>
      <c r="GG118" s="3"/>
      <c r="GH118" s="3"/>
      <c r="GI118" s="3"/>
      <c r="GJ118" s="3"/>
      <c r="GK118" s="3"/>
      <c r="GL118" s="3"/>
      <c r="GM118" s="3"/>
      <c r="GN118" s="3"/>
      <c r="GO118" s="3"/>
      <c r="GP118" s="3"/>
      <c r="GQ118" s="3"/>
      <c r="GR118" s="3"/>
      <c r="GS118" s="3"/>
      <c r="GT118" s="3"/>
      <c r="GU118" s="3"/>
      <c r="GV118" s="3"/>
      <c r="GW118" s="3"/>
      <c r="GX118" s="3"/>
      <c r="GY118" s="3"/>
      <c r="GZ118" s="3"/>
      <c r="HA118" s="3"/>
      <c r="HB118" s="3"/>
      <c r="HC118" s="3"/>
      <c r="HD118" s="3"/>
      <c r="HE118" s="3"/>
      <c r="HF118" s="3"/>
      <c r="HG118" s="3"/>
      <c r="HH118" s="3"/>
      <c r="HI118" s="3"/>
      <c r="HJ118" s="3"/>
      <c r="HK118" s="3"/>
      <c r="HL118" s="3"/>
      <c r="HM118" s="3"/>
      <c r="HN118" s="3"/>
      <c r="HO118" s="3"/>
      <c r="HP118" s="3"/>
      <c r="HQ118" s="3"/>
      <c r="HR118" s="3"/>
      <c r="HS118" s="3"/>
      <c r="HT118" s="3"/>
      <c r="HU118" s="3"/>
      <c r="HV118" s="3"/>
      <c r="HW118" s="3"/>
      <c r="HX118" s="3"/>
      <c r="HY118" s="3"/>
      <c r="HZ118" s="3"/>
      <c r="IA118" s="3"/>
      <c r="IB118" s="3"/>
      <c r="IC118" s="3"/>
      <c r="ID118" s="3"/>
      <c r="IE118" s="3"/>
      <c r="IF118" s="3"/>
      <c r="IG118" s="3"/>
      <c r="IH118" s="3"/>
      <c r="II118" s="3"/>
      <c r="IJ118" s="3"/>
      <c r="IK118" s="3"/>
      <c r="IL118" s="3"/>
      <c r="IM118" s="3"/>
      <c r="IN118" s="3"/>
      <c r="IO118" s="3"/>
      <c r="IP118" s="3"/>
      <c r="IQ118" s="3"/>
      <c r="IR118" s="3"/>
      <c r="IS118" s="3"/>
      <c r="IT118" s="3"/>
      <c r="IU118" s="3"/>
      <c r="IV118" s="3"/>
    </row>
    <row r="119" s="1" customFormat="1" ht="14.25" spans="1:256">
      <c r="A119" s="8"/>
      <c r="B119" s="9"/>
      <c r="C119" s="11" t="s">
        <v>4573</v>
      </c>
      <c r="D119" s="9"/>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c r="FV119" s="3"/>
      <c r="FW119" s="3"/>
      <c r="FX119" s="3"/>
      <c r="FY119" s="3"/>
      <c r="FZ119" s="3"/>
      <c r="GA119" s="3"/>
      <c r="GB119" s="3"/>
      <c r="GC119" s="3"/>
      <c r="GD119" s="3"/>
      <c r="GE119" s="3"/>
      <c r="GF119" s="3"/>
      <c r="GG119" s="3"/>
      <c r="GH119" s="3"/>
      <c r="GI119" s="3"/>
      <c r="GJ119" s="3"/>
      <c r="GK119" s="3"/>
      <c r="GL119" s="3"/>
      <c r="GM119" s="3"/>
      <c r="GN119" s="3"/>
      <c r="GO119" s="3"/>
      <c r="GP119" s="3"/>
      <c r="GQ119" s="3"/>
      <c r="GR119" s="3"/>
      <c r="GS119" s="3"/>
      <c r="GT119" s="3"/>
      <c r="GU119" s="3"/>
      <c r="GV119" s="3"/>
      <c r="GW119" s="3"/>
      <c r="GX119" s="3"/>
      <c r="GY119" s="3"/>
      <c r="GZ119" s="3"/>
      <c r="HA119" s="3"/>
      <c r="HB119" s="3"/>
      <c r="HC119" s="3"/>
      <c r="HD119" s="3"/>
      <c r="HE119" s="3"/>
      <c r="HF119" s="3"/>
      <c r="HG119" s="3"/>
      <c r="HH119" s="3"/>
      <c r="HI119" s="3"/>
      <c r="HJ119" s="3"/>
      <c r="HK119" s="3"/>
      <c r="HL119" s="3"/>
      <c r="HM119" s="3"/>
      <c r="HN119" s="3"/>
      <c r="HO119" s="3"/>
      <c r="HP119" s="3"/>
      <c r="HQ119" s="3"/>
      <c r="HR119" s="3"/>
      <c r="HS119" s="3"/>
      <c r="HT119" s="3"/>
      <c r="HU119" s="3"/>
      <c r="HV119" s="3"/>
      <c r="HW119" s="3"/>
      <c r="HX119" s="3"/>
      <c r="HY119" s="3"/>
      <c r="HZ119" s="3"/>
      <c r="IA119" s="3"/>
      <c r="IB119" s="3"/>
      <c r="IC119" s="3"/>
      <c r="ID119" s="3"/>
      <c r="IE119" s="3"/>
      <c r="IF119" s="3"/>
      <c r="IG119" s="3"/>
      <c r="IH119" s="3"/>
      <c r="II119" s="3"/>
      <c r="IJ119" s="3"/>
      <c r="IK119" s="3"/>
      <c r="IL119" s="3"/>
      <c r="IM119" s="3"/>
      <c r="IN119" s="3"/>
      <c r="IO119" s="3"/>
      <c r="IP119" s="3"/>
      <c r="IQ119" s="3"/>
      <c r="IR119" s="3"/>
      <c r="IS119" s="3"/>
      <c r="IT119" s="3"/>
      <c r="IU119" s="3"/>
      <c r="IV119" s="3"/>
    </row>
    <row r="120" s="1" customFormat="1" ht="14.25" spans="1:256">
      <c r="A120" s="8"/>
      <c r="B120" s="9"/>
      <c r="C120" s="11" t="s">
        <v>4574</v>
      </c>
      <c r="D120" s="9"/>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c r="FV120" s="3"/>
      <c r="FW120" s="3"/>
      <c r="FX120" s="3"/>
      <c r="FY120" s="3"/>
      <c r="FZ120" s="3"/>
      <c r="GA120" s="3"/>
      <c r="GB120" s="3"/>
      <c r="GC120" s="3"/>
      <c r="GD120" s="3"/>
      <c r="GE120" s="3"/>
      <c r="GF120" s="3"/>
      <c r="GG120" s="3"/>
      <c r="GH120" s="3"/>
      <c r="GI120" s="3"/>
      <c r="GJ120" s="3"/>
      <c r="GK120" s="3"/>
      <c r="GL120" s="3"/>
      <c r="GM120" s="3"/>
      <c r="GN120" s="3"/>
      <c r="GO120" s="3"/>
      <c r="GP120" s="3"/>
      <c r="GQ120" s="3"/>
      <c r="GR120" s="3"/>
      <c r="GS120" s="3"/>
      <c r="GT120" s="3"/>
      <c r="GU120" s="3"/>
      <c r="GV120" s="3"/>
      <c r="GW120" s="3"/>
      <c r="GX120" s="3"/>
      <c r="GY120" s="3"/>
      <c r="GZ120" s="3"/>
      <c r="HA120" s="3"/>
      <c r="HB120" s="3"/>
      <c r="HC120" s="3"/>
      <c r="HD120" s="3"/>
      <c r="HE120" s="3"/>
      <c r="HF120" s="3"/>
      <c r="HG120" s="3"/>
      <c r="HH120" s="3"/>
      <c r="HI120" s="3"/>
      <c r="HJ120" s="3"/>
      <c r="HK120" s="3"/>
      <c r="HL120" s="3"/>
      <c r="HM120" s="3"/>
      <c r="HN120" s="3"/>
      <c r="HO120" s="3"/>
      <c r="HP120" s="3"/>
      <c r="HQ120" s="3"/>
      <c r="HR120" s="3"/>
      <c r="HS120" s="3"/>
      <c r="HT120" s="3"/>
      <c r="HU120" s="3"/>
      <c r="HV120" s="3"/>
      <c r="HW120" s="3"/>
      <c r="HX120" s="3"/>
      <c r="HY120" s="3"/>
      <c r="HZ120" s="3"/>
      <c r="IA120" s="3"/>
      <c r="IB120" s="3"/>
      <c r="IC120" s="3"/>
      <c r="ID120" s="3"/>
      <c r="IE120" s="3"/>
      <c r="IF120" s="3"/>
      <c r="IG120" s="3"/>
      <c r="IH120" s="3"/>
      <c r="II120" s="3"/>
      <c r="IJ120" s="3"/>
      <c r="IK120" s="3"/>
      <c r="IL120" s="3"/>
      <c r="IM120" s="3"/>
      <c r="IN120" s="3"/>
      <c r="IO120" s="3"/>
      <c r="IP120" s="3"/>
      <c r="IQ120" s="3"/>
      <c r="IR120" s="3"/>
      <c r="IS120" s="3"/>
      <c r="IT120" s="3"/>
      <c r="IU120" s="3"/>
      <c r="IV120" s="3"/>
    </row>
    <row r="121" s="1" customFormat="1" ht="14.25" spans="1:256">
      <c r="A121" s="8"/>
      <c r="B121" s="9"/>
      <c r="C121" s="11" t="s">
        <v>4575</v>
      </c>
      <c r="D121" s="9"/>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c r="FV121" s="3"/>
      <c r="FW121" s="3"/>
      <c r="FX121" s="3"/>
      <c r="FY121" s="3"/>
      <c r="FZ121" s="3"/>
      <c r="GA121" s="3"/>
      <c r="GB121" s="3"/>
      <c r="GC121" s="3"/>
      <c r="GD121" s="3"/>
      <c r="GE121" s="3"/>
      <c r="GF121" s="3"/>
      <c r="GG121" s="3"/>
      <c r="GH121" s="3"/>
      <c r="GI121" s="3"/>
      <c r="GJ121" s="3"/>
      <c r="GK121" s="3"/>
      <c r="GL121" s="3"/>
      <c r="GM121" s="3"/>
      <c r="GN121" s="3"/>
      <c r="GO121" s="3"/>
      <c r="GP121" s="3"/>
      <c r="GQ121" s="3"/>
      <c r="GR121" s="3"/>
      <c r="GS121" s="3"/>
      <c r="GT121" s="3"/>
      <c r="GU121" s="3"/>
      <c r="GV121" s="3"/>
      <c r="GW121" s="3"/>
      <c r="GX121" s="3"/>
      <c r="GY121" s="3"/>
      <c r="GZ121" s="3"/>
      <c r="HA121" s="3"/>
      <c r="HB121" s="3"/>
      <c r="HC121" s="3"/>
      <c r="HD121" s="3"/>
      <c r="HE121" s="3"/>
      <c r="HF121" s="3"/>
      <c r="HG121" s="3"/>
      <c r="HH121" s="3"/>
      <c r="HI121" s="3"/>
      <c r="HJ121" s="3"/>
      <c r="HK121" s="3"/>
      <c r="HL121" s="3"/>
      <c r="HM121" s="3"/>
      <c r="HN121" s="3"/>
      <c r="HO121" s="3"/>
      <c r="HP121" s="3"/>
      <c r="HQ121" s="3"/>
      <c r="HR121" s="3"/>
      <c r="HS121" s="3"/>
      <c r="HT121" s="3"/>
      <c r="HU121" s="3"/>
      <c r="HV121" s="3"/>
      <c r="HW121" s="3"/>
      <c r="HX121" s="3"/>
      <c r="HY121" s="3"/>
      <c r="HZ121" s="3"/>
      <c r="IA121" s="3"/>
      <c r="IB121" s="3"/>
      <c r="IC121" s="3"/>
      <c r="ID121" s="3"/>
      <c r="IE121" s="3"/>
      <c r="IF121" s="3"/>
      <c r="IG121" s="3"/>
      <c r="IH121" s="3"/>
      <c r="II121" s="3"/>
      <c r="IJ121" s="3"/>
      <c r="IK121" s="3"/>
      <c r="IL121" s="3"/>
      <c r="IM121" s="3"/>
      <c r="IN121" s="3"/>
      <c r="IO121" s="3"/>
      <c r="IP121" s="3"/>
      <c r="IQ121" s="3"/>
      <c r="IR121" s="3"/>
      <c r="IS121" s="3"/>
      <c r="IT121" s="3"/>
      <c r="IU121" s="3"/>
      <c r="IV121" s="3"/>
    </row>
    <row r="122" s="1" customFormat="1" ht="14.25" spans="1:256">
      <c r="A122" s="8"/>
      <c r="B122" s="9"/>
      <c r="C122" s="10" t="s">
        <v>4576</v>
      </c>
      <c r="D122" s="9"/>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c r="FV122" s="3"/>
      <c r="FW122" s="3"/>
      <c r="FX122" s="3"/>
      <c r="FY122" s="3"/>
      <c r="FZ122" s="3"/>
      <c r="GA122" s="3"/>
      <c r="GB122" s="3"/>
      <c r="GC122" s="3"/>
      <c r="GD122" s="3"/>
      <c r="GE122" s="3"/>
      <c r="GF122" s="3"/>
      <c r="GG122" s="3"/>
      <c r="GH122" s="3"/>
      <c r="GI122" s="3"/>
      <c r="GJ122" s="3"/>
      <c r="GK122" s="3"/>
      <c r="GL122" s="3"/>
      <c r="GM122" s="3"/>
      <c r="GN122" s="3"/>
      <c r="GO122" s="3"/>
      <c r="GP122" s="3"/>
      <c r="GQ122" s="3"/>
      <c r="GR122" s="3"/>
      <c r="GS122" s="3"/>
      <c r="GT122" s="3"/>
      <c r="GU122" s="3"/>
      <c r="GV122" s="3"/>
      <c r="GW122" s="3"/>
      <c r="GX122" s="3"/>
      <c r="GY122" s="3"/>
      <c r="GZ122" s="3"/>
      <c r="HA122" s="3"/>
      <c r="HB122" s="3"/>
      <c r="HC122" s="3"/>
      <c r="HD122" s="3"/>
      <c r="HE122" s="3"/>
      <c r="HF122" s="3"/>
      <c r="HG122" s="3"/>
      <c r="HH122" s="3"/>
      <c r="HI122" s="3"/>
      <c r="HJ122" s="3"/>
      <c r="HK122" s="3"/>
      <c r="HL122" s="3"/>
      <c r="HM122" s="3"/>
      <c r="HN122" s="3"/>
      <c r="HO122" s="3"/>
      <c r="HP122" s="3"/>
      <c r="HQ122" s="3"/>
      <c r="HR122" s="3"/>
      <c r="HS122" s="3"/>
      <c r="HT122" s="3"/>
      <c r="HU122" s="3"/>
      <c r="HV122" s="3"/>
      <c r="HW122" s="3"/>
      <c r="HX122" s="3"/>
      <c r="HY122" s="3"/>
      <c r="HZ122" s="3"/>
      <c r="IA122" s="3"/>
      <c r="IB122" s="3"/>
      <c r="IC122" s="3"/>
      <c r="ID122" s="3"/>
      <c r="IE122" s="3"/>
      <c r="IF122" s="3"/>
      <c r="IG122" s="3"/>
      <c r="IH122" s="3"/>
      <c r="II122" s="3"/>
      <c r="IJ122" s="3"/>
      <c r="IK122" s="3"/>
      <c r="IL122" s="3"/>
      <c r="IM122" s="3"/>
      <c r="IN122" s="3"/>
      <c r="IO122" s="3"/>
      <c r="IP122" s="3"/>
      <c r="IQ122" s="3"/>
      <c r="IR122" s="3"/>
      <c r="IS122" s="3"/>
      <c r="IT122" s="3"/>
      <c r="IU122" s="3"/>
      <c r="IV122" s="3"/>
    </row>
    <row r="123" s="1" customFormat="1" ht="14.25" spans="1:256">
      <c r="A123" s="8"/>
      <c r="B123" s="9"/>
      <c r="C123" s="11" t="s">
        <v>4577</v>
      </c>
      <c r="D123" s="9"/>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c r="FV123" s="3"/>
      <c r="FW123" s="3"/>
      <c r="FX123" s="3"/>
      <c r="FY123" s="3"/>
      <c r="FZ123" s="3"/>
      <c r="GA123" s="3"/>
      <c r="GB123" s="3"/>
      <c r="GC123" s="3"/>
      <c r="GD123" s="3"/>
      <c r="GE123" s="3"/>
      <c r="GF123" s="3"/>
      <c r="GG123" s="3"/>
      <c r="GH123" s="3"/>
      <c r="GI123" s="3"/>
      <c r="GJ123" s="3"/>
      <c r="GK123" s="3"/>
      <c r="GL123" s="3"/>
      <c r="GM123" s="3"/>
      <c r="GN123" s="3"/>
      <c r="GO123" s="3"/>
      <c r="GP123" s="3"/>
      <c r="GQ123" s="3"/>
      <c r="GR123" s="3"/>
      <c r="GS123" s="3"/>
      <c r="GT123" s="3"/>
      <c r="GU123" s="3"/>
      <c r="GV123" s="3"/>
      <c r="GW123" s="3"/>
      <c r="GX123" s="3"/>
      <c r="GY123" s="3"/>
      <c r="GZ123" s="3"/>
      <c r="HA123" s="3"/>
      <c r="HB123" s="3"/>
      <c r="HC123" s="3"/>
      <c r="HD123" s="3"/>
      <c r="HE123" s="3"/>
      <c r="HF123" s="3"/>
      <c r="HG123" s="3"/>
      <c r="HH123" s="3"/>
      <c r="HI123" s="3"/>
      <c r="HJ123" s="3"/>
      <c r="HK123" s="3"/>
      <c r="HL123" s="3"/>
      <c r="HM123" s="3"/>
      <c r="HN123" s="3"/>
      <c r="HO123" s="3"/>
      <c r="HP123" s="3"/>
      <c r="HQ123" s="3"/>
      <c r="HR123" s="3"/>
      <c r="HS123" s="3"/>
      <c r="HT123" s="3"/>
      <c r="HU123" s="3"/>
      <c r="HV123" s="3"/>
      <c r="HW123" s="3"/>
      <c r="HX123" s="3"/>
      <c r="HY123" s="3"/>
      <c r="HZ123" s="3"/>
      <c r="IA123" s="3"/>
      <c r="IB123" s="3"/>
      <c r="IC123" s="3"/>
      <c r="ID123" s="3"/>
      <c r="IE123" s="3"/>
      <c r="IF123" s="3"/>
      <c r="IG123" s="3"/>
      <c r="IH123" s="3"/>
      <c r="II123" s="3"/>
      <c r="IJ123" s="3"/>
      <c r="IK123" s="3"/>
      <c r="IL123" s="3"/>
      <c r="IM123" s="3"/>
      <c r="IN123" s="3"/>
      <c r="IO123" s="3"/>
      <c r="IP123" s="3"/>
      <c r="IQ123" s="3"/>
      <c r="IR123" s="3"/>
      <c r="IS123" s="3"/>
      <c r="IT123" s="3"/>
      <c r="IU123" s="3"/>
      <c r="IV123" s="3"/>
    </row>
    <row r="124" s="1" customFormat="1" ht="14.25" spans="1:256">
      <c r="A124" s="8"/>
      <c r="B124" s="9"/>
      <c r="C124" s="11" t="s">
        <v>4578</v>
      </c>
      <c r="D124" s="9"/>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c r="FV124" s="3"/>
      <c r="FW124" s="3"/>
      <c r="FX124" s="3"/>
      <c r="FY124" s="3"/>
      <c r="FZ124" s="3"/>
      <c r="GA124" s="3"/>
      <c r="GB124" s="3"/>
      <c r="GC124" s="3"/>
      <c r="GD124" s="3"/>
      <c r="GE124" s="3"/>
      <c r="GF124" s="3"/>
      <c r="GG124" s="3"/>
      <c r="GH124" s="3"/>
      <c r="GI124" s="3"/>
      <c r="GJ124" s="3"/>
      <c r="GK124" s="3"/>
      <c r="GL124" s="3"/>
      <c r="GM124" s="3"/>
      <c r="GN124" s="3"/>
      <c r="GO124" s="3"/>
      <c r="GP124" s="3"/>
      <c r="GQ124" s="3"/>
      <c r="GR124" s="3"/>
      <c r="GS124" s="3"/>
      <c r="GT124" s="3"/>
      <c r="GU124" s="3"/>
      <c r="GV124" s="3"/>
      <c r="GW124" s="3"/>
      <c r="GX124" s="3"/>
      <c r="GY124" s="3"/>
      <c r="GZ124" s="3"/>
      <c r="HA124" s="3"/>
      <c r="HB124" s="3"/>
      <c r="HC124" s="3"/>
      <c r="HD124" s="3"/>
      <c r="HE124" s="3"/>
      <c r="HF124" s="3"/>
      <c r="HG124" s="3"/>
      <c r="HH124" s="3"/>
      <c r="HI124" s="3"/>
      <c r="HJ124" s="3"/>
      <c r="HK124" s="3"/>
      <c r="HL124" s="3"/>
      <c r="HM124" s="3"/>
      <c r="HN124" s="3"/>
      <c r="HO124" s="3"/>
      <c r="HP124" s="3"/>
      <c r="HQ124" s="3"/>
      <c r="HR124" s="3"/>
      <c r="HS124" s="3"/>
      <c r="HT124" s="3"/>
      <c r="HU124" s="3"/>
      <c r="HV124" s="3"/>
      <c r="HW124" s="3"/>
      <c r="HX124" s="3"/>
      <c r="HY124" s="3"/>
      <c r="HZ124" s="3"/>
      <c r="IA124" s="3"/>
      <c r="IB124" s="3"/>
      <c r="IC124" s="3"/>
      <c r="ID124" s="3"/>
      <c r="IE124" s="3"/>
      <c r="IF124" s="3"/>
      <c r="IG124" s="3"/>
      <c r="IH124" s="3"/>
      <c r="II124" s="3"/>
      <c r="IJ124" s="3"/>
      <c r="IK124" s="3"/>
      <c r="IL124" s="3"/>
      <c r="IM124" s="3"/>
      <c r="IN124" s="3"/>
      <c r="IO124" s="3"/>
      <c r="IP124" s="3"/>
      <c r="IQ124" s="3"/>
      <c r="IR124" s="3"/>
      <c r="IS124" s="3"/>
      <c r="IT124" s="3"/>
      <c r="IU124" s="3"/>
      <c r="IV124" s="3"/>
    </row>
    <row r="125" s="1" customFormat="1" ht="14.25" spans="1:256">
      <c r="A125" s="8"/>
      <c r="B125" s="9"/>
      <c r="C125" s="11" t="s">
        <v>4579</v>
      </c>
      <c r="D125" s="9"/>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c r="FV125" s="3"/>
      <c r="FW125" s="3"/>
      <c r="FX125" s="3"/>
      <c r="FY125" s="3"/>
      <c r="FZ125" s="3"/>
      <c r="GA125" s="3"/>
      <c r="GB125" s="3"/>
      <c r="GC125" s="3"/>
      <c r="GD125" s="3"/>
      <c r="GE125" s="3"/>
      <c r="GF125" s="3"/>
      <c r="GG125" s="3"/>
      <c r="GH125" s="3"/>
      <c r="GI125" s="3"/>
      <c r="GJ125" s="3"/>
      <c r="GK125" s="3"/>
      <c r="GL125" s="3"/>
      <c r="GM125" s="3"/>
      <c r="GN125" s="3"/>
      <c r="GO125" s="3"/>
      <c r="GP125" s="3"/>
      <c r="GQ125" s="3"/>
      <c r="GR125" s="3"/>
      <c r="GS125" s="3"/>
      <c r="GT125" s="3"/>
      <c r="GU125" s="3"/>
      <c r="GV125" s="3"/>
      <c r="GW125" s="3"/>
      <c r="GX125" s="3"/>
      <c r="GY125" s="3"/>
      <c r="GZ125" s="3"/>
      <c r="HA125" s="3"/>
      <c r="HB125" s="3"/>
      <c r="HC125" s="3"/>
      <c r="HD125" s="3"/>
      <c r="HE125" s="3"/>
      <c r="HF125" s="3"/>
      <c r="HG125" s="3"/>
      <c r="HH125" s="3"/>
      <c r="HI125" s="3"/>
      <c r="HJ125" s="3"/>
      <c r="HK125" s="3"/>
      <c r="HL125" s="3"/>
      <c r="HM125" s="3"/>
      <c r="HN125" s="3"/>
      <c r="HO125" s="3"/>
      <c r="HP125" s="3"/>
      <c r="HQ125" s="3"/>
      <c r="HR125" s="3"/>
      <c r="HS125" s="3"/>
      <c r="HT125" s="3"/>
      <c r="HU125" s="3"/>
      <c r="HV125" s="3"/>
      <c r="HW125" s="3"/>
      <c r="HX125" s="3"/>
      <c r="HY125" s="3"/>
      <c r="HZ125" s="3"/>
      <c r="IA125" s="3"/>
      <c r="IB125" s="3"/>
      <c r="IC125" s="3"/>
      <c r="ID125" s="3"/>
      <c r="IE125" s="3"/>
      <c r="IF125" s="3"/>
      <c r="IG125" s="3"/>
      <c r="IH125" s="3"/>
      <c r="II125" s="3"/>
      <c r="IJ125" s="3"/>
      <c r="IK125" s="3"/>
      <c r="IL125" s="3"/>
      <c r="IM125" s="3"/>
      <c r="IN125" s="3"/>
      <c r="IO125" s="3"/>
      <c r="IP125" s="3"/>
      <c r="IQ125" s="3"/>
      <c r="IR125" s="3"/>
      <c r="IS125" s="3"/>
      <c r="IT125" s="3"/>
      <c r="IU125" s="3"/>
      <c r="IV125" s="3"/>
    </row>
    <row r="126" s="1" customFormat="1" ht="14.25" spans="1:256">
      <c r="A126" s="8"/>
      <c r="B126" s="9"/>
      <c r="C126" s="11" t="s">
        <v>4580</v>
      </c>
      <c r="D126" s="9"/>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c r="FV126" s="3"/>
      <c r="FW126" s="3"/>
      <c r="FX126" s="3"/>
      <c r="FY126" s="3"/>
      <c r="FZ126" s="3"/>
      <c r="GA126" s="3"/>
      <c r="GB126" s="3"/>
      <c r="GC126" s="3"/>
      <c r="GD126" s="3"/>
      <c r="GE126" s="3"/>
      <c r="GF126" s="3"/>
      <c r="GG126" s="3"/>
      <c r="GH126" s="3"/>
      <c r="GI126" s="3"/>
      <c r="GJ126" s="3"/>
      <c r="GK126" s="3"/>
      <c r="GL126" s="3"/>
      <c r="GM126" s="3"/>
      <c r="GN126" s="3"/>
      <c r="GO126" s="3"/>
      <c r="GP126" s="3"/>
      <c r="GQ126" s="3"/>
      <c r="GR126" s="3"/>
      <c r="GS126" s="3"/>
      <c r="GT126" s="3"/>
      <c r="GU126" s="3"/>
      <c r="GV126" s="3"/>
      <c r="GW126" s="3"/>
      <c r="GX126" s="3"/>
      <c r="GY126" s="3"/>
      <c r="GZ126" s="3"/>
      <c r="HA126" s="3"/>
      <c r="HB126" s="3"/>
      <c r="HC126" s="3"/>
      <c r="HD126" s="3"/>
      <c r="HE126" s="3"/>
      <c r="HF126" s="3"/>
      <c r="HG126" s="3"/>
      <c r="HH126" s="3"/>
      <c r="HI126" s="3"/>
      <c r="HJ126" s="3"/>
      <c r="HK126" s="3"/>
      <c r="HL126" s="3"/>
      <c r="HM126" s="3"/>
      <c r="HN126" s="3"/>
      <c r="HO126" s="3"/>
      <c r="HP126" s="3"/>
      <c r="HQ126" s="3"/>
      <c r="HR126" s="3"/>
      <c r="HS126" s="3"/>
      <c r="HT126" s="3"/>
      <c r="HU126" s="3"/>
      <c r="HV126" s="3"/>
      <c r="HW126" s="3"/>
      <c r="HX126" s="3"/>
      <c r="HY126" s="3"/>
      <c r="HZ126" s="3"/>
      <c r="IA126" s="3"/>
      <c r="IB126" s="3"/>
      <c r="IC126" s="3"/>
      <c r="ID126" s="3"/>
      <c r="IE126" s="3"/>
      <c r="IF126" s="3"/>
      <c r="IG126" s="3"/>
      <c r="IH126" s="3"/>
      <c r="II126" s="3"/>
      <c r="IJ126" s="3"/>
      <c r="IK126" s="3"/>
      <c r="IL126" s="3"/>
      <c r="IM126" s="3"/>
      <c r="IN126" s="3"/>
      <c r="IO126" s="3"/>
      <c r="IP126" s="3"/>
      <c r="IQ126" s="3"/>
      <c r="IR126" s="3"/>
      <c r="IS126" s="3"/>
      <c r="IT126" s="3"/>
      <c r="IU126" s="3"/>
      <c r="IV126" s="3"/>
    </row>
    <row r="127" s="1" customFormat="1" ht="14.25" spans="1:256">
      <c r="A127" s="8"/>
      <c r="B127" s="9"/>
      <c r="C127" s="11" t="s">
        <v>4581</v>
      </c>
      <c r="D127" s="9"/>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c r="FV127" s="3"/>
      <c r="FW127" s="3"/>
      <c r="FX127" s="3"/>
      <c r="FY127" s="3"/>
      <c r="FZ127" s="3"/>
      <c r="GA127" s="3"/>
      <c r="GB127" s="3"/>
      <c r="GC127" s="3"/>
      <c r="GD127" s="3"/>
      <c r="GE127" s="3"/>
      <c r="GF127" s="3"/>
      <c r="GG127" s="3"/>
      <c r="GH127" s="3"/>
      <c r="GI127" s="3"/>
      <c r="GJ127" s="3"/>
      <c r="GK127" s="3"/>
      <c r="GL127" s="3"/>
      <c r="GM127" s="3"/>
      <c r="GN127" s="3"/>
      <c r="GO127" s="3"/>
      <c r="GP127" s="3"/>
      <c r="GQ127" s="3"/>
      <c r="GR127" s="3"/>
      <c r="GS127" s="3"/>
      <c r="GT127" s="3"/>
      <c r="GU127" s="3"/>
      <c r="GV127" s="3"/>
      <c r="GW127" s="3"/>
      <c r="GX127" s="3"/>
      <c r="GY127" s="3"/>
      <c r="GZ127" s="3"/>
      <c r="HA127" s="3"/>
      <c r="HB127" s="3"/>
      <c r="HC127" s="3"/>
      <c r="HD127" s="3"/>
      <c r="HE127" s="3"/>
      <c r="HF127" s="3"/>
      <c r="HG127" s="3"/>
      <c r="HH127" s="3"/>
      <c r="HI127" s="3"/>
      <c r="HJ127" s="3"/>
      <c r="HK127" s="3"/>
      <c r="HL127" s="3"/>
      <c r="HM127" s="3"/>
      <c r="HN127" s="3"/>
      <c r="HO127" s="3"/>
      <c r="HP127" s="3"/>
      <c r="HQ127" s="3"/>
      <c r="HR127" s="3"/>
      <c r="HS127" s="3"/>
      <c r="HT127" s="3"/>
      <c r="HU127" s="3"/>
      <c r="HV127" s="3"/>
      <c r="HW127" s="3"/>
      <c r="HX127" s="3"/>
      <c r="HY127" s="3"/>
      <c r="HZ127" s="3"/>
      <c r="IA127" s="3"/>
      <c r="IB127" s="3"/>
      <c r="IC127" s="3"/>
      <c r="ID127" s="3"/>
      <c r="IE127" s="3"/>
      <c r="IF127" s="3"/>
      <c r="IG127" s="3"/>
      <c r="IH127" s="3"/>
      <c r="II127" s="3"/>
      <c r="IJ127" s="3"/>
      <c r="IK127" s="3"/>
      <c r="IL127" s="3"/>
      <c r="IM127" s="3"/>
      <c r="IN127" s="3"/>
      <c r="IO127" s="3"/>
      <c r="IP127" s="3"/>
      <c r="IQ127" s="3"/>
      <c r="IR127" s="3"/>
      <c r="IS127" s="3"/>
      <c r="IT127" s="3"/>
      <c r="IU127" s="3"/>
      <c r="IV127" s="3"/>
    </row>
    <row r="128" s="1" customFormat="1" ht="14.25" spans="1:256">
      <c r="A128" s="8"/>
      <c r="B128" s="9"/>
      <c r="C128" s="11" t="s">
        <v>4582</v>
      </c>
      <c r="D128" s="9"/>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c r="FV128" s="3"/>
      <c r="FW128" s="3"/>
      <c r="FX128" s="3"/>
      <c r="FY128" s="3"/>
      <c r="FZ128" s="3"/>
      <c r="GA128" s="3"/>
      <c r="GB128" s="3"/>
      <c r="GC128" s="3"/>
      <c r="GD128" s="3"/>
      <c r="GE128" s="3"/>
      <c r="GF128" s="3"/>
      <c r="GG128" s="3"/>
      <c r="GH128" s="3"/>
      <c r="GI128" s="3"/>
      <c r="GJ128" s="3"/>
      <c r="GK128" s="3"/>
      <c r="GL128" s="3"/>
      <c r="GM128" s="3"/>
      <c r="GN128" s="3"/>
      <c r="GO128" s="3"/>
      <c r="GP128" s="3"/>
      <c r="GQ128" s="3"/>
      <c r="GR128" s="3"/>
      <c r="GS128" s="3"/>
      <c r="GT128" s="3"/>
      <c r="GU128" s="3"/>
      <c r="GV128" s="3"/>
      <c r="GW128" s="3"/>
      <c r="GX128" s="3"/>
      <c r="GY128" s="3"/>
      <c r="GZ128" s="3"/>
      <c r="HA128" s="3"/>
      <c r="HB128" s="3"/>
      <c r="HC128" s="3"/>
      <c r="HD128" s="3"/>
      <c r="HE128" s="3"/>
      <c r="HF128" s="3"/>
      <c r="HG128" s="3"/>
      <c r="HH128" s="3"/>
      <c r="HI128" s="3"/>
      <c r="HJ128" s="3"/>
      <c r="HK128" s="3"/>
      <c r="HL128" s="3"/>
      <c r="HM128" s="3"/>
      <c r="HN128" s="3"/>
      <c r="HO128" s="3"/>
      <c r="HP128" s="3"/>
      <c r="HQ128" s="3"/>
      <c r="HR128" s="3"/>
      <c r="HS128" s="3"/>
      <c r="HT128" s="3"/>
      <c r="HU128" s="3"/>
      <c r="HV128" s="3"/>
      <c r="HW128" s="3"/>
      <c r="HX128" s="3"/>
      <c r="HY128" s="3"/>
      <c r="HZ128" s="3"/>
      <c r="IA128" s="3"/>
      <c r="IB128" s="3"/>
      <c r="IC128" s="3"/>
      <c r="ID128" s="3"/>
      <c r="IE128" s="3"/>
      <c r="IF128" s="3"/>
      <c r="IG128" s="3"/>
      <c r="IH128" s="3"/>
      <c r="II128" s="3"/>
      <c r="IJ128" s="3"/>
      <c r="IK128" s="3"/>
      <c r="IL128" s="3"/>
      <c r="IM128" s="3"/>
      <c r="IN128" s="3"/>
      <c r="IO128" s="3"/>
      <c r="IP128" s="3"/>
      <c r="IQ128" s="3"/>
      <c r="IR128" s="3"/>
      <c r="IS128" s="3"/>
      <c r="IT128" s="3"/>
      <c r="IU128" s="3"/>
      <c r="IV128" s="3"/>
    </row>
    <row r="129" s="1" customFormat="1" ht="14.25" spans="1:256">
      <c r="A129" s="8"/>
      <c r="B129" s="9"/>
      <c r="C129" s="11" t="s">
        <v>4583</v>
      </c>
      <c r="D129" s="9"/>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c r="FV129" s="3"/>
      <c r="FW129" s="3"/>
      <c r="FX129" s="3"/>
      <c r="FY129" s="3"/>
      <c r="FZ129" s="3"/>
      <c r="GA129" s="3"/>
      <c r="GB129" s="3"/>
      <c r="GC129" s="3"/>
      <c r="GD129" s="3"/>
      <c r="GE129" s="3"/>
      <c r="GF129" s="3"/>
      <c r="GG129" s="3"/>
      <c r="GH129" s="3"/>
      <c r="GI129" s="3"/>
      <c r="GJ129" s="3"/>
      <c r="GK129" s="3"/>
      <c r="GL129" s="3"/>
      <c r="GM129" s="3"/>
      <c r="GN129" s="3"/>
      <c r="GO129" s="3"/>
      <c r="GP129" s="3"/>
      <c r="GQ129" s="3"/>
      <c r="GR129" s="3"/>
      <c r="GS129" s="3"/>
      <c r="GT129" s="3"/>
      <c r="GU129" s="3"/>
      <c r="GV129" s="3"/>
      <c r="GW129" s="3"/>
      <c r="GX129" s="3"/>
      <c r="GY129" s="3"/>
      <c r="GZ129" s="3"/>
      <c r="HA129" s="3"/>
      <c r="HB129" s="3"/>
      <c r="HC129" s="3"/>
      <c r="HD129" s="3"/>
      <c r="HE129" s="3"/>
      <c r="HF129" s="3"/>
      <c r="HG129" s="3"/>
      <c r="HH129" s="3"/>
      <c r="HI129" s="3"/>
      <c r="HJ129" s="3"/>
      <c r="HK129" s="3"/>
      <c r="HL129" s="3"/>
      <c r="HM129" s="3"/>
      <c r="HN129" s="3"/>
      <c r="HO129" s="3"/>
      <c r="HP129" s="3"/>
      <c r="HQ129" s="3"/>
      <c r="HR129" s="3"/>
      <c r="HS129" s="3"/>
      <c r="HT129" s="3"/>
      <c r="HU129" s="3"/>
      <c r="HV129" s="3"/>
      <c r="HW129" s="3"/>
      <c r="HX129" s="3"/>
      <c r="HY129" s="3"/>
      <c r="HZ129" s="3"/>
      <c r="IA129" s="3"/>
      <c r="IB129" s="3"/>
      <c r="IC129" s="3"/>
      <c r="ID129" s="3"/>
      <c r="IE129" s="3"/>
      <c r="IF129" s="3"/>
      <c r="IG129" s="3"/>
      <c r="IH129" s="3"/>
      <c r="II129" s="3"/>
      <c r="IJ129" s="3"/>
      <c r="IK129" s="3"/>
      <c r="IL129" s="3"/>
      <c r="IM129" s="3"/>
      <c r="IN129" s="3"/>
      <c r="IO129" s="3"/>
      <c r="IP129" s="3"/>
      <c r="IQ129" s="3"/>
      <c r="IR129" s="3"/>
      <c r="IS129" s="3"/>
      <c r="IT129" s="3"/>
      <c r="IU129" s="3"/>
      <c r="IV129" s="3"/>
    </row>
    <row r="130" s="1" customFormat="1" ht="14.25" spans="1:256">
      <c r="A130" s="8"/>
      <c r="B130" s="9"/>
      <c r="C130" s="11" t="s">
        <v>4584</v>
      </c>
      <c r="D130" s="9"/>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c r="FV130" s="3"/>
      <c r="FW130" s="3"/>
      <c r="FX130" s="3"/>
      <c r="FY130" s="3"/>
      <c r="FZ130" s="3"/>
      <c r="GA130" s="3"/>
      <c r="GB130" s="3"/>
      <c r="GC130" s="3"/>
      <c r="GD130" s="3"/>
      <c r="GE130" s="3"/>
      <c r="GF130" s="3"/>
      <c r="GG130" s="3"/>
      <c r="GH130" s="3"/>
      <c r="GI130" s="3"/>
      <c r="GJ130" s="3"/>
      <c r="GK130" s="3"/>
      <c r="GL130" s="3"/>
      <c r="GM130" s="3"/>
      <c r="GN130" s="3"/>
      <c r="GO130" s="3"/>
      <c r="GP130" s="3"/>
      <c r="GQ130" s="3"/>
      <c r="GR130" s="3"/>
      <c r="GS130" s="3"/>
      <c r="GT130" s="3"/>
      <c r="GU130" s="3"/>
      <c r="GV130" s="3"/>
      <c r="GW130" s="3"/>
      <c r="GX130" s="3"/>
      <c r="GY130" s="3"/>
      <c r="GZ130" s="3"/>
      <c r="HA130" s="3"/>
      <c r="HB130" s="3"/>
      <c r="HC130" s="3"/>
      <c r="HD130" s="3"/>
      <c r="HE130" s="3"/>
      <c r="HF130" s="3"/>
      <c r="HG130" s="3"/>
      <c r="HH130" s="3"/>
      <c r="HI130" s="3"/>
      <c r="HJ130" s="3"/>
      <c r="HK130" s="3"/>
      <c r="HL130" s="3"/>
      <c r="HM130" s="3"/>
      <c r="HN130" s="3"/>
      <c r="HO130" s="3"/>
      <c r="HP130" s="3"/>
      <c r="HQ130" s="3"/>
      <c r="HR130" s="3"/>
      <c r="HS130" s="3"/>
      <c r="HT130" s="3"/>
      <c r="HU130" s="3"/>
      <c r="HV130" s="3"/>
      <c r="HW130" s="3"/>
      <c r="HX130" s="3"/>
      <c r="HY130" s="3"/>
      <c r="HZ130" s="3"/>
      <c r="IA130" s="3"/>
      <c r="IB130" s="3"/>
      <c r="IC130" s="3"/>
      <c r="ID130" s="3"/>
      <c r="IE130" s="3"/>
      <c r="IF130" s="3"/>
      <c r="IG130" s="3"/>
      <c r="IH130" s="3"/>
      <c r="II130" s="3"/>
      <c r="IJ130" s="3"/>
      <c r="IK130" s="3"/>
      <c r="IL130" s="3"/>
      <c r="IM130" s="3"/>
      <c r="IN130" s="3"/>
      <c r="IO130" s="3"/>
      <c r="IP130" s="3"/>
      <c r="IQ130" s="3"/>
      <c r="IR130" s="3"/>
      <c r="IS130" s="3"/>
      <c r="IT130" s="3"/>
      <c r="IU130" s="3"/>
      <c r="IV130" s="3"/>
    </row>
    <row r="131" s="1" customFormat="1" ht="14.25" spans="1:256">
      <c r="A131" s="8"/>
      <c r="B131" s="9"/>
      <c r="C131" s="11" t="s">
        <v>4585</v>
      </c>
      <c r="D131" s="9"/>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c r="FV131" s="3"/>
      <c r="FW131" s="3"/>
      <c r="FX131" s="3"/>
      <c r="FY131" s="3"/>
      <c r="FZ131" s="3"/>
      <c r="GA131" s="3"/>
      <c r="GB131" s="3"/>
      <c r="GC131" s="3"/>
      <c r="GD131" s="3"/>
      <c r="GE131" s="3"/>
      <c r="GF131" s="3"/>
      <c r="GG131" s="3"/>
      <c r="GH131" s="3"/>
      <c r="GI131" s="3"/>
      <c r="GJ131" s="3"/>
      <c r="GK131" s="3"/>
      <c r="GL131" s="3"/>
      <c r="GM131" s="3"/>
      <c r="GN131" s="3"/>
      <c r="GO131" s="3"/>
      <c r="GP131" s="3"/>
      <c r="GQ131" s="3"/>
      <c r="GR131" s="3"/>
      <c r="GS131" s="3"/>
      <c r="GT131" s="3"/>
      <c r="GU131" s="3"/>
      <c r="GV131" s="3"/>
      <c r="GW131" s="3"/>
      <c r="GX131" s="3"/>
      <c r="GY131" s="3"/>
      <c r="GZ131" s="3"/>
      <c r="HA131" s="3"/>
      <c r="HB131" s="3"/>
      <c r="HC131" s="3"/>
      <c r="HD131" s="3"/>
      <c r="HE131" s="3"/>
      <c r="HF131" s="3"/>
      <c r="HG131" s="3"/>
      <c r="HH131" s="3"/>
      <c r="HI131" s="3"/>
      <c r="HJ131" s="3"/>
      <c r="HK131" s="3"/>
      <c r="HL131" s="3"/>
      <c r="HM131" s="3"/>
      <c r="HN131" s="3"/>
      <c r="HO131" s="3"/>
      <c r="HP131" s="3"/>
      <c r="HQ131" s="3"/>
      <c r="HR131" s="3"/>
      <c r="HS131" s="3"/>
      <c r="HT131" s="3"/>
      <c r="HU131" s="3"/>
      <c r="HV131" s="3"/>
      <c r="HW131" s="3"/>
      <c r="HX131" s="3"/>
      <c r="HY131" s="3"/>
      <c r="HZ131" s="3"/>
      <c r="IA131" s="3"/>
      <c r="IB131" s="3"/>
      <c r="IC131" s="3"/>
      <c r="ID131" s="3"/>
      <c r="IE131" s="3"/>
      <c r="IF131" s="3"/>
      <c r="IG131" s="3"/>
      <c r="IH131" s="3"/>
      <c r="II131" s="3"/>
      <c r="IJ131" s="3"/>
      <c r="IK131" s="3"/>
      <c r="IL131" s="3"/>
      <c r="IM131" s="3"/>
      <c r="IN131" s="3"/>
      <c r="IO131" s="3"/>
      <c r="IP131" s="3"/>
      <c r="IQ131" s="3"/>
      <c r="IR131" s="3"/>
      <c r="IS131" s="3"/>
      <c r="IT131" s="3"/>
      <c r="IU131" s="3"/>
      <c r="IV131" s="3"/>
    </row>
    <row r="132" s="1" customFormat="1" ht="14.25" spans="1:256">
      <c r="A132" s="8"/>
      <c r="B132" s="9"/>
      <c r="C132" s="11" t="s">
        <v>4586</v>
      </c>
      <c r="D132" s="9"/>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c r="FV132" s="3"/>
      <c r="FW132" s="3"/>
      <c r="FX132" s="3"/>
      <c r="FY132" s="3"/>
      <c r="FZ132" s="3"/>
      <c r="GA132" s="3"/>
      <c r="GB132" s="3"/>
      <c r="GC132" s="3"/>
      <c r="GD132" s="3"/>
      <c r="GE132" s="3"/>
      <c r="GF132" s="3"/>
      <c r="GG132" s="3"/>
      <c r="GH132" s="3"/>
      <c r="GI132" s="3"/>
      <c r="GJ132" s="3"/>
      <c r="GK132" s="3"/>
      <c r="GL132" s="3"/>
      <c r="GM132" s="3"/>
      <c r="GN132" s="3"/>
      <c r="GO132" s="3"/>
      <c r="GP132" s="3"/>
      <c r="GQ132" s="3"/>
      <c r="GR132" s="3"/>
      <c r="GS132" s="3"/>
      <c r="GT132" s="3"/>
      <c r="GU132" s="3"/>
      <c r="GV132" s="3"/>
      <c r="GW132" s="3"/>
      <c r="GX132" s="3"/>
      <c r="GY132" s="3"/>
      <c r="GZ132" s="3"/>
      <c r="HA132" s="3"/>
      <c r="HB132" s="3"/>
      <c r="HC132" s="3"/>
      <c r="HD132" s="3"/>
      <c r="HE132" s="3"/>
      <c r="HF132" s="3"/>
      <c r="HG132" s="3"/>
      <c r="HH132" s="3"/>
      <c r="HI132" s="3"/>
      <c r="HJ132" s="3"/>
      <c r="HK132" s="3"/>
      <c r="HL132" s="3"/>
      <c r="HM132" s="3"/>
      <c r="HN132" s="3"/>
      <c r="HO132" s="3"/>
      <c r="HP132" s="3"/>
      <c r="HQ132" s="3"/>
      <c r="HR132" s="3"/>
      <c r="HS132" s="3"/>
      <c r="HT132" s="3"/>
      <c r="HU132" s="3"/>
      <c r="HV132" s="3"/>
      <c r="HW132" s="3"/>
      <c r="HX132" s="3"/>
      <c r="HY132" s="3"/>
      <c r="HZ132" s="3"/>
      <c r="IA132" s="3"/>
      <c r="IB132" s="3"/>
      <c r="IC132" s="3"/>
      <c r="ID132" s="3"/>
      <c r="IE132" s="3"/>
      <c r="IF132" s="3"/>
      <c r="IG132" s="3"/>
      <c r="IH132" s="3"/>
      <c r="II132" s="3"/>
      <c r="IJ132" s="3"/>
      <c r="IK132" s="3"/>
      <c r="IL132" s="3"/>
      <c r="IM132" s="3"/>
      <c r="IN132" s="3"/>
      <c r="IO132" s="3"/>
      <c r="IP132" s="3"/>
      <c r="IQ132" s="3"/>
      <c r="IR132" s="3"/>
      <c r="IS132" s="3"/>
      <c r="IT132" s="3"/>
      <c r="IU132" s="3"/>
      <c r="IV132" s="3"/>
    </row>
    <row r="133" s="1" customFormat="1" ht="14.25" spans="1:256">
      <c r="A133" s="8"/>
      <c r="B133" s="9"/>
      <c r="C133" s="11" t="s">
        <v>4587</v>
      </c>
      <c r="D133" s="9"/>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c r="FV133" s="3"/>
      <c r="FW133" s="3"/>
      <c r="FX133" s="3"/>
      <c r="FY133" s="3"/>
      <c r="FZ133" s="3"/>
      <c r="GA133" s="3"/>
      <c r="GB133" s="3"/>
      <c r="GC133" s="3"/>
      <c r="GD133" s="3"/>
      <c r="GE133" s="3"/>
      <c r="GF133" s="3"/>
      <c r="GG133" s="3"/>
      <c r="GH133" s="3"/>
      <c r="GI133" s="3"/>
      <c r="GJ133" s="3"/>
      <c r="GK133" s="3"/>
      <c r="GL133" s="3"/>
      <c r="GM133" s="3"/>
      <c r="GN133" s="3"/>
      <c r="GO133" s="3"/>
      <c r="GP133" s="3"/>
      <c r="GQ133" s="3"/>
      <c r="GR133" s="3"/>
      <c r="GS133" s="3"/>
      <c r="GT133" s="3"/>
      <c r="GU133" s="3"/>
      <c r="GV133" s="3"/>
      <c r="GW133" s="3"/>
      <c r="GX133" s="3"/>
      <c r="GY133" s="3"/>
      <c r="GZ133" s="3"/>
      <c r="HA133" s="3"/>
      <c r="HB133" s="3"/>
      <c r="HC133" s="3"/>
      <c r="HD133" s="3"/>
      <c r="HE133" s="3"/>
      <c r="HF133" s="3"/>
      <c r="HG133" s="3"/>
      <c r="HH133" s="3"/>
      <c r="HI133" s="3"/>
      <c r="HJ133" s="3"/>
      <c r="HK133" s="3"/>
      <c r="HL133" s="3"/>
      <c r="HM133" s="3"/>
      <c r="HN133" s="3"/>
      <c r="HO133" s="3"/>
      <c r="HP133" s="3"/>
      <c r="HQ133" s="3"/>
      <c r="HR133" s="3"/>
      <c r="HS133" s="3"/>
      <c r="HT133" s="3"/>
      <c r="HU133" s="3"/>
      <c r="HV133" s="3"/>
      <c r="HW133" s="3"/>
      <c r="HX133" s="3"/>
      <c r="HY133" s="3"/>
      <c r="HZ133" s="3"/>
      <c r="IA133" s="3"/>
      <c r="IB133" s="3"/>
      <c r="IC133" s="3"/>
      <c r="ID133" s="3"/>
      <c r="IE133" s="3"/>
      <c r="IF133" s="3"/>
      <c r="IG133" s="3"/>
      <c r="IH133" s="3"/>
      <c r="II133" s="3"/>
      <c r="IJ133" s="3"/>
      <c r="IK133" s="3"/>
      <c r="IL133" s="3"/>
      <c r="IM133" s="3"/>
      <c r="IN133" s="3"/>
      <c r="IO133" s="3"/>
      <c r="IP133" s="3"/>
      <c r="IQ133" s="3"/>
      <c r="IR133" s="3"/>
      <c r="IS133" s="3"/>
      <c r="IT133" s="3"/>
      <c r="IU133" s="3"/>
      <c r="IV133" s="3"/>
    </row>
    <row r="134" s="1" customFormat="1" ht="14.25" spans="1:256">
      <c r="A134" s="8"/>
      <c r="B134" s="9"/>
      <c r="C134" s="11" t="s">
        <v>4588</v>
      </c>
      <c r="D134" s="9"/>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c r="FV134" s="3"/>
      <c r="FW134" s="3"/>
      <c r="FX134" s="3"/>
      <c r="FY134" s="3"/>
      <c r="FZ134" s="3"/>
      <c r="GA134" s="3"/>
      <c r="GB134" s="3"/>
      <c r="GC134" s="3"/>
      <c r="GD134" s="3"/>
      <c r="GE134" s="3"/>
      <c r="GF134" s="3"/>
      <c r="GG134" s="3"/>
      <c r="GH134" s="3"/>
      <c r="GI134" s="3"/>
      <c r="GJ134" s="3"/>
      <c r="GK134" s="3"/>
      <c r="GL134" s="3"/>
      <c r="GM134" s="3"/>
      <c r="GN134" s="3"/>
      <c r="GO134" s="3"/>
      <c r="GP134" s="3"/>
      <c r="GQ134" s="3"/>
      <c r="GR134" s="3"/>
      <c r="GS134" s="3"/>
      <c r="GT134" s="3"/>
      <c r="GU134" s="3"/>
      <c r="GV134" s="3"/>
      <c r="GW134" s="3"/>
      <c r="GX134" s="3"/>
      <c r="GY134" s="3"/>
      <c r="GZ134" s="3"/>
      <c r="HA134" s="3"/>
      <c r="HB134" s="3"/>
      <c r="HC134" s="3"/>
      <c r="HD134" s="3"/>
      <c r="HE134" s="3"/>
      <c r="HF134" s="3"/>
      <c r="HG134" s="3"/>
      <c r="HH134" s="3"/>
      <c r="HI134" s="3"/>
      <c r="HJ134" s="3"/>
      <c r="HK134" s="3"/>
      <c r="HL134" s="3"/>
      <c r="HM134" s="3"/>
      <c r="HN134" s="3"/>
      <c r="HO134" s="3"/>
      <c r="HP134" s="3"/>
      <c r="HQ134" s="3"/>
      <c r="HR134" s="3"/>
      <c r="HS134" s="3"/>
      <c r="HT134" s="3"/>
      <c r="HU134" s="3"/>
      <c r="HV134" s="3"/>
      <c r="HW134" s="3"/>
      <c r="HX134" s="3"/>
      <c r="HY134" s="3"/>
      <c r="HZ134" s="3"/>
      <c r="IA134" s="3"/>
      <c r="IB134" s="3"/>
      <c r="IC134" s="3"/>
      <c r="ID134" s="3"/>
      <c r="IE134" s="3"/>
      <c r="IF134" s="3"/>
      <c r="IG134" s="3"/>
      <c r="IH134" s="3"/>
      <c r="II134" s="3"/>
      <c r="IJ134" s="3"/>
      <c r="IK134" s="3"/>
      <c r="IL134" s="3"/>
      <c r="IM134" s="3"/>
      <c r="IN134" s="3"/>
      <c r="IO134" s="3"/>
      <c r="IP134" s="3"/>
      <c r="IQ134" s="3"/>
      <c r="IR134" s="3"/>
      <c r="IS134" s="3"/>
      <c r="IT134" s="3"/>
      <c r="IU134" s="3"/>
      <c r="IV134" s="3"/>
    </row>
    <row r="135" s="1" customFormat="1" ht="14.25" spans="1:256">
      <c r="A135" s="8"/>
      <c r="B135" s="9"/>
      <c r="C135" s="11" t="s">
        <v>4589</v>
      </c>
      <c r="D135" s="9"/>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c r="FV135" s="3"/>
      <c r="FW135" s="3"/>
      <c r="FX135" s="3"/>
      <c r="FY135" s="3"/>
      <c r="FZ135" s="3"/>
      <c r="GA135" s="3"/>
      <c r="GB135" s="3"/>
      <c r="GC135" s="3"/>
      <c r="GD135" s="3"/>
      <c r="GE135" s="3"/>
      <c r="GF135" s="3"/>
      <c r="GG135" s="3"/>
      <c r="GH135" s="3"/>
      <c r="GI135" s="3"/>
      <c r="GJ135" s="3"/>
      <c r="GK135" s="3"/>
      <c r="GL135" s="3"/>
      <c r="GM135" s="3"/>
      <c r="GN135" s="3"/>
      <c r="GO135" s="3"/>
      <c r="GP135" s="3"/>
      <c r="GQ135" s="3"/>
      <c r="GR135" s="3"/>
      <c r="GS135" s="3"/>
      <c r="GT135" s="3"/>
      <c r="GU135" s="3"/>
      <c r="GV135" s="3"/>
      <c r="GW135" s="3"/>
      <c r="GX135" s="3"/>
      <c r="GY135" s="3"/>
      <c r="GZ135" s="3"/>
      <c r="HA135" s="3"/>
      <c r="HB135" s="3"/>
      <c r="HC135" s="3"/>
      <c r="HD135" s="3"/>
      <c r="HE135" s="3"/>
      <c r="HF135" s="3"/>
      <c r="HG135" s="3"/>
      <c r="HH135" s="3"/>
      <c r="HI135" s="3"/>
      <c r="HJ135" s="3"/>
      <c r="HK135" s="3"/>
      <c r="HL135" s="3"/>
      <c r="HM135" s="3"/>
      <c r="HN135" s="3"/>
      <c r="HO135" s="3"/>
      <c r="HP135" s="3"/>
      <c r="HQ135" s="3"/>
      <c r="HR135" s="3"/>
      <c r="HS135" s="3"/>
      <c r="HT135" s="3"/>
      <c r="HU135" s="3"/>
      <c r="HV135" s="3"/>
      <c r="HW135" s="3"/>
      <c r="HX135" s="3"/>
      <c r="HY135" s="3"/>
      <c r="HZ135" s="3"/>
      <c r="IA135" s="3"/>
      <c r="IB135" s="3"/>
      <c r="IC135" s="3"/>
      <c r="ID135" s="3"/>
      <c r="IE135" s="3"/>
      <c r="IF135" s="3"/>
      <c r="IG135" s="3"/>
      <c r="IH135" s="3"/>
      <c r="II135" s="3"/>
      <c r="IJ135" s="3"/>
      <c r="IK135" s="3"/>
      <c r="IL135" s="3"/>
      <c r="IM135" s="3"/>
      <c r="IN135" s="3"/>
      <c r="IO135" s="3"/>
      <c r="IP135" s="3"/>
      <c r="IQ135" s="3"/>
      <c r="IR135" s="3"/>
      <c r="IS135" s="3"/>
      <c r="IT135" s="3"/>
      <c r="IU135" s="3"/>
      <c r="IV135" s="3"/>
    </row>
    <row r="136" s="1" customFormat="1" ht="14.25" spans="1:256">
      <c r="A136" s="8"/>
      <c r="B136" s="9"/>
      <c r="C136" s="11" t="s">
        <v>4590</v>
      </c>
      <c r="D136" s="9"/>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c r="FV136" s="3"/>
      <c r="FW136" s="3"/>
      <c r="FX136" s="3"/>
      <c r="FY136" s="3"/>
      <c r="FZ136" s="3"/>
      <c r="GA136" s="3"/>
      <c r="GB136" s="3"/>
      <c r="GC136" s="3"/>
      <c r="GD136" s="3"/>
      <c r="GE136" s="3"/>
      <c r="GF136" s="3"/>
      <c r="GG136" s="3"/>
      <c r="GH136" s="3"/>
      <c r="GI136" s="3"/>
      <c r="GJ136" s="3"/>
      <c r="GK136" s="3"/>
      <c r="GL136" s="3"/>
      <c r="GM136" s="3"/>
      <c r="GN136" s="3"/>
      <c r="GO136" s="3"/>
      <c r="GP136" s="3"/>
      <c r="GQ136" s="3"/>
      <c r="GR136" s="3"/>
      <c r="GS136" s="3"/>
      <c r="GT136" s="3"/>
      <c r="GU136" s="3"/>
      <c r="GV136" s="3"/>
      <c r="GW136" s="3"/>
      <c r="GX136" s="3"/>
      <c r="GY136" s="3"/>
      <c r="GZ136" s="3"/>
      <c r="HA136" s="3"/>
      <c r="HB136" s="3"/>
      <c r="HC136" s="3"/>
      <c r="HD136" s="3"/>
      <c r="HE136" s="3"/>
      <c r="HF136" s="3"/>
      <c r="HG136" s="3"/>
      <c r="HH136" s="3"/>
      <c r="HI136" s="3"/>
      <c r="HJ136" s="3"/>
      <c r="HK136" s="3"/>
      <c r="HL136" s="3"/>
      <c r="HM136" s="3"/>
      <c r="HN136" s="3"/>
      <c r="HO136" s="3"/>
      <c r="HP136" s="3"/>
      <c r="HQ136" s="3"/>
      <c r="HR136" s="3"/>
      <c r="HS136" s="3"/>
      <c r="HT136" s="3"/>
      <c r="HU136" s="3"/>
      <c r="HV136" s="3"/>
      <c r="HW136" s="3"/>
      <c r="HX136" s="3"/>
      <c r="HY136" s="3"/>
      <c r="HZ136" s="3"/>
      <c r="IA136" s="3"/>
      <c r="IB136" s="3"/>
      <c r="IC136" s="3"/>
      <c r="ID136" s="3"/>
      <c r="IE136" s="3"/>
      <c r="IF136" s="3"/>
      <c r="IG136" s="3"/>
      <c r="IH136" s="3"/>
      <c r="II136" s="3"/>
      <c r="IJ136" s="3"/>
      <c r="IK136" s="3"/>
      <c r="IL136" s="3"/>
      <c r="IM136" s="3"/>
      <c r="IN136" s="3"/>
      <c r="IO136" s="3"/>
      <c r="IP136" s="3"/>
      <c r="IQ136" s="3"/>
      <c r="IR136" s="3"/>
      <c r="IS136" s="3"/>
      <c r="IT136" s="3"/>
      <c r="IU136" s="3"/>
      <c r="IV136" s="3"/>
    </row>
    <row r="137" s="1" customFormat="1" ht="14.25" spans="1:256">
      <c r="A137" s="8"/>
      <c r="B137" s="9"/>
      <c r="C137" s="11" t="s">
        <v>4591</v>
      </c>
      <c r="D137" s="9"/>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c r="FV137" s="3"/>
      <c r="FW137" s="3"/>
      <c r="FX137" s="3"/>
      <c r="FY137" s="3"/>
      <c r="FZ137" s="3"/>
      <c r="GA137" s="3"/>
      <c r="GB137" s="3"/>
      <c r="GC137" s="3"/>
      <c r="GD137" s="3"/>
      <c r="GE137" s="3"/>
      <c r="GF137" s="3"/>
      <c r="GG137" s="3"/>
      <c r="GH137" s="3"/>
      <c r="GI137" s="3"/>
      <c r="GJ137" s="3"/>
      <c r="GK137" s="3"/>
      <c r="GL137" s="3"/>
      <c r="GM137" s="3"/>
      <c r="GN137" s="3"/>
      <c r="GO137" s="3"/>
      <c r="GP137" s="3"/>
      <c r="GQ137" s="3"/>
      <c r="GR137" s="3"/>
      <c r="GS137" s="3"/>
      <c r="GT137" s="3"/>
      <c r="GU137" s="3"/>
      <c r="GV137" s="3"/>
      <c r="GW137" s="3"/>
      <c r="GX137" s="3"/>
      <c r="GY137" s="3"/>
      <c r="GZ137" s="3"/>
      <c r="HA137" s="3"/>
      <c r="HB137" s="3"/>
      <c r="HC137" s="3"/>
      <c r="HD137" s="3"/>
      <c r="HE137" s="3"/>
      <c r="HF137" s="3"/>
      <c r="HG137" s="3"/>
      <c r="HH137" s="3"/>
      <c r="HI137" s="3"/>
      <c r="HJ137" s="3"/>
      <c r="HK137" s="3"/>
      <c r="HL137" s="3"/>
      <c r="HM137" s="3"/>
      <c r="HN137" s="3"/>
      <c r="HO137" s="3"/>
      <c r="HP137" s="3"/>
      <c r="HQ137" s="3"/>
      <c r="HR137" s="3"/>
      <c r="HS137" s="3"/>
      <c r="HT137" s="3"/>
      <c r="HU137" s="3"/>
      <c r="HV137" s="3"/>
      <c r="HW137" s="3"/>
      <c r="HX137" s="3"/>
      <c r="HY137" s="3"/>
      <c r="HZ137" s="3"/>
      <c r="IA137" s="3"/>
      <c r="IB137" s="3"/>
      <c r="IC137" s="3"/>
      <c r="ID137" s="3"/>
      <c r="IE137" s="3"/>
      <c r="IF137" s="3"/>
      <c r="IG137" s="3"/>
      <c r="IH137" s="3"/>
      <c r="II137" s="3"/>
      <c r="IJ137" s="3"/>
      <c r="IK137" s="3"/>
      <c r="IL137" s="3"/>
      <c r="IM137" s="3"/>
      <c r="IN137" s="3"/>
      <c r="IO137" s="3"/>
      <c r="IP137" s="3"/>
      <c r="IQ137" s="3"/>
      <c r="IR137" s="3"/>
      <c r="IS137" s="3"/>
      <c r="IT137" s="3"/>
      <c r="IU137" s="3"/>
      <c r="IV137" s="3"/>
    </row>
    <row r="138" s="1" customFormat="1" ht="14.25" spans="1:256">
      <c r="A138" s="8"/>
      <c r="B138" s="9"/>
      <c r="C138" s="11" t="s">
        <v>4592</v>
      </c>
      <c r="D138" s="9"/>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c r="FV138" s="3"/>
      <c r="FW138" s="3"/>
      <c r="FX138" s="3"/>
      <c r="FY138" s="3"/>
      <c r="FZ138" s="3"/>
      <c r="GA138" s="3"/>
      <c r="GB138" s="3"/>
      <c r="GC138" s="3"/>
      <c r="GD138" s="3"/>
      <c r="GE138" s="3"/>
      <c r="GF138" s="3"/>
      <c r="GG138" s="3"/>
      <c r="GH138" s="3"/>
      <c r="GI138" s="3"/>
      <c r="GJ138" s="3"/>
      <c r="GK138" s="3"/>
      <c r="GL138" s="3"/>
      <c r="GM138" s="3"/>
      <c r="GN138" s="3"/>
      <c r="GO138" s="3"/>
      <c r="GP138" s="3"/>
      <c r="GQ138" s="3"/>
      <c r="GR138" s="3"/>
      <c r="GS138" s="3"/>
      <c r="GT138" s="3"/>
      <c r="GU138" s="3"/>
      <c r="GV138" s="3"/>
      <c r="GW138" s="3"/>
      <c r="GX138" s="3"/>
      <c r="GY138" s="3"/>
      <c r="GZ138" s="3"/>
      <c r="HA138" s="3"/>
      <c r="HB138" s="3"/>
      <c r="HC138" s="3"/>
      <c r="HD138" s="3"/>
      <c r="HE138" s="3"/>
      <c r="HF138" s="3"/>
      <c r="HG138" s="3"/>
      <c r="HH138" s="3"/>
      <c r="HI138" s="3"/>
      <c r="HJ138" s="3"/>
      <c r="HK138" s="3"/>
      <c r="HL138" s="3"/>
      <c r="HM138" s="3"/>
      <c r="HN138" s="3"/>
      <c r="HO138" s="3"/>
      <c r="HP138" s="3"/>
      <c r="HQ138" s="3"/>
      <c r="HR138" s="3"/>
      <c r="HS138" s="3"/>
      <c r="HT138" s="3"/>
      <c r="HU138" s="3"/>
      <c r="HV138" s="3"/>
      <c r="HW138" s="3"/>
      <c r="HX138" s="3"/>
      <c r="HY138" s="3"/>
      <c r="HZ138" s="3"/>
      <c r="IA138" s="3"/>
      <c r="IB138" s="3"/>
      <c r="IC138" s="3"/>
      <c r="ID138" s="3"/>
      <c r="IE138" s="3"/>
      <c r="IF138" s="3"/>
      <c r="IG138" s="3"/>
      <c r="IH138" s="3"/>
      <c r="II138" s="3"/>
      <c r="IJ138" s="3"/>
      <c r="IK138" s="3"/>
      <c r="IL138" s="3"/>
      <c r="IM138" s="3"/>
      <c r="IN138" s="3"/>
      <c r="IO138" s="3"/>
      <c r="IP138" s="3"/>
      <c r="IQ138" s="3"/>
      <c r="IR138" s="3"/>
      <c r="IS138" s="3"/>
      <c r="IT138" s="3"/>
      <c r="IU138" s="3"/>
      <c r="IV138" s="3"/>
    </row>
    <row r="139" s="1" customFormat="1" ht="14.25" spans="1:256">
      <c r="A139" s="8"/>
      <c r="B139" s="9"/>
      <c r="C139" s="10" t="s">
        <v>4593</v>
      </c>
      <c r="D139" s="9"/>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c r="FV139" s="3"/>
      <c r="FW139" s="3"/>
      <c r="FX139" s="3"/>
      <c r="FY139" s="3"/>
      <c r="FZ139" s="3"/>
      <c r="GA139" s="3"/>
      <c r="GB139" s="3"/>
      <c r="GC139" s="3"/>
      <c r="GD139" s="3"/>
      <c r="GE139" s="3"/>
      <c r="GF139" s="3"/>
      <c r="GG139" s="3"/>
      <c r="GH139" s="3"/>
      <c r="GI139" s="3"/>
      <c r="GJ139" s="3"/>
      <c r="GK139" s="3"/>
      <c r="GL139" s="3"/>
      <c r="GM139" s="3"/>
      <c r="GN139" s="3"/>
      <c r="GO139" s="3"/>
      <c r="GP139" s="3"/>
      <c r="GQ139" s="3"/>
      <c r="GR139" s="3"/>
      <c r="GS139" s="3"/>
      <c r="GT139" s="3"/>
      <c r="GU139" s="3"/>
      <c r="GV139" s="3"/>
      <c r="GW139" s="3"/>
      <c r="GX139" s="3"/>
      <c r="GY139" s="3"/>
      <c r="GZ139" s="3"/>
      <c r="HA139" s="3"/>
      <c r="HB139" s="3"/>
      <c r="HC139" s="3"/>
      <c r="HD139" s="3"/>
      <c r="HE139" s="3"/>
      <c r="HF139" s="3"/>
      <c r="HG139" s="3"/>
      <c r="HH139" s="3"/>
      <c r="HI139" s="3"/>
      <c r="HJ139" s="3"/>
      <c r="HK139" s="3"/>
      <c r="HL139" s="3"/>
      <c r="HM139" s="3"/>
      <c r="HN139" s="3"/>
      <c r="HO139" s="3"/>
      <c r="HP139" s="3"/>
      <c r="HQ139" s="3"/>
      <c r="HR139" s="3"/>
      <c r="HS139" s="3"/>
      <c r="HT139" s="3"/>
      <c r="HU139" s="3"/>
      <c r="HV139" s="3"/>
      <c r="HW139" s="3"/>
      <c r="HX139" s="3"/>
      <c r="HY139" s="3"/>
      <c r="HZ139" s="3"/>
      <c r="IA139" s="3"/>
      <c r="IB139" s="3"/>
      <c r="IC139" s="3"/>
      <c r="ID139" s="3"/>
      <c r="IE139" s="3"/>
      <c r="IF139" s="3"/>
      <c r="IG139" s="3"/>
      <c r="IH139" s="3"/>
      <c r="II139" s="3"/>
      <c r="IJ139" s="3"/>
      <c r="IK139" s="3"/>
      <c r="IL139" s="3"/>
      <c r="IM139" s="3"/>
      <c r="IN139" s="3"/>
      <c r="IO139" s="3"/>
      <c r="IP139" s="3"/>
      <c r="IQ139" s="3"/>
      <c r="IR139" s="3"/>
      <c r="IS139" s="3"/>
      <c r="IT139" s="3"/>
      <c r="IU139" s="3"/>
      <c r="IV139" s="3"/>
    </row>
    <row r="140" s="1" customFormat="1" ht="14.25" spans="1:256">
      <c r="A140" s="8"/>
      <c r="B140" s="9"/>
      <c r="C140" s="11" t="s">
        <v>4594</v>
      </c>
      <c r="D140" s="9"/>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c r="FV140" s="3"/>
      <c r="FW140" s="3"/>
      <c r="FX140" s="3"/>
      <c r="FY140" s="3"/>
      <c r="FZ140" s="3"/>
      <c r="GA140" s="3"/>
      <c r="GB140" s="3"/>
      <c r="GC140" s="3"/>
      <c r="GD140" s="3"/>
      <c r="GE140" s="3"/>
      <c r="GF140" s="3"/>
      <c r="GG140" s="3"/>
      <c r="GH140" s="3"/>
      <c r="GI140" s="3"/>
      <c r="GJ140" s="3"/>
      <c r="GK140" s="3"/>
      <c r="GL140" s="3"/>
      <c r="GM140" s="3"/>
      <c r="GN140" s="3"/>
      <c r="GO140" s="3"/>
      <c r="GP140" s="3"/>
      <c r="GQ140" s="3"/>
      <c r="GR140" s="3"/>
      <c r="GS140" s="3"/>
      <c r="GT140" s="3"/>
      <c r="GU140" s="3"/>
      <c r="GV140" s="3"/>
      <c r="GW140" s="3"/>
      <c r="GX140" s="3"/>
      <c r="GY140" s="3"/>
      <c r="GZ140" s="3"/>
      <c r="HA140" s="3"/>
      <c r="HB140" s="3"/>
      <c r="HC140" s="3"/>
      <c r="HD140" s="3"/>
      <c r="HE140" s="3"/>
      <c r="HF140" s="3"/>
      <c r="HG140" s="3"/>
      <c r="HH140" s="3"/>
      <c r="HI140" s="3"/>
      <c r="HJ140" s="3"/>
      <c r="HK140" s="3"/>
      <c r="HL140" s="3"/>
      <c r="HM140" s="3"/>
      <c r="HN140" s="3"/>
      <c r="HO140" s="3"/>
      <c r="HP140" s="3"/>
      <c r="HQ140" s="3"/>
      <c r="HR140" s="3"/>
      <c r="HS140" s="3"/>
      <c r="HT140" s="3"/>
      <c r="HU140" s="3"/>
      <c r="HV140" s="3"/>
      <c r="HW140" s="3"/>
      <c r="HX140" s="3"/>
      <c r="HY140" s="3"/>
      <c r="HZ140" s="3"/>
      <c r="IA140" s="3"/>
      <c r="IB140" s="3"/>
      <c r="IC140" s="3"/>
      <c r="ID140" s="3"/>
      <c r="IE140" s="3"/>
      <c r="IF140" s="3"/>
      <c r="IG140" s="3"/>
      <c r="IH140" s="3"/>
      <c r="II140" s="3"/>
      <c r="IJ140" s="3"/>
      <c r="IK140" s="3"/>
      <c r="IL140" s="3"/>
      <c r="IM140" s="3"/>
      <c r="IN140" s="3"/>
      <c r="IO140" s="3"/>
      <c r="IP140" s="3"/>
      <c r="IQ140" s="3"/>
      <c r="IR140" s="3"/>
      <c r="IS140" s="3"/>
      <c r="IT140" s="3"/>
      <c r="IU140" s="3"/>
      <c r="IV140" s="3"/>
    </row>
    <row r="141" s="1" customFormat="1" ht="14.25" spans="1:256">
      <c r="A141" s="8"/>
      <c r="B141" s="9"/>
      <c r="C141" s="11" t="s">
        <v>4595</v>
      </c>
      <c r="D141" s="9"/>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c r="FV141" s="3"/>
      <c r="FW141" s="3"/>
      <c r="FX141" s="3"/>
      <c r="FY141" s="3"/>
      <c r="FZ141" s="3"/>
      <c r="GA141" s="3"/>
      <c r="GB141" s="3"/>
      <c r="GC141" s="3"/>
      <c r="GD141" s="3"/>
      <c r="GE141" s="3"/>
      <c r="GF141" s="3"/>
      <c r="GG141" s="3"/>
      <c r="GH141" s="3"/>
      <c r="GI141" s="3"/>
      <c r="GJ141" s="3"/>
      <c r="GK141" s="3"/>
      <c r="GL141" s="3"/>
      <c r="GM141" s="3"/>
      <c r="GN141" s="3"/>
      <c r="GO141" s="3"/>
      <c r="GP141" s="3"/>
      <c r="GQ141" s="3"/>
      <c r="GR141" s="3"/>
      <c r="GS141" s="3"/>
      <c r="GT141" s="3"/>
      <c r="GU141" s="3"/>
      <c r="GV141" s="3"/>
      <c r="GW141" s="3"/>
      <c r="GX141" s="3"/>
      <c r="GY141" s="3"/>
      <c r="GZ141" s="3"/>
      <c r="HA141" s="3"/>
      <c r="HB141" s="3"/>
      <c r="HC141" s="3"/>
      <c r="HD141" s="3"/>
      <c r="HE141" s="3"/>
      <c r="HF141" s="3"/>
      <c r="HG141" s="3"/>
      <c r="HH141" s="3"/>
      <c r="HI141" s="3"/>
      <c r="HJ141" s="3"/>
      <c r="HK141" s="3"/>
      <c r="HL141" s="3"/>
      <c r="HM141" s="3"/>
      <c r="HN141" s="3"/>
      <c r="HO141" s="3"/>
      <c r="HP141" s="3"/>
      <c r="HQ141" s="3"/>
      <c r="HR141" s="3"/>
      <c r="HS141" s="3"/>
      <c r="HT141" s="3"/>
      <c r="HU141" s="3"/>
      <c r="HV141" s="3"/>
      <c r="HW141" s="3"/>
      <c r="HX141" s="3"/>
      <c r="HY141" s="3"/>
      <c r="HZ141" s="3"/>
      <c r="IA141" s="3"/>
      <c r="IB141" s="3"/>
      <c r="IC141" s="3"/>
      <c r="ID141" s="3"/>
      <c r="IE141" s="3"/>
      <c r="IF141" s="3"/>
      <c r="IG141" s="3"/>
      <c r="IH141" s="3"/>
      <c r="II141" s="3"/>
      <c r="IJ141" s="3"/>
      <c r="IK141" s="3"/>
      <c r="IL141" s="3"/>
      <c r="IM141" s="3"/>
      <c r="IN141" s="3"/>
      <c r="IO141" s="3"/>
      <c r="IP141" s="3"/>
      <c r="IQ141" s="3"/>
      <c r="IR141" s="3"/>
      <c r="IS141" s="3"/>
      <c r="IT141" s="3"/>
      <c r="IU141" s="3"/>
      <c r="IV141" s="3"/>
    </row>
    <row r="142" s="1" customFormat="1" ht="14.25" spans="1:256">
      <c r="A142" s="8"/>
      <c r="B142" s="9"/>
      <c r="C142" s="11" t="s">
        <v>4596</v>
      </c>
      <c r="D142" s="9"/>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c r="FV142" s="3"/>
      <c r="FW142" s="3"/>
      <c r="FX142" s="3"/>
      <c r="FY142" s="3"/>
      <c r="FZ142" s="3"/>
      <c r="GA142" s="3"/>
      <c r="GB142" s="3"/>
      <c r="GC142" s="3"/>
      <c r="GD142" s="3"/>
      <c r="GE142" s="3"/>
      <c r="GF142" s="3"/>
      <c r="GG142" s="3"/>
      <c r="GH142" s="3"/>
      <c r="GI142" s="3"/>
      <c r="GJ142" s="3"/>
      <c r="GK142" s="3"/>
      <c r="GL142" s="3"/>
      <c r="GM142" s="3"/>
      <c r="GN142" s="3"/>
      <c r="GO142" s="3"/>
      <c r="GP142" s="3"/>
      <c r="GQ142" s="3"/>
      <c r="GR142" s="3"/>
      <c r="GS142" s="3"/>
      <c r="GT142" s="3"/>
      <c r="GU142" s="3"/>
      <c r="GV142" s="3"/>
      <c r="GW142" s="3"/>
      <c r="GX142" s="3"/>
      <c r="GY142" s="3"/>
      <c r="GZ142" s="3"/>
      <c r="HA142" s="3"/>
      <c r="HB142" s="3"/>
      <c r="HC142" s="3"/>
      <c r="HD142" s="3"/>
      <c r="HE142" s="3"/>
      <c r="HF142" s="3"/>
      <c r="HG142" s="3"/>
      <c r="HH142" s="3"/>
      <c r="HI142" s="3"/>
      <c r="HJ142" s="3"/>
      <c r="HK142" s="3"/>
      <c r="HL142" s="3"/>
      <c r="HM142" s="3"/>
      <c r="HN142" s="3"/>
      <c r="HO142" s="3"/>
      <c r="HP142" s="3"/>
      <c r="HQ142" s="3"/>
      <c r="HR142" s="3"/>
      <c r="HS142" s="3"/>
      <c r="HT142" s="3"/>
      <c r="HU142" s="3"/>
      <c r="HV142" s="3"/>
      <c r="HW142" s="3"/>
      <c r="HX142" s="3"/>
      <c r="HY142" s="3"/>
      <c r="HZ142" s="3"/>
      <c r="IA142" s="3"/>
      <c r="IB142" s="3"/>
      <c r="IC142" s="3"/>
      <c r="ID142" s="3"/>
      <c r="IE142" s="3"/>
      <c r="IF142" s="3"/>
      <c r="IG142" s="3"/>
      <c r="IH142" s="3"/>
      <c r="II142" s="3"/>
      <c r="IJ142" s="3"/>
      <c r="IK142" s="3"/>
      <c r="IL142" s="3"/>
      <c r="IM142" s="3"/>
      <c r="IN142" s="3"/>
      <c r="IO142" s="3"/>
      <c r="IP142" s="3"/>
      <c r="IQ142" s="3"/>
      <c r="IR142" s="3"/>
      <c r="IS142" s="3"/>
      <c r="IT142" s="3"/>
      <c r="IU142" s="3"/>
      <c r="IV142" s="3"/>
    </row>
    <row r="143" s="1" customFormat="1" ht="14.25" spans="1:256">
      <c r="A143" s="8"/>
      <c r="B143" s="9"/>
      <c r="C143" s="11" t="s">
        <v>4597</v>
      </c>
      <c r="D143" s="9"/>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c r="FV143" s="3"/>
      <c r="FW143" s="3"/>
      <c r="FX143" s="3"/>
      <c r="FY143" s="3"/>
      <c r="FZ143" s="3"/>
      <c r="GA143" s="3"/>
      <c r="GB143" s="3"/>
      <c r="GC143" s="3"/>
      <c r="GD143" s="3"/>
      <c r="GE143" s="3"/>
      <c r="GF143" s="3"/>
      <c r="GG143" s="3"/>
      <c r="GH143" s="3"/>
      <c r="GI143" s="3"/>
      <c r="GJ143" s="3"/>
      <c r="GK143" s="3"/>
      <c r="GL143" s="3"/>
      <c r="GM143" s="3"/>
      <c r="GN143" s="3"/>
      <c r="GO143" s="3"/>
      <c r="GP143" s="3"/>
      <c r="GQ143" s="3"/>
      <c r="GR143" s="3"/>
      <c r="GS143" s="3"/>
      <c r="GT143" s="3"/>
      <c r="GU143" s="3"/>
      <c r="GV143" s="3"/>
      <c r="GW143" s="3"/>
      <c r="GX143" s="3"/>
      <c r="GY143" s="3"/>
      <c r="GZ143" s="3"/>
      <c r="HA143" s="3"/>
      <c r="HB143" s="3"/>
      <c r="HC143" s="3"/>
      <c r="HD143" s="3"/>
      <c r="HE143" s="3"/>
      <c r="HF143" s="3"/>
      <c r="HG143" s="3"/>
      <c r="HH143" s="3"/>
      <c r="HI143" s="3"/>
      <c r="HJ143" s="3"/>
      <c r="HK143" s="3"/>
      <c r="HL143" s="3"/>
      <c r="HM143" s="3"/>
      <c r="HN143" s="3"/>
      <c r="HO143" s="3"/>
      <c r="HP143" s="3"/>
      <c r="HQ143" s="3"/>
      <c r="HR143" s="3"/>
      <c r="HS143" s="3"/>
      <c r="HT143" s="3"/>
      <c r="HU143" s="3"/>
      <c r="HV143" s="3"/>
      <c r="HW143" s="3"/>
      <c r="HX143" s="3"/>
      <c r="HY143" s="3"/>
      <c r="HZ143" s="3"/>
      <c r="IA143" s="3"/>
      <c r="IB143" s="3"/>
      <c r="IC143" s="3"/>
      <c r="ID143" s="3"/>
      <c r="IE143" s="3"/>
      <c r="IF143" s="3"/>
      <c r="IG143" s="3"/>
      <c r="IH143" s="3"/>
      <c r="II143" s="3"/>
      <c r="IJ143" s="3"/>
      <c r="IK143" s="3"/>
      <c r="IL143" s="3"/>
      <c r="IM143" s="3"/>
      <c r="IN143" s="3"/>
      <c r="IO143" s="3"/>
      <c r="IP143" s="3"/>
      <c r="IQ143" s="3"/>
      <c r="IR143" s="3"/>
      <c r="IS143" s="3"/>
      <c r="IT143" s="3"/>
      <c r="IU143" s="3"/>
      <c r="IV143" s="3"/>
    </row>
    <row r="144" s="1" customFormat="1" ht="14.25" spans="1:256">
      <c r="A144" s="8"/>
      <c r="B144" s="9"/>
      <c r="C144" s="11" t="s">
        <v>4598</v>
      </c>
      <c r="D144" s="9"/>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c r="FV144" s="3"/>
      <c r="FW144" s="3"/>
      <c r="FX144" s="3"/>
      <c r="FY144" s="3"/>
      <c r="FZ144" s="3"/>
      <c r="GA144" s="3"/>
      <c r="GB144" s="3"/>
      <c r="GC144" s="3"/>
      <c r="GD144" s="3"/>
      <c r="GE144" s="3"/>
      <c r="GF144" s="3"/>
      <c r="GG144" s="3"/>
      <c r="GH144" s="3"/>
      <c r="GI144" s="3"/>
      <c r="GJ144" s="3"/>
      <c r="GK144" s="3"/>
      <c r="GL144" s="3"/>
      <c r="GM144" s="3"/>
      <c r="GN144" s="3"/>
      <c r="GO144" s="3"/>
      <c r="GP144" s="3"/>
      <c r="GQ144" s="3"/>
      <c r="GR144" s="3"/>
      <c r="GS144" s="3"/>
      <c r="GT144" s="3"/>
      <c r="GU144" s="3"/>
      <c r="GV144" s="3"/>
      <c r="GW144" s="3"/>
      <c r="GX144" s="3"/>
      <c r="GY144" s="3"/>
      <c r="GZ144" s="3"/>
      <c r="HA144" s="3"/>
      <c r="HB144" s="3"/>
      <c r="HC144" s="3"/>
      <c r="HD144" s="3"/>
      <c r="HE144" s="3"/>
      <c r="HF144" s="3"/>
      <c r="HG144" s="3"/>
      <c r="HH144" s="3"/>
      <c r="HI144" s="3"/>
      <c r="HJ144" s="3"/>
      <c r="HK144" s="3"/>
      <c r="HL144" s="3"/>
      <c r="HM144" s="3"/>
      <c r="HN144" s="3"/>
      <c r="HO144" s="3"/>
      <c r="HP144" s="3"/>
      <c r="HQ144" s="3"/>
      <c r="HR144" s="3"/>
      <c r="HS144" s="3"/>
      <c r="HT144" s="3"/>
      <c r="HU144" s="3"/>
      <c r="HV144" s="3"/>
      <c r="HW144" s="3"/>
      <c r="HX144" s="3"/>
      <c r="HY144" s="3"/>
      <c r="HZ144" s="3"/>
      <c r="IA144" s="3"/>
      <c r="IB144" s="3"/>
      <c r="IC144" s="3"/>
      <c r="ID144" s="3"/>
      <c r="IE144" s="3"/>
      <c r="IF144" s="3"/>
      <c r="IG144" s="3"/>
      <c r="IH144" s="3"/>
      <c r="II144" s="3"/>
      <c r="IJ144" s="3"/>
      <c r="IK144" s="3"/>
      <c r="IL144" s="3"/>
      <c r="IM144" s="3"/>
      <c r="IN144" s="3"/>
      <c r="IO144" s="3"/>
      <c r="IP144" s="3"/>
      <c r="IQ144" s="3"/>
      <c r="IR144" s="3"/>
      <c r="IS144" s="3"/>
      <c r="IT144" s="3"/>
      <c r="IU144" s="3"/>
      <c r="IV144" s="3"/>
    </row>
    <row r="145" s="1" customFormat="1" ht="14.25" spans="1:256">
      <c r="A145" s="8"/>
      <c r="B145" s="9"/>
      <c r="C145" s="11" t="s">
        <v>4599</v>
      </c>
      <c r="D145" s="9"/>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c r="FV145" s="3"/>
      <c r="FW145" s="3"/>
      <c r="FX145" s="3"/>
      <c r="FY145" s="3"/>
      <c r="FZ145" s="3"/>
      <c r="GA145" s="3"/>
      <c r="GB145" s="3"/>
      <c r="GC145" s="3"/>
      <c r="GD145" s="3"/>
      <c r="GE145" s="3"/>
      <c r="GF145" s="3"/>
      <c r="GG145" s="3"/>
      <c r="GH145" s="3"/>
      <c r="GI145" s="3"/>
      <c r="GJ145" s="3"/>
      <c r="GK145" s="3"/>
      <c r="GL145" s="3"/>
      <c r="GM145" s="3"/>
      <c r="GN145" s="3"/>
      <c r="GO145" s="3"/>
      <c r="GP145" s="3"/>
      <c r="GQ145" s="3"/>
      <c r="GR145" s="3"/>
      <c r="GS145" s="3"/>
      <c r="GT145" s="3"/>
      <c r="GU145" s="3"/>
      <c r="GV145" s="3"/>
      <c r="GW145" s="3"/>
      <c r="GX145" s="3"/>
      <c r="GY145" s="3"/>
      <c r="GZ145" s="3"/>
      <c r="HA145" s="3"/>
      <c r="HB145" s="3"/>
      <c r="HC145" s="3"/>
      <c r="HD145" s="3"/>
      <c r="HE145" s="3"/>
      <c r="HF145" s="3"/>
      <c r="HG145" s="3"/>
      <c r="HH145" s="3"/>
      <c r="HI145" s="3"/>
      <c r="HJ145" s="3"/>
      <c r="HK145" s="3"/>
      <c r="HL145" s="3"/>
      <c r="HM145" s="3"/>
      <c r="HN145" s="3"/>
      <c r="HO145" s="3"/>
      <c r="HP145" s="3"/>
      <c r="HQ145" s="3"/>
      <c r="HR145" s="3"/>
      <c r="HS145" s="3"/>
      <c r="HT145" s="3"/>
      <c r="HU145" s="3"/>
      <c r="HV145" s="3"/>
      <c r="HW145" s="3"/>
      <c r="HX145" s="3"/>
      <c r="HY145" s="3"/>
      <c r="HZ145" s="3"/>
      <c r="IA145" s="3"/>
      <c r="IB145" s="3"/>
      <c r="IC145" s="3"/>
      <c r="ID145" s="3"/>
      <c r="IE145" s="3"/>
      <c r="IF145" s="3"/>
      <c r="IG145" s="3"/>
      <c r="IH145" s="3"/>
      <c r="II145" s="3"/>
      <c r="IJ145" s="3"/>
      <c r="IK145" s="3"/>
      <c r="IL145" s="3"/>
      <c r="IM145" s="3"/>
      <c r="IN145" s="3"/>
      <c r="IO145" s="3"/>
      <c r="IP145" s="3"/>
      <c r="IQ145" s="3"/>
      <c r="IR145" s="3"/>
      <c r="IS145" s="3"/>
      <c r="IT145" s="3"/>
      <c r="IU145" s="3"/>
      <c r="IV145" s="3"/>
    </row>
    <row r="146" s="1" customFormat="1" ht="14.25" spans="1:256">
      <c r="A146" s="8"/>
      <c r="B146" s="9"/>
      <c r="C146" s="10" t="s">
        <v>4600</v>
      </c>
      <c r="D146" s="9"/>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c r="FV146" s="3"/>
      <c r="FW146" s="3"/>
      <c r="FX146" s="3"/>
      <c r="FY146" s="3"/>
      <c r="FZ146" s="3"/>
      <c r="GA146" s="3"/>
      <c r="GB146" s="3"/>
      <c r="GC146" s="3"/>
      <c r="GD146" s="3"/>
      <c r="GE146" s="3"/>
      <c r="GF146" s="3"/>
      <c r="GG146" s="3"/>
      <c r="GH146" s="3"/>
      <c r="GI146" s="3"/>
      <c r="GJ146" s="3"/>
      <c r="GK146" s="3"/>
      <c r="GL146" s="3"/>
      <c r="GM146" s="3"/>
      <c r="GN146" s="3"/>
      <c r="GO146" s="3"/>
      <c r="GP146" s="3"/>
      <c r="GQ146" s="3"/>
      <c r="GR146" s="3"/>
      <c r="GS146" s="3"/>
      <c r="GT146" s="3"/>
      <c r="GU146" s="3"/>
      <c r="GV146" s="3"/>
      <c r="GW146" s="3"/>
      <c r="GX146" s="3"/>
      <c r="GY146" s="3"/>
      <c r="GZ146" s="3"/>
      <c r="HA146" s="3"/>
      <c r="HB146" s="3"/>
      <c r="HC146" s="3"/>
      <c r="HD146" s="3"/>
      <c r="HE146" s="3"/>
      <c r="HF146" s="3"/>
      <c r="HG146" s="3"/>
      <c r="HH146" s="3"/>
      <c r="HI146" s="3"/>
      <c r="HJ146" s="3"/>
      <c r="HK146" s="3"/>
      <c r="HL146" s="3"/>
      <c r="HM146" s="3"/>
      <c r="HN146" s="3"/>
      <c r="HO146" s="3"/>
      <c r="HP146" s="3"/>
      <c r="HQ146" s="3"/>
      <c r="HR146" s="3"/>
      <c r="HS146" s="3"/>
      <c r="HT146" s="3"/>
      <c r="HU146" s="3"/>
      <c r="HV146" s="3"/>
      <c r="HW146" s="3"/>
      <c r="HX146" s="3"/>
      <c r="HY146" s="3"/>
      <c r="HZ146" s="3"/>
      <c r="IA146" s="3"/>
      <c r="IB146" s="3"/>
      <c r="IC146" s="3"/>
      <c r="ID146" s="3"/>
      <c r="IE146" s="3"/>
      <c r="IF146" s="3"/>
      <c r="IG146" s="3"/>
      <c r="IH146" s="3"/>
      <c r="II146" s="3"/>
      <c r="IJ146" s="3"/>
      <c r="IK146" s="3"/>
      <c r="IL146" s="3"/>
      <c r="IM146" s="3"/>
      <c r="IN146" s="3"/>
      <c r="IO146" s="3"/>
      <c r="IP146" s="3"/>
      <c r="IQ146" s="3"/>
      <c r="IR146" s="3"/>
      <c r="IS146" s="3"/>
      <c r="IT146" s="3"/>
      <c r="IU146" s="3"/>
      <c r="IV146" s="3"/>
    </row>
    <row r="147" s="1" customFormat="1" ht="14.25" spans="1:256">
      <c r="A147" s="8"/>
      <c r="B147" s="9"/>
      <c r="C147" s="11" t="s">
        <v>4601</v>
      </c>
      <c r="D147" s="9"/>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c r="FV147" s="3"/>
      <c r="FW147" s="3"/>
      <c r="FX147" s="3"/>
      <c r="FY147" s="3"/>
      <c r="FZ147" s="3"/>
      <c r="GA147" s="3"/>
      <c r="GB147" s="3"/>
      <c r="GC147" s="3"/>
      <c r="GD147" s="3"/>
      <c r="GE147" s="3"/>
      <c r="GF147" s="3"/>
      <c r="GG147" s="3"/>
      <c r="GH147" s="3"/>
      <c r="GI147" s="3"/>
      <c r="GJ147" s="3"/>
      <c r="GK147" s="3"/>
      <c r="GL147" s="3"/>
      <c r="GM147" s="3"/>
      <c r="GN147" s="3"/>
      <c r="GO147" s="3"/>
      <c r="GP147" s="3"/>
      <c r="GQ147" s="3"/>
      <c r="GR147" s="3"/>
      <c r="GS147" s="3"/>
      <c r="GT147" s="3"/>
      <c r="GU147" s="3"/>
      <c r="GV147" s="3"/>
      <c r="GW147" s="3"/>
      <c r="GX147" s="3"/>
      <c r="GY147" s="3"/>
      <c r="GZ147" s="3"/>
      <c r="HA147" s="3"/>
      <c r="HB147" s="3"/>
      <c r="HC147" s="3"/>
      <c r="HD147" s="3"/>
      <c r="HE147" s="3"/>
      <c r="HF147" s="3"/>
      <c r="HG147" s="3"/>
      <c r="HH147" s="3"/>
      <c r="HI147" s="3"/>
      <c r="HJ147" s="3"/>
      <c r="HK147" s="3"/>
      <c r="HL147" s="3"/>
      <c r="HM147" s="3"/>
      <c r="HN147" s="3"/>
      <c r="HO147" s="3"/>
      <c r="HP147" s="3"/>
      <c r="HQ147" s="3"/>
      <c r="HR147" s="3"/>
      <c r="HS147" s="3"/>
      <c r="HT147" s="3"/>
      <c r="HU147" s="3"/>
      <c r="HV147" s="3"/>
      <c r="HW147" s="3"/>
      <c r="HX147" s="3"/>
      <c r="HY147" s="3"/>
      <c r="HZ147" s="3"/>
      <c r="IA147" s="3"/>
      <c r="IB147" s="3"/>
      <c r="IC147" s="3"/>
      <c r="ID147" s="3"/>
      <c r="IE147" s="3"/>
      <c r="IF147" s="3"/>
      <c r="IG147" s="3"/>
      <c r="IH147" s="3"/>
      <c r="II147" s="3"/>
      <c r="IJ147" s="3"/>
      <c r="IK147" s="3"/>
      <c r="IL147" s="3"/>
      <c r="IM147" s="3"/>
      <c r="IN147" s="3"/>
      <c r="IO147" s="3"/>
      <c r="IP147" s="3"/>
      <c r="IQ147" s="3"/>
      <c r="IR147" s="3"/>
      <c r="IS147" s="3"/>
      <c r="IT147" s="3"/>
      <c r="IU147" s="3"/>
      <c r="IV147" s="3"/>
    </row>
    <row r="148" s="1" customFormat="1" ht="14.25" spans="1:256">
      <c r="A148" s="8"/>
      <c r="B148" s="9"/>
      <c r="C148" s="11" t="s">
        <v>4602</v>
      </c>
      <c r="D148" s="9"/>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c r="FV148" s="3"/>
      <c r="FW148" s="3"/>
      <c r="FX148" s="3"/>
      <c r="FY148" s="3"/>
      <c r="FZ148" s="3"/>
      <c r="GA148" s="3"/>
      <c r="GB148" s="3"/>
      <c r="GC148" s="3"/>
      <c r="GD148" s="3"/>
      <c r="GE148" s="3"/>
      <c r="GF148" s="3"/>
      <c r="GG148" s="3"/>
      <c r="GH148" s="3"/>
      <c r="GI148" s="3"/>
      <c r="GJ148" s="3"/>
      <c r="GK148" s="3"/>
      <c r="GL148" s="3"/>
      <c r="GM148" s="3"/>
      <c r="GN148" s="3"/>
      <c r="GO148" s="3"/>
      <c r="GP148" s="3"/>
      <c r="GQ148" s="3"/>
      <c r="GR148" s="3"/>
      <c r="GS148" s="3"/>
      <c r="GT148" s="3"/>
      <c r="GU148" s="3"/>
      <c r="GV148" s="3"/>
      <c r="GW148" s="3"/>
      <c r="GX148" s="3"/>
      <c r="GY148" s="3"/>
      <c r="GZ148" s="3"/>
      <c r="HA148" s="3"/>
      <c r="HB148" s="3"/>
      <c r="HC148" s="3"/>
      <c r="HD148" s="3"/>
      <c r="HE148" s="3"/>
      <c r="HF148" s="3"/>
      <c r="HG148" s="3"/>
      <c r="HH148" s="3"/>
      <c r="HI148" s="3"/>
      <c r="HJ148" s="3"/>
      <c r="HK148" s="3"/>
      <c r="HL148" s="3"/>
      <c r="HM148" s="3"/>
      <c r="HN148" s="3"/>
      <c r="HO148" s="3"/>
      <c r="HP148" s="3"/>
      <c r="HQ148" s="3"/>
      <c r="HR148" s="3"/>
      <c r="HS148" s="3"/>
      <c r="HT148" s="3"/>
      <c r="HU148" s="3"/>
      <c r="HV148" s="3"/>
      <c r="HW148" s="3"/>
      <c r="HX148" s="3"/>
      <c r="HY148" s="3"/>
      <c r="HZ148" s="3"/>
      <c r="IA148" s="3"/>
      <c r="IB148" s="3"/>
      <c r="IC148" s="3"/>
      <c r="ID148" s="3"/>
      <c r="IE148" s="3"/>
      <c r="IF148" s="3"/>
      <c r="IG148" s="3"/>
      <c r="IH148" s="3"/>
      <c r="II148" s="3"/>
      <c r="IJ148" s="3"/>
      <c r="IK148" s="3"/>
      <c r="IL148" s="3"/>
      <c r="IM148" s="3"/>
      <c r="IN148" s="3"/>
      <c r="IO148" s="3"/>
      <c r="IP148" s="3"/>
      <c r="IQ148" s="3"/>
      <c r="IR148" s="3"/>
      <c r="IS148" s="3"/>
      <c r="IT148" s="3"/>
      <c r="IU148" s="3"/>
      <c r="IV148" s="3"/>
    </row>
    <row r="149" s="1" customFormat="1" ht="14.25" spans="1:256">
      <c r="A149" s="8"/>
      <c r="B149" s="9"/>
      <c r="C149" s="11" t="s">
        <v>4564</v>
      </c>
      <c r="D149" s="9"/>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c r="FV149" s="3"/>
      <c r="FW149" s="3"/>
      <c r="FX149" s="3"/>
      <c r="FY149" s="3"/>
      <c r="FZ149" s="3"/>
      <c r="GA149" s="3"/>
      <c r="GB149" s="3"/>
      <c r="GC149" s="3"/>
      <c r="GD149" s="3"/>
      <c r="GE149" s="3"/>
      <c r="GF149" s="3"/>
      <c r="GG149" s="3"/>
      <c r="GH149" s="3"/>
      <c r="GI149" s="3"/>
      <c r="GJ149" s="3"/>
      <c r="GK149" s="3"/>
      <c r="GL149" s="3"/>
      <c r="GM149" s="3"/>
      <c r="GN149" s="3"/>
      <c r="GO149" s="3"/>
      <c r="GP149" s="3"/>
      <c r="GQ149" s="3"/>
      <c r="GR149" s="3"/>
      <c r="GS149" s="3"/>
      <c r="GT149" s="3"/>
      <c r="GU149" s="3"/>
      <c r="GV149" s="3"/>
      <c r="GW149" s="3"/>
      <c r="GX149" s="3"/>
      <c r="GY149" s="3"/>
      <c r="GZ149" s="3"/>
      <c r="HA149" s="3"/>
      <c r="HB149" s="3"/>
      <c r="HC149" s="3"/>
      <c r="HD149" s="3"/>
      <c r="HE149" s="3"/>
      <c r="HF149" s="3"/>
      <c r="HG149" s="3"/>
      <c r="HH149" s="3"/>
      <c r="HI149" s="3"/>
      <c r="HJ149" s="3"/>
      <c r="HK149" s="3"/>
      <c r="HL149" s="3"/>
      <c r="HM149" s="3"/>
      <c r="HN149" s="3"/>
      <c r="HO149" s="3"/>
      <c r="HP149" s="3"/>
      <c r="HQ149" s="3"/>
      <c r="HR149" s="3"/>
      <c r="HS149" s="3"/>
      <c r="HT149" s="3"/>
      <c r="HU149" s="3"/>
      <c r="HV149" s="3"/>
      <c r="HW149" s="3"/>
      <c r="HX149" s="3"/>
      <c r="HY149" s="3"/>
      <c r="HZ149" s="3"/>
      <c r="IA149" s="3"/>
      <c r="IB149" s="3"/>
      <c r="IC149" s="3"/>
      <c r="ID149" s="3"/>
      <c r="IE149" s="3"/>
      <c r="IF149" s="3"/>
      <c r="IG149" s="3"/>
      <c r="IH149" s="3"/>
      <c r="II149" s="3"/>
      <c r="IJ149" s="3"/>
      <c r="IK149" s="3"/>
      <c r="IL149" s="3"/>
      <c r="IM149" s="3"/>
      <c r="IN149" s="3"/>
      <c r="IO149" s="3"/>
      <c r="IP149" s="3"/>
      <c r="IQ149" s="3"/>
      <c r="IR149" s="3"/>
      <c r="IS149" s="3"/>
      <c r="IT149" s="3"/>
      <c r="IU149" s="3"/>
      <c r="IV149" s="3"/>
    </row>
    <row r="150" s="1" customFormat="1" ht="14.25" spans="1:256">
      <c r="A150" s="8"/>
      <c r="B150" s="9"/>
      <c r="C150" s="11" t="s">
        <v>4603</v>
      </c>
      <c r="D150" s="9"/>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c r="FV150" s="3"/>
      <c r="FW150" s="3"/>
      <c r="FX150" s="3"/>
      <c r="FY150" s="3"/>
      <c r="FZ150" s="3"/>
      <c r="GA150" s="3"/>
      <c r="GB150" s="3"/>
      <c r="GC150" s="3"/>
      <c r="GD150" s="3"/>
      <c r="GE150" s="3"/>
      <c r="GF150" s="3"/>
      <c r="GG150" s="3"/>
      <c r="GH150" s="3"/>
      <c r="GI150" s="3"/>
      <c r="GJ150" s="3"/>
      <c r="GK150" s="3"/>
      <c r="GL150" s="3"/>
      <c r="GM150" s="3"/>
      <c r="GN150" s="3"/>
      <c r="GO150" s="3"/>
      <c r="GP150" s="3"/>
      <c r="GQ150" s="3"/>
      <c r="GR150" s="3"/>
      <c r="GS150" s="3"/>
      <c r="GT150" s="3"/>
      <c r="GU150" s="3"/>
      <c r="GV150" s="3"/>
      <c r="GW150" s="3"/>
      <c r="GX150" s="3"/>
      <c r="GY150" s="3"/>
      <c r="GZ150" s="3"/>
      <c r="HA150" s="3"/>
      <c r="HB150" s="3"/>
      <c r="HC150" s="3"/>
      <c r="HD150" s="3"/>
      <c r="HE150" s="3"/>
      <c r="HF150" s="3"/>
      <c r="HG150" s="3"/>
      <c r="HH150" s="3"/>
      <c r="HI150" s="3"/>
      <c r="HJ150" s="3"/>
      <c r="HK150" s="3"/>
      <c r="HL150" s="3"/>
      <c r="HM150" s="3"/>
      <c r="HN150" s="3"/>
      <c r="HO150" s="3"/>
      <c r="HP150" s="3"/>
      <c r="HQ150" s="3"/>
      <c r="HR150" s="3"/>
      <c r="HS150" s="3"/>
      <c r="HT150" s="3"/>
      <c r="HU150" s="3"/>
      <c r="HV150" s="3"/>
      <c r="HW150" s="3"/>
      <c r="HX150" s="3"/>
      <c r="HY150" s="3"/>
      <c r="HZ150" s="3"/>
      <c r="IA150" s="3"/>
      <c r="IB150" s="3"/>
      <c r="IC150" s="3"/>
      <c r="ID150" s="3"/>
      <c r="IE150" s="3"/>
      <c r="IF150" s="3"/>
      <c r="IG150" s="3"/>
      <c r="IH150" s="3"/>
      <c r="II150" s="3"/>
      <c r="IJ150" s="3"/>
      <c r="IK150" s="3"/>
      <c r="IL150" s="3"/>
      <c r="IM150" s="3"/>
      <c r="IN150" s="3"/>
      <c r="IO150" s="3"/>
      <c r="IP150" s="3"/>
      <c r="IQ150" s="3"/>
      <c r="IR150" s="3"/>
      <c r="IS150" s="3"/>
      <c r="IT150" s="3"/>
      <c r="IU150" s="3"/>
      <c r="IV150" s="3"/>
    </row>
    <row r="151" s="1" customFormat="1" ht="14.25" spans="1:256">
      <c r="A151" s="8"/>
      <c r="B151" s="9"/>
      <c r="C151" s="11" t="s">
        <v>4604</v>
      </c>
      <c r="D151" s="9"/>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c r="FV151" s="3"/>
      <c r="FW151" s="3"/>
      <c r="FX151" s="3"/>
      <c r="FY151" s="3"/>
      <c r="FZ151" s="3"/>
      <c r="GA151" s="3"/>
      <c r="GB151" s="3"/>
      <c r="GC151" s="3"/>
      <c r="GD151" s="3"/>
      <c r="GE151" s="3"/>
      <c r="GF151" s="3"/>
      <c r="GG151" s="3"/>
      <c r="GH151" s="3"/>
      <c r="GI151" s="3"/>
      <c r="GJ151" s="3"/>
      <c r="GK151" s="3"/>
      <c r="GL151" s="3"/>
      <c r="GM151" s="3"/>
      <c r="GN151" s="3"/>
      <c r="GO151" s="3"/>
      <c r="GP151" s="3"/>
      <c r="GQ151" s="3"/>
      <c r="GR151" s="3"/>
      <c r="GS151" s="3"/>
      <c r="GT151" s="3"/>
      <c r="GU151" s="3"/>
      <c r="GV151" s="3"/>
      <c r="GW151" s="3"/>
      <c r="GX151" s="3"/>
      <c r="GY151" s="3"/>
      <c r="GZ151" s="3"/>
      <c r="HA151" s="3"/>
      <c r="HB151" s="3"/>
      <c r="HC151" s="3"/>
      <c r="HD151" s="3"/>
      <c r="HE151" s="3"/>
      <c r="HF151" s="3"/>
      <c r="HG151" s="3"/>
      <c r="HH151" s="3"/>
      <c r="HI151" s="3"/>
      <c r="HJ151" s="3"/>
      <c r="HK151" s="3"/>
      <c r="HL151" s="3"/>
      <c r="HM151" s="3"/>
      <c r="HN151" s="3"/>
      <c r="HO151" s="3"/>
      <c r="HP151" s="3"/>
      <c r="HQ151" s="3"/>
      <c r="HR151" s="3"/>
      <c r="HS151" s="3"/>
      <c r="HT151" s="3"/>
      <c r="HU151" s="3"/>
      <c r="HV151" s="3"/>
      <c r="HW151" s="3"/>
      <c r="HX151" s="3"/>
      <c r="HY151" s="3"/>
      <c r="HZ151" s="3"/>
      <c r="IA151" s="3"/>
      <c r="IB151" s="3"/>
      <c r="IC151" s="3"/>
      <c r="ID151" s="3"/>
      <c r="IE151" s="3"/>
      <c r="IF151" s="3"/>
      <c r="IG151" s="3"/>
      <c r="IH151" s="3"/>
      <c r="II151" s="3"/>
      <c r="IJ151" s="3"/>
      <c r="IK151" s="3"/>
      <c r="IL151" s="3"/>
      <c r="IM151" s="3"/>
      <c r="IN151" s="3"/>
      <c r="IO151" s="3"/>
      <c r="IP151" s="3"/>
      <c r="IQ151" s="3"/>
      <c r="IR151" s="3"/>
      <c r="IS151" s="3"/>
      <c r="IT151" s="3"/>
      <c r="IU151" s="3"/>
      <c r="IV151" s="3"/>
    </row>
    <row r="152" s="1" customFormat="1" ht="14.25" spans="1:256">
      <c r="A152" s="8"/>
      <c r="B152" s="9"/>
      <c r="C152" s="11" t="s">
        <v>4564</v>
      </c>
      <c r="D152" s="9"/>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c r="FV152" s="3"/>
      <c r="FW152" s="3"/>
      <c r="FX152" s="3"/>
      <c r="FY152" s="3"/>
      <c r="FZ152" s="3"/>
      <c r="GA152" s="3"/>
      <c r="GB152" s="3"/>
      <c r="GC152" s="3"/>
      <c r="GD152" s="3"/>
      <c r="GE152" s="3"/>
      <c r="GF152" s="3"/>
      <c r="GG152" s="3"/>
      <c r="GH152" s="3"/>
      <c r="GI152" s="3"/>
      <c r="GJ152" s="3"/>
      <c r="GK152" s="3"/>
      <c r="GL152" s="3"/>
      <c r="GM152" s="3"/>
      <c r="GN152" s="3"/>
      <c r="GO152" s="3"/>
      <c r="GP152" s="3"/>
      <c r="GQ152" s="3"/>
      <c r="GR152" s="3"/>
      <c r="GS152" s="3"/>
      <c r="GT152" s="3"/>
      <c r="GU152" s="3"/>
      <c r="GV152" s="3"/>
      <c r="GW152" s="3"/>
      <c r="GX152" s="3"/>
      <c r="GY152" s="3"/>
      <c r="GZ152" s="3"/>
      <c r="HA152" s="3"/>
      <c r="HB152" s="3"/>
      <c r="HC152" s="3"/>
      <c r="HD152" s="3"/>
      <c r="HE152" s="3"/>
      <c r="HF152" s="3"/>
      <c r="HG152" s="3"/>
      <c r="HH152" s="3"/>
      <c r="HI152" s="3"/>
      <c r="HJ152" s="3"/>
      <c r="HK152" s="3"/>
      <c r="HL152" s="3"/>
      <c r="HM152" s="3"/>
      <c r="HN152" s="3"/>
      <c r="HO152" s="3"/>
      <c r="HP152" s="3"/>
      <c r="HQ152" s="3"/>
      <c r="HR152" s="3"/>
      <c r="HS152" s="3"/>
      <c r="HT152" s="3"/>
      <c r="HU152" s="3"/>
      <c r="HV152" s="3"/>
      <c r="HW152" s="3"/>
      <c r="HX152" s="3"/>
      <c r="HY152" s="3"/>
      <c r="HZ152" s="3"/>
      <c r="IA152" s="3"/>
      <c r="IB152" s="3"/>
      <c r="IC152" s="3"/>
      <c r="ID152" s="3"/>
      <c r="IE152" s="3"/>
      <c r="IF152" s="3"/>
      <c r="IG152" s="3"/>
      <c r="IH152" s="3"/>
      <c r="II152" s="3"/>
      <c r="IJ152" s="3"/>
      <c r="IK152" s="3"/>
      <c r="IL152" s="3"/>
      <c r="IM152" s="3"/>
      <c r="IN152" s="3"/>
      <c r="IO152" s="3"/>
      <c r="IP152" s="3"/>
      <c r="IQ152" s="3"/>
      <c r="IR152" s="3"/>
      <c r="IS152" s="3"/>
      <c r="IT152" s="3"/>
      <c r="IU152" s="3"/>
      <c r="IV152" s="3"/>
    </row>
    <row r="153" s="1" customFormat="1" ht="14.25" spans="1:256">
      <c r="A153" s="8"/>
      <c r="B153" s="9"/>
      <c r="C153" s="11" t="s">
        <v>4605</v>
      </c>
      <c r="D153" s="9"/>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c r="FV153" s="3"/>
      <c r="FW153" s="3"/>
      <c r="FX153" s="3"/>
      <c r="FY153" s="3"/>
      <c r="FZ153" s="3"/>
      <c r="GA153" s="3"/>
      <c r="GB153" s="3"/>
      <c r="GC153" s="3"/>
      <c r="GD153" s="3"/>
      <c r="GE153" s="3"/>
      <c r="GF153" s="3"/>
      <c r="GG153" s="3"/>
      <c r="GH153" s="3"/>
      <c r="GI153" s="3"/>
      <c r="GJ153" s="3"/>
      <c r="GK153" s="3"/>
      <c r="GL153" s="3"/>
      <c r="GM153" s="3"/>
      <c r="GN153" s="3"/>
      <c r="GO153" s="3"/>
      <c r="GP153" s="3"/>
      <c r="GQ153" s="3"/>
      <c r="GR153" s="3"/>
      <c r="GS153" s="3"/>
      <c r="GT153" s="3"/>
      <c r="GU153" s="3"/>
      <c r="GV153" s="3"/>
      <c r="GW153" s="3"/>
      <c r="GX153" s="3"/>
      <c r="GY153" s="3"/>
      <c r="GZ153" s="3"/>
      <c r="HA153" s="3"/>
      <c r="HB153" s="3"/>
      <c r="HC153" s="3"/>
      <c r="HD153" s="3"/>
      <c r="HE153" s="3"/>
      <c r="HF153" s="3"/>
      <c r="HG153" s="3"/>
      <c r="HH153" s="3"/>
      <c r="HI153" s="3"/>
      <c r="HJ153" s="3"/>
      <c r="HK153" s="3"/>
      <c r="HL153" s="3"/>
      <c r="HM153" s="3"/>
      <c r="HN153" s="3"/>
      <c r="HO153" s="3"/>
      <c r="HP153" s="3"/>
      <c r="HQ153" s="3"/>
      <c r="HR153" s="3"/>
      <c r="HS153" s="3"/>
      <c r="HT153" s="3"/>
      <c r="HU153" s="3"/>
      <c r="HV153" s="3"/>
      <c r="HW153" s="3"/>
      <c r="HX153" s="3"/>
      <c r="HY153" s="3"/>
      <c r="HZ153" s="3"/>
      <c r="IA153" s="3"/>
      <c r="IB153" s="3"/>
      <c r="IC153" s="3"/>
      <c r="ID153" s="3"/>
      <c r="IE153" s="3"/>
      <c r="IF153" s="3"/>
      <c r="IG153" s="3"/>
      <c r="IH153" s="3"/>
      <c r="II153" s="3"/>
      <c r="IJ153" s="3"/>
      <c r="IK153" s="3"/>
      <c r="IL153" s="3"/>
      <c r="IM153" s="3"/>
      <c r="IN153" s="3"/>
      <c r="IO153" s="3"/>
      <c r="IP153" s="3"/>
      <c r="IQ153" s="3"/>
      <c r="IR153" s="3"/>
      <c r="IS153" s="3"/>
      <c r="IT153" s="3"/>
      <c r="IU153" s="3"/>
      <c r="IV153" s="3"/>
    </row>
    <row r="154" s="1" customFormat="1" ht="14.25" spans="1:256">
      <c r="A154" s="8"/>
      <c r="B154" s="9"/>
      <c r="C154" s="11" t="s">
        <v>4606</v>
      </c>
      <c r="D154" s="9"/>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c r="FV154" s="3"/>
      <c r="FW154" s="3"/>
      <c r="FX154" s="3"/>
      <c r="FY154" s="3"/>
      <c r="FZ154" s="3"/>
      <c r="GA154" s="3"/>
      <c r="GB154" s="3"/>
      <c r="GC154" s="3"/>
      <c r="GD154" s="3"/>
      <c r="GE154" s="3"/>
      <c r="GF154" s="3"/>
      <c r="GG154" s="3"/>
      <c r="GH154" s="3"/>
      <c r="GI154" s="3"/>
      <c r="GJ154" s="3"/>
      <c r="GK154" s="3"/>
      <c r="GL154" s="3"/>
      <c r="GM154" s="3"/>
      <c r="GN154" s="3"/>
      <c r="GO154" s="3"/>
      <c r="GP154" s="3"/>
      <c r="GQ154" s="3"/>
      <c r="GR154" s="3"/>
      <c r="GS154" s="3"/>
      <c r="GT154" s="3"/>
      <c r="GU154" s="3"/>
      <c r="GV154" s="3"/>
      <c r="GW154" s="3"/>
      <c r="GX154" s="3"/>
      <c r="GY154" s="3"/>
      <c r="GZ154" s="3"/>
      <c r="HA154" s="3"/>
      <c r="HB154" s="3"/>
      <c r="HC154" s="3"/>
      <c r="HD154" s="3"/>
      <c r="HE154" s="3"/>
      <c r="HF154" s="3"/>
      <c r="HG154" s="3"/>
      <c r="HH154" s="3"/>
      <c r="HI154" s="3"/>
      <c r="HJ154" s="3"/>
      <c r="HK154" s="3"/>
      <c r="HL154" s="3"/>
      <c r="HM154" s="3"/>
      <c r="HN154" s="3"/>
      <c r="HO154" s="3"/>
      <c r="HP154" s="3"/>
      <c r="HQ154" s="3"/>
      <c r="HR154" s="3"/>
      <c r="HS154" s="3"/>
      <c r="HT154" s="3"/>
      <c r="HU154" s="3"/>
      <c r="HV154" s="3"/>
      <c r="HW154" s="3"/>
      <c r="HX154" s="3"/>
      <c r="HY154" s="3"/>
      <c r="HZ154" s="3"/>
      <c r="IA154" s="3"/>
      <c r="IB154" s="3"/>
      <c r="IC154" s="3"/>
      <c r="ID154" s="3"/>
      <c r="IE154" s="3"/>
      <c r="IF154" s="3"/>
      <c r="IG154" s="3"/>
      <c r="IH154" s="3"/>
      <c r="II154" s="3"/>
      <c r="IJ154" s="3"/>
      <c r="IK154" s="3"/>
      <c r="IL154" s="3"/>
      <c r="IM154" s="3"/>
      <c r="IN154" s="3"/>
      <c r="IO154" s="3"/>
      <c r="IP154" s="3"/>
      <c r="IQ154" s="3"/>
      <c r="IR154" s="3"/>
      <c r="IS154" s="3"/>
      <c r="IT154" s="3"/>
      <c r="IU154" s="3"/>
      <c r="IV154" s="3"/>
    </row>
    <row r="155" s="1" customFormat="1" ht="14.25" spans="1:256">
      <c r="A155" s="8"/>
      <c r="B155" s="9"/>
      <c r="C155" s="11" t="s">
        <v>4607</v>
      </c>
      <c r="D155" s="9"/>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c r="FV155" s="3"/>
      <c r="FW155" s="3"/>
      <c r="FX155" s="3"/>
      <c r="FY155" s="3"/>
      <c r="FZ155" s="3"/>
      <c r="GA155" s="3"/>
      <c r="GB155" s="3"/>
      <c r="GC155" s="3"/>
      <c r="GD155" s="3"/>
      <c r="GE155" s="3"/>
      <c r="GF155" s="3"/>
      <c r="GG155" s="3"/>
      <c r="GH155" s="3"/>
      <c r="GI155" s="3"/>
      <c r="GJ155" s="3"/>
      <c r="GK155" s="3"/>
      <c r="GL155" s="3"/>
      <c r="GM155" s="3"/>
      <c r="GN155" s="3"/>
      <c r="GO155" s="3"/>
      <c r="GP155" s="3"/>
      <c r="GQ155" s="3"/>
      <c r="GR155" s="3"/>
      <c r="GS155" s="3"/>
      <c r="GT155" s="3"/>
      <c r="GU155" s="3"/>
      <c r="GV155" s="3"/>
      <c r="GW155" s="3"/>
      <c r="GX155" s="3"/>
      <c r="GY155" s="3"/>
      <c r="GZ155" s="3"/>
      <c r="HA155" s="3"/>
      <c r="HB155" s="3"/>
      <c r="HC155" s="3"/>
      <c r="HD155" s="3"/>
      <c r="HE155" s="3"/>
      <c r="HF155" s="3"/>
      <c r="HG155" s="3"/>
      <c r="HH155" s="3"/>
      <c r="HI155" s="3"/>
      <c r="HJ155" s="3"/>
      <c r="HK155" s="3"/>
      <c r="HL155" s="3"/>
      <c r="HM155" s="3"/>
      <c r="HN155" s="3"/>
      <c r="HO155" s="3"/>
      <c r="HP155" s="3"/>
      <c r="HQ155" s="3"/>
      <c r="HR155" s="3"/>
      <c r="HS155" s="3"/>
      <c r="HT155" s="3"/>
      <c r="HU155" s="3"/>
      <c r="HV155" s="3"/>
      <c r="HW155" s="3"/>
      <c r="HX155" s="3"/>
      <c r="HY155" s="3"/>
      <c r="HZ155" s="3"/>
      <c r="IA155" s="3"/>
      <c r="IB155" s="3"/>
      <c r="IC155" s="3"/>
      <c r="ID155" s="3"/>
      <c r="IE155" s="3"/>
      <c r="IF155" s="3"/>
      <c r="IG155" s="3"/>
      <c r="IH155" s="3"/>
      <c r="II155" s="3"/>
      <c r="IJ155" s="3"/>
      <c r="IK155" s="3"/>
      <c r="IL155" s="3"/>
      <c r="IM155" s="3"/>
      <c r="IN155" s="3"/>
      <c r="IO155" s="3"/>
      <c r="IP155" s="3"/>
      <c r="IQ155" s="3"/>
      <c r="IR155" s="3"/>
      <c r="IS155" s="3"/>
      <c r="IT155" s="3"/>
      <c r="IU155" s="3"/>
      <c r="IV155" s="3"/>
    </row>
    <row r="156" s="1" customFormat="1" ht="14.25" spans="1:256">
      <c r="A156" s="8"/>
      <c r="B156" s="9"/>
      <c r="C156" s="11" t="s">
        <v>4573</v>
      </c>
      <c r="D156" s="9"/>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c r="FV156" s="3"/>
      <c r="FW156" s="3"/>
      <c r="FX156" s="3"/>
      <c r="FY156" s="3"/>
      <c r="FZ156" s="3"/>
      <c r="GA156" s="3"/>
      <c r="GB156" s="3"/>
      <c r="GC156" s="3"/>
      <c r="GD156" s="3"/>
      <c r="GE156" s="3"/>
      <c r="GF156" s="3"/>
      <c r="GG156" s="3"/>
      <c r="GH156" s="3"/>
      <c r="GI156" s="3"/>
      <c r="GJ156" s="3"/>
      <c r="GK156" s="3"/>
      <c r="GL156" s="3"/>
      <c r="GM156" s="3"/>
      <c r="GN156" s="3"/>
      <c r="GO156" s="3"/>
      <c r="GP156" s="3"/>
      <c r="GQ156" s="3"/>
      <c r="GR156" s="3"/>
      <c r="GS156" s="3"/>
      <c r="GT156" s="3"/>
      <c r="GU156" s="3"/>
      <c r="GV156" s="3"/>
      <c r="GW156" s="3"/>
      <c r="GX156" s="3"/>
      <c r="GY156" s="3"/>
      <c r="GZ156" s="3"/>
      <c r="HA156" s="3"/>
      <c r="HB156" s="3"/>
      <c r="HC156" s="3"/>
      <c r="HD156" s="3"/>
      <c r="HE156" s="3"/>
      <c r="HF156" s="3"/>
      <c r="HG156" s="3"/>
      <c r="HH156" s="3"/>
      <c r="HI156" s="3"/>
      <c r="HJ156" s="3"/>
      <c r="HK156" s="3"/>
      <c r="HL156" s="3"/>
      <c r="HM156" s="3"/>
      <c r="HN156" s="3"/>
      <c r="HO156" s="3"/>
      <c r="HP156" s="3"/>
      <c r="HQ156" s="3"/>
      <c r="HR156" s="3"/>
      <c r="HS156" s="3"/>
      <c r="HT156" s="3"/>
      <c r="HU156" s="3"/>
      <c r="HV156" s="3"/>
      <c r="HW156" s="3"/>
      <c r="HX156" s="3"/>
      <c r="HY156" s="3"/>
      <c r="HZ156" s="3"/>
      <c r="IA156" s="3"/>
      <c r="IB156" s="3"/>
      <c r="IC156" s="3"/>
      <c r="ID156" s="3"/>
      <c r="IE156" s="3"/>
      <c r="IF156" s="3"/>
      <c r="IG156" s="3"/>
      <c r="IH156" s="3"/>
      <c r="II156" s="3"/>
      <c r="IJ156" s="3"/>
      <c r="IK156" s="3"/>
      <c r="IL156" s="3"/>
      <c r="IM156" s="3"/>
      <c r="IN156" s="3"/>
      <c r="IO156" s="3"/>
      <c r="IP156" s="3"/>
      <c r="IQ156" s="3"/>
      <c r="IR156" s="3"/>
      <c r="IS156" s="3"/>
      <c r="IT156" s="3"/>
      <c r="IU156" s="3"/>
      <c r="IV156" s="3"/>
    </row>
    <row r="157" s="1" customFormat="1" ht="14.25" spans="1:256">
      <c r="A157" s="8"/>
      <c r="B157" s="9"/>
      <c r="C157" s="11" t="s">
        <v>4575</v>
      </c>
      <c r="D157" s="9"/>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c r="FV157" s="3"/>
      <c r="FW157" s="3"/>
      <c r="FX157" s="3"/>
      <c r="FY157" s="3"/>
      <c r="FZ157" s="3"/>
      <c r="GA157" s="3"/>
      <c r="GB157" s="3"/>
      <c r="GC157" s="3"/>
      <c r="GD157" s="3"/>
      <c r="GE157" s="3"/>
      <c r="GF157" s="3"/>
      <c r="GG157" s="3"/>
      <c r="GH157" s="3"/>
      <c r="GI157" s="3"/>
      <c r="GJ157" s="3"/>
      <c r="GK157" s="3"/>
      <c r="GL157" s="3"/>
      <c r="GM157" s="3"/>
      <c r="GN157" s="3"/>
      <c r="GO157" s="3"/>
      <c r="GP157" s="3"/>
      <c r="GQ157" s="3"/>
      <c r="GR157" s="3"/>
      <c r="GS157" s="3"/>
      <c r="GT157" s="3"/>
      <c r="GU157" s="3"/>
      <c r="GV157" s="3"/>
      <c r="GW157" s="3"/>
      <c r="GX157" s="3"/>
      <c r="GY157" s="3"/>
      <c r="GZ157" s="3"/>
      <c r="HA157" s="3"/>
      <c r="HB157" s="3"/>
      <c r="HC157" s="3"/>
      <c r="HD157" s="3"/>
      <c r="HE157" s="3"/>
      <c r="HF157" s="3"/>
      <c r="HG157" s="3"/>
      <c r="HH157" s="3"/>
      <c r="HI157" s="3"/>
      <c r="HJ157" s="3"/>
      <c r="HK157" s="3"/>
      <c r="HL157" s="3"/>
      <c r="HM157" s="3"/>
      <c r="HN157" s="3"/>
      <c r="HO157" s="3"/>
      <c r="HP157" s="3"/>
      <c r="HQ157" s="3"/>
      <c r="HR157" s="3"/>
      <c r="HS157" s="3"/>
      <c r="HT157" s="3"/>
      <c r="HU157" s="3"/>
      <c r="HV157" s="3"/>
      <c r="HW157" s="3"/>
      <c r="HX157" s="3"/>
      <c r="HY157" s="3"/>
      <c r="HZ157" s="3"/>
      <c r="IA157" s="3"/>
      <c r="IB157" s="3"/>
      <c r="IC157" s="3"/>
      <c r="ID157" s="3"/>
      <c r="IE157" s="3"/>
      <c r="IF157" s="3"/>
      <c r="IG157" s="3"/>
      <c r="IH157" s="3"/>
      <c r="II157" s="3"/>
      <c r="IJ157" s="3"/>
      <c r="IK157" s="3"/>
      <c r="IL157" s="3"/>
      <c r="IM157" s="3"/>
      <c r="IN157" s="3"/>
      <c r="IO157" s="3"/>
      <c r="IP157" s="3"/>
      <c r="IQ157" s="3"/>
      <c r="IR157" s="3"/>
      <c r="IS157" s="3"/>
      <c r="IT157" s="3"/>
      <c r="IU157" s="3"/>
      <c r="IV157" s="3"/>
    </row>
    <row r="158" s="1" customFormat="1" ht="14.25" spans="1:256">
      <c r="A158" s="8"/>
      <c r="B158" s="9"/>
      <c r="C158" s="11" t="s">
        <v>4608</v>
      </c>
      <c r="D158" s="9"/>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c r="FV158" s="3"/>
      <c r="FW158" s="3"/>
      <c r="FX158" s="3"/>
      <c r="FY158" s="3"/>
      <c r="FZ158" s="3"/>
      <c r="GA158" s="3"/>
      <c r="GB158" s="3"/>
      <c r="GC158" s="3"/>
      <c r="GD158" s="3"/>
      <c r="GE158" s="3"/>
      <c r="GF158" s="3"/>
      <c r="GG158" s="3"/>
      <c r="GH158" s="3"/>
      <c r="GI158" s="3"/>
      <c r="GJ158" s="3"/>
      <c r="GK158" s="3"/>
      <c r="GL158" s="3"/>
      <c r="GM158" s="3"/>
      <c r="GN158" s="3"/>
      <c r="GO158" s="3"/>
      <c r="GP158" s="3"/>
      <c r="GQ158" s="3"/>
      <c r="GR158" s="3"/>
      <c r="GS158" s="3"/>
      <c r="GT158" s="3"/>
      <c r="GU158" s="3"/>
      <c r="GV158" s="3"/>
      <c r="GW158" s="3"/>
      <c r="GX158" s="3"/>
      <c r="GY158" s="3"/>
      <c r="GZ158" s="3"/>
      <c r="HA158" s="3"/>
      <c r="HB158" s="3"/>
      <c r="HC158" s="3"/>
      <c r="HD158" s="3"/>
      <c r="HE158" s="3"/>
      <c r="HF158" s="3"/>
      <c r="HG158" s="3"/>
      <c r="HH158" s="3"/>
      <c r="HI158" s="3"/>
      <c r="HJ158" s="3"/>
      <c r="HK158" s="3"/>
      <c r="HL158" s="3"/>
      <c r="HM158" s="3"/>
      <c r="HN158" s="3"/>
      <c r="HO158" s="3"/>
      <c r="HP158" s="3"/>
      <c r="HQ158" s="3"/>
      <c r="HR158" s="3"/>
      <c r="HS158" s="3"/>
      <c r="HT158" s="3"/>
      <c r="HU158" s="3"/>
      <c r="HV158" s="3"/>
      <c r="HW158" s="3"/>
      <c r="HX158" s="3"/>
      <c r="HY158" s="3"/>
      <c r="HZ158" s="3"/>
      <c r="IA158" s="3"/>
      <c r="IB158" s="3"/>
      <c r="IC158" s="3"/>
      <c r="ID158" s="3"/>
      <c r="IE158" s="3"/>
      <c r="IF158" s="3"/>
      <c r="IG158" s="3"/>
      <c r="IH158" s="3"/>
      <c r="II158" s="3"/>
      <c r="IJ158" s="3"/>
      <c r="IK158" s="3"/>
      <c r="IL158" s="3"/>
      <c r="IM158" s="3"/>
      <c r="IN158" s="3"/>
      <c r="IO158" s="3"/>
      <c r="IP158" s="3"/>
      <c r="IQ158" s="3"/>
      <c r="IR158" s="3"/>
      <c r="IS158" s="3"/>
      <c r="IT158" s="3"/>
      <c r="IU158" s="3"/>
      <c r="IV158" s="3"/>
    </row>
    <row r="159" s="1" customFormat="1" ht="14.25" spans="1:256">
      <c r="A159" s="8"/>
      <c r="B159" s="9"/>
      <c r="C159" s="11" t="s">
        <v>4609</v>
      </c>
      <c r="D159" s="9"/>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c r="FV159" s="3"/>
      <c r="FW159" s="3"/>
      <c r="FX159" s="3"/>
      <c r="FY159" s="3"/>
      <c r="FZ159" s="3"/>
      <c r="GA159" s="3"/>
      <c r="GB159" s="3"/>
      <c r="GC159" s="3"/>
      <c r="GD159" s="3"/>
      <c r="GE159" s="3"/>
      <c r="GF159" s="3"/>
      <c r="GG159" s="3"/>
      <c r="GH159" s="3"/>
      <c r="GI159" s="3"/>
      <c r="GJ159" s="3"/>
      <c r="GK159" s="3"/>
      <c r="GL159" s="3"/>
      <c r="GM159" s="3"/>
      <c r="GN159" s="3"/>
      <c r="GO159" s="3"/>
      <c r="GP159" s="3"/>
      <c r="GQ159" s="3"/>
      <c r="GR159" s="3"/>
      <c r="GS159" s="3"/>
      <c r="GT159" s="3"/>
      <c r="GU159" s="3"/>
      <c r="GV159" s="3"/>
      <c r="GW159" s="3"/>
      <c r="GX159" s="3"/>
      <c r="GY159" s="3"/>
      <c r="GZ159" s="3"/>
      <c r="HA159" s="3"/>
      <c r="HB159" s="3"/>
      <c r="HC159" s="3"/>
      <c r="HD159" s="3"/>
      <c r="HE159" s="3"/>
      <c r="HF159" s="3"/>
      <c r="HG159" s="3"/>
      <c r="HH159" s="3"/>
      <c r="HI159" s="3"/>
      <c r="HJ159" s="3"/>
      <c r="HK159" s="3"/>
      <c r="HL159" s="3"/>
      <c r="HM159" s="3"/>
      <c r="HN159" s="3"/>
      <c r="HO159" s="3"/>
      <c r="HP159" s="3"/>
      <c r="HQ159" s="3"/>
      <c r="HR159" s="3"/>
      <c r="HS159" s="3"/>
      <c r="HT159" s="3"/>
      <c r="HU159" s="3"/>
      <c r="HV159" s="3"/>
      <c r="HW159" s="3"/>
      <c r="HX159" s="3"/>
      <c r="HY159" s="3"/>
      <c r="HZ159" s="3"/>
      <c r="IA159" s="3"/>
      <c r="IB159" s="3"/>
      <c r="IC159" s="3"/>
      <c r="ID159" s="3"/>
      <c r="IE159" s="3"/>
      <c r="IF159" s="3"/>
      <c r="IG159" s="3"/>
      <c r="IH159" s="3"/>
      <c r="II159" s="3"/>
      <c r="IJ159" s="3"/>
      <c r="IK159" s="3"/>
      <c r="IL159" s="3"/>
      <c r="IM159" s="3"/>
      <c r="IN159" s="3"/>
      <c r="IO159" s="3"/>
      <c r="IP159" s="3"/>
      <c r="IQ159" s="3"/>
      <c r="IR159" s="3"/>
      <c r="IS159" s="3"/>
      <c r="IT159" s="3"/>
      <c r="IU159" s="3"/>
      <c r="IV159" s="3"/>
    </row>
    <row r="160" s="1" customFormat="1" ht="14.25" spans="1:256">
      <c r="A160" s="8"/>
      <c r="B160" s="9"/>
      <c r="C160" s="11" t="s">
        <v>4610</v>
      </c>
      <c r="D160" s="9"/>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c r="FV160" s="3"/>
      <c r="FW160" s="3"/>
      <c r="FX160" s="3"/>
      <c r="FY160" s="3"/>
      <c r="FZ160" s="3"/>
      <c r="GA160" s="3"/>
      <c r="GB160" s="3"/>
      <c r="GC160" s="3"/>
      <c r="GD160" s="3"/>
      <c r="GE160" s="3"/>
      <c r="GF160" s="3"/>
      <c r="GG160" s="3"/>
      <c r="GH160" s="3"/>
      <c r="GI160" s="3"/>
      <c r="GJ160" s="3"/>
      <c r="GK160" s="3"/>
      <c r="GL160" s="3"/>
      <c r="GM160" s="3"/>
      <c r="GN160" s="3"/>
      <c r="GO160" s="3"/>
      <c r="GP160" s="3"/>
      <c r="GQ160" s="3"/>
      <c r="GR160" s="3"/>
      <c r="GS160" s="3"/>
      <c r="GT160" s="3"/>
      <c r="GU160" s="3"/>
      <c r="GV160" s="3"/>
      <c r="GW160" s="3"/>
      <c r="GX160" s="3"/>
      <c r="GY160" s="3"/>
      <c r="GZ160" s="3"/>
      <c r="HA160" s="3"/>
      <c r="HB160" s="3"/>
      <c r="HC160" s="3"/>
      <c r="HD160" s="3"/>
      <c r="HE160" s="3"/>
      <c r="HF160" s="3"/>
      <c r="HG160" s="3"/>
      <c r="HH160" s="3"/>
      <c r="HI160" s="3"/>
      <c r="HJ160" s="3"/>
      <c r="HK160" s="3"/>
      <c r="HL160" s="3"/>
      <c r="HM160" s="3"/>
      <c r="HN160" s="3"/>
      <c r="HO160" s="3"/>
      <c r="HP160" s="3"/>
      <c r="HQ160" s="3"/>
      <c r="HR160" s="3"/>
      <c r="HS160" s="3"/>
      <c r="HT160" s="3"/>
      <c r="HU160" s="3"/>
      <c r="HV160" s="3"/>
      <c r="HW160" s="3"/>
      <c r="HX160" s="3"/>
      <c r="HY160" s="3"/>
      <c r="HZ160" s="3"/>
      <c r="IA160" s="3"/>
      <c r="IB160" s="3"/>
      <c r="IC160" s="3"/>
      <c r="ID160" s="3"/>
      <c r="IE160" s="3"/>
      <c r="IF160" s="3"/>
      <c r="IG160" s="3"/>
      <c r="IH160" s="3"/>
      <c r="II160" s="3"/>
      <c r="IJ160" s="3"/>
      <c r="IK160" s="3"/>
      <c r="IL160" s="3"/>
      <c r="IM160" s="3"/>
      <c r="IN160" s="3"/>
      <c r="IO160" s="3"/>
      <c r="IP160" s="3"/>
      <c r="IQ160" s="3"/>
      <c r="IR160" s="3"/>
      <c r="IS160" s="3"/>
      <c r="IT160" s="3"/>
      <c r="IU160" s="3"/>
      <c r="IV160" s="3"/>
    </row>
    <row r="161" s="1" customFormat="1" ht="14.25" spans="1:256">
      <c r="A161" s="8"/>
      <c r="B161" s="9"/>
      <c r="C161" s="11" t="s">
        <v>4611</v>
      </c>
      <c r="D161" s="9"/>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c r="FV161" s="3"/>
      <c r="FW161" s="3"/>
      <c r="FX161" s="3"/>
      <c r="FY161" s="3"/>
      <c r="FZ161" s="3"/>
      <c r="GA161" s="3"/>
      <c r="GB161" s="3"/>
      <c r="GC161" s="3"/>
      <c r="GD161" s="3"/>
      <c r="GE161" s="3"/>
      <c r="GF161" s="3"/>
      <c r="GG161" s="3"/>
      <c r="GH161" s="3"/>
      <c r="GI161" s="3"/>
      <c r="GJ161" s="3"/>
      <c r="GK161" s="3"/>
      <c r="GL161" s="3"/>
      <c r="GM161" s="3"/>
      <c r="GN161" s="3"/>
      <c r="GO161" s="3"/>
      <c r="GP161" s="3"/>
      <c r="GQ161" s="3"/>
      <c r="GR161" s="3"/>
      <c r="GS161" s="3"/>
      <c r="GT161" s="3"/>
      <c r="GU161" s="3"/>
      <c r="GV161" s="3"/>
      <c r="GW161" s="3"/>
      <c r="GX161" s="3"/>
      <c r="GY161" s="3"/>
      <c r="GZ161" s="3"/>
      <c r="HA161" s="3"/>
      <c r="HB161" s="3"/>
      <c r="HC161" s="3"/>
      <c r="HD161" s="3"/>
      <c r="HE161" s="3"/>
      <c r="HF161" s="3"/>
      <c r="HG161" s="3"/>
      <c r="HH161" s="3"/>
      <c r="HI161" s="3"/>
      <c r="HJ161" s="3"/>
      <c r="HK161" s="3"/>
      <c r="HL161" s="3"/>
      <c r="HM161" s="3"/>
      <c r="HN161" s="3"/>
      <c r="HO161" s="3"/>
      <c r="HP161" s="3"/>
      <c r="HQ161" s="3"/>
      <c r="HR161" s="3"/>
      <c r="HS161" s="3"/>
      <c r="HT161" s="3"/>
      <c r="HU161" s="3"/>
      <c r="HV161" s="3"/>
      <c r="HW161" s="3"/>
      <c r="HX161" s="3"/>
      <c r="HY161" s="3"/>
      <c r="HZ161" s="3"/>
      <c r="IA161" s="3"/>
      <c r="IB161" s="3"/>
      <c r="IC161" s="3"/>
      <c r="ID161" s="3"/>
      <c r="IE161" s="3"/>
      <c r="IF161" s="3"/>
      <c r="IG161" s="3"/>
      <c r="IH161" s="3"/>
      <c r="II161" s="3"/>
      <c r="IJ161" s="3"/>
      <c r="IK161" s="3"/>
      <c r="IL161" s="3"/>
      <c r="IM161" s="3"/>
      <c r="IN161" s="3"/>
      <c r="IO161" s="3"/>
      <c r="IP161" s="3"/>
      <c r="IQ161" s="3"/>
      <c r="IR161" s="3"/>
      <c r="IS161" s="3"/>
      <c r="IT161" s="3"/>
      <c r="IU161" s="3"/>
      <c r="IV161" s="3"/>
    </row>
    <row r="162" s="1" customFormat="1" ht="14.25" spans="1:256">
      <c r="A162" s="8"/>
      <c r="B162" s="9"/>
      <c r="C162" s="11" t="s">
        <v>4612</v>
      </c>
      <c r="D162" s="9"/>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c r="FV162" s="3"/>
      <c r="FW162" s="3"/>
      <c r="FX162" s="3"/>
      <c r="FY162" s="3"/>
      <c r="FZ162" s="3"/>
      <c r="GA162" s="3"/>
      <c r="GB162" s="3"/>
      <c r="GC162" s="3"/>
      <c r="GD162" s="3"/>
      <c r="GE162" s="3"/>
      <c r="GF162" s="3"/>
      <c r="GG162" s="3"/>
      <c r="GH162" s="3"/>
      <c r="GI162" s="3"/>
      <c r="GJ162" s="3"/>
      <c r="GK162" s="3"/>
      <c r="GL162" s="3"/>
      <c r="GM162" s="3"/>
      <c r="GN162" s="3"/>
      <c r="GO162" s="3"/>
      <c r="GP162" s="3"/>
      <c r="GQ162" s="3"/>
      <c r="GR162" s="3"/>
      <c r="GS162" s="3"/>
      <c r="GT162" s="3"/>
      <c r="GU162" s="3"/>
      <c r="GV162" s="3"/>
      <c r="GW162" s="3"/>
      <c r="GX162" s="3"/>
      <c r="GY162" s="3"/>
      <c r="GZ162" s="3"/>
      <c r="HA162" s="3"/>
      <c r="HB162" s="3"/>
      <c r="HC162" s="3"/>
      <c r="HD162" s="3"/>
      <c r="HE162" s="3"/>
      <c r="HF162" s="3"/>
      <c r="HG162" s="3"/>
      <c r="HH162" s="3"/>
      <c r="HI162" s="3"/>
      <c r="HJ162" s="3"/>
      <c r="HK162" s="3"/>
      <c r="HL162" s="3"/>
      <c r="HM162" s="3"/>
      <c r="HN162" s="3"/>
      <c r="HO162" s="3"/>
      <c r="HP162" s="3"/>
      <c r="HQ162" s="3"/>
      <c r="HR162" s="3"/>
      <c r="HS162" s="3"/>
      <c r="HT162" s="3"/>
      <c r="HU162" s="3"/>
      <c r="HV162" s="3"/>
      <c r="HW162" s="3"/>
      <c r="HX162" s="3"/>
      <c r="HY162" s="3"/>
      <c r="HZ162" s="3"/>
      <c r="IA162" s="3"/>
      <c r="IB162" s="3"/>
      <c r="IC162" s="3"/>
      <c r="ID162" s="3"/>
      <c r="IE162" s="3"/>
      <c r="IF162" s="3"/>
      <c r="IG162" s="3"/>
      <c r="IH162" s="3"/>
      <c r="II162" s="3"/>
      <c r="IJ162" s="3"/>
      <c r="IK162" s="3"/>
      <c r="IL162" s="3"/>
      <c r="IM162" s="3"/>
      <c r="IN162" s="3"/>
      <c r="IO162" s="3"/>
      <c r="IP162" s="3"/>
      <c r="IQ162" s="3"/>
      <c r="IR162" s="3"/>
      <c r="IS162" s="3"/>
      <c r="IT162" s="3"/>
      <c r="IU162" s="3"/>
      <c r="IV162" s="3"/>
    </row>
    <row r="163" s="1" customFormat="1" ht="14.25" spans="1:256">
      <c r="A163" s="8"/>
      <c r="B163" s="9"/>
      <c r="C163" s="11" t="s">
        <v>4613</v>
      </c>
      <c r="D163" s="9"/>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c r="FV163" s="3"/>
      <c r="FW163" s="3"/>
      <c r="FX163" s="3"/>
      <c r="FY163" s="3"/>
      <c r="FZ163" s="3"/>
      <c r="GA163" s="3"/>
      <c r="GB163" s="3"/>
      <c r="GC163" s="3"/>
      <c r="GD163" s="3"/>
      <c r="GE163" s="3"/>
      <c r="GF163" s="3"/>
      <c r="GG163" s="3"/>
      <c r="GH163" s="3"/>
      <c r="GI163" s="3"/>
      <c r="GJ163" s="3"/>
      <c r="GK163" s="3"/>
      <c r="GL163" s="3"/>
      <c r="GM163" s="3"/>
      <c r="GN163" s="3"/>
      <c r="GO163" s="3"/>
      <c r="GP163" s="3"/>
      <c r="GQ163" s="3"/>
      <c r="GR163" s="3"/>
      <c r="GS163" s="3"/>
      <c r="GT163" s="3"/>
      <c r="GU163" s="3"/>
      <c r="GV163" s="3"/>
      <c r="GW163" s="3"/>
      <c r="GX163" s="3"/>
      <c r="GY163" s="3"/>
      <c r="GZ163" s="3"/>
      <c r="HA163" s="3"/>
      <c r="HB163" s="3"/>
      <c r="HC163" s="3"/>
      <c r="HD163" s="3"/>
      <c r="HE163" s="3"/>
      <c r="HF163" s="3"/>
      <c r="HG163" s="3"/>
      <c r="HH163" s="3"/>
      <c r="HI163" s="3"/>
      <c r="HJ163" s="3"/>
      <c r="HK163" s="3"/>
      <c r="HL163" s="3"/>
      <c r="HM163" s="3"/>
      <c r="HN163" s="3"/>
      <c r="HO163" s="3"/>
      <c r="HP163" s="3"/>
      <c r="HQ163" s="3"/>
      <c r="HR163" s="3"/>
      <c r="HS163" s="3"/>
      <c r="HT163" s="3"/>
      <c r="HU163" s="3"/>
      <c r="HV163" s="3"/>
      <c r="HW163" s="3"/>
      <c r="HX163" s="3"/>
      <c r="HY163" s="3"/>
      <c r="HZ163" s="3"/>
      <c r="IA163" s="3"/>
      <c r="IB163" s="3"/>
      <c r="IC163" s="3"/>
      <c r="ID163" s="3"/>
      <c r="IE163" s="3"/>
      <c r="IF163" s="3"/>
      <c r="IG163" s="3"/>
      <c r="IH163" s="3"/>
      <c r="II163" s="3"/>
      <c r="IJ163" s="3"/>
      <c r="IK163" s="3"/>
      <c r="IL163" s="3"/>
      <c r="IM163" s="3"/>
      <c r="IN163" s="3"/>
      <c r="IO163" s="3"/>
      <c r="IP163" s="3"/>
      <c r="IQ163" s="3"/>
      <c r="IR163" s="3"/>
      <c r="IS163" s="3"/>
      <c r="IT163" s="3"/>
      <c r="IU163" s="3"/>
      <c r="IV163" s="3"/>
    </row>
    <row r="164" s="1" customFormat="1" ht="14.25" spans="1:256">
      <c r="A164" s="8"/>
      <c r="B164" s="9"/>
      <c r="C164" s="11" t="s">
        <v>4614</v>
      </c>
      <c r="D164" s="9"/>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c r="FV164" s="3"/>
      <c r="FW164" s="3"/>
      <c r="FX164" s="3"/>
      <c r="FY164" s="3"/>
      <c r="FZ164" s="3"/>
      <c r="GA164" s="3"/>
      <c r="GB164" s="3"/>
      <c r="GC164" s="3"/>
      <c r="GD164" s="3"/>
      <c r="GE164" s="3"/>
      <c r="GF164" s="3"/>
      <c r="GG164" s="3"/>
      <c r="GH164" s="3"/>
      <c r="GI164" s="3"/>
      <c r="GJ164" s="3"/>
      <c r="GK164" s="3"/>
      <c r="GL164" s="3"/>
      <c r="GM164" s="3"/>
      <c r="GN164" s="3"/>
      <c r="GO164" s="3"/>
      <c r="GP164" s="3"/>
      <c r="GQ164" s="3"/>
      <c r="GR164" s="3"/>
      <c r="GS164" s="3"/>
      <c r="GT164" s="3"/>
      <c r="GU164" s="3"/>
      <c r="GV164" s="3"/>
      <c r="GW164" s="3"/>
      <c r="GX164" s="3"/>
      <c r="GY164" s="3"/>
      <c r="GZ164" s="3"/>
      <c r="HA164" s="3"/>
      <c r="HB164" s="3"/>
      <c r="HC164" s="3"/>
      <c r="HD164" s="3"/>
      <c r="HE164" s="3"/>
      <c r="HF164" s="3"/>
      <c r="HG164" s="3"/>
      <c r="HH164" s="3"/>
      <c r="HI164" s="3"/>
      <c r="HJ164" s="3"/>
      <c r="HK164" s="3"/>
      <c r="HL164" s="3"/>
      <c r="HM164" s="3"/>
      <c r="HN164" s="3"/>
      <c r="HO164" s="3"/>
      <c r="HP164" s="3"/>
      <c r="HQ164" s="3"/>
      <c r="HR164" s="3"/>
      <c r="HS164" s="3"/>
      <c r="HT164" s="3"/>
      <c r="HU164" s="3"/>
      <c r="HV164" s="3"/>
      <c r="HW164" s="3"/>
      <c r="HX164" s="3"/>
      <c r="HY164" s="3"/>
      <c r="HZ164" s="3"/>
      <c r="IA164" s="3"/>
      <c r="IB164" s="3"/>
      <c r="IC164" s="3"/>
      <c r="ID164" s="3"/>
      <c r="IE164" s="3"/>
      <c r="IF164" s="3"/>
      <c r="IG164" s="3"/>
      <c r="IH164" s="3"/>
      <c r="II164" s="3"/>
      <c r="IJ164" s="3"/>
      <c r="IK164" s="3"/>
      <c r="IL164" s="3"/>
      <c r="IM164" s="3"/>
      <c r="IN164" s="3"/>
      <c r="IO164" s="3"/>
      <c r="IP164" s="3"/>
      <c r="IQ164" s="3"/>
      <c r="IR164" s="3"/>
      <c r="IS164" s="3"/>
      <c r="IT164" s="3"/>
      <c r="IU164" s="3"/>
      <c r="IV164" s="3"/>
    </row>
    <row r="165" s="1" customFormat="1" ht="14.25" spans="1:256">
      <c r="A165" s="8"/>
      <c r="B165" s="9"/>
      <c r="C165" s="11" t="s">
        <v>4615</v>
      </c>
      <c r="D165" s="9"/>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c r="FV165" s="3"/>
      <c r="FW165" s="3"/>
      <c r="FX165" s="3"/>
      <c r="FY165" s="3"/>
      <c r="FZ165" s="3"/>
      <c r="GA165" s="3"/>
      <c r="GB165" s="3"/>
      <c r="GC165" s="3"/>
      <c r="GD165" s="3"/>
      <c r="GE165" s="3"/>
      <c r="GF165" s="3"/>
      <c r="GG165" s="3"/>
      <c r="GH165" s="3"/>
      <c r="GI165" s="3"/>
      <c r="GJ165" s="3"/>
      <c r="GK165" s="3"/>
      <c r="GL165" s="3"/>
      <c r="GM165" s="3"/>
      <c r="GN165" s="3"/>
      <c r="GO165" s="3"/>
      <c r="GP165" s="3"/>
      <c r="GQ165" s="3"/>
      <c r="GR165" s="3"/>
      <c r="GS165" s="3"/>
      <c r="GT165" s="3"/>
      <c r="GU165" s="3"/>
      <c r="GV165" s="3"/>
      <c r="GW165" s="3"/>
      <c r="GX165" s="3"/>
      <c r="GY165" s="3"/>
      <c r="GZ165" s="3"/>
      <c r="HA165" s="3"/>
      <c r="HB165" s="3"/>
      <c r="HC165" s="3"/>
      <c r="HD165" s="3"/>
      <c r="HE165" s="3"/>
      <c r="HF165" s="3"/>
      <c r="HG165" s="3"/>
      <c r="HH165" s="3"/>
      <c r="HI165" s="3"/>
      <c r="HJ165" s="3"/>
      <c r="HK165" s="3"/>
      <c r="HL165" s="3"/>
      <c r="HM165" s="3"/>
      <c r="HN165" s="3"/>
      <c r="HO165" s="3"/>
      <c r="HP165" s="3"/>
      <c r="HQ165" s="3"/>
      <c r="HR165" s="3"/>
      <c r="HS165" s="3"/>
      <c r="HT165" s="3"/>
      <c r="HU165" s="3"/>
      <c r="HV165" s="3"/>
      <c r="HW165" s="3"/>
      <c r="HX165" s="3"/>
      <c r="HY165" s="3"/>
      <c r="HZ165" s="3"/>
      <c r="IA165" s="3"/>
      <c r="IB165" s="3"/>
      <c r="IC165" s="3"/>
      <c r="ID165" s="3"/>
      <c r="IE165" s="3"/>
      <c r="IF165" s="3"/>
      <c r="IG165" s="3"/>
      <c r="IH165" s="3"/>
      <c r="II165" s="3"/>
      <c r="IJ165" s="3"/>
      <c r="IK165" s="3"/>
      <c r="IL165" s="3"/>
      <c r="IM165" s="3"/>
      <c r="IN165" s="3"/>
      <c r="IO165" s="3"/>
      <c r="IP165" s="3"/>
      <c r="IQ165" s="3"/>
      <c r="IR165" s="3"/>
      <c r="IS165" s="3"/>
      <c r="IT165" s="3"/>
      <c r="IU165" s="3"/>
      <c r="IV165" s="3"/>
    </row>
    <row r="166" s="1" customFormat="1" ht="14.25" spans="1:256">
      <c r="A166" s="8"/>
      <c r="B166" s="9"/>
      <c r="C166" s="11" t="s">
        <v>4616</v>
      </c>
      <c r="D166" s="9"/>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c r="FV166" s="3"/>
      <c r="FW166" s="3"/>
      <c r="FX166" s="3"/>
      <c r="FY166" s="3"/>
      <c r="FZ166" s="3"/>
      <c r="GA166" s="3"/>
      <c r="GB166" s="3"/>
      <c r="GC166" s="3"/>
      <c r="GD166" s="3"/>
      <c r="GE166" s="3"/>
      <c r="GF166" s="3"/>
      <c r="GG166" s="3"/>
      <c r="GH166" s="3"/>
      <c r="GI166" s="3"/>
      <c r="GJ166" s="3"/>
      <c r="GK166" s="3"/>
      <c r="GL166" s="3"/>
      <c r="GM166" s="3"/>
      <c r="GN166" s="3"/>
      <c r="GO166" s="3"/>
      <c r="GP166" s="3"/>
      <c r="GQ166" s="3"/>
      <c r="GR166" s="3"/>
      <c r="GS166" s="3"/>
      <c r="GT166" s="3"/>
      <c r="GU166" s="3"/>
      <c r="GV166" s="3"/>
      <c r="GW166" s="3"/>
      <c r="GX166" s="3"/>
      <c r="GY166" s="3"/>
      <c r="GZ166" s="3"/>
      <c r="HA166" s="3"/>
      <c r="HB166" s="3"/>
      <c r="HC166" s="3"/>
      <c r="HD166" s="3"/>
      <c r="HE166" s="3"/>
      <c r="HF166" s="3"/>
      <c r="HG166" s="3"/>
      <c r="HH166" s="3"/>
      <c r="HI166" s="3"/>
      <c r="HJ166" s="3"/>
      <c r="HK166" s="3"/>
      <c r="HL166" s="3"/>
      <c r="HM166" s="3"/>
      <c r="HN166" s="3"/>
      <c r="HO166" s="3"/>
      <c r="HP166" s="3"/>
      <c r="HQ166" s="3"/>
      <c r="HR166" s="3"/>
      <c r="HS166" s="3"/>
      <c r="HT166" s="3"/>
      <c r="HU166" s="3"/>
      <c r="HV166" s="3"/>
      <c r="HW166" s="3"/>
      <c r="HX166" s="3"/>
      <c r="HY166" s="3"/>
      <c r="HZ166" s="3"/>
      <c r="IA166" s="3"/>
      <c r="IB166" s="3"/>
      <c r="IC166" s="3"/>
      <c r="ID166" s="3"/>
      <c r="IE166" s="3"/>
      <c r="IF166" s="3"/>
      <c r="IG166" s="3"/>
      <c r="IH166" s="3"/>
      <c r="II166" s="3"/>
      <c r="IJ166" s="3"/>
      <c r="IK166" s="3"/>
      <c r="IL166" s="3"/>
      <c r="IM166" s="3"/>
      <c r="IN166" s="3"/>
      <c r="IO166" s="3"/>
      <c r="IP166" s="3"/>
      <c r="IQ166" s="3"/>
      <c r="IR166" s="3"/>
      <c r="IS166" s="3"/>
      <c r="IT166" s="3"/>
      <c r="IU166" s="3"/>
      <c r="IV166" s="3"/>
    </row>
    <row r="167" s="1" customFormat="1" ht="14.25" spans="1:256">
      <c r="A167" s="8"/>
      <c r="B167" s="9"/>
      <c r="C167" s="11" t="s">
        <v>4617</v>
      </c>
      <c r="D167" s="9"/>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c r="FV167" s="3"/>
      <c r="FW167" s="3"/>
      <c r="FX167" s="3"/>
      <c r="FY167" s="3"/>
      <c r="FZ167" s="3"/>
      <c r="GA167" s="3"/>
      <c r="GB167" s="3"/>
      <c r="GC167" s="3"/>
      <c r="GD167" s="3"/>
      <c r="GE167" s="3"/>
      <c r="GF167" s="3"/>
      <c r="GG167" s="3"/>
      <c r="GH167" s="3"/>
      <c r="GI167" s="3"/>
      <c r="GJ167" s="3"/>
      <c r="GK167" s="3"/>
      <c r="GL167" s="3"/>
      <c r="GM167" s="3"/>
      <c r="GN167" s="3"/>
      <c r="GO167" s="3"/>
      <c r="GP167" s="3"/>
      <c r="GQ167" s="3"/>
      <c r="GR167" s="3"/>
      <c r="GS167" s="3"/>
      <c r="GT167" s="3"/>
      <c r="GU167" s="3"/>
      <c r="GV167" s="3"/>
      <c r="GW167" s="3"/>
      <c r="GX167" s="3"/>
      <c r="GY167" s="3"/>
      <c r="GZ167" s="3"/>
      <c r="HA167" s="3"/>
      <c r="HB167" s="3"/>
      <c r="HC167" s="3"/>
      <c r="HD167" s="3"/>
      <c r="HE167" s="3"/>
      <c r="HF167" s="3"/>
      <c r="HG167" s="3"/>
      <c r="HH167" s="3"/>
      <c r="HI167" s="3"/>
      <c r="HJ167" s="3"/>
      <c r="HK167" s="3"/>
      <c r="HL167" s="3"/>
      <c r="HM167" s="3"/>
      <c r="HN167" s="3"/>
      <c r="HO167" s="3"/>
      <c r="HP167" s="3"/>
      <c r="HQ167" s="3"/>
      <c r="HR167" s="3"/>
      <c r="HS167" s="3"/>
      <c r="HT167" s="3"/>
      <c r="HU167" s="3"/>
      <c r="HV167" s="3"/>
      <c r="HW167" s="3"/>
      <c r="HX167" s="3"/>
      <c r="HY167" s="3"/>
      <c r="HZ167" s="3"/>
      <c r="IA167" s="3"/>
      <c r="IB167" s="3"/>
      <c r="IC167" s="3"/>
      <c r="ID167" s="3"/>
      <c r="IE167" s="3"/>
      <c r="IF167" s="3"/>
      <c r="IG167" s="3"/>
      <c r="IH167" s="3"/>
      <c r="II167" s="3"/>
      <c r="IJ167" s="3"/>
      <c r="IK167" s="3"/>
      <c r="IL167" s="3"/>
      <c r="IM167" s="3"/>
      <c r="IN167" s="3"/>
      <c r="IO167" s="3"/>
      <c r="IP167" s="3"/>
      <c r="IQ167" s="3"/>
      <c r="IR167" s="3"/>
      <c r="IS167" s="3"/>
      <c r="IT167" s="3"/>
      <c r="IU167" s="3"/>
      <c r="IV167" s="3"/>
    </row>
    <row r="168" s="1" customFormat="1" ht="14.25" spans="1:256">
      <c r="A168" s="8"/>
      <c r="B168" s="9"/>
      <c r="C168" s="10" t="s">
        <v>4618</v>
      </c>
      <c r="D168" s="9"/>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c r="FV168" s="3"/>
      <c r="FW168" s="3"/>
      <c r="FX168" s="3"/>
      <c r="FY168" s="3"/>
      <c r="FZ168" s="3"/>
      <c r="GA168" s="3"/>
      <c r="GB168" s="3"/>
      <c r="GC168" s="3"/>
      <c r="GD168" s="3"/>
      <c r="GE168" s="3"/>
      <c r="GF168" s="3"/>
      <c r="GG168" s="3"/>
      <c r="GH168" s="3"/>
      <c r="GI168" s="3"/>
      <c r="GJ168" s="3"/>
      <c r="GK168" s="3"/>
      <c r="GL168" s="3"/>
      <c r="GM168" s="3"/>
      <c r="GN168" s="3"/>
      <c r="GO168" s="3"/>
      <c r="GP168" s="3"/>
      <c r="GQ168" s="3"/>
      <c r="GR168" s="3"/>
      <c r="GS168" s="3"/>
      <c r="GT168" s="3"/>
      <c r="GU168" s="3"/>
      <c r="GV168" s="3"/>
      <c r="GW168" s="3"/>
      <c r="GX168" s="3"/>
      <c r="GY168" s="3"/>
      <c r="GZ168" s="3"/>
      <c r="HA168" s="3"/>
      <c r="HB168" s="3"/>
      <c r="HC168" s="3"/>
      <c r="HD168" s="3"/>
      <c r="HE168" s="3"/>
      <c r="HF168" s="3"/>
      <c r="HG168" s="3"/>
      <c r="HH168" s="3"/>
      <c r="HI168" s="3"/>
      <c r="HJ168" s="3"/>
      <c r="HK168" s="3"/>
      <c r="HL168" s="3"/>
      <c r="HM168" s="3"/>
      <c r="HN168" s="3"/>
      <c r="HO168" s="3"/>
      <c r="HP168" s="3"/>
      <c r="HQ168" s="3"/>
      <c r="HR168" s="3"/>
      <c r="HS168" s="3"/>
      <c r="HT168" s="3"/>
      <c r="HU168" s="3"/>
      <c r="HV168" s="3"/>
      <c r="HW168" s="3"/>
      <c r="HX168" s="3"/>
      <c r="HY168" s="3"/>
      <c r="HZ168" s="3"/>
      <c r="IA168" s="3"/>
      <c r="IB168" s="3"/>
      <c r="IC168" s="3"/>
      <c r="ID168" s="3"/>
      <c r="IE168" s="3"/>
      <c r="IF168" s="3"/>
      <c r="IG168" s="3"/>
      <c r="IH168" s="3"/>
      <c r="II168" s="3"/>
      <c r="IJ168" s="3"/>
      <c r="IK168" s="3"/>
      <c r="IL168" s="3"/>
      <c r="IM168" s="3"/>
      <c r="IN168" s="3"/>
      <c r="IO168" s="3"/>
      <c r="IP168" s="3"/>
      <c r="IQ168" s="3"/>
      <c r="IR168" s="3"/>
      <c r="IS168" s="3"/>
      <c r="IT168" s="3"/>
      <c r="IU168" s="3"/>
      <c r="IV168" s="3"/>
    </row>
    <row r="169" s="1" customFormat="1" ht="14.25" spans="1:256">
      <c r="A169" s="8"/>
      <c r="B169" s="9"/>
      <c r="C169" s="10" t="s">
        <v>4619</v>
      </c>
      <c r="D169" s="9"/>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c r="FV169" s="3"/>
      <c r="FW169" s="3"/>
      <c r="FX169" s="3"/>
      <c r="FY169" s="3"/>
      <c r="FZ169" s="3"/>
      <c r="GA169" s="3"/>
      <c r="GB169" s="3"/>
      <c r="GC169" s="3"/>
      <c r="GD169" s="3"/>
      <c r="GE169" s="3"/>
      <c r="GF169" s="3"/>
      <c r="GG169" s="3"/>
      <c r="GH169" s="3"/>
      <c r="GI169" s="3"/>
      <c r="GJ169" s="3"/>
      <c r="GK169" s="3"/>
      <c r="GL169" s="3"/>
      <c r="GM169" s="3"/>
      <c r="GN169" s="3"/>
      <c r="GO169" s="3"/>
      <c r="GP169" s="3"/>
      <c r="GQ169" s="3"/>
      <c r="GR169" s="3"/>
      <c r="GS169" s="3"/>
      <c r="GT169" s="3"/>
      <c r="GU169" s="3"/>
      <c r="GV169" s="3"/>
      <c r="GW169" s="3"/>
      <c r="GX169" s="3"/>
      <c r="GY169" s="3"/>
      <c r="GZ169" s="3"/>
      <c r="HA169" s="3"/>
      <c r="HB169" s="3"/>
      <c r="HC169" s="3"/>
      <c r="HD169" s="3"/>
      <c r="HE169" s="3"/>
      <c r="HF169" s="3"/>
      <c r="HG169" s="3"/>
      <c r="HH169" s="3"/>
      <c r="HI169" s="3"/>
      <c r="HJ169" s="3"/>
      <c r="HK169" s="3"/>
      <c r="HL169" s="3"/>
      <c r="HM169" s="3"/>
      <c r="HN169" s="3"/>
      <c r="HO169" s="3"/>
      <c r="HP169" s="3"/>
      <c r="HQ169" s="3"/>
      <c r="HR169" s="3"/>
      <c r="HS169" s="3"/>
      <c r="HT169" s="3"/>
      <c r="HU169" s="3"/>
      <c r="HV169" s="3"/>
      <c r="HW169" s="3"/>
      <c r="HX169" s="3"/>
      <c r="HY169" s="3"/>
      <c r="HZ169" s="3"/>
      <c r="IA169" s="3"/>
      <c r="IB169" s="3"/>
      <c r="IC169" s="3"/>
      <c r="ID169" s="3"/>
      <c r="IE169" s="3"/>
      <c r="IF169" s="3"/>
      <c r="IG169" s="3"/>
      <c r="IH169" s="3"/>
      <c r="II169" s="3"/>
      <c r="IJ169" s="3"/>
      <c r="IK169" s="3"/>
      <c r="IL169" s="3"/>
      <c r="IM169" s="3"/>
      <c r="IN169" s="3"/>
      <c r="IO169" s="3"/>
      <c r="IP169" s="3"/>
      <c r="IQ169" s="3"/>
      <c r="IR169" s="3"/>
      <c r="IS169" s="3"/>
      <c r="IT169" s="3"/>
      <c r="IU169" s="3"/>
      <c r="IV169" s="3"/>
    </row>
    <row r="170" s="1" customFormat="1" ht="14.25" spans="1:256">
      <c r="A170" s="8"/>
      <c r="B170" s="9"/>
      <c r="C170" s="10" t="s">
        <v>4620</v>
      </c>
      <c r="D170" s="9"/>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c r="FV170" s="3"/>
      <c r="FW170" s="3"/>
      <c r="FX170" s="3"/>
      <c r="FY170" s="3"/>
      <c r="FZ170" s="3"/>
      <c r="GA170" s="3"/>
      <c r="GB170" s="3"/>
      <c r="GC170" s="3"/>
      <c r="GD170" s="3"/>
      <c r="GE170" s="3"/>
      <c r="GF170" s="3"/>
      <c r="GG170" s="3"/>
      <c r="GH170" s="3"/>
      <c r="GI170" s="3"/>
      <c r="GJ170" s="3"/>
      <c r="GK170" s="3"/>
      <c r="GL170" s="3"/>
      <c r="GM170" s="3"/>
      <c r="GN170" s="3"/>
      <c r="GO170" s="3"/>
      <c r="GP170" s="3"/>
      <c r="GQ170" s="3"/>
      <c r="GR170" s="3"/>
      <c r="GS170" s="3"/>
      <c r="GT170" s="3"/>
      <c r="GU170" s="3"/>
      <c r="GV170" s="3"/>
      <c r="GW170" s="3"/>
      <c r="GX170" s="3"/>
      <c r="GY170" s="3"/>
      <c r="GZ170" s="3"/>
      <c r="HA170" s="3"/>
      <c r="HB170" s="3"/>
      <c r="HC170" s="3"/>
      <c r="HD170" s="3"/>
      <c r="HE170" s="3"/>
      <c r="HF170" s="3"/>
      <c r="HG170" s="3"/>
      <c r="HH170" s="3"/>
      <c r="HI170" s="3"/>
      <c r="HJ170" s="3"/>
      <c r="HK170" s="3"/>
      <c r="HL170" s="3"/>
      <c r="HM170" s="3"/>
      <c r="HN170" s="3"/>
      <c r="HO170" s="3"/>
      <c r="HP170" s="3"/>
      <c r="HQ170" s="3"/>
      <c r="HR170" s="3"/>
      <c r="HS170" s="3"/>
      <c r="HT170" s="3"/>
      <c r="HU170" s="3"/>
      <c r="HV170" s="3"/>
      <c r="HW170" s="3"/>
      <c r="HX170" s="3"/>
      <c r="HY170" s="3"/>
      <c r="HZ170" s="3"/>
      <c r="IA170" s="3"/>
      <c r="IB170" s="3"/>
      <c r="IC170" s="3"/>
      <c r="ID170" s="3"/>
      <c r="IE170" s="3"/>
      <c r="IF170" s="3"/>
      <c r="IG170" s="3"/>
      <c r="IH170" s="3"/>
      <c r="II170" s="3"/>
      <c r="IJ170" s="3"/>
      <c r="IK170" s="3"/>
      <c r="IL170" s="3"/>
      <c r="IM170" s="3"/>
      <c r="IN170" s="3"/>
      <c r="IO170" s="3"/>
      <c r="IP170" s="3"/>
      <c r="IQ170" s="3"/>
      <c r="IR170" s="3"/>
      <c r="IS170" s="3"/>
      <c r="IT170" s="3"/>
      <c r="IU170" s="3"/>
      <c r="IV170" s="3"/>
    </row>
    <row r="171" s="1" customFormat="1" ht="14.25" spans="1:256">
      <c r="A171" s="8"/>
      <c r="B171" s="9"/>
      <c r="C171" s="11" t="s">
        <v>4621</v>
      </c>
      <c r="D171" s="9"/>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c r="FV171" s="3"/>
      <c r="FW171" s="3"/>
      <c r="FX171" s="3"/>
      <c r="FY171" s="3"/>
      <c r="FZ171" s="3"/>
      <c r="GA171" s="3"/>
      <c r="GB171" s="3"/>
      <c r="GC171" s="3"/>
      <c r="GD171" s="3"/>
      <c r="GE171" s="3"/>
      <c r="GF171" s="3"/>
      <c r="GG171" s="3"/>
      <c r="GH171" s="3"/>
      <c r="GI171" s="3"/>
      <c r="GJ171" s="3"/>
      <c r="GK171" s="3"/>
      <c r="GL171" s="3"/>
      <c r="GM171" s="3"/>
      <c r="GN171" s="3"/>
      <c r="GO171" s="3"/>
      <c r="GP171" s="3"/>
      <c r="GQ171" s="3"/>
      <c r="GR171" s="3"/>
      <c r="GS171" s="3"/>
      <c r="GT171" s="3"/>
      <c r="GU171" s="3"/>
      <c r="GV171" s="3"/>
      <c r="GW171" s="3"/>
      <c r="GX171" s="3"/>
      <c r="GY171" s="3"/>
      <c r="GZ171" s="3"/>
      <c r="HA171" s="3"/>
      <c r="HB171" s="3"/>
      <c r="HC171" s="3"/>
      <c r="HD171" s="3"/>
      <c r="HE171" s="3"/>
      <c r="HF171" s="3"/>
      <c r="HG171" s="3"/>
      <c r="HH171" s="3"/>
      <c r="HI171" s="3"/>
      <c r="HJ171" s="3"/>
      <c r="HK171" s="3"/>
      <c r="HL171" s="3"/>
      <c r="HM171" s="3"/>
      <c r="HN171" s="3"/>
      <c r="HO171" s="3"/>
      <c r="HP171" s="3"/>
      <c r="HQ171" s="3"/>
      <c r="HR171" s="3"/>
      <c r="HS171" s="3"/>
      <c r="HT171" s="3"/>
      <c r="HU171" s="3"/>
      <c r="HV171" s="3"/>
      <c r="HW171" s="3"/>
      <c r="HX171" s="3"/>
      <c r="HY171" s="3"/>
      <c r="HZ171" s="3"/>
      <c r="IA171" s="3"/>
      <c r="IB171" s="3"/>
      <c r="IC171" s="3"/>
      <c r="ID171" s="3"/>
      <c r="IE171" s="3"/>
      <c r="IF171" s="3"/>
      <c r="IG171" s="3"/>
      <c r="IH171" s="3"/>
      <c r="II171" s="3"/>
      <c r="IJ171" s="3"/>
      <c r="IK171" s="3"/>
      <c r="IL171" s="3"/>
      <c r="IM171" s="3"/>
      <c r="IN171" s="3"/>
      <c r="IO171" s="3"/>
      <c r="IP171" s="3"/>
      <c r="IQ171" s="3"/>
      <c r="IR171" s="3"/>
      <c r="IS171" s="3"/>
      <c r="IT171" s="3"/>
      <c r="IU171" s="3"/>
      <c r="IV171" s="3"/>
    </row>
    <row r="172" s="1" customFormat="1" ht="14.25" spans="1:256">
      <c r="A172" s="8"/>
      <c r="B172" s="9"/>
      <c r="C172" s="11" t="s">
        <v>4622</v>
      </c>
      <c r="D172" s="9"/>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c r="FV172" s="3"/>
      <c r="FW172" s="3"/>
      <c r="FX172" s="3"/>
      <c r="FY172" s="3"/>
      <c r="FZ172" s="3"/>
      <c r="GA172" s="3"/>
      <c r="GB172" s="3"/>
      <c r="GC172" s="3"/>
      <c r="GD172" s="3"/>
      <c r="GE172" s="3"/>
      <c r="GF172" s="3"/>
      <c r="GG172" s="3"/>
      <c r="GH172" s="3"/>
      <c r="GI172" s="3"/>
      <c r="GJ172" s="3"/>
      <c r="GK172" s="3"/>
      <c r="GL172" s="3"/>
      <c r="GM172" s="3"/>
      <c r="GN172" s="3"/>
      <c r="GO172" s="3"/>
      <c r="GP172" s="3"/>
      <c r="GQ172" s="3"/>
      <c r="GR172" s="3"/>
      <c r="GS172" s="3"/>
      <c r="GT172" s="3"/>
      <c r="GU172" s="3"/>
      <c r="GV172" s="3"/>
      <c r="GW172" s="3"/>
      <c r="GX172" s="3"/>
      <c r="GY172" s="3"/>
      <c r="GZ172" s="3"/>
      <c r="HA172" s="3"/>
      <c r="HB172" s="3"/>
      <c r="HC172" s="3"/>
      <c r="HD172" s="3"/>
      <c r="HE172" s="3"/>
      <c r="HF172" s="3"/>
      <c r="HG172" s="3"/>
      <c r="HH172" s="3"/>
      <c r="HI172" s="3"/>
      <c r="HJ172" s="3"/>
      <c r="HK172" s="3"/>
      <c r="HL172" s="3"/>
      <c r="HM172" s="3"/>
      <c r="HN172" s="3"/>
      <c r="HO172" s="3"/>
      <c r="HP172" s="3"/>
      <c r="HQ172" s="3"/>
      <c r="HR172" s="3"/>
      <c r="HS172" s="3"/>
      <c r="HT172" s="3"/>
      <c r="HU172" s="3"/>
      <c r="HV172" s="3"/>
      <c r="HW172" s="3"/>
      <c r="HX172" s="3"/>
      <c r="HY172" s="3"/>
      <c r="HZ172" s="3"/>
      <c r="IA172" s="3"/>
      <c r="IB172" s="3"/>
      <c r="IC172" s="3"/>
      <c r="ID172" s="3"/>
      <c r="IE172" s="3"/>
      <c r="IF172" s="3"/>
      <c r="IG172" s="3"/>
      <c r="IH172" s="3"/>
      <c r="II172" s="3"/>
      <c r="IJ172" s="3"/>
      <c r="IK172" s="3"/>
      <c r="IL172" s="3"/>
      <c r="IM172" s="3"/>
      <c r="IN172" s="3"/>
      <c r="IO172" s="3"/>
      <c r="IP172" s="3"/>
      <c r="IQ172" s="3"/>
      <c r="IR172" s="3"/>
      <c r="IS172" s="3"/>
      <c r="IT172" s="3"/>
      <c r="IU172" s="3"/>
      <c r="IV172" s="3"/>
    </row>
    <row r="173" s="1" customFormat="1" ht="14.25" spans="1:256">
      <c r="A173" s="14"/>
      <c r="B173" s="9"/>
      <c r="C173" s="14" t="s">
        <v>4623</v>
      </c>
      <c r="D173" s="9"/>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c r="FV173" s="3"/>
      <c r="FW173" s="3"/>
      <c r="FX173" s="3"/>
      <c r="FY173" s="3"/>
      <c r="FZ173" s="3"/>
      <c r="GA173" s="3"/>
      <c r="GB173" s="3"/>
      <c r="GC173" s="3"/>
      <c r="GD173" s="3"/>
      <c r="GE173" s="3"/>
      <c r="GF173" s="3"/>
      <c r="GG173" s="3"/>
      <c r="GH173" s="3"/>
      <c r="GI173" s="3"/>
      <c r="GJ173" s="3"/>
      <c r="GK173" s="3"/>
      <c r="GL173" s="3"/>
      <c r="GM173" s="3"/>
      <c r="GN173" s="3"/>
      <c r="GO173" s="3"/>
      <c r="GP173" s="3"/>
      <c r="GQ173" s="3"/>
      <c r="GR173" s="3"/>
      <c r="GS173" s="3"/>
      <c r="GT173" s="3"/>
      <c r="GU173" s="3"/>
      <c r="GV173" s="3"/>
      <c r="GW173" s="3"/>
      <c r="GX173" s="3"/>
      <c r="GY173" s="3"/>
      <c r="GZ173" s="3"/>
      <c r="HA173" s="3"/>
      <c r="HB173" s="3"/>
      <c r="HC173" s="3"/>
      <c r="HD173" s="3"/>
      <c r="HE173" s="3"/>
      <c r="HF173" s="3"/>
      <c r="HG173" s="3"/>
      <c r="HH173" s="3"/>
      <c r="HI173" s="3"/>
      <c r="HJ173" s="3"/>
      <c r="HK173" s="3"/>
      <c r="HL173" s="3"/>
      <c r="HM173" s="3"/>
      <c r="HN173" s="3"/>
      <c r="HO173" s="3"/>
      <c r="HP173" s="3"/>
      <c r="HQ173" s="3"/>
      <c r="HR173" s="3"/>
      <c r="HS173" s="3"/>
      <c r="HT173" s="3"/>
      <c r="HU173" s="3"/>
      <c r="HV173" s="3"/>
      <c r="HW173" s="3"/>
      <c r="HX173" s="3"/>
      <c r="HY173" s="3"/>
      <c r="HZ173" s="3"/>
      <c r="IA173" s="3"/>
      <c r="IB173" s="3"/>
      <c r="IC173" s="3"/>
      <c r="ID173" s="3"/>
      <c r="IE173" s="3"/>
      <c r="IF173" s="3"/>
      <c r="IG173" s="3"/>
      <c r="IH173" s="3"/>
      <c r="II173" s="3"/>
      <c r="IJ173" s="3"/>
      <c r="IK173" s="3"/>
      <c r="IL173" s="3"/>
      <c r="IM173" s="3"/>
      <c r="IN173" s="3"/>
      <c r="IO173" s="3"/>
      <c r="IP173" s="3"/>
      <c r="IQ173" s="3"/>
      <c r="IR173" s="3"/>
      <c r="IS173" s="3"/>
      <c r="IT173" s="3"/>
      <c r="IU173" s="3"/>
      <c r="IV173" s="3"/>
    </row>
    <row r="174" s="1" customFormat="1" ht="14.25" spans="1:256">
      <c r="A174" s="13"/>
      <c r="B174" s="9"/>
      <c r="C174" s="13" t="s">
        <v>4624</v>
      </c>
      <c r="D174" s="9"/>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c r="FV174" s="3"/>
      <c r="FW174" s="3"/>
      <c r="FX174" s="3"/>
      <c r="FY174" s="3"/>
      <c r="FZ174" s="3"/>
      <c r="GA174" s="3"/>
      <c r="GB174" s="3"/>
      <c r="GC174" s="3"/>
      <c r="GD174" s="3"/>
      <c r="GE174" s="3"/>
      <c r="GF174" s="3"/>
      <c r="GG174" s="3"/>
      <c r="GH174" s="3"/>
      <c r="GI174" s="3"/>
      <c r="GJ174" s="3"/>
      <c r="GK174" s="3"/>
      <c r="GL174" s="3"/>
      <c r="GM174" s="3"/>
      <c r="GN174" s="3"/>
      <c r="GO174" s="3"/>
      <c r="GP174" s="3"/>
      <c r="GQ174" s="3"/>
      <c r="GR174" s="3"/>
      <c r="GS174" s="3"/>
      <c r="GT174" s="3"/>
      <c r="GU174" s="3"/>
      <c r="GV174" s="3"/>
      <c r="GW174" s="3"/>
      <c r="GX174" s="3"/>
      <c r="GY174" s="3"/>
      <c r="GZ174" s="3"/>
      <c r="HA174" s="3"/>
      <c r="HB174" s="3"/>
      <c r="HC174" s="3"/>
      <c r="HD174" s="3"/>
      <c r="HE174" s="3"/>
      <c r="HF174" s="3"/>
      <c r="HG174" s="3"/>
      <c r="HH174" s="3"/>
      <c r="HI174" s="3"/>
      <c r="HJ174" s="3"/>
      <c r="HK174" s="3"/>
      <c r="HL174" s="3"/>
      <c r="HM174" s="3"/>
      <c r="HN174" s="3"/>
      <c r="HO174" s="3"/>
      <c r="HP174" s="3"/>
      <c r="HQ174" s="3"/>
      <c r="HR174" s="3"/>
      <c r="HS174" s="3"/>
      <c r="HT174" s="3"/>
      <c r="HU174" s="3"/>
      <c r="HV174" s="3"/>
      <c r="HW174" s="3"/>
      <c r="HX174" s="3"/>
      <c r="HY174" s="3"/>
      <c r="HZ174" s="3"/>
      <c r="IA174" s="3"/>
      <c r="IB174" s="3"/>
      <c r="IC174" s="3"/>
      <c r="ID174" s="3"/>
      <c r="IE174" s="3"/>
      <c r="IF174" s="3"/>
      <c r="IG174" s="3"/>
      <c r="IH174" s="3"/>
      <c r="II174" s="3"/>
      <c r="IJ174" s="3"/>
      <c r="IK174" s="3"/>
      <c r="IL174" s="3"/>
      <c r="IM174" s="3"/>
      <c r="IN174" s="3"/>
      <c r="IO174" s="3"/>
      <c r="IP174" s="3"/>
      <c r="IQ174" s="3"/>
      <c r="IR174" s="3"/>
      <c r="IS174" s="3"/>
      <c r="IT174" s="3"/>
      <c r="IU174" s="3"/>
      <c r="IV174" s="3"/>
    </row>
    <row r="175" s="1" customFormat="1" ht="14.25" spans="1:256">
      <c r="A175" s="9"/>
      <c r="B175" s="9"/>
      <c r="C175" s="9" t="s">
        <v>4625</v>
      </c>
      <c r="D175" s="9"/>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c r="FV175" s="3"/>
      <c r="FW175" s="3"/>
      <c r="FX175" s="3"/>
      <c r="FY175" s="3"/>
      <c r="FZ175" s="3"/>
      <c r="GA175" s="3"/>
      <c r="GB175" s="3"/>
      <c r="GC175" s="3"/>
      <c r="GD175" s="3"/>
      <c r="GE175" s="3"/>
      <c r="GF175" s="3"/>
      <c r="GG175" s="3"/>
      <c r="GH175" s="3"/>
      <c r="GI175" s="3"/>
      <c r="GJ175" s="3"/>
      <c r="GK175" s="3"/>
      <c r="GL175" s="3"/>
      <c r="GM175" s="3"/>
      <c r="GN175" s="3"/>
      <c r="GO175" s="3"/>
      <c r="GP175" s="3"/>
      <c r="GQ175" s="3"/>
      <c r="GR175" s="3"/>
      <c r="GS175" s="3"/>
      <c r="GT175" s="3"/>
      <c r="GU175" s="3"/>
      <c r="GV175" s="3"/>
      <c r="GW175" s="3"/>
      <c r="GX175" s="3"/>
      <c r="GY175" s="3"/>
      <c r="GZ175" s="3"/>
      <c r="HA175" s="3"/>
      <c r="HB175" s="3"/>
      <c r="HC175" s="3"/>
      <c r="HD175" s="3"/>
      <c r="HE175" s="3"/>
      <c r="HF175" s="3"/>
      <c r="HG175" s="3"/>
      <c r="HH175" s="3"/>
      <c r="HI175" s="3"/>
      <c r="HJ175" s="3"/>
      <c r="HK175" s="3"/>
      <c r="HL175" s="3"/>
      <c r="HM175" s="3"/>
      <c r="HN175" s="3"/>
      <c r="HO175" s="3"/>
      <c r="HP175" s="3"/>
      <c r="HQ175" s="3"/>
      <c r="HR175" s="3"/>
      <c r="HS175" s="3"/>
      <c r="HT175" s="3"/>
      <c r="HU175" s="3"/>
      <c r="HV175" s="3"/>
      <c r="HW175" s="3"/>
      <c r="HX175" s="3"/>
      <c r="HY175" s="3"/>
      <c r="HZ175" s="3"/>
      <c r="IA175" s="3"/>
      <c r="IB175" s="3"/>
      <c r="IC175" s="3"/>
      <c r="ID175" s="3"/>
      <c r="IE175" s="3"/>
      <c r="IF175" s="3"/>
      <c r="IG175" s="3"/>
      <c r="IH175" s="3"/>
      <c r="II175" s="3"/>
      <c r="IJ175" s="3"/>
      <c r="IK175" s="3"/>
      <c r="IL175" s="3"/>
      <c r="IM175" s="3"/>
      <c r="IN175" s="3"/>
      <c r="IO175" s="3"/>
      <c r="IP175" s="3"/>
      <c r="IQ175" s="3"/>
      <c r="IR175" s="3"/>
      <c r="IS175" s="3"/>
      <c r="IT175" s="3"/>
      <c r="IU175" s="3"/>
      <c r="IV175" s="3"/>
    </row>
    <row r="176" s="1" customFormat="1" ht="14.25" spans="1:256">
      <c r="A176" s="9"/>
      <c r="B176" s="9"/>
      <c r="C176" s="9" t="s">
        <v>4626</v>
      </c>
      <c r="D176" s="9"/>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c r="FV176" s="3"/>
      <c r="FW176" s="3"/>
      <c r="FX176" s="3"/>
      <c r="FY176" s="3"/>
      <c r="FZ176" s="3"/>
      <c r="GA176" s="3"/>
      <c r="GB176" s="3"/>
      <c r="GC176" s="3"/>
      <c r="GD176" s="3"/>
      <c r="GE176" s="3"/>
      <c r="GF176" s="3"/>
      <c r="GG176" s="3"/>
      <c r="GH176" s="3"/>
      <c r="GI176" s="3"/>
      <c r="GJ176" s="3"/>
      <c r="GK176" s="3"/>
      <c r="GL176" s="3"/>
      <c r="GM176" s="3"/>
      <c r="GN176" s="3"/>
      <c r="GO176" s="3"/>
      <c r="GP176" s="3"/>
      <c r="GQ176" s="3"/>
      <c r="GR176" s="3"/>
      <c r="GS176" s="3"/>
      <c r="GT176" s="3"/>
      <c r="GU176" s="3"/>
      <c r="GV176" s="3"/>
      <c r="GW176" s="3"/>
      <c r="GX176" s="3"/>
      <c r="GY176" s="3"/>
      <c r="GZ176" s="3"/>
      <c r="HA176" s="3"/>
      <c r="HB176" s="3"/>
      <c r="HC176" s="3"/>
      <c r="HD176" s="3"/>
      <c r="HE176" s="3"/>
      <c r="HF176" s="3"/>
      <c r="HG176" s="3"/>
      <c r="HH176" s="3"/>
      <c r="HI176" s="3"/>
      <c r="HJ176" s="3"/>
      <c r="HK176" s="3"/>
      <c r="HL176" s="3"/>
      <c r="HM176" s="3"/>
      <c r="HN176" s="3"/>
      <c r="HO176" s="3"/>
      <c r="HP176" s="3"/>
      <c r="HQ176" s="3"/>
      <c r="HR176" s="3"/>
      <c r="HS176" s="3"/>
      <c r="HT176" s="3"/>
      <c r="HU176" s="3"/>
      <c r="HV176" s="3"/>
      <c r="HW176" s="3"/>
      <c r="HX176" s="3"/>
      <c r="HY176" s="3"/>
      <c r="HZ176" s="3"/>
      <c r="IA176" s="3"/>
      <c r="IB176" s="3"/>
      <c r="IC176" s="3"/>
      <c r="ID176" s="3"/>
      <c r="IE176" s="3"/>
      <c r="IF176" s="3"/>
      <c r="IG176" s="3"/>
      <c r="IH176" s="3"/>
      <c r="II176" s="3"/>
      <c r="IJ176" s="3"/>
      <c r="IK176" s="3"/>
      <c r="IL176" s="3"/>
      <c r="IM176" s="3"/>
      <c r="IN176" s="3"/>
      <c r="IO176" s="3"/>
      <c r="IP176" s="3"/>
      <c r="IQ176" s="3"/>
      <c r="IR176" s="3"/>
      <c r="IS176" s="3"/>
      <c r="IT176" s="3"/>
      <c r="IU176" s="3"/>
      <c r="IV176" s="3"/>
    </row>
    <row r="177" s="1" customFormat="1" ht="14.25" spans="1:256">
      <c r="A177" s="9"/>
      <c r="B177" s="15"/>
      <c r="C177" s="9" t="s">
        <v>4627</v>
      </c>
      <c r="D177" s="9"/>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c r="FV177" s="3"/>
      <c r="FW177" s="3"/>
      <c r="FX177" s="3"/>
      <c r="FY177" s="3"/>
      <c r="FZ177" s="3"/>
      <c r="GA177" s="3"/>
      <c r="GB177" s="3"/>
      <c r="GC177" s="3"/>
      <c r="GD177" s="3"/>
      <c r="GE177" s="3"/>
      <c r="GF177" s="3"/>
      <c r="GG177" s="3"/>
      <c r="GH177" s="3"/>
      <c r="GI177" s="3"/>
      <c r="GJ177" s="3"/>
      <c r="GK177" s="3"/>
      <c r="GL177" s="3"/>
      <c r="GM177" s="3"/>
      <c r="GN177" s="3"/>
      <c r="GO177" s="3"/>
      <c r="GP177" s="3"/>
      <c r="GQ177" s="3"/>
      <c r="GR177" s="3"/>
      <c r="GS177" s="3"/>
      <c r="GT177" s="3"/>
      <c r="GU177" s="3"/>
      <c r="GV177" s="3"/>
      <c r="GW177" s="3"/>
      <c r="GX177" s="3"/>
      <c r="GY177" s="3"/>
      <c r="GZ177" s="3"/>
      <c r="HA177" s="3"/>
      <c r="HB177" s="3"/>
      <c r="HC177" s="3"/>
      <c r="HD177" s="3"/>
      <c r="HE177" s="3"/>
      <c r="HF177" s="3"/>
      <c r="HG177" s="3"/>
      <c r="HH177" s="3"/>
      <c r="HI177" s="3"/>
      <c r="HJ177" s="3"/>
      <c r="HK177" s="3"/>
      <c r="HL177" s="3"/>
      <c r="HM177" s="3"/>
      <c r="HN177" s="3"/>
      <c r="HO177" s="3"/>
      <c r="HP177" s="3"/>
      <c r="HQ177" s="3"/>
      <c r="HR177" s="3"/>
      <c r="HS177" s="3"/>
      <c r="HT177" s="3"/>
      <c r="HU177" s="3"/>
      <c r="HV177" s="3"/>
      <c r="HW177" s="3"/>
      <c r="HX177" s="3"/>
      <c r="HY177" s="3"/>
      <c r="HZ177" s="3"/>
      <c r="IA177" s="3"/>
      <c r="IB177" s="3"/>
      <c r="IC177" s="3"/>
      <c r="ID177" s="3"/>
      <c r="IE177" s="3"/>
      <c r="IF177" s="3"/>
      <c r="IG177" s="3"/>
      <c r="IH177" s="3"/>
      <c r="II177" s="3"/>
      <c r="IJ177" s="3"/>
      <c r="IK177" s="3"/>
      <c r="IL177" s="3"/>
      <c r="IM177" s="3"/>
      <c r="IN177" s="3"/>
      <c r="IO177" s="3"/>
      <c r="IP177" s="3"/>
      <c r="IQ177" s="3"/>
      <c r="IR177" s="3"/>
      <c r="IS177" s="3"/>
      <c r="IT177" s="3"/>
      <c r="IU177" s="3"/>
      <c r="IV177" s="3"/>
    </row>
    <row r="178" s="1" customFormat="1" ht="14.25" spans="1:256">
      <c r="A178" s="9"/>
      <c r="B178" s="15"/>
      <c r="C178" s="9" t="s">
        <v>4628</v>
      </c>
      <c r="D178" s="9"/>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c r="FV178" s="3"/>
      <c r="FW178" s="3"/>
      <c r="FX178" s="3"/>
      <c r="FY178" s="3"/>
      <c r="FZ178" s="3"/>
      <c r="GA178" s="3"/>
      <c r="GB178" s="3"/>
      <c r="GC178" s="3"/>
      <c r="GD178" s="3"/>
      <c r="GE178" s="3"/>
      <c r="GF178" s="3"/>
      <c r="GG178" s="3"/>
      <c r="GH178" s="3"/>
      <c r="GI178" s="3"/>
      <c r="GJ178" s="3"/>
      <c r="GK178" s="3"/>
      <c r="GL178" s="3"/>
      <c r="GM178" s="3"/>
      <c r="GN178" s="3"/>
      <c r="GO178" s="3"/>
      <c r="GP178" s="3"/>
      <c r="GQ178" s="3"/>
      <c r="GR178" s="3"/>
      <c r="GS178" s="3"/>
      <c r="GT178" s="3"/>
      <c r="GU178" s="3"/>
      <c r="GV178" s="3"/>
      <c r="GW178" s="3"/>
      <c r="GX178" s="3"/>
      <c r="GY178" s="3"/>
      <c r="GZ178" s="3"/>
      <c r="HA178" s="3"/>
      <c r="HB178" s="3"/>
      <c r="HC178" s="3"/>
      <c r="HD178" s="3"/>
      <c r="HE178" s="3"/>
      <c r="HF178" s="3"/>
      <c r="HG178" s="3"/>
      <c r="HH178" s="3"/>
      <c r="HI178" s="3"/>
      <c r="HJ178" s="3"/>
      <c r="HK178" s="3"/>
      <c r="HL178" s="3"/>
      <c r="HM178" s="3"/>
      <c r="HN178" s="3"/>
      <c r="HO178" s="3"/>
      <c r="HP178" s="3"/>
      <c r="HQ178" s="3"/>
      <c r="HR178" s="3"/>
      <c r="HS178" s="3"/>
      <c r="HT178" s="3"/>
      <c r="HU178" s="3"/>
      <c r="HV178" s="3"/>
      <c r="HW178" s="3"/>
      <c r="HX178" s="3"/>
      <c r="HY178" s="3"/>
      <c r="HZ178" s="3"/>
      <c r="IA178" s="3"/>
      <c r="IB178" s="3"/>
      <c r="IC178" s="3"/>
      <c r="ID178" s="3"/>
      <c r="IE178" s="3"/>
      <c r="IF178" s="3"/>
      <c r="IG178" s="3"/>
      <c r="IH178" s="3"/>
      <c r="II178" s="3"/>
      <c r="IJ178" s="3"/>
      <c r="IK178" s="3"/>
      <c r="IL178" s="3"/>
      <c r="IM178" s="3"/>
      <c r="IN178" s="3"/>
      <c r="IO178" s="3"/>
      <c r="IP178" s="3"/>
      <c r="IQ178" s="3"/>
      <c r="IR178" s="3"/>
      <c r="IS178" s="3"/>
      <c r="IT178" s="3"/>
      <c r="IU178" s="3"/>
      <c r="IV178" s="3"/>
    </row>
    <row r="179" s="1" customFormat="1" ht="14.25" spans="1:256">
      <c r="A179" s="9"/>
      <c r="B179" s="15"/>
      <c r="C179" s="9" t="s">
        <v>4629</v>
      </c>
      <c r="D179" s="9"/>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c r="FV179" s="3"/>
      <c r="FW179" s="3"/>
      <c r="FX179" s="3"/>
      <c r="FY179" s="3"/>
      <c r="FZ179" s="3"/>
      <c r="GA179" s="3"/>
      <c r="GB179" s="3"/>
      <c r="GC179" s="3"/>
      <c r="GD179" s="3"/>
      <c r="GE179" s="3"/>
      <c r="GF179" s="3"/>
      <c r="GG179" s="3"/>
      <c r="GH179" s="3"/>
      <c r="GI179" s="3"/>
      <c r="GJ179" s="3"/>
      <c r="GK179" s="3"/>
      <c r="GL179" s="3"/>
      <c r="GM179" s="3"/>
      <c r="GN179" s="3"/>
      <c r="GO179" s="3"/>
      <c r="GP179" s="3"/>
      <c r="GQ179" s="3"/>
      <c r="GR179" s="3"/>
      <c r="GS179" s="3"/>
      <c r="GT179" s="3"/>
      <c r="GU179" s="3"/>
      <c r="GV179" s="3"/>
      <c r="GW179" s="3"/>
      <c r="GX179" s="3"/>
      <c r="GY179" s="3"/>
      <c r="GZ179" s="3"/>
      <c r="HA179" s="3"/>
      <c r="HB179" s="3"/>
      <c r="HC179" s="3"/>
      <c r="HD179" s="3"/>
      <c r="HE179" s="3"/>
      <c r="HF179" s="3"/>
      <c r="HG179" s="3"/>
      <c r="HH179" s="3"/>
      <c r="HI179" s="3"/>
      <c r="HJ179" s="3"/>
      <c r="HK179" s="3"/>
      <c r="HL179" s="3"/>
      <c r="HM179" s="3"/>
      <c r="HN179" s="3"/>
      <c r="HO179" s="3"/>
      <c r="HP179" s="3"/>
      <c r="HQ179" s="3"/>
      <c r="HR179" s="3"/>
      <c r="HS179" s="3"/>
      <c r="HT179" s="3"/>
      <c r="HU179" s="3"/>
      <c r="HV179" s="3"/>
      <c r="HW179" s="3"/>
      <c r="HX179" s="3"/>
      <c r="HY179" s="3"/>
      <c r="HZ179" s="3"/>
      <c r="IA179" s="3"/>
      <c r="IB179" s="3"/>
      <c r="IC179" s="3"/>
      <c r="ID179" s="3"/>
      <c r="IE179" s="3"/>
      <c r="IF179" s="3"/>
      <c r="IG179" s="3"/>
      <c r="IH179" s="3"/>
      <c r="II179" s="3"/>
      <c r="IJ179" s="3"/>
      <c r="IK179" s="3"/>
      <c r="IL179" s="3"/>
      <c r="IM179" s="3"/>
      <c r="IN179" s="3"/>
      <c r="IO179" s="3"/>
      <c r="IP179" s="3"/>
      <c r="IQ179" s="3"/>
      <c r="IR179" s="3"/>
      <c r="IS179" s="3"/>
      <c r="IT179" s="3"/>
      <c r="IU179" s="3"/>
      <c r="IV179" s="3"/>
    </row>
    <row r="180" s="1" customFormat="1" ht="14.25" spans="1:256">
      <c r="A180" s="9"/>
      <c r="B180" s="15"/>
      <c r="C180" s="16" t="s">
        <v>4630</v>
      </c>
      <c r="D180" s="9"/>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c r="FV180" s="3"/>
      <c r="FW180" s="3"/>
      <c r="FX180" s="3"/>
      <c r="FY180" s="3"/>
      <c r="FZ180" s="3"/>
      <c r="GA180" s="3"/>
      <c r="GB180" s="3"/>
      <c r="GC180" s="3"/>
      <c r="GD180" s="3"/>
      <c r="GE180" s="3"/>
      <c r="GF180" s="3"/>
      <c r="GG180" s="3"/>
      <c r="GH180" s="3"/>
      <c r="GI180" s="3"/>
      <c r="GJ180" s="3"/>
      <c r="GK180" s="3"/>
      <c r="GL180" s="3"/>
      <c r="GM180" s="3"/>
      <c r="GN180" s="3"/>
      <c r="GO180" s="3"/>
      <c r="GP180" s="3"/>
      <c r="GQ180" s="3"/>
      <c r="GR180" s="3"/>
      <c r="GS180" s="3"/>
      <c r="GT180" s="3"/>
      <c r="GU180" s="3"/>
      <c r="GV180" s="3"/>
      <c r="GW180" s="3"/>
      <c r="GX180" s="3"/>
      <c r="GY180" s="3"/>
      <c r="GZ180" s="3"/>
      <c r="HA180" s="3"/>
      <c r="HB180" s="3"/>
      <c r="HC180" s="3"/>
      <c r="HD180" s="3"/>
      <c r="HE180" s="3"/>
      <c r="HF180" s="3"/>
      <c r="HG180" s="3"/>
      <c r="HH180" s="3"/>
      <c r="HI180" s="3"/>
      <c r="HJ180" s="3"/>
      <c r="HK180" s="3"/>
      <c r="HL180" s="3"/>
      <c r="HM180" s="3"/>
      <c r="HN180" s="3"/>
      <c r="HO180" s="3"/>
      <c r="HP180" s="3"/>
      <c r="HQ180" s="3"/>
      <c r="HR180" s="3"/>
      <c r="HS180" s="3"/>
      <c r="HT180" s="3"/>
      <c r="HU180" s="3"/>
      <c r="HV180" s="3"/>
      <c r="HW180" s="3"/>
      <c r="HX180" s="3"/>
      <c r="HY180" s="3"/>
      <c r="HZ180" s="3"/>
      <c r="IA180" s="3"/>
      <c r="IB180" s="3"/>
      <c r="IC180" s="3"/>
      <c r="ID180" s="3"/>
      <c r="IE180" s="3"/>
      <c r="IF180" s="3"/>
      <c r="IG180" s="3"/>
      <c r="IH180" s="3"/>
      <c r="II180" s="3"/>
      <c r="IJ180" s="3"/>
      <c r="IK180" s="3"/>
      <c r="IL180" s="3"/>
      <c r="IM180" s="3"/>
      <c r="IN180" s="3"/>
      <c r="IO180" s="3"/>
      <c r="IP180" s="3"/>
      <c r="IQ180" s="3"/>
      <c r="IR180" s="3"/>
      <c r="IS180" s="3"/>
      <c r="IT180" s="3"/>
      <c r="IU180" s="3"/>
      <c r="IV180" s="3"/>
    </row>
    <row r="181" s="1" customFormat="1" ht="14.25" spans="1:256">
      <c r="A181" s="16"/>
      <c r="B181" s="15"/>
      <c r="C181" s="16" t="s">
        <v>4631</v>
      </c>
      <c r="D181" s="9"/>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c r="FV181" s="3"/>
      <c r="FW181" s="3"/>
      <c r="FX181" s="3"/>
      <c r="FY181" s="3"/>
      <c r="FZ181" s="3"/>
      <c r="GA181" s="3"/>
      <c r="GB181" s="3"/>
      <c r="GC181" s="3"/>
      <c r="GD181" s="3"/>
      <c r="GE181" s="3"/>
      <c r="GF181" s="3"/>
      <c r="GG181" s="3"/>
      <c r="GH181" s="3"/>
      <c r="GI181" s="3"/>
      <c r="GJ181" s="3"/>
      <c r="GK181" s="3"/>
      <c r="GL181" s="3"/>
      <c r="GM181" s="3"/>
      <c r="GN181" s="3"/>
      <c r="GO181" s="3"/>
      <c r="GP181" s="3"/>
      <c r="GQ181" s="3"/>
      <c r="GR181" s="3"/>
      <c r="GS181" s="3"/>
      <c r="GT181" s="3"/>
      <c r="GU181" s="3"/>
      <c r="GV181" s="3"/>
      <c r="GW181" s="3"/>
      <c r="GX181" s="3"/>
      <c r="GY181" s="3"/>
      <c r="GZ181" s="3"/>
      <c r="HA181" s="3"/>
      <c r="HB181" s="3"/>
      <c r="HC181" s="3"/>
      <c r="HD181" s="3"/>
      <c r="HE181" s="3"/>
      <c r="HF181" s="3"/>
      <c r="HG181" s="3"/>
      <c r="HH181" s="3"/>
      <c r="HI181" s="3"/>
      <c r="HJ181" s="3"/>
      <c r="HK181" s="3"/>
      <c r="HL181" s="3"/>
      <c r="HM181" s="3"/>
      <c r="HN181" s="3"/>
      <c r="HO181" s="3"/>
      <c r="HP181" s="3"/>
      <c r="HQ181" s="3"/>
      <c r="HR181" s="3"/>
      <c r="HS181" s="3"/>
      <c r="HT181" s="3"/>
      <c r="HU181" s="3"/>
      <c r="HV181" s="3"/>
      <c r="HW181" s="3"/>
      <c r="HX181" s="3"/>
      <c r="HY181" s="3"/>
      <c r="HZ181" s="3"/>
      <c r="IA181" s="3"/>
      <c r="IB181" s="3"/>
      <c r="IC181" s="3"/>
      <c r="ID181" s="3"/>
      <c r="IE181" s="3"/>
      <c r="IF181" s="3"/>
      <c r="IG181" s="3"/>
      <c r="IH181" s="3"/>
      <c r="II181" s="3"/>
      <c r="IJ181" s="3"/>
      <c r="IK181" s="3"/>
      <c r="IL181" s="3"/>
      <c r="IM181" s="3"/>
      <c r="IN181" s="3"/>
      <c r="IO181" s="3"/>
      <c r="IP181" s="3"/>
      <c r="IQ181" s="3"/>
      <c r="IR181" s="3"/>
      <c r="IS181" s="3"/>
      <c r="IT181" s="3"/>
      <c r="IU181" s="3"/>
      <c r="IV181" s="3"/>
    </row>
    <row r="182" s="1" customFormat="1" ht="14.25" spans="1:256">
      <c r="A182" s="16"/>
      <c r="B182" s="15"/>
      <c r="C182" s="16" t="s">
        <v>4632</v>
      </c>
      <c r="D182" s="9"/>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c r="FV182" s="3"/>
      <c r="FW182" s="3"/>
      <c r="FX182" s="3"/>
      <c r="FY182" s="3"/>
      <c r="FZ182" s="3"/>
      <c r="GA182" s="3"/>
      <c r="GB182" s="3"/>
      <c r="GC182" s="3"/>
      <c r="GD182" s="3"/>
      <c r="GE182" s="3"/>
      <c r="GF182" s="3"/>
      <c r="GG182" s="3"/>
      <c r="GH182" s="3"/>
      <c r="GI182" s="3"/>
      <c r="GJ182" s="3"/>
      <c r="GK182" s="3"/>
      <c r="GL182" s="3"/>
      <c r="GM182" s="3"/>
      <c r="GN182" s="3"/>
      <c r="GO182" s="3"/>
      <c r="GP182" s="3"/>
      <c r="GQ182" s="3"/>
      <c r="GR182" s="3"/>
      <c r="GS182" s="3"/>
      <c r="GT182" s="3"/>
      <c r="GU182" s="3"/>
      <c r="GV182" s="3"/>
      <c r="GW182" s="3"/>
      <c r="GX182" s="3"/>
      <c r="GY182" s="3"/>
      <c r="GZ182" s="3"/>
      <c r="HA182" s="3"/>
      <c r="HB182" s="3"/>
      <c r="HC182" s="3"/>
      <c r="HD182" s="3"/>
      <c r="HE182" s="3"/>
      <c r="HF182" s="3"/>
      <c r="HG182" s="3"/>
      <c r="HH182" s="3"/>
      <c r="HI182" s="3"/>
      <c r="HJ182" s="3"/>
      <c r="HK182" s="3"/>
      <c r="HL182" s="3"/>
      <c r="HM182" s="3"/>
      <c r="HN182" s="3"/>
      <c r="HO182" s="3"/>
      <c r="HP182" s="3"/>
      <c r="HQ182" s="3"/>
      <c r="HR182" s="3"/>
      <c r="HS182" s="3"/>
      <c r="HT182" s="3"/>
      <c r="HU182" s="3"/>
      <c r="HV182" s="3"/>
      <c r="HW182" s="3"/>
      <c r="HX182" s="3"/>
      <c r="HY182" s="3"/>
      <c r="HZ182" s="3"/>
      <c r="IA182" s="3"/>
      <c r="IB182" s="3"/>
      <c r="IC182" s="3"/>
      <c r="ID182" s="3"/>
      <c r="IE182" s="3"/>
      <c r="IF182" s="3"/>
      <c r="IG182" s="3"/>
      <c r="IH182" s="3"/>
      <c r="II182" s="3"/>
      <c r="IJ182" s="3"/>
      <c r="IK182" s="3"/>
      <c r="IL182" s="3"/>
      <c r="IM182" s="3"/>
      <c r="IN182" s="3"/>
      <c r="IO182" s="3"/>
      <c r="IP182" s="3"/>
      <c r="IQ182" s="3"/>
      <c r="IR182" s="3"/>
      <c r="IS182" s="3"/>
      <c r="IT182" s="3"/>
      <c r="IU182" s="3"/>
      <c r="IV182" s="3"/>
    </row>
    <row r="183" s="1" customFormat="1" ht="14.25" spans="1:256">
      <c r="A183" s="16"/>
      <c r="B183" s="15"/>
      <c r="C183" s="16" t="s">
        <v>4633</v>
      </c>
      <c r="D183" s="9"/>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c r="FV183" s="3"/>
      <c r="FW183" s="3"/>
      <c r="FX183" s="3"/>
      <c r="FY183" s="3"/>
      <c r="FZ183" s="3"/>
      <c r="GA183" s="3"/>
      <c r="GB183" s="3"/>
      <c r="GC183" s="3"/>
      <c r="GD183" s="3"/>
      <c r="GE183" s="3"/>
      <c r="GF183" s="3"/>
      <c r="GG183" s="3"/>
      <c r="GH183" s="3"/>
      <c r="GI183" s="3"/>
      <c r="GJ183" s="3"/>
      <c r="GK183" s="3"/>
      <c r="GL183" s="3"/>
      <c r="GM183" s="3"/>
      <c r="GN183" s="3"/>
      <c r="GO183" s="3"/>
      <c r="GP183" s="3"/>
      <c r="GQ183" s="3"/>
      <c r="GR183" s="3"/>
      <c r="GS183" s="3"/>
      <c r="GT183" s="3"/>
      <c r="GU183" s="3"/>
      <c r="GV183" s="3"/>
      <c r="GW183" s="3"/>
      <c r="GX183" s="3"/>
      <c r="GY183" s="3"/>
      <c r="GZ183" s="3"/>
      <c r="HA183" s="3"/>
      <c r="HB183" s="3"/>
      <c r="HC183" s="3"/>
      <c r="HD183" s="3"/>
      <c r="HE183" s="3"/>
      <c r="HF183" s="3"/>
      <c r="HG183" s="3"/>
      <c r="HH183" s="3"/>
      <c r="HI183" s="3"/>
      <c r="HJ183" s="3"/>
      <c r="HK183" s="3"/>
      <c r="HL183" s="3"/>
      <c r="HM183" s="3"/>
      <c r="HN183" s="3"/>
      <c r="HO183" s="3"/>
      <c r="HP183" s="3"/>
      <c r="HQ183" s="3"/>
      <c r="HR183" s="3"/>
      <c r="HS183" s="3"/>
      <c r="HT183" s="3"/>
      <c r="HU183" s="3"/>
      <c r="HV183" s="3"/>
      <c r="HW183" s="3"/>
      <c r="HX183" s="3"/>
      <c r="HY183" s="3"/>
      <c r="HZ183" s="3"/>
      <c r="IA183" s="3"/>
      <c r="IB183" s="3"/>
      <c r="IC183" s="3"/>
      <c r="ID183" s="3"/>
      <c r="IE183" s="3"/>
      <c r="IF183" s="3"/>
      <c r="IG183" s="3"/>
      <c r="IH183" s="3"/>
      <c r="II183" s="3"/>
      <c r="IJ183" s="3"/>
      <c r="IK183" s="3"/>
      <c r="IL183" s="3"/>
      <c r="IM183" s="3"/>
      <c r="IN183" s="3"/>
      <c r="IO183" s="3"/>
      <c r="IP183" s="3"/>
      <c r="IQ183" s="3"/>
      <c r="IR183" s="3"/>
      <c r="IS183" s="3"/>
      <c r="IT183" s="3"/>
      <c r="IU183" s="3"/>
      <c r="IV183" s="3"/>
    </row>
    <row r="184" s="1" customFormat="1" ht="14.25" spans="1:256">
      <c r="A184" s="16"/>
      <c r="B184" s="15"/>
      <c r="C184" s="16" t="s">
        <v>4634</v>
      </c>
      <c r="D184" s="9"/>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row>
    <row r="185" s="1" customFormat="1" ht="14.25" spans="1:256">
      <c r="A185" s="16"/>
      <c r="B185" s="15"/>
      <c r="C185" s="16" t="s">
        <v>4635</v>
      </c>
      <c r="D185" s="9"/>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c r="FV185" s="3"/>
      <c r="FW185" s="3"/>
      <c r="FX185" s="3"/>
      <c r="FY185" s="3"/>
      <c r="FZ185" s="3"/>
      <c r="GA185" s="3"/>
      <c r="GB185" s="3"/>
      <c r="GC185" s="3"/>
      <c r="GD185" s="3"/>
      <c r="GE185" s="3"/>
      <c r="GF185" s="3"/>
      <c r="GG185" s="3"/>
      <c r="GH185" s="3"/>
      <c r="GI185" s="3"/>
      <c r="GJ185" s="3"/>
      <c r="GK185" s="3"/>
      <c r="GL185" s="3"/>
      <c r="GM185" s="3"/>
      <c r="GN185" s="3"/>
      <c r="GO185" s="3"/>
      <c r="GP185" s="3"/>
      <c r="GQ185" s="3"/>
      <c r="GR185" s="3"/>
      <c r="GS185" s="3"/>
      <c r="GT185" s="3"/>
      <c r="GU185" s="3"/>
      <c r="GV185" s="3"/>
      <c r="GW185" s="3"/>
      <c r="GX185" s="3"/>
      <c r="GY185" s="3"/>
      <c r="GZ185" s="3"/>
      <c r="HA185" s="3"/>
      <c r="HB185" s="3"/>
      <c r="HC185" s="3"/>
      <c r="HD185" s="3"/>
      <c r="HE185" s="3"/>
      <c r="HF185" s="3"/>
      <c r="HG185" s="3"/>
      <c r="HH185" s="3"/>
      <c r="HI185" s="3"/>
      <c r="HJ185" s="3"/>
      <c r="HK185" s="3"/>
      <c r="HL185" s="3"/>
      <c r="HM185" s="3"/>
      <c r="HN185" s="3"/>
      <c r="HO185" s="3"/>
      <c r="HP185" s="3"/>
      <c r="HQ185" s="3"/>
      <c r="HR185" s="3"/>
      <c r="HS185" s="3"/>
      <c r="HT185" s="3"/>
      <c r="HU185" s="3"/>
      <c r="HV185" s="3"/>
      <c r="HW185" s="3"/>
      <c r="HX185" s="3"/>
      <c r="HY185" s="3"/>
      <c r="HZ185" s="3"/>
      <c r="IA185" s="3"/>
      <c r="IB185" s="3"/>
      <c r="IC185" s="3"/>
      <c r="ID185" s="3"/>
      <c r="IE185" s="3"/>
      <c r="IF185" s="3"/>
      <c r="IG185" s="3"/>
      <c r="IH185" s="3"/>
      <c r="II185" s="3"/>
      <c r="IJ185" s="3"/>
      <c r="IK185" s="3"/>
      <c r="IL185" s="3"/>
      <c r="IM185" s="3"/>
      <c r="IN185" s="3"/>
      <c r="IO185" s="3"/>
      <c r="IP185" s="3"/>
      <c r="IQ185" s="3"/>
      <c r="IR185" s="3"/>
      <c r="IS185" s="3"/>
      <c r="IT185" s="3"/>
      <c r="IU185" s="3"/>
      <c r="IV185" s="3"/>
    </row>
    <row r="186" s="1" customFormat="1" ht="14.25" spans="1:256">
      <c r="A186" s="14"/>
      <c r="B186" s="15"/>
      <c r="C186" s="14" t="s">
        <v>4636</v>
      </c>
      <c r="D186" s="15"/>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c r="FV186" s="3"/>
      <c r="FW186" s="3"/>
      <c r="FX186" s="3"/>
      <c r="FY186" s="3"/>
      <c r="FZ186" s="3"/>
      <c r="GA186" s="3"/>
      <c r="GB186" s="3"/>
      <c r="GC186" s="3"/>
      <c r="GD186" s="3"/>
      <c r="GE186" s="3"/>
      <c r="GF186" s="3"/>
      <c r="GG186" s="3"/>
      <c r="GH186" s="3"/>
      <c r="GI186" s="3"/>
      <c r="GJ186" s="3"/>
      <c r="GK186" s="3"/>
      <c r="GL186" s="3"/>
      <c r="GM186" s="3"/>
      <c r="GN186" s="3"/>
      <c r="GO186" s="3"/>
      <c r="GP186" s="3"/>
      <c r="GQ186" s="3"/>
      <c r="GR186" s="3"/>
      <c r="GS186" s="3"/>
      <c r="GT186" s="3"/>
      <c r="GU186" s="3"/>
      <c r="GV186" s="3"/>
      <c r="GW186" s="3"/>
      <c r="GX186" s="3"/>
      <c r="GY186" s="3"/>
      <c r="GZ186" s="3"/>
      <c r="HA186" s="3"/>
      <c r="HB186" s="3"/>
      <c r="HC186" s="3"/>
      <c r="HD186" s="3"/>
      <c r="HE186" s="3"/>
      <c r="HF186" s="3"/>
      <c r="HG186" s="3"/>
      <c r="HH186" s="3"/>
      <c r="HI186" s="3"/>
      <c r="HJ186" s="3"/>
      <c r="HK186" s="3"/>
      <c r="HL186" s="3"/>
      <c r="HM186" s="3"/>
      <c r="HN186" s="3"/>
      <c r="HO186" s="3"/>
      <c r="HP186" s="3"/>
      <c r="HQ186" s="3"/>
      <c r="HR186" s="3"/>
      <c r="HS186" s="3"/>
      <c r="HT186" s="3"/>
      <c r="HU186" s="3"/>
      <c r="HV186" s="3"/>
      <c r="HW186" s="3"/>
      <c r="HX186" s="3"/>
      <c r="HY186" s="3"/>
      <c r="HZ186" s="3"/>
      <c r="IA186" s="3"/>
      <c r="IB186" s="3"/>
      <c r="IC186" s="3"/>
      <c r="ID186" s="3"/>
      <c r="IE186" s="3"/>
      <c r="IF186" s="3"/>
      <c r="IG186" s="3"/>
      <c r="IH186" s="3"/>
      <c r="II186" s="3"/>
      <c r="IJ186" s="3"/>
      <c r="IK186" s="3"/>
      <c r="IL186" s="3"/>
      <c r="IM186" s="3"/>
      <c r="IN186" s="3"/>
      <c r="IO186" s="3"/>
      <c r="IP186" s="3"/>
      <c r="IQ186" s="3"/>
      <c r="IR186" s="3"/>
      <c r="IS186" s="3"/>
      <c r="IT186" s="3"/>
      <c r="IU186" s="3"/>
      <c r="IV186" s="3"/>
    </row>
    <row r="187" s="1" customFormat="1" ht="14.25" spans="1:256">
      <c r="A187" s="15"/>
      <c r="B187" s="15"/>
      <c r="C187" s="15" t="s">
        <v>4637</v>
      </c>
      <c r="D187" s="15"/>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c r="FV187" s="3"/>
      <c r="FW187" s="3"/>
      <c r="FX187" s="3"/>
      <c r="FY187" s="3"/>
      <c r="FZ187" s="3"/>
      <c r="GA187" s="3"/>
      <c r="GB187" s="3"/>
      <c r="GC187" s="3"/>
      <c r="GD187" s="3"/>
      <c r="GE187" s="3"/>
      <c r="GF187" s="3"/>
      <c r="GG187" s="3"/>
      <c r="GH187" s="3"/>
      <c r="GI187" s="3"/>
      <c r="GJ187" s="3"/>
      <c r="GK187" s="3"/>
      <c r="GL187" s="3"/>
      <c r="GM187" s="3"/>
      <c r="GN187" s="3"/>
      <c r="GO187" s="3"/>
      <c r="GP187" s="3"/>
      <c r="GQ187" s="3"/>
      <c r="GR187" s="3"/>
      <c r="GS187" s="3"/>
      <c r="GT187" s="3"/>
      <c r="GU187" s="3"/>
      <c r="GV187" s="3"/>
      <c r="GW187" s="3"/>
      <c r="GX187" s="3"/>
      <c r="GY187" s="3"/>
      <c r="GZ187" s="3"/>
      <c r="HA187" s="3"/>
      <c r="HB187" s="3"/>
      <c r="HC187" s="3"/>
      <c r="HD187" s="3"/>
      <c r="HE187" s="3"/>
      <c r="HF187" s="3"/>
      <c r="HG187" s="3"/>
      <c r="HH187" s="3"/>
      <c r="HI187" s="3"/>
      <c r="HJ187" s="3"/>
      <c r="HK187" s="3"/>
      <c r="HL187" s="3"/>
      <c r="HM187" s="3"/>
      <c r="HN187" s="3"/>
      <c r="HO187" s="3"/>
      <c r="HP187" s="3"/>
      <c r="HQ187" s="3"/>
      <c r="HR187" s="3"/>
      <c r="HS187" s="3"/>
      <c r="HT187" s="3"/>
      <c r="HU187" s="3"/>
      <c r="HV187" s="3"/>
      <c r="HW187" s="3"/>
      <c r="HX187" s="3"/>
      <c r="HY187" s="3"/>
      <c r="HZ187" s="3"/>
      <c r="IA187" s="3"/>
      <c r="IB187" s="3"/>
      <c r="IC187" s="3"/>
      <c r="ID187" s="3"/>
      <c r="IE187" s="3"/>
      <c r="IF187" s="3"/>
      <c r="IG187" s="3"/>
      <c r="IH187" s="3"/>
      <c r="II187" s="3"/>
      <c r="IJ187" s="3"/>
      <c r="IK187" s="3"/>
      <c r="IL187" s="3"/>
      <c r="IM187" s="3"/>
      <c r="IN187" s="3"/>
      <c r="IO187" s="3"/>
      <c r="IP187" s="3"/>
      <c r="IQ187" s="3"/>
      <c r="IR187" s="3"/>
      <c r="IS187" s="3"/>
      <c r="IT187" s="3"/>
      <c r="IU187" s="3"/>
      <c r="IV187" s="3"/>
    </row>
    <row r="188" s="1" customFormat="1" ht="14.25" spans="1:256">
      <c r="A188" s="15"/>
      <c r="B188" s="15"/>
      <c r="C188" s="15" t="s">
        <v>4638</v>
      </c>
      <c r="D188" s="15"/>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c r="FV188" s="3"/>
      <c r="FW188" s="3"/>
      <c r="FX188" s="3"/>
      <c r="FY188" s="3"/>
      <c r="FZ188" s="3"/>
      <c r="GA188" s="3"/>
      <c r="GB188" s="3"/>
      <c r="GC188" s="3"/>
      <c r="GD188" s="3"/>
      <c r="GE188" s="3"/>
      <c r="GF188" s="3"/>
      <c r="GG188" s="3"/>
      <c r="GH188" s="3"/>
      <c r="GI188" s="3"/>
      <c r="GJ188" s="3"/>
      <c r="GK188" s="3"/>
      <c r="GL188" s="3"/>
      <c r="GM188" s="3"/>
      <c r="GN188" s="3"/>
      <c r="GO188" s="3"/>
      <c r="GP188" s="3"/>
      <c r="GQ188" s="3"/>
      <c r="GR188" s="3"/>
      <c r="GS188" s="3"/>
      <c r="GT188" s="3"/>
      <c r="GU188" s="3"/>
      <c r="GV188" s="3"/>
      <c r="GW188" s="3"/>
      <c r="GX188" s="3"/>
      <c r="GY188" s="3"/>
      <c r="GZ188" s="3"/>
      <c r="HA188" s="3"/>
      <c r="HB188" s="3"/>
      <c r="HC188" s="3"/>
      <c r="HD188" s="3"/>
      <c r="HE188" s="3"/>
      <c r="HF188" s="3"/>
      <c r="HG188" s="3"/>
      <c r="HH188" s="3"/>
      <c r="HI188" s="3"/>
      <c r="HJ188" s="3"/>
      <c r="HK188" s="3"/>
      <c r="HL188" s="3"/>
      <c r="HM188" s="3"/>
      <c r="HN188" s="3"/>
      <c r="HO188" s="3"/>
      <c r="HP188" s="3"/>
      <c r="HQ188" s="3"/>
      <c r="HR188" s="3"/>
      <c r="HS188" s="3"/>
      <c r="HT188" s="3"/>
      <c r="HU188" s="3"/>
      <c r="HV188" s="3"/>
      <c r="HW188" s="3"/>
      <c r="HX188" s="3"/>
      <c r="HY188" s="3"/>
      <c r="HZ188" s="3"/>
      <c r="IA188" s="3"/>
      <c r="IB188" s="3"/>
      <c r="IC188" s="3"/>
      <c r="ID188" s="3"/>
      <c r="IE188" s="3"/>
      <c r="IF188" s="3"/>
      <c r="IG188" s="3"/>
      <c r="IH188" s="3"/>
      <c r="II188" s="3"/>
      <c r="IJ188" s="3"/>
      <c r="IK188" s="3"/>
      <c r="IL188" s="3"/>
      <c r="IM188" s="3"/>
      <c r="IN188" s="3"/>
      <c r="IO188" s="3"/>
      <c r="IP188" s="3"/>
      <c r="IQ188" s="3"/>
      <c r="IR188" s="3"/>
      <c r="IS188" s="3"/>
      <c r="IT188" s="3"/>
      <c r="IU188" s="3"/>
      <c r="IV188" s="3"/>
    </row>
    <row r="189" s="1" customFormat="1" ht="14.25" spans="1:256">
      <c r="A189" s="15"/>
      <c r="B189" s="15"/>
      <c r="C189" s="15" t="s">
        <v>4639</v>
      </c>
      <c r="D189" s="15"/>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c r="FV189" s="3"/>
      <c r="FW189" s="3"/>
      <c r="FX189" s="3"/>
      <c r="FY189" s="3"/>
      <c r="FZ189" s="3"/>
      <c r="GA189" s="3"/>
      <c r="GB189" s="3"/>
      <c r="GC189" s="3"/>
      <c r="GD189" s="3"/>
      <c r="GE189" s="3"/>
      <c r="GF189" s="3"/>
      <c r="GG189" s="3"/>
      <c r="GH189" s="3"/>
      <c r="GI189" s="3"/>
      <c r="GJ189" s="3"/>
      <c r="GK189" s="3"/>
      <c r="GL189" s="3"/>
      <c r="GM189" s="3"/>
      <c r="GN189" s="3"/>
      <c r="GO189" s="3"/>
      <c r="GP189" s="3"/>
      <c r="GQ189" s="3"/>
      <c r="GR189" s="3"/>
      <c r="GS189" s="3"/>
      <c r="GT189" s="3"/>
      <c r="GU189" s="3"/>
      <c r="GV189" s="3"/>
      <c r="GW189" s="3"/>
      <c r="GX189" s="3"/>
      <c r="GY189" s="3"/>
      <c r="GZ189" s="3"/>
      <c r="HA189" s="3"/>
      <c r="HB189" s="3"/>
      <c r="HC189" s="3"/>
      <c r="HD189" s="3"/>
      <c r="HE189" s="3"/>
      <c r="HF189" s="3"/>
      <c r="HG189" s="3"/>
      <c r="HH189" s="3"/>
      <c r="HI189" s="3"/>
      <c r="HJ189" s="3"/>
      <c r="HK189" s="3"/>
      <c r="HL189" s="3"/>
      <c r="HM189" s="3"/>
      <c r="HN189" s="3"/>
      <c r="HO189" s="3"/>
      <c r="HP189" s="3"/>
      <c r="HQ189" s="3"/>
      <c r="HR189" s="3"/>
      <c r="HS189" s="3"/>
      <c r="HT189" s="3"/>
      <c r="HU189" s="3"/>
      <c r="HV189" s="3"/>
      <c r="HW189" s="3"/>
      <c r="HX189" s="3"/>
      <c r="HY189" s="3"/>
      <c r="HZ189" s="3"/>
      <c r="IA189" s="3"/>
      <c r="IB189" s="3"/>
      <c r="IC189" s="3"/>
      <c r="ID189" s="3"/>
      <c r="IE189" s="3"/>
      <c r="IF189" s="3"/>
      <c r="IG189" s="3"/>
      <c r="IH189" s="3"/>
      <c r="II189" s="3"/>
      <c r="IJ189" s="3"/>
      <c r="IK189" s="3"/>
      <c r="IL189" s="3"/>
      <c r="IM189" s="3"/>
      <c r="IN189" s="3"/>
      <c r="IO189" s="3"/>
      <c r="IP189" s="3"/>
      <c r="IQ189" s="3"/>
      <c r="IR189" s="3"/>
      <c r="IS189" s="3"/>
      <c r="IT189" s="3"/>
      <c r="IU189" s="3"/>
      <c r="IV189" s="3"/>
    </row>
    <row r="190" s="1" customFormat="1" ht="14.25" spans="1:256">
      <c r="A190" s="15"/>
      <c r="B190" s="15"/>
      <c r="C190" s="15" t="s">
        <v>4640</v>
      </c>
      <c r="D190" s="15"/>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c r="FV190" s="3"/>
      <c r="FW190" s="3"/>
      <c r="FX190" s="3"/>
      <c r="FY190" s="3"/>
      <c r="FZ190" s="3"/>
      <c r="GA190" s="3"/>
      <c r="GB190" s="3"/>
      <c r="GC190" s="3"/>
      <c r="GD190" s="3"/>
      <c r="GE190" s="3"/>
      <c r="GF190" s="3"/>
      <c r="GG190" s="3"/>
      <c r="GH190" s="3"/>
      <c r="GI190" s="3"/>
      <c r="GJ190" s="3"/>
      <c r="GK190" s="3"/>
      <c r="GL190" s="3"/>
      <c r="GM190" s="3"/>
      <c r="GN190" s="3"/>
      <c r="GO190" s="3"/>
      <c r="GP190" s="3"/>
      <c r="GQ190" s="3"/>
      <c r="GR190" s="3"/>
      <c r="GS190" s="3"/>
      <c r="GT190" s="3"/>
      <c r="GU190" s="3"/>
      <c r="GV190" s="3"/>
      <c r="GW190" s="3"/>
      <c r="GX190" s="3"/>
      <c r="GY190" s="3"/>
      <c r="GZ190" s="3"/>
      <c r="HA190" s="3"/>
      <c r="HB190" s="3"/>
      <c r="HC190" s="3"/>
      <c r="HD190" s="3"/>
      <c r="HE190" s="3"/>
      <c r="HF190" s="3"/>
      <c r="HG190" s="3"/>
      <c r="HH190" s="3"/>
      <c r="HI190" s="3"/>
      <c r="HJ190" s="3"/>
      <c r="HK190" s="3"/>
      <c r="HL190" s="3"/>
      <c r="HM190" s="3"/>
      <c r="HN190" s="3"/>
      <c r="HO190" s="3"/>
      <c r="HP190" s="3"/>
      <c r="HQ190" s="3"/>
      <c r="HR190" s="3"/>
      <c r="HS190" s="3"/>
      <c r="HT190" s="3"/>
      <c r="HU190" s="3"/>
      <c r="HV190" s="3"/>
      <c r="HW190" s="3"/>
      <c r="HX190" s="3"/>
      <c r="HY190" s="3"/>
      <c r="HZ190" s="3"/>
      <c r="IA190" s="3"/>
      <c r="IB190" s="3"/>
      <c r="IC190" s="3"/>
      <c r="ID190" s="3"/>
      <c r="IE190" s="3"/>
      <c r="IF190" s="3"/>
      <c r="IG190" s="3"/>
      <c r="IH190" s="3"/>
      <c r="II190" s="3"/>
      <c r="IJ190" s="3"/>
      <c r="IK190" s="3"/>
      <c r="IL190" s="3"/>
      <c r="IM190" s="3"/>
      <c r="IN190" s="3"/>
      <c r="IO190" s="3"/>
      <c r="IP190" s="3"/>
      <c r="IQ190" s="3"/>
      <c r="IR190" s="3"/>
      <c r="IS190" s="3"/>
      <c r="IT190" s="3"/>
      <c r="IU190" s="3"/>
      <c r="IV190" s="3"/>
    </row>
    <row r="191" s="1" customFormat="1" ht="14.25" spans="1:256">
      <c r="A191" s="15"/>
      <c r="B191" s="15"/>
      <c r="C191" s="15" t="s">
        <v>4641</v>
      </c>
      <c r="D191" s="15"/>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c r="FV191" s="3"/>
      <c r="FW191" s="3"/>
      <c r="FX191" s="3"/>
      <c r="FY191" s="3"/>
      <c r="FZ191" s="3"/>
      <c r="GA191" s="3"/>
      <c r="GB191" s="3"/>
      <c r="GC191" s="3"/>
      <c r="GD191" s="3"/>
      <c r="GE191" s="3"/>
      <c r="GF191" s="3"/>
      <c r="GG191" s="3"/>
      <c r="GH191" s="3"/>
      <c r="GI191" s="3"/>
      <c r="GJ191" s="3"/>
      <c r="GK191" s="3"/>
      <c r="GL191" s="3"/>
      <c r="GM191" s="3"/>
      <c r="GN191" s="3"/>
      <c r="GO191" s="3"/>
      <c r="GP191" s="3"/>
      <c r="GQ191" s="3"/>
      <c r="GR191" s="3"/>
      <c r="GS191" s="3"/>
      <c r="GT191" s="3"/>
      <c r="GU191" s="3"/>
      <c r="GV191" s="3"/>
      <c r="GW191" s="3"/>
      <c r="GX191" s="3"/>
      <c r="GY191" s="3"/>
      <c r="GZ191" s="3"/>
      <c r="HA191" s="3"/>
      <c r="HB191" s="3"/>
      <c r="HC191" s="3"/>
      <c r="HD191" s="3"/>
      <c r="HE191" s="3"/>
      <c r="HF191" s="3"/>
      <c r="HG191" s="3"/>
      <c r="HH191" s="3"/>
      <c r="HI191" s="3"/>
      <c r="HJ191" s="3"/>
      <c r="HK191" s="3"/>
      <c r="HL191" s="3"/>
      <c r="HM191" s="3"/>
      <c r="HN191" s="3"/>
      <c r="HO191" s="3"/>
      <c r="HP191" s="3"/>
      <c r="HQ191" s="3"/>
      <c r="HR191" s="3"/>
      <c r="HS191" s="3"/>
      <c r="HT191" s="3"/>
      <c r="HU191" s="3"/>
      <c r="HV191" s="3"/>
      <c r="HW191" s="3"/>
      <c r="HX191" s="3"/>
      <c r="HY191" s="3"/>
      <c r="HZ191" s="3"/>
      <c r="IA191" s="3"/>
      <c r="IB191" s="3"/>
      <c r="IC191" s="3"/>
      <c r="ID191" s="3"/>
      <c r="IE191" s="3"/>
      <c r="IF191" s="3"/>
      <c r="IG191" s="3"/>
      <c r="IH191" s="3"/>
      <c r="II191" s="3"/>
      <c r="IJ191" s="3"/>
      <c r="IK191" s="3"/>
      <c r="IL191" s="3"/>
      <c r="IM191" s="3"/>
      <c r="IN191" s="3"/>
      <c r="IO191" s="3"/>
      <c r="IP191" s="3"/>
      <c r="IQ191" s="3"/>
      <c r="IR191" s="3"/>
      <c r="IS191" s="3"/>
      <c r="IT191" s="3"/>
      <c r="IU191" s="3"/>
      <c r="IV191" s="3"/>
    </row>
    <row r="192" s="1" customFormat="1" ht="14.25" spans="1:256">
      <c r="A192" s="15"/>
      <c r="B192" s="15"/>
      <c r="C192" s="15" t="s">
        <v>4642</v>
      </c>
      <c r="D192" s="15"/>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c r="FV192" s="3"/>
      <c r="FW192" s="3"/>
      <c r="FX192" s="3"/>
      <c r="FY192" s="3"/>
      <c r="FZ192" s="3"/>
      <c r="GA192" s="3"/>
      <c r="GB192" s="3"/>
      <c r="GC192" s="3"/>
      <c r="GD192" s="3"/>
      <c r="GE192" s="3"/>
      <c r="GF192" s="3"/>
      <c r="GG192" s="3"/>
      <c r="GH192" s="3"/>
      <c r="GI192" s="3"/>
      <c r="GJ192" s="3"/>
      <c r="GK192" s="3"/>
      <c r="GL192" s="3"/>
      <c r="GM192" s="3"/>
      <c r="GN192" s="3"/>
      <c r="GO192" s="3"/>
      <c r="GP192" s="3"/>
      <c r="GQ192" s="3"/>
      <c r="GR192" s="3"/>
      <c r="GS192" s="3"/>
      <c r="GT192" s="3"/>
      <c r="GU192" s="3"/>
      <c r="GV192" s="3"/>
      <c r="GW192" s="3"/>
      <c r="GX192" s="3"/>
      <c r="GY192" s="3"/>
      <c r="GZ192" s="3"/>
      <c r="HA192" s="3"/>
      <c r="HB192" s="3"/>
      <c r="HC192" s="3"/>
      <c r="HD192" s="3"/>
      <c r="HE192" s="3"/>
      <c r="HF192" s="3"/>
      <c r="HG192" s="3"/>
      <c r="HH192" s="3"/>
      <c r="HI192" s="3"/>
      <c r="HJ192" s="3"/>
      <c r="HK192" s="3"/>
      <c r="HL192" s="3"/>
      <c r="HM192" s="3"/>
      <c r="HN192" s="3"/>
      <c r="HO192" s="3"/>
      <c r="HP192" s="3"/>
      <c r="HQ192" s="3"/>
      <c r="HR192" s="3"/>
      <c r="HS192" s="3"/>
      <c r="HT192" s="3"/>
      <c r="HU192" s="3"/>
      <c r="HV192" s="3"/>
      <c r="HW192" s="3"/>
      <c r="HX192" s="3"/>
      <c r="HY192" s="3"/>
      <c r="HZ192" s="3"/>
      <c r="IA192" s="3"/>
      <c r="IB192" s="3"/>
      <c r="IC192" s="3"/>
      <c r="ID192" s="3"/>
      <c r="IE192" s="3"/>
      <c r="IF192" s="3"/>
      <c r="IG192" s="3"/>
      <c r="IH192" s="3"/>
      <c r="II192" s="3"/>
      <c r="IJ192" s="3"/>
      <c r="IK192" s="3"/>
      <c r="IL192" s="3"/>
      <c r="IM192" s="3"/>
      <c r="IN192" s="3"/>
      <c r="IO192" s="3"/>
      <c r="IP192" s="3"/>
      <c r="IQ192" s="3"/>
      <c r="IR192" s="3"/>
      <c r="IS192" s="3"/>
      <c r="IT192" s="3"/>
      <c r="IU192" s="3"/>
      <c r="IV192" s="3"/>
    </row>
    <row r="193" s="1" customFormat="1" ht="14.25" spans="1:256">
      <c r="A193" s="15"/>
      <c r="B193" s="15"/>
      <c r="C193" s="15" t="s">
        <v>4643</v>
      </c>
      <c r="D193" s="15"/>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c r="FV193" s="3"/>
      <c r="FW193" s="3"/>
      <c r="FX193" s="3"/>
      <c r="FY193" s="3"/>
      <c r="FZ193" s="3"/>
      <c r="GA193" s="3"/>
      <c r="GB193" s="3"/>
      <c r="GC193" s="3"/>
      <c r="GD193" s="3"/>
      <c r="GE193" s="3"/>
      <c r="GF193" s="3"/>
      <c r="GG193" s="3"/>
      <c r="GH193" s="3"/>
      <c r="GI193" s="3"/>
      <c r="GJ193" s="3"/>
      <c r="GK193" s="3"/>
      <c r="GL193" s="3"/>
      <c r="GM193" s="3"/>
      <c r="GN193" s="3"/>
      <c r="GO193" s="3"/>
      <c r="GP193" s="3"/>
      <c r="GQ193" s="3"/>
      <c r="GR193" s="3"/>
      <c r="GS193" s="3"/>
      <c r="GT193" s="3"/>
      <c r="GU193" s="3"/>
      <c r="GV193" s="3"/>
      <c r="GW193" s="3"/>
      <c r="GX193" s="3"/>
      <c r="GY193" s="3"/>
      <c r="GZ193" s="3"/>
      <c r="HA193" s="3"/>
      <c r="HB193" s="3"/>
      <c r="HC193" s="3"/>
      <c r="HD193" s="3"/>
      <c r="HE193" s="3"/>
      <c r="HF193" s="3"/>
      <c r="HG193" s="3"/>
      <c r="HH193" s="3"/>
      <c r="HI193" s="3"/>
      <c r="HJ193" s="3"/>
      <c r="HK193" s="3"/>
      <c r="HL193" s="3"/>
      <c r="HM193" s="3"/>
      <c r="HN193" s="3"/>
      <c r="HO193" s="3"/>
      <c r="HP193" s="3"/>
      <c r="HQ193" s="3"/>
      <c r="HR193" s="3"/>
      <c r="HS193" s="3"/>
      <c r="HT193" s="3"/>
      <c r="HU193" s="3"/>
      <c r="HV193" s="3"/>
      <c r="HW193" s="3"/>
      <c r="HX193" s="3"/>
      <c r="HY193" s="3"/>
      <c r="HZ193" s="3"/>
      <c r="IA193" s="3"/>
      <c r="IB193" s="3"/>
      <c r="IC193" s="3"/>
      <c r="ID193" s="3"/>
      <c r="IE193" s="3"/>
      <c r="IF193" s="3"/>
      <c r="IG193" s="3"/>
      <c r="IH193" s="3"/>
      <c r="II193" s="3"/>
      <c r="IJ193" s="3"/>
      <c r="IK193" s="3"/>
      <c r="IL193" s="3"/>
      <c r="IM193" s="3"/>
      <c r="IN193" s="3"/>
      <c r="IO193" s="3"/>
      <c r="IP193" s="3"/>
      <c r="IQ193" s="3"/>
      <c r="IR193" s="3"/>
      <c r="IS193" s="3"/>
      <c r="IT193" s="3"/>
      <c r="IU193" s="3"/>
      <c r="IV193" s="3"/>
    </row>
    <row r="194" s="1" customFormat="1" ht="14.25" spans="1:256">
      <c r="A194" s="15"/>
      <c r="B194" s="15"/>
      <c r="C194" s="15" t="s">
        <v>4644</v>
      </c>
      <c r="D194" s="15"/>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c r="FV194" s="3"/>
      <c r="FW194" s="3"/>
      <c r="FX194" s="3"/>
      <c r="FY194" s="3"/>
      <c r="FZ194" s="3"/>
      <c r="GA194" s="3"/>
      <c r="GB194" s="3"/>
      <c r="GC194" s="3"/>
      <c r="GD194" s="3"/>
      <c r="GE194" s="3"/>
      <c r="GF194" s="3"/>
      <c r="GG194" s="3"/>
      <c r="GH194" s="3"/>
      <c r="GI194" s="3"/>
      <c r="GJ194" s="3"/>
      <c r="GK194" s="3"/>
      <c r="GL194" s="3"/>
      <c r="GM194" s="3"/>
      <c r="GN194" s="3"/>
      <c r="GO194" s="3"/>
      <c r="GP194" s="3"/>
      <c r="GQ194" s="3"/>
      <c r="GR194" s="3"/>
      <c r="GS194" s="3"/>
      <c r="GT194" s="3"/>
      <c r="GU194" s="3"/>
      <c r="GV194" s="3"/>
      <c r="GW194" s="3"/>
      <c r="GX194" s="3"/>
      <c r="GY194" s="3"/>
      <c r="GZ194" s="3"/>
      <c r="HA194" s="3"/>
      <c r="HB194" s="3"/>
      <c r="HC194" s="3"/>
      <c r="HD194" s="3"/>
      <c r="HE194" s="3"/>
      <c r="HF194" s="3"/>
      <c r="HG194" s="3"/>
      <c r="HH194" s="3"/>
      <c r="HI194" s="3"/>
      <c r="HJ194" s="3"/>
      <c r="HK194" s="3"/>
      <c r="HL194" s="3"/>
      <c r="HM194" s="3"/>
      <c r="HN194" s="3"/>
      <c r="HO194" s="3"/>
      <c r="HP194" s="3"/>
      <c r="HQ194" s="3"/>
      <c r="HR194" s="3"/>
      <c r="HS194" s="3"/>
      <c r="HT194" s="3"/>
      <c r="HU194" s="3"/>
      <c r="HV194" s="3"/>
      <c r="HW194" s="3"/>
      <c r="HX194" s="3"/>
      <c r="HY194" s="3"/>
      <c r="HZ194" s="3"/>
      <c r="IA194" s="3"/>
      <c r="IB194" s="3"/>
      <c r="IC194" s="3"/>
      <c r="ID194" s="3"/>
      <c r="IE194" s="3"/>
      <c r="IF194" s="3"/>
      <c r="IG194" s="3"/>
      <c r="IH194" s="3"/>
      <c r="II194" s="3"/>
      <c r="IJ194" s="3"/>
      <c r="IK194" s="3"/>
      <c r="IL194" s="3"/>
      <c r="IM194" s="3"/>
      <c r="IN194" s="3"/>
      <c r="IO194" s="3"/>
      <c r="IP194" s="3"/>
      <c r="IQ194" s="3"/>
      <c r="IR194" s="3"/>
      <c r="IS194" s="3"/>
      <c r="IT194" s="3"/>
      <c r="IU194" s="3"/>
      <c r="IV194" s="3"/>
    </row>
    <row r="195" s="1" customFormat="1" ht="14.25" spans="1:256">
      <c r="A195" s="15"/>
      <c r="B195" s="15"/>
      <c r="C195" s="15" t="s">
        <v>4638</v>
      </c>
      <c r="D195" s="15"/>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c r="FV195" s="3"/>
      <c r="FW195" s="3"/>
      <c r="FX195" s="3"/>
      <c r="FY195" s="3"/>
      <c r="FZ195" s="3"/>
      <c r="GA195" s="3"/>
      <c r="GB195" s="3"/>
      <c r="GC195" s="3"/>
      <c r="GD195" s="3"/>
      <c r="GE195" s="3"/>
      <c r="GF195" s="3"/>
      <c r="GG195" s="3"/>
      <c r="GH195" s="3"/>
      <c r="GI195" s="3"/>
      <c r="GJ195" s="3"/>
      <c r="GK195" s="3"/>
      <c r="GL195" s="3"/>
      <c r="GM195" s="3"/>
      <c r="GN195" s="3"/>
      <c r="GO195" s="3"/>
      <c r="GP195" s="3"/>
      <c r="GQ195" s="3"/>
      <c r="GR195" s="3"/>
      <c r="GS195" s="3"/>
      <c r="GT195" s="3"/>
      <c r="GU195" s="3"/>
      <c r="GV195" s="3"/>
      <c r="GW195" s="3"/>
      <c r="GX195" s="3"/>
      <c r="GY195" s="3"/>
      <c r="GZ195" s="3"/>
      <c r="HA195" s="3"/>
      <c r="HB195" s="3"/>
      <c r="HC195" s="3"/>
      <c r="HD195" s="3"/>
      <c r="HE195" s="3"/>
      <c r="HF195" s="3"/>
      <c r="HG195" s="3"/>
      <c r="HH195" s="3"/>
      <c r="HI195" s="3"/>
      <c r="HJ195" s="3"/>
      <c r="HK195" s="3"/>
      <c r="HL195" s="3"/>
      <c r="HM195" s="3"/>
      <c r="HN195" s="3"/>
      <c r="HO195" s="3"/>
      <c r="HP195" s="3"/>
      <c r="HQ195" s="3"/>
      <c r="HR195" s="3"/>
      <c r="HS195" s="3"/>
      <c r="HT195" s="3"/>
      <c r="HU195" s="3"/>
      <c r="HV195" s="3"/>
      <c r="HW195" s="3"/>
      <c r="HX195" s="3"/>
      <c r="HY195" s="3"/>
      <c r="HZ195" s="3"/>
      <c r="IA195" s="3"/>
      <c r="IB195" s="3"/>
      <c r="IC195" s="3"/>
      <c r="ID195" s="3"/>
      <c r="IE195" s="3"/>
      <c r="IF195" s="3"/>
      <c r="IG195" s="3"/>
      <c r="IH195" s="3"/>
      <c r="II195" s="3"/>
      <c r="IJ195" s="3"/>
      <c r="IK195" s="3"/>
      <c r="IL195" s="3"/>
      <c r="IM195" s="3"/>
      <c r="IN195" s="3"/>
      <c r="IO195" s="3"/>
      <c r="IP195" s="3"/>
      <c r="IQ195" s="3"/>
      <c r="IR195" s="3"/>
      <c r="IS195" s="3"/>
      <c r="IT195" s="3"/>
      <c r="IU195" s="3"/>
      <c r="IV195" s="3"/>
    </row>
    <row r="196" s="1" customFormat="1" ht="14.25" spans="1:256">
      <c r="A196" s="15"/>
      <c r="B196" s="15"/>
      <c r="C196" s="15" t="s">
        <v>4639</v>
      </c>
      <c r="D196" s="15"/>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c r="FV196" s="3"/>
      <c r="FW196" s="3"/>
      <c r="FX196" s="3"/>
      <c r="FY196" s="3"/>
      <c r="FZ196" s="3"/>
      <c r="GA196" s="3"/>
      <c r="GB196" s="3"/>
      <c r="GC196" s="3"/>
      <c r="GD196" s="3"/>
      <c r="GE196" s="3"/>
      <c r="GF196" s="3"/>
      <c r="GG196" s="3"/>
      <c r="GH196" s="3"/>
      <c r="GI196" s="3"/>
      <c r="GJ196" s="3"/>
      <c r="GK196" s="3"/>
      <c r="GL196" s="3"/>
      <c r="GM196" s="3"/>
      <c r="GN196" s="3"/>
      <c r="GO196" s="3"/>
      <c r="GP196" s="3"/>
      <c r="GQ196" s="3"/>
      <c r="GR196" s="3"/>
      <c r="GS196" s="3"/>
      <c r="GT196" s="3"/>
      <c r="GU196" s="3"/>
      <c r="GV196" s="3"/>
      <c r="GW196" s="3"/>
      <c r="GX196" s="3"/>
      <c r="GY196" s="3"/>
      <c r="GZ196" s="3"/>
      <c r="HA196" s="3"/>
      <c r="HB196" s="3"/>
      <c r="HC196" s="3"/>
      <c r="HD196" s="3"/>
      <c r="HE196" s="3"/>
      <c r="HF196" s="3"/>
      <c r="HG196" s="3"/>
      <c r="HH196" s="3"/>
      <c r="HI196" s="3"/>
      <c r="HJ196" s="3"/>
      <c r="HK196" s="3"/>
      <c r="HL196" s="3"/>
      <c r="HM196" s="3"/>
      <c r="HN196" s="3"/>
      <c r="HO196" s="3"/>
      <c r="HP196" s="3"/>
      <c r="HQ196" s="3"/>
      <c r="HR196" s="3"/>
      <c r="HS196" s="3"/>
      <c r="HT196" s="3"/>
      <c r="HU196" s="3"/>
      <c r="HV196" s="3"/>
      <c r="HW196" s="3"/>
      <c r="HX196" s="3"/>
      <c r="HY196" s="3"/>
      <c r="HZ196" s="3"/>
      <c r="IA196" s="3"/>
      <c r="IB196" s="3"/>
      <c r="IC196" s="3"/>
      <c r="ID196" s="3"/>
      <c r="IE196" s="3"/>
      <c r="IF196" s="3"/>
      <c r="IG196" s="3"/>
      <c r="IH196" s="3"/>
      <c r="II196" s="3"/>
      <c r="IJ196" s="3"/>
      <c r="IK196" s="3"/>
      <c r="IL196" s="3"/>
      <c r="IM196" s="3"/>
      <c r="IN196" s="3"/>
      <c r="IO196" s="3"/>
      <c r="IP196" s="3"/>
      <c r="IQ196" s="3"/>
      <c r="IR196" s="3"/>
      <c r="IS196" s="3"/>
      <c r="IT196" s="3"/>
      <c r="IU196" s="3"/>
      <c r="IV196" s="3"/>
    </row>
    <row r="197" s="1" customFormat="1" ht="14.25" spans="1:256">
      <c r="A197" s="15"/>
      <c r="B197" s="15"/>
      <c r="C197" s="15" t="s">
        <v>4645</v>
      </c>
      <c r="D197" s="15"/>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c r="FV197" s="3"/>
      <c r="FW197" s="3"/>
      <c r="FX197" s="3"/>
      <c r="FY197" s="3"/>
      <c r="FZ197" s="3"/>
      <c r="GA197" s="3"/>
      <c r="GB197" s="3"/>
      <c r="GC197" s="3"/>
      <c r="GD197" s="3"/>
      <c r="GE197" s="3"/>
      <c r="GF197" s="3"/>
      <c r="GG197" s="3"/>
      <c r="GH197" s="3"/>
      <c r="GI197" s="3"/>
      <c r="GJ197" s="3"/>
      <c r="GK197" s="3"/>
      <c r="GL197" s="3"/>
      <c r="GM197" s="3"/>
      <c r="GN197" s="3"/>
      <c r="GO197" s="3"/>
      <c r="GP197" s="3"/>
      <c r="GQ197" s="3"/>
      <c r="GR197" s="3"/>
      <c r="GS197" s="3"/>
      <c r="GT197" s="3"/>
      <c r="GU197" s="3"/>
      <c r="GV197" s="3"/>
      <c r="GW197" s="3"/>
      <c r="GX197" s="3"/>
      <c r="GY197" s="3"/>
      <c r="GZ197" s="3"/>
      <c r="HA197" s="3"/>
      <c r="HB197" s="3"/>
      <c r="HC197" s="3"/>
      <c r="HD197" s="3"/>
      <c r="HE197" s="3"/>
      <c r="HF197" s="3"/>
      <c r="HG197" s="3"/>
      <c r="HH197" s="3"/>
      <c r="HI197" s="3"/>
      <c r="HJ197" s="3"/>
      <c r="HK197" s="3"/>
      <c r="HL197" s="3"/>
      <c r="HM197" s="3"/>
      <c r="HN197" s="3"/>
      <c r="HO197" s="3"/>
      <c r="HP197" s="3"/>
      <c r="HQ197" s="3"/>
      <c r="HR197" s="3"/>
      <c r="HS197" s="3"/>
      <c r="HT197" s="3"/>
      <c r="HU197" s="3"/>
      <c r="HV197" s="3"/>
      <c r="HW197" s="3"/>
      <c r="HX197" s="3"/>
      <c r="HY197" s="3"/>
      <c r="HZ197" s="3"/>
      <c r="IA197" s="3"/>
      <c r="IB197" s="3"/>
      <c r="IC197" s="3"/>
      <c r="ID197" s="3"/>
      <c r="IE197" s="3"/>
      <c r="IF197" s="3"/>
      <c r="IG197" s="3"/>
      <c r="IH197" s="3"/>
      <c r="II197" s="3"/>
      <c r="IJ197" s="3"/>
      <c r="IK197" s="3"/>
      <c r="IL197" s="3"/>
      <c r="IM197" s="3"/>
      <c r="IN197" s="3"/>
      <c r="IO197" s="3"/>
      <c r="IP197" s="3"/>
      <c r="IQ197" s="3"/>
      <c r="IR197" s="3"/>
      <c r="IS197" s="3"/>
      <c r="IT197" s="3"/>
      <c r="IU197" s="3"/>
      <c r="IV197" s="3"/>
    </row>
    <row r="198" s="1" customFormat="1" ht="14.25" spans="1:256">
      <c r="A198" s="15"/>
      <c r="B198" s="15"/>
      <c r="C198" s="15" t="s">
        <v>4646</v>
      </c>
      <c r="D198" s="15"/>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c r="FV198" s="3"/>
      <c r="FW198" s="3"/>
      <c r="FX198" s="3"/>
      <c r="FY198" s="3"/>
      <c r="FZ198" s="3"/>
      <c r="GA198" s="3"/>
      <c r="GB198" s="3"/>
      <c r="GC198" s="3"/>
      <c r="GD198" s="3"/>
      <c r="GE198" s="3"/>
      <c r="GF198" s="3"/>
      <c r="GG198" s="3"/>
      <c r="GH198" s="3"/>
      <c r="GI198" s="3"/>
      <c r="GJ198" s="3"/>
      <c r="GK198" s="3"/>
      <c r="GL198" s="3"/>
      <c r="GM198" s="3"/>
      <c r="GN198" s="3"/>
      <c r="GO198" s="3"/>
      <c r="GP198" s="3"/>
      <c r="GQ198" s="3"/>
      <c r="GR198" s="3"/>
      <c r="GS198" s="3"/>
      <c r="GT198" s="3"/>
      <c r="GU198" s="3"/>
      <c r="GV198" s="3"/>
      <c r="GW198" s="3"/>
      <c r="GX198" s="3"/>
      <c r="GY198" s="3"/>
      <c r="GZ198" s="3"/>
      <c r="HA198" s="3"/>
      <c r="HB198" s="3"/>
      <c r="HC198" s="3"/>
      <c r="HD198" s="3"/>
      <c r="HE198" s="3"/>
      <c r="HF198" s="3"/>
      <c r="HG198" s="3"/>
      <c r="HH198" s="3"/>
      <c r="HI198" s="3"/>
      <c r="HJ198" s="3"/>
      <c r="HK198" s="3"/>
      <c r="HL198" s="3"/>
      <c r="HM198" s="3"/>
      <c r="HN198" s="3"/>
      <c r="HO198" s="3"/>
      <c r="HP198" s="3"/>
      <c r="HQ198" s="3"/>
      <c r="HR198" s="3"/>
      <c r="HS198" s="3"/>
      <c r="HT198" s="3"/>
      <c r="HU198" s="3"/>
      <c r="HV198" s="3"/>
      <c r="HW198" s="3"/>
      <c r="HX198" s="3"/>
      <c r="HY198" s="3"/>
      <c r="HZ198" s="3"/>
      <c r="IA198" s="3"/>
      <c r="IB198" s="3"/>
      <c r="IC198" s="3"/>
      <c r="ID198" s="3"/>
      <c r="IE198" s="3"/>
      <c r="IF198" s="3"/>
      <c r="IG198" s="3"/>
      <c r="IH198" s="3"/>
      <c r="II198" s="3"/>
      <c r="IJ198" s="3"/>
      <c r="IK198" s="3"/>
      <c r="IL198" s="3"/>
      <c r="IM198" s="3"/>
      <c r="IN198" s="3"/>
      <c r="IO198" s="3"/>
      <c r="IP198" s="3"/>
      <c r="IQ198" s="3"/>
      <c r="IR198" s="3"/>
      <c r="IS198" s="3"/>
      <c r="IT198" s="3"/>
      <c r="IU198" s="3"/>
      <c r="IV198" s="3"/>
    </row>
    <row r="199" s="1" customFormat="1" ht="14.25" spans="1:256">
      <c r="A199" s="15"/>
      <c r="B199" s="15"/>
      <c r="C199" s="15"/>
      <c r="D199" s="15"/>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c r="FV199" s="3"/>
      <c r="FW199" s="3"/>
      <c r="FX199" s="3"/>
      <c r="FY199" s="3"/>
      <c r="FZ199" s="3"/>
      <c r="GA199" s="3"/>
      <c r="GB199" s="3"/>
      <c r="GC199" s="3"/>
      <c r="GD199" s="3"/>
      <c r="GE199" s="3"/>
      <c r="GF199" s="3"/>
      <c r="GG199" s="3"/>
      <c r="GH199" s="3"/>
      <c r="GI199" s="3"/>
      <c r="GJ199" s="3"/>
      <c r="GK199" s="3"/>
      <c r="GL199" s="3"/>
      <c r="GM199" s="3"/>
      <c r="GN199" s="3"/>
      <c r="GO199" s="3"/>
      <c r="GP199" s="3"/>
      <c r="GQ199" s="3"/>
      <c r="GR199" s="3"/>
      <c r="GS199" s="3"/>
      <c r="GT199" s="3"/>
      <c r="GU199" s="3"/>
      <c r="GV199" s="3"/>
      <c r="GW199" s="3"/>
      <c r="GX199" s="3"/>
      <c r="GY199" s="3"/>
      <c r="GZ199" s="3"/>
      <c r="HA199" s="3"/>
      <c r="HB199" s="3"/>
      <c r="HC199" s="3"/>
      <c r="HD199" s="3"/>
      <c r="HE199" s="3"/>
      <c r="HF199" s="3"/>
      <c r="HG199" s="3"/>
      <c r="HH199" s="3"/>
      <c r="HI199" s="3"/>
      <c r="HJ199" s="3"/>
      <c r="HK199" s="3"/>
      <c r="HL199" s="3"/>
      <c r="HM199" s="3"/>
      <c r="HN199" s="3"/>
      <c r="HO199" s="3"/>
      <c r="HP199" s="3"/>
      <c r="HQ199" s="3"/>
      <c r="HR199" s="3"/>
      <c r="HS199" s="3"/>
      <c r="HT199" s="3"/>
      <c r="HU199" s="3"/>
      <c r="HV199" s="3"/>
      <c r="HW199" s="3"/>
      <c r="HX199" s="3"/>
      <c r="HY199" s="3"/>
      <c r="HZ199" s="3"/>
      <c r="IA199" s="3"/>
      <c r="IB199" s="3"/>
      <c r="IC199" s="3"/>
      <c r="ID199" s="3"/>
      <c r="IE199" s="3"/>
      <c r="IF199" s="3"/>
      <c r="IG199" s="3"/>
      <c r="IH199" s="3"/>
      <c r="II199" s="3"/>
      <c r="IJ199" s="3"/>
      <c r="IK199" s="3"/>
      <c r="IL199" s="3"/>
      <c r="IM199" s="3"/>
      <c r="IN199" s="3"/>
      <c r="IO199" s="3"/>
      <c r="IP199" s="3"/>
      <c r="IQ199" s="3"/>
      <c r="IR199" s="3"/>
      <c r="IS199" s="3"/>
      <c r="IT199" s="3"/>
      <c r="IU199" s="3"/>
      <c r="IV199" s="3"/>
    </row>
    <row r="200" s="1" customFormat="1" ht="14.25" spans="1:256">
      <c r="A200" s="15"/>
      <c r="B200" s="15"/>
      <c r="C200" s="15"/>
      <c r="D200" s="15"/>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c r="FV200" s="3"/>
      <c r="FW200" s="3"/>
      <c r="FX200" s="3"/>
      <c r="FY200" s="3"/>
      <c r="FZ200" s="3"/>
      <c r="GA200" s="3"/>
      <c r="GB200" s="3"/>
      <c r="GC200" s="3"/>
      <c r="GD200" s="3"/>
      <c r="GE200" s="3"/>
      <c r="GF200" s="3"/>
      <c r="GG200" s="3"/>
      <c r="GH200" s="3"/>
      <c r="GI200" s="3"/>
      <c r="GJ200" s="3"/>
      <c r="GK200" s="3"/>
      <c r="GL200" s="3"/>
      <c r="GM200" s="3"/>
      <c r="GN200" s="3"/>
      <c r="GO200" s="3"/>
      <c r="GP200" s="3"/>
      <c r="GQ200" s="3"/>
      <c r="GR200" s="3"/>
      <c r="GS200" s="3"/>
      <c r="GT200" s="3"/>
      <c r="GU200" s="3"/>
      <c r="GV200" s="3"/>
      <c r="GW200" s="3"/>
      <c r="GX200" s="3"/>
      <c r="GY200" s="3"/>
      <c r="GZ200" s="3"/>
      <c r="HA200" s="3"/>
      <c r="HB200" s="3"/>
      <c r="HC200" s="3"/>
      <c r="HD200" s="3"/>
      <c r="HE200" s="3"/>
      <c r="HF200" s="3"/>
      <c r="HG200" s="3"/>
      <c r="HH200" s="3"/>
      <c r="HI200" s="3"/>
      <c r="HJ200" s="3"/>
      <c r="HK200" s="3"/>
      <c r="HL200" s="3"/>
      <c r="HM200" s="3"/>
      <c r="HN200" s="3"/>
      <c r="HO200" s="3"/>
      <c r="HP200" s="3"/>
      <c r="HQ200" s="3"/>
      <c r="HR200" s="3"/>
      <c r="HS200" s="3"/>
      <c r="HT200" s="3"/>
      <c r="HU200" s="3"/>
      <c r="HV200" s="3"/>
      <c r="HW200" s="3"/>
      <c r="HX200" s="3"/>
      <c r="HY200" s="3"/>
      <c r="HZ200" s="3"/>
      <c r="IA200" s="3"/>
      <c r="IB200" s="3"/>
      <c r="IC200" s="3"/>
      <c r="ID200" s="3"/>
      <c r="IE200" s="3"/>
      <c r="IF200" s="3"/>
      <c r="IG200" s="3"/>
      <c r="IH200" s="3"/>
      <c r="II200" s="3"/>
      <c r="IJ200" s="3"/>
      <c r="IK200" s="3"/>
      <c r="IL200" s="3"/>
      <c r="IM200" s="3"/>
      <c r="IN200" s="3"/>
      <c r="IO200" s="3"/>
      <c r="IP200" s="3"/>
      <c r="IQ200" s="3"/>
      <c r="IR200" s="3"/>
      <c r="IS200" s="3"/>
      <c r="IT200" s="3"/>
      <c r="IU200" s="3"/>
      <c r="IV200" s="3"/>
    </row>
    <row r="201" s="1" customFormat="1" ht="14.25" spans="1:256">
      <c r="A201" s="15"/>
      <c r="B201" s="15"/>
      <c r="C201" s="15"/>
      <c r="D201" s="15"/>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c r="FV201" s="3"/>
      <c r="FW201" s="3"/>
      <c r="FX201" s="3"/>
      <c r="FY201" s="3"/>
      <c r="FZ201" s="3"/>
      <c r="GA201" s="3"/>
      <c r="GB201" s="3"/>
      <c r="GC201" s="3"/>
      <c r="GD201" s="3"/>
      <c r="GE201" s="3"/>
      <c r="GF201" s="3"/>
      <c r="GG201" s="3"/>
      <c r="GH201" s="3"/>
      <c r="GI201" s="3"/>
      <c r="GJ201" s="3"/>
      <c r="GK201" s="3"/>
      <c r="GL201" s="3"/>
      <c r="GM201" s="3"/>
      <c r="GN201" s="3"/>
      <c r="GO201" s="3"/>
      <c r="GP201" s="3"/>
      <c r="GQ201" s="3"/>
      <c r="GR201" s="3"/>
      <c r="GS201" s="3"/>
      <c r="GT201" s="3"/>
      <c r="GU201" s="3"/>
      <c r="GV201" s="3"/>
      <c r="GW201" s="3"/>
      <c r="GX201" s="3"/>
      <c r="GY201" s="3"/>
      <c r="GZ201" s="3"/>
      <c r="HA201" s="3"/>
      <c r="HB201" s="3"/>
      <c r="HC201" s="3"/>
      <c r="HD201" s="3"/>
      <c r="HE201" s="3"/>
      <c r="HF201" s="3"/>
      <c r="HG201" s="3"/>
      <c r="HH201" s="3"/>
      <c r="HI201" s="3"/>
      <c r="HJ201" s="3"/>
      <c r="HK201" s="3"/>
      <c r="HL201" s="3"/>
      <c r="HM201" s="3"/>
      <c r="HN201" s="3"/>
      <c r="HO201" s="3"/>
      <c r="HP201" s="3"/>
      <c r="HQ201" s="3"/>
      <c r="HR201" s="3"/>
      <c r="HS201" s="3"/>
      <c r="HT201" s="3"/>
      <c r="HU201" s="3"/>
      <c r="HV201" s="3"/>
      <c r="HW201" s="3"/>
      <c r="HX201" s="3"/>
      <c r="HY201" s="3"/>
      <c r="HZ201" s="3"/>
      <c r="IA201" s="3"/>
      <c r="IB201" s="3"/>
      <c r="IC201" s="3"/>
      <c r="ID201" s="3"/>
      <c r="IE201" s="3"/>
      <c r="IF201" s="3"/>
      <c r="IG201" s="3"/>
      <c r="IH201" s="3"/>
      <c r="II201" s="3"/>
      <c r="IJ201" s="3"/>
      <c r="IK201" s="3"/>
      <c r="IL201" s="3"/>
      <c r="IM201" s="3"/>
      <c r="IN201" s="3"/>
      <c r="IO201" s="3"/>
      <c r="IP201" s="3"/>
      <c r="IQ201" s="3"/>
      <c r="IR201" s="3"/>
      <c r="IS201" s="3"/>
      <c r="IT201" s="3"/>
      <c r="IU201" s="3"/>
      <c r="IV201" s="3"/>
    </row>
    <row r="202" s="1" customFormat="1" ht="14.25" spans="1:256">
      <c r="A202" s="15"/>
      <c r="B202" s="15"/>
      <c r="C202" s="15"/>
      <c r="D202" s="15"/>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c r="FV202" s="3"/>
      <c r="FW202" s="3"/>
      <c r="FX202" s="3"/>
      <c r="FY202" s="3"/>
      <c r="FZ202" s="3"/>
      <c r="GA202" s="3"/>
      <c r="GB202" s="3"/>
      <c r="GC202" s="3"/>
      <c r="GD202" s="3"/>
      <c r="GE202" s="3"/>
      <c r="GF202" s="3"/>
      <c r="GG202" s="3"/>
      <c r="GH202" s="3"/>
      <c r="GI202" s="3"/>
      <c r="GJ202" s="3"/>
      <c r="GK202" s="3"/>
      <c r="GL202" s="3"/>
      <c r="GM202" s="3"/>
      <c r="GN202" s="3"/>
      <c r="GO202" s="3"/>
      <c r="GP202" s="3"/>
      <c r="GQ202" s="3"/>
      <c r="GR202" s="3"/>
      <c r="GS202" s="3"/>
      <c r="GT202" s="3"/>
      <c r="GU202" s="3"/>
      <c r="GV202" s="3"/>
      <c r="GW202" s="3"/>
      <c r="GX202" s="3"/>
      <c r="GY202" s="3"/>
      <c r="GZ202" s="3"/>
      <c r="HA202" s="3"/>
      <c r="HB202" s="3"/>
      <c r="HC202" s="3"/>
      <c r="HD202" s="3"/>
      <c r="HE202" s="3"/>
      <c r="HF202" s="3"/>
      <c r="HG202" s="3"/>
      <c r="HH202" s="3"/>
      <c r="HI202" s="3"/>
      <c r="HJ202" s="3"/>
      <c r="HK202" s="3"/>
      <c r="HL202" s="3"/>
      <c r="HM202" s="3"/>
      <c r="HN202" s="3"/>
      <c r="HO202" s="3"/>
      <c r="HP202" s="3"/>
      <c r="HQ202" s="3"/>
      <c r="HR202" s="3"/>
      <c r="HS202" s="3"/>
      <c r="HT202" s="3"/>
      <c r="HU202" s="3"/>
      <c r="HV202" s="3"/>
      <c r="HW202" s="3"/>
      <c r="HX202" s="3"/>
      <c r="HY202" s="3"/>
      <c r="HZ202" s="3"/>
      <c r="IA202" s="3"/>
      <c r="IB202" s="3"/>
      <c r="IC202" s="3"/>
      <c r="ID202" s="3"/>
      <c r="IE202" s="3"/>
      <c r="IF202" s="3"/>
      <c r="IG202" s="3"/>
      <c r="IH202" s="3"/>
      <c r="II202" s="3"/>
      <c r="IJ202" s="3"/>
      <c r="IK202" s="3"/>
      <c r="IL202" s="3"/>
      <c r="IM202" s="3"/>
      <c r="IN202" s="3"/>
      <c r="IO202" s="3"/>
      <c r="IP202" s="3"/>
      <c r="IQ202" s="3"/>
      <c r="IR202" s="3"/>
      <c r="IS202" s="3"/>
      <c r="IT202" s="3"/>
      <c r="IU202" s="3"/>
      <c r="IV202" s="3"/>
    </row>
    <row r="203" s="1" customFormat="1" ht="14.25" spans="1:256">
      <c r="A203" s="15"/>
      <c r="B203" s="15"/>
      <c r="C203" s="15"/>
      <c r="D203" s="15"/>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c r="FV203" s="3"/>
      <c r="FW203" s="3"/>
      <c r="FX203" s="3"/>
      <c r="FY203" s="3"/>
      <c r="FZ203" s="3"/>
      <c r="GA203" s="3"/>
      <c r="GB203" s="3"/>
      <c r="GC203" s="3"/>
      <c r="GD203" s="3"/>
      <c r="GE203" s="3"/>
      <c r="GF203" s="3"/>
      <c r="GG203" s="3"/>
      <c r="GH203" s="3"/>
      <c r="GI203" s="3"/>
      <c r="GJ203" s="3"/>
      <c r="GK203" s="3"/>
      <c r="GL203" s="3"/>
      <c r="GM203" s="3"/>
      <c r="GN203" s="3"/>
      <c r="GO203" s="3"/>
      <c r="GP203" s="3"/>
      <c r="GQ203" s="3"/>
      <c r="GR203" s="3"/>
      <c r="GS203" s="3"/>
      <c r="GT203" s="3"/>
      <c r="GU203" s="3"/>
      <c r="GV203" s="3"/>
      <c r="GW203" s="3"/>
      <c r="GX203" s="3"/>
      <c r="GY203" s="3"/>
      <c r="GZ203" s="3"/>
      <c r="HA203" s="3"/>
      <c r="HB203" s="3"/>
      <c r="HC203" s="3"/>
      <c r="HD203" s="3"/>
      <c r="HE203" s="3"/>
      <c r="HF203" s="3"/>
      <c r="HG203" s="3"/>
      <c r="HH203" s="3"/>
      <c r="HI203" s="3"/>
      <c r="HJ203" s="3"/>
      <c r="HK203" s="3"/>
      <c r="HL203" s="3"/>
      <c r="HM203" s="3"/>
      <c r="HN203" s="3"/>
      <c r="HO203" s="3"/>
      <c r="HP203" s="3"/>
      <c r="HQ203" s="3"/>
      <c r="HR203" s="3"/>
      <c r="HS203" s="3"/>
      <c r="HT203" s="3"/>
      <c r="HU203" s="3"/>
      <c r="HV203" s="3"/>
      <c r="HW203" s="3"/>
      <c r="HX203" s="3"/>
      <c r="HY203" s="3"/>
      <c r="HZ203" s="3"/>
      <c r="IA203" s="3"/>
      <c r="IB203" s="3"/>
      <c r="IC203" s="3"/>
      <c r="ID203" s="3"/>
      <c r="IE203" s="3"/>
      <c r="IF203" s="3"/>
      <c r="IG203" s="3"/>
      <c r="IH203" s="3"/>
      <c r="II203" s="3"/>
      <c r="IJ203" s="3"/>
      <c r="IK203" s="3"/>
      <c r="IL203" s="3"/>
      <c r="IM203" s="3"/>
      <c r="IN203" s="3"/>
      <c r="IO203" s="3"/>
      <c r="IP203" s="3"/>
      <c r="IQ203" s="3"/>
      <c r="IR203" s="3"/>
      <c r="IS203" s="3"/>
      <c r="IT203" s="3"/>
      <c r="IU203" s="3"/>
      <c r="IV203" s="3"/>
    </row>
    <row r="204" s="1" customFormat="1" ht="14.25" spans="1:256">
      <c r="A204" s="15"/>
      <c r="B204" s="15"/>
      <c r="C204" s="15"/>
      <c r="D204" s="15"/>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c r="FV204" s="3"/>
      <c r="FW204" s="3"/>
      <c r="FX204" s="3"/>
      <c r="FY204" s="3"/>
      <c r="FZ204" s="3"/>
      <c r="GA204" s="3"/>
      <c r="GB204" s="3"/>
      <c r="GC204" s="3"/>
      <c r="GD204" s="3"/>
      <c r="GE204" s="3"/>
      <c r="GF204" s="3"/>
      <c r="GG204" s="3"/>
      <c r="GH204" s="3"/>
      <c r="GI204" s="3"/>
      <c r="GJ204" s="3"/>
      <c r="GK204" s="3"/>
      <c r="GL204" s="3"/>
      <c r="GM204" s="3"/>
      <c r="GN204" s="3"/>
      <c r="GO204" s="3"/>
      <c r="GP204" s="3"/>
      <c r="GQ204" s="3"/>
      <c r="GR204" s="3"/>
      <c r="GS204" s="3"/>
      <c r="GT204" s="3"/>
      <c r="GU204" s="3"/>
      <c r="GV204" s="3"/>
      <c r="GW204" s="3"/>
      <c r="GX204" s="3"/>
      <c r="GY204" s="3"/>
      <c r="GZ204" s="3"/>
      <c r="HA204" s="3"/>
      <c r="HB204" s="3"/>
      <c r="HC204" s="3"/>
      <c r="HD204" s="3"/>
      <c r="HE204" s="3"/>
      <c r="HF204" s="3"/>
      <c r="HG204" s="3"/>
      <c r="HH204" s="3"/>
      <c r="HI204" s="3"/>
      <c r="HJ204" s="3"/>
      <c r="HK204" s="3"/>
      <c r="HL204" s="3"/>
      <c r="HM204" s="3"/>
      <c r="HN204" s="3"/>
      <c r="HO204" s="3"/>
      <c r="HP204" s="3"/>
      <c r="HQ204" s="3"/>
      <c r="HR204" s="3"/>
      <c r="HS204" s="3"/>
      <c r="HT204" s="3"/>
      <c r="HU204" s="3"/>
      <c r="HV204" s="3"/>
      <c r="HW204" s="3"/>
      <c r="HX204" s="3"/>
      <c r="HY204" s="3"/>
      <c r="HZ204" s="3"/>
      <c r="IA204" s="3"/>
      <c r="IB204" s="3"/>
      <c r="IC204" s="3"/>
      <c r="ID204" s="3"/>
      <c r="IE204" s="3"/>
      <c r="IF204" s="3"/>
      <c r="IG204" s="3"/>
      <c r="IH204" s="3"/>
      <c r="II204" s="3"/>
      <c r="IJ204" s="3"/>
      <c r="IK204" s="3"/>
      <c r="IL204" s="3"/>
      <c r="IM204" s="3"/>
      <c r="IN204" s="3"/>
      <c r="IO204" s="3"/>
      <c r="IP204" s="3"/>
      <c r="IQ204" s="3"/>
      <c r="IR204" s="3"/>
      <c r="IS204" s="3"/>
      <c r="IT204" s="3"/>
      <c r="IU204" s="3"/>
      <c r="IV204" s="3"/>
    </row>
    <row r="205" s="1" customFormat="1" ht="14.25" spans="1:256">
      <c r="A205" s="15"/>
      <c r="B205" s="15"/>
      <c r="C205" s="15"/>
      <c r="D205" s="15"/>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c r="FV205" s="3"/>
      <c r="FW205" s="3"/>
      <c r="FX205" s="3"/>
      <c r="FY205" s="3"/>
      <c r="FZ205" s="3"/>
      <c r="GA205" s="3"/>
      <c r="GB205" s="3"/>
      <c r="GC205" s="3"/>
      <c r="GD205" s="3"/>
      <c r="GE205" s="3"/>
      <c r="GF205" s="3"/>
      <c r="GG205" s="3"/>
      <c r="GH205" s="3"/>
      <c r="GI205" s="3"/>
      <c r="GJ205" s="3"/>
      <c r="GK205" s="3"/>
      <c r="GL205" s="3"/>
      <c r="GM205" s="3"/>
      <c r="GN205" s="3"/>
      <c r="GO205" s="3"/>
      <c r="GP205" s="3"/>
      <c r="GQ205" s="3"/>
      <c r="GR205" s="3"/>
      <c r="GS205" s="3"/>
      <c r="GT205" s="3"/>
      <c r="GU205" s="3"/>
      <c r="GV205" s="3"/>
      <c r="GW205" s="3"/>
      <c r="GX205" s="3"/>
      <c r="GY205" s="3"/>
      <c r="GZ205" s="3"/>
      <c r="HA205" s="3"/>
      <c r="HB205" s="3"/>
      <c r="HC205" s="3"/>
      <c r="HD205" s="3"/>
      <c r="HE205" s="3"/>
      <c r="HF205" s="3"/>
      <c r="HG205" s="3"/>
      <c r="HH205" s="3"/>
      <c r="HI205" s="3"/>
      <c r="HJ205" s="3"/>
      <c r="HK205" s="3"/>
      <c r="HL205" s="3"/>
      <c r="HM205" s="3"/>
      <c r="HN205" s="3"/>
      <c r="HO205" s="3"/>
      <c r="HP205" s="3"/>
      <c r="HQ205" s="3"/>
      <c r="HR205" s="3"/>
      <c r="HS205" s="3"/>
      <c r="HT205" s="3"/>
      <c r="HU205" s="3"/>
      <c r="HV205" s="3"/>
      <c r="HW205" s="3"/>
      <c r="HX205" s="3"/>
      <c r="HY205" s="3"/>
      <c r="HZ205" s="3"/>
      <c r="IA205" s="3"/>
      <c r="IB205" s="3"/>
      <c r="IC205" s="3"/>
      <c r="ID205" s="3"/>
      <c r="IE205" s="3"/>
      <c r="IF205" s="3"/>
      <c r="IG205" s="3"/>
      <c r="IH205" s="3"/>
      <c r="II205" s="3"/>
      <c r="IJ205" s="3"/>
      <c r="IK205" s="3"/>
      <c r="IL205" s="3"/>
      <c r="IM205" s="3"/>
      <c r="IN205" s="3"/>
      <c r="IO205" s="3"/>
      <c r="IP205" s="3"/>
      <c r="IQ205" s="3"/>
      <c r="IR205" s="3"/>
      <c r="IS205" s="3"/>
      <c r="IT205" s="3"/>
      <c r="IU205" s="3"/>
      <c r="IV205" s="3"/>
    </row>
    <row r="206" s="1" customFormat="1" ht="14.25" spans="1:256">
      <c r="A206" s="15" t="s">
        <v>4189</v>
      </c>
      <c r="B206" s="15"/>
      <c r="C206" s="15" t="s">
        <v>4190</v>
      </c>
      <c r="D206" s="15"/>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c r="FV206" s="3"/>
      <c r="FW206" s="3"/>
      <c r="FX206" s="3"/>
      <c r="FY206" s="3"/>
      <c r="FZ206" s="3"/>
      <c r="GA206" s="3"/>
      <c r="GB206" s="3"/>
      <c r="GC206" s="3"/>
      <c r="GD206" s="3"/>
      <c r="GE206" s="3"/>
      <c r="GF206" s="3"/>
      <c r="GG206" s="3"/>
      <c r="GH206" s="3"/>
      <c r="GI206" s="3"/>
      <c r="GJ206" s="3"/>
      <c r="GK206" s="3"/>
      <c r="GL206" s="3"/>
      <c r="GM206" s="3"/>
      <c r="GN206" s="3"/>
      <c r="GO206" s="3"/>
      <c r="GP206" s="3"/>
      <c r="GQ206" s="3"/>
      <c r="GR206" s="3"/>
      <c r="GS206" s="3"/>
      <c r="GT206" s="3"/>
      <c r="GU206" s="3"/>
      <c r="GV206" s="3"/>
      <c r="GW206" s="3"/>
      <c r="GX206" s="3"/>
      <c r="GY206" s="3"/>
      <c r="GZ206" s="3"/>
      <c r="HA206" s="3"/>
      <c r="HB206" s="3"/>
      <c r="HC206" s="3"/>
      <c r="HD206" s="3"/>
      <c r="HE206" s="3"/>
      <c r="HF206" s="3"/>
      <c r="HG206" s="3"/>
      <c r="HH206" s="3"/>
      <c r="HI206" s="3"/>
      <c r="HJ206" s="3"/>
      <c r="HK206" s="3"/>
      <c r="HL206" s="3"/>
      <c r="HM206" s="3"/>
      <c r="HN206" s="3"/>
      <c r="HO206" s="3"/>
      <c r="HP206" s="3"/>
      <c r="HQ206" s="3"/>
      <c r="HR206" s="3"/>
      <c r="HS206" s="3"/>
      <c r="HT206" s="3"/>
      <c r="HU206" s="3"/>
      <c r="HV206" s="3"/>
      <c r="HW206" s="3"/>
      <c r="HX206" s="3"/>
      <c r="HY206" s="3"/>
      <c r="HZ206" s="3"/>
      <c r="IA206" s="3"/>
      <c r="IB206" s="3"/>
      <c r="IC206" s="3"/>
      <c r="ID206" s="3"/>
      <c r="IE206" s="3"/>
      <c r="IF206" s="3"/>
      <c r="IG206" s="3"/>
      <c r="IH206" s="3"/>
      <c r="II206" s="3"/>
      <c r="IJ206" s="3"/>
      <c r="IK206" s="3"/>
      <c r="IL206" s="3"/>
      <c r="IM206" s="3"/>
      <c r="IN206" s="3"/>
      <c r="IO206" s="3"/>
      <c r="IP206" s="3"/>
      <c r="IQ206" s="3"/>
      <c r="IR206" s="3"/>
      <c r="IS206" s="3"/>
      <c r="IT206" s="3"/>
      <c r="IU206" s="3"/>
      <c r="IV206" s="3"/>
    </row>
    <row r="207" s="1" customFormat="1" ht="14.25" spans="1:256">
      <c r="A207" s="15" t="s">
        <v>4647</v>
      </c>
      <c r="B207" s="15"/>
      <c r="C207" s="15" t="s">
        <v>1967</v>
      </c>
      <c r="D207" s="15"/>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c r="FV207" s="3"/>
      <c r="FW207" s="3"/>
      <c r="FX207" s="3"/>
      <c r="FY207" s="3"/>
      <c r="FZ207" s="3"/>
      <c r="GA207" s="3"/>
      <c r="GB207" s="3"/>
      <c r="GC207" s="3"/>
      <c r="GD207" s="3"/>
      <c r="GE207" s="3"/>
      <c r="GF207" s="3"/>
      <c r="GG207" s="3"/>
      <c r="GH207" s="3"/>
      <c r="GI207" s="3"/>
      <c r="GJ207" s="3"/>
      <c r="GK207" s="3"/>
      <c r="GL207" s="3"/>
      <c r="GM207" s="3"/>
      <c r="GN207" s="3"/>
      <c r="GO207" s="3"/>
      <c r="GP207" s="3"/>
      <c r="GQ207" s="3"/>
      <c r="GR207" s="3"/>
      <c r="GS207" s="3"/>
      <c r="GT207" s="3"/>
      <c r="GU207" s="3"/>
      <c r="GV207" s="3"/>
      <c r="GW207" s="3"/>
      <c r="GX207" s="3"/>
      <c r="GY207" s="3"/>
      <c r="GZ207" s="3"/>
      <c r="HA207" s="3"/>
      <c r="HB207" s="3"/>
      <c r="HC207" s="3"/>
      <c r="HD207" s="3"/>
      <c r="HE207" s="3"/>
      <c r="HF207" s="3"/>
      <c r="HG207" s="3"/>
      <c r="HH207" s="3"/>
      <c r="HI207" s="3"/>
      <c r="HJ207" s="3"/>
      <c r="HK207" s="3"/>
      <c r="HL207" s="3"/>
      <c r="HM207" s="3"/>
      <c r="HN207" s="3"/>
      <c r="HO207" s="3"/>
      <c r="HP207" s="3"/>
      <c r="HQ207" s="3"/>
      <c r="HR207" s="3"/>
      <c r="HS207" s="3"/>
      <c r="HT207" s="3"/>
      <c r="HU207" s="3"/>
      <c r="HV207" s="3"/>
      <c r="HW207" s="3"/>
      <c r="HX207" s="3"/>
      <c r="HY207" s="3"/>
      <c r="HZ207" s="3"/>
      <c r="IA207" s="3"/>
      <c r="IB207" s="3"/>
      <c r="IC207" s="3"/>
      <c r="ID207" s="3"/>
      <c r="IE207" s="3"/>
      <c r="IF207" s="3"/>
      <c r="IG207" s="3"/>
      <c r="IH207" s="3"/>
      <c r="II207" s="3"/>
      <c r="IJ207" s="3"/>
      <c r="IK207" s="3"/>
      <c r="IL207" s="3"/>
      <c r="IM207" s="3"/>
      <c r="IN207" s="3"/>
      <c r="IO207" s="3"/>
      <c r="IP207" s="3"/>
      <c r="IQ207" s="3"/>
      <c r="IR207" s="3"/>
      <c r="IS207" s="3"/>
      <c r="IT207" s="3"/>
      <c r="IU207" s="3"/>
      <c r="IV207" s="3"/>
    </row>
    <row r="208" s="1" customFormat="1" ht="14.25" spans="1:256">
      <c r="A208" s="15" t="s">
        <v>4648</v>
      </c>
      <c r="B208" s="15"/>
      <c r="C208" s="15" t="s">
        <v>4649</v>
      </c>
      <c r="D208" s="15"/>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c r="FV208" s="3"/>
      <c r="FW208" s="3"/>
      <c r="FX208" s="3"/>
      <c r="FY208" s="3"/>
      <c r="FZ208" s="3"/>
      <c r="GA208" s="3"/>
      <c r="GB208" s="3"/>
      <c r="GC208" s="3"/>
      <c r="GD208" s="3"/>
      <c r="GE208" s="3"/>
      <c r="GF208" s="3"/>
      <c r="GG208" s="3"/>
      <c r="GH208" s="3"/>
      <c r="GI208" s="3"/>
      <c r="GJ208" s="3"/>
      <c r="GK208" s="3"/>
      <c r="GL208" s="3"/>
      <c r="GM208" s="3"/>
      <c r="GN208" s="3"/>
      <c r="GO208" s="3"/>
      <c r="GP208" s="3"/>
      <c r="GQ208" s="3"/>
      <c r="GR208" s="3"/>
      <c r="GS208" s="3"/>
      <c r="GT208" s="3"/>
      <c r="GU208" s="3"/>
      <c r="GV208" s="3"/>
      <c r="GW208" s="3"/>
      <c r="GX208" s="3"/>
      <c r="GY208" s="3"/>
      <c r="GZ208" s="3"/>
      <c r="HA208" s="3"/>
      <c r="HB208" s="3"/>
      <c r="HC208" s="3"/>
      <c r="HD208" s="3"/>
      <c r="HE208" s="3"/>
      <c r="HF208" s="3"/>
      <c r="HG208" s="3"/>
      <c r="HH208" s="3"/>
      <c r="HI208" s="3"/>
      <c r="HJ208" s="3"/>
      <c r="HK208" s="3"/>
      <c r="HL208" s="3"/>
      <c r="HM208" s="3"/>
      <c r="HN208" s="3"/>
      <c r="HO208" s="3"/>
      <c r="HP208" s="3"/>
      <c r="HQ208" s="3"/>
      <c r="HR208" s="3"/>
      <c r="HS208" s="3"/>
      <c r="HT208" s="3"/>
      <c r="HU208" s="3"/>
      <c r="HV208" s="3"/>
      <c r="HW208" s="3"/>
      <c r="HX208" s="3"/>
      <c r="HY208" s="3"/>
      <c r="HZ208" s="3"/>
      <c r="IA208" s="3"/>
      <c r="IB208" s="3"/>
      <c r="IC208" s="3"/>
      <c r="ID208" s="3"/>
      <c r="IE208" s="3"/>
      <c r="IF208" s="3"/>
      <c r="IG208" s="3"/>
      <c r="IH208" s="3"/>
      <c r="II208" s="3"/>
      <c r="IJ208" s="3"/>
      <c r="IK208" s="3"/>
      <c r="IL208" s="3"/>
      <c r="IM208" s="3"/>
      <c r="IN208" s="3"/>
      <c r="IO208" s="3"/>
      <c r="IP208" s="3"/>
      <c r="IQ208" s="3"/>
      <c r="IR208" s="3"/>
      <c r="IS208" s="3"/>
      <c r="IT208" s="3"/>
      <c r="IU208" s="3"/>
      <c r="IV208" s="3"/>
    </row>
    <row r="209" s="1" customFormat="1" ht="14.25" spans="1:256">
      <c r="A209" s="15" t="s">
        <v>4650</v>
      </c>
      <c r="B209" s="15"/>
      <c r="C209" s="15" t="s">
        <v>4651</v>
      </c>
      <c r="D209" s="15"/>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c r="FV209" s="3"/>
      <c r="FW209" s="3"/>
      <c r="FX209" s="3"/>
      <c r="FY209" s="3"/>
      <c r="FZ209" s="3"/>
      <c r="GA209" s="3"/>
      <c r="GB209" s="3"/>
      <c r="GC209" s="3"/>
      <c r="GD209" s="3"/>
      <c r="GE209" s="3"/>
      <c r="GF209" s="3"/>
      <c r="GG209" s="3"/>
      <c r="GH209" s="3"/>
      <c r="GI209" s="3"/>
      <c r="GJ209" s="3"/>
      <c r="GK209" s="3"/>
      <c r="GL209" s="3"/>
      <c r="GM209" s="3"/>
      <c r="GN209" s="3"/>
      <c r="GO209" s="3"/>
      <c r="GP209" s="3"/>
      <c r="GQ209" s="3"/>
      <c r="GR209" s="3"/>
      <c r="GS209" s="3"/>
      <c r="GT209" s="3"/>
      <c r="GU209" s="3"/>
      <c r="GV209" s="3"/>
      <c r="GW209" s="3"/>
      <c r="GX209" s="3"/>
      <c r="GY209" s="3"/>
      <c r="GZ209" s="3"/>
      <c r="HA209" s="3"/>
      <c r="HB209" s="3"/>
      <c r="HC209" s="3"/>
      <c r="HD209" s="3"/>
      <c r="HE209" s="3"/>
      <c r="HF209" s="3"/>
      <c r="HG209" s="3"/>
      <c r="HH209" s="3"/>
      <c r="HI209" s="3"/>
      <c r="HJ209" s="3"/>
      <c r="HK209" s="3"/>
      <c r="HL209" s="3"/>
      <c r="HM209" s="3"/>
      <c r="HN209" s="3"/>
      <c r="HO209" s="3"/>
      <c r="HP209" s="3"/>
      <c r="HQ209" s="3"/>
      <c r="HR209" s="3"/>
      <c r="HS209" s="3"/>
      <c r="HT209" s="3"/>
      <c r="HU209" s="3"/>
      <c r="HV209" s="3"/>
      <c r="HW209" s="3"/>
      <c r="HX209" s="3"/>
      <c r="HY209" s="3"/>
      <c r="HZ209" s="3"/>
      <c r="IA209" s="3"/>
      <c r="IB209" s="3"/>
      <c r="IC209" s="3"/>
      <c r="ID209" s="3"/>
      <c r="IE209" s="3"/>
      <c r="IF209" s="3"/>
      <c r="IG209" s="3"/>
      <c r="IH209" s="3"/>
      <c r="II209" s="3"/>
      <c r="IJ209" s="3"/>
      <c r="IK209" s="3"/>
      <c r="IL209" s="3"/>
      <c r="IM209" s="3"/>
      <c r="IN209" s="3"/>
      <c r="IO209" s="3"/>
      <c r="IP209" s="3"/>
      <c r="IQ209" s="3"/>
      <c r="IR209" s="3"/>
      <c r="IS209" s="3"/>
      <c r="IT209" s="3"/>
      <c r="IU209" s="3"/>
      <c r="IV209" s="3"/>
    </row>
    <row r="210" s="1" customFormat="1" ht="14.25" spans="1:256">
      <c r="A210" s="15" t="s">
        <v>4652</v>
      </c>
      <c r="B210" s="15"/>
      <c r="C210" s="15" t="s">
        <v>4653</v>
      </c>
      <c r="D210" s="15"/>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c r="FV210" s="3"/>
      <c r="FW210" s="3"/>
      <c r="FX210" s="3"/>
      <c r="FY210" s="3"/>
      <c r="FZ210" s="3"/>
      <c r="GA210" s="3"/>
      <c r="GB210" s="3"/>
      <c r="GC210" s="3"/>
      <c r="GD210" s="3"/>
      <c r="GE210" s="3"/>
      <c r="GF210" s="3"/>
      <c r="GG210" s="3"/>
      <c r="GH210" s="3"/>
      <c r="GI210" s="3"/>
      <c r="GJ210" s="3"/>
      <c r="GK210" s="3"/>
      <c r="GL210" s="3"/>
      <c r="GM210" s="3"/>
      <c r="GN210" s="3"/>
      <c r="GO210" s="3"/>
      <c r="GP210" s="3"/>
      <c r="GQ210" s="3"/>
      <c r="GR210" s="3"/>
      <c r="GS210" s="3"/>
      <c r="GT210" s="3"/>
      <c r="GU210" s="3"/>
      <c r="GV210" s="3"/>
      <c r="GW210" s="3"/>
      <c r="GX210" s="3"/>
      <c r="GY210" s="3"/>
      <c r="GZ210" s="3"/>
      <c r="HA210" s="3"/>
      <c r="HB210" s="3"/>
      <c r="HC210" s="3"/>
      <c r="HD210" s="3"/>
      <c r="HE210" s="3"/>
      <c r="HF210" s="3"/>
      <c r="HG210" s="3"/>
      <c r="HH210" s="3"/>
      <c r="HI210" s="3"/>
      <c r="HJ210" s="3"/>
      <c r="HK210" s="3"/>
      <c r="HL210" s="3"/>
      <c r="HM210" s="3"/>
      <c r="HN210" s="3"/>
      <c r="HO210" s="3"/>
      <c r="HP210" s="3"/>
      <c r="HQ210" s="3"/>
      <c r="HR210" s="3"/>
      <c r="HS210" s="3"/>
      <c r="HT210" s="3"/>
      <c r="HU210" s="3"/>
      <c r="HV210" s="3"/>
      <c r="HW210" s="3"/>
      <c r="HX210" s="3"/>
      <c r="HY210" s="3"/>
      <c r="HZ210" s="3"/>
      <c r="IA210" s="3"/>
      <c r="IB210" s="3"/>
      <c r="IC210" s="3"/>
      <c r="ID210" s="3"/>
      <c r="IE210" s="3"/>
      <c r="IF210" s="3"/>
      <c r="IG210" s="3"/>
      <c r="IH210" s="3"/>
      <c r="II210" s="3"/>
      <c r="IJ210" s="3"/>
      <c r="IK210" s="3"/>
      <c r="IL210" s="3"/>
      <c r="IM210" s="3"/>
      <c r="IN210" s="3"/>
      <c r="IO210" s="3"/>
      <c r="IP210" s="3"/>
      <c r="IQ210" s="3"/>
      <c r="IR210" s="3"/>
      <c r="IS210" s="3"/>
      <c r="IT210" s="3"/>
      <c r="IU210" s="3"/>
      <c r="IV210" s="3"/>
    </row>
    <row r="211" s="1" customFormat="1" ht="14.25" spans="1:256">
      <c r="A211" s="15" t="s">
        <v>4654</v>
      </c>
      <c r="B211" s="15"/>
      <c r="C211" s="15" t="s">
        <v>1971</v>
      </c>
      <c r="D211" s="15"/>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c r="FV211" s="3"/>
      <c r="FW211" s="3"/>
      <c r="FX211" s="3"/>
      <c r="FY211" s="3"/>
      <c r="FZ211" s="3"/>
      <c r="GA211" s="3"/>
      <c r="GB211" s="3"/>
      <c r="GC211" s="3"/>
      <c r="GD211" s="3"/>
      <c r="GE211" s="3"/>
      <c r="GF211" s="3"/>
      <c r="GG211" s="3"/>
      <c r="GH211" s="3"/>
      <c r="GI211" s="3"/>
      <c r="GJ211" s="3"/>
      <c r="GK211" s="3"/>
      <c r="GL211" s="3"/>
      <c r="GM211" s="3"/>
      <c r="GN211" s="3"/>
      <c r="GO211" s="3"/>
      <c r="GP211" s="3"/>
      <c r="GQ211" s="3"/>
      <c r="GR211" s="3"/>
      <c r="GS211" s="3"/>
      <c r="GT211" s="3"/>
      <c r="GU211" s="3"/>
      <c r="GV211" s="3"/>
      <c r="GW211" s="3"/>
      <c r="GX211" s="3"/>
      <c r="GY211" s="3"/>
      <c r="GZ211" s="3"/>
      <c r="HA211" s="3"/>
      <c r="HB211" s="3"/>
      <c r="HC211" s="3"/>
      <c r="HD211" s="3"/>
      <c r="HE211" s="3"/>
      <c r="HF211" s="3"/>
      <c r="HG211" s="3"/>
      <c r="HH211" s="3"/>
      <c r="HI211" s="3"/>
      <c r="HJ211" s="3"/>
      <c r="HK211" s="3"/>
      <c r="HL211" s="3"/>
      <c r="HM211" s="3"/>
      <c r="HN211" s="3"/>
      <c r="HO211" s="3"/>
      <c r="HP211" s="3"/>
      <c r="HQ211" s="3"/>
      <c r="HR211" s="3"/>
      <c r="HS211" s="3"/>
      <c r="HT211" s="3"/>
      <c r="HU211" s="3"/>
      <c r="HV211" s="3"/>
      <c r="HW211" s="3"/>
      <c r="HX211" s="3"/>
      <c r="HY211" s="3"/>
      <c r="HZ211" s="3"/>
      <c r="IA211" s="3"/>
      <c r="IB211" s="3"/>
      <c r="IC211" s="3"/>
      <c r="ID211" s="3"/>
      <c r="IE211" s="3"/>
      <c r="IF211" s="3"/>
      <c r="IG211" s="3"/>
      <c r="IH211" s="3"/>
      <c r="II211" s="3"/>
      <c r="IJ211" s="3"/>
      <c r="IK211" s="3"/>
      <c r="IL211" s="3"/>
      <c r="IM211" s="3"/>
      <c r="IN211" s="3"/>
      <c r="IO211" s="3"/>
      <c r="IP211" s="3"/>
      <c r="IQ211" s="3"/>
      <c r="IR211" s="3"/>
      <c r="IS211" s="3"/>
      <c r="IT211" s="3"/>
      <c r="IU211" s="3"/>
      <c r="IV211" s="3"/>
    </row>
    <row r="212" s="1" customFormat="1" ht="14.25" spans="1:256">
      <c r="A212" s="15" t="s">
        <v>4655</v>
      </c>
      <c r="B212" s="15"/>
      <c r="C212" s="15" t="s">
        <v>4656</v>
      </c>
      <c r="D212" s="15"/>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c r="FV212" s="3"/>
      <c r="FW212" s="3"/>
      <c r="FX212" s="3"/>
      <c r="FY212" s="3"/>
      <c r="FZ212" s="3"/>
      <c r="GA212" s="3"/>
      <c r="GB212" s="3"/>
      <c r="GC212" s="3"/>
      <c r="GD212" s="3"/>
      <c r="GE212" s="3"/>
      <c r="GF212" s="3"/>
      <c r="GG212" s="3"/>
      <c r="GH212" s="3"/>
      <c r="GI212" s="3"/>
      <c r="GJ212" s="3"/>
      <c r="GK212" s="3"/>
      <c r="GL212" s="3"/>
      <c r="GM212" s="3"/>
      <c r="GN212" s="3"/>
      <c r="GO212" s="3"/>
      <c r="GP212" s="3"/>
      <c r="GQ212" s="3"/>
      <c r="GR212" s="3"/>
      <c r="GS212" s="3"/>
      <c r="GT212" s="3"/>
      <c r="GU212" s="3"/>
      <c r="GV212" s="3"/>
      <c r="GW212" s="3"/>
      <c r="GX212" s="3"/>
      <c r="GY212" s="3"/>
      <c r="GZ212" s="3"/>
      <c r="HA212" s="3"/>
      <c r="HB212" s="3"/>
      <c r="HC212" s="3"/>
      <c r="HD212" s="3"/>
      <c r="HE212" s="3"/>
      <c r="HF212" s="3"/>
      <c r="HG212" s="3"/>
      <c r="HH212" s="3"/>
      <c r="HI212" s="3"/>
      <c r="HJ212" s="3"/>
      <c r="HK212" s="3"/>
      <c r="HL212" s="3"/>
      <c r="HM212" s="3"/>
      <c r="HN212" s="3"/>
      <c r="HO212" s="3"/>
      <c r="HP212" s="3"/>
      <c r="HQ212" s="3"/>
      <c r="HR212" s="3"/>
      <c r="HS212" s="3"/>
      <c r="HT212" s="3"/>
      <c r="HU212" s="3"/>
      <c r="HV212" s="3"/>
      <c r="HW212" s="3"/>
      <c r="HX212" s="3"/>
      <c r="HY212" s="3"/>
      <c r="HZ212" s="3"/>
      <c r="IA212" s="3"/>
      <c r="IB212" s="3"/>
      <c r="IC212" s="3"/>
      <c r="ID212" s="3"/>
      <c r="IE212" s="3"/>
      <c r="IF212" s="3"/>
      <c r="IG212" s="3"/>
      <c r="IH212" s="3"/>
      <c r="II212" s="3"/>
      <c r="IJ212" s="3"/>
      <c r="IK212" s="3"/>
      <c r="IL212" s="3"/>
      <c r="IM212" s="3"/>
      <c r="IN212" s="3"/>
      <c r="IO212" s="3"/>
      <c r="IP212" s="3"/>
      <c r="IQ212" s="3"/>
      <c r="IR212" s="3"/>
      <c r="IS212" s="3"/>
      <c r="IT212" s="3"/>
      <c r="IU212" s="3"/>
      <c r="IV212" s="3"/>
    </row>
    <row r="213" s="1" customFormat="1" ht="14.25" spans="1:256">
      <c r="A213" s="15" t="s">
        <v>4657</v>
      </c>
      <c r="B213" s="15"/>
      <c r="C213" s="15" t="s">
        <v>4658</v>
      </c>
      <c r="D213" s="15"/>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c r="FV213" s="3"/>
      <c r="FW213" s="3"/>
      <c r="FX213" s="3"/>
      <c r="FY213" s="3"/>
      <c r="FZ213" s="3"/>
      <c r="GA213" s="3"/>
      <c r="GB213" s="3"/>
      <c r="GC213" s="3"/>
      <c r="GD213" s="3"/>
      <c r="GE213" s="3"/>
      <c r="GF213" s="3"/>
      <c r="GG213" s="3"/>
      <c r="GH213" s="3"/>
      <c r="GI213" s="3"/>
      <c r="GJ213" s="3"/>
      <c r="GK213" s="3"/>
      <c r="GL213" s="3"/>
      <c r="GM213" s="3"/>
      <c r="GN213" s="3"/>
      <c r="GO213" s="3"/>
      <c r="GP213" s="3"/>
      <c r="GQ213" s="3"/>
      <c r="GR213" s="3"/>
      <c r="GS213" s="3"/>
      <c r="GT213" s="3"/>
      <c r="GU213" s="3"/>
      <c r="GV213" s="3"/>
      <c r="GW213" s="3"/>
      <c r="GX213" s="3"/>
      <c r="GY213" s="3"/>
      <c r="GZ213" s="3"/>
      <c r="HA213" s="3"/>
      <c r="HB213" s="3"/>
      <c r="HC213" s="3"/>
      <c r="HD213" s="3"/>
      <c r="HE213" s="3"/>
      <c r="HF213" s="3"/>
      <c r="HG213" s="3"/>
      <c r="HH213" s="3"/>
      <c r="HI213" s="3"/>
      <c r="HJ213" s="3"/>
      <c r="HK213" s="3"/>
      <c r="HL213" s="3"/>
      <c r="HM213" s="3"/>
      <c r="HN213" s="3"/>
      <c r="HO213" s="3"/>
      <c r="HP213" s="3"/>
      <c r="HQ213" s="3"/>
      <c r="HR213" s="3"/>
      <c r="HS213" s="3"/>
      <c r="HT213" s="3"/>
      <c r="HU213" s="3"/>
      <c r="HV213" s="3"/>
      <c r="HW213" s="3"/>
      <c r="HX213" s="3"/>
      <c r="HY213" s="3"/>
      <c r="HZ213" s="3"/>
      <c r="IA213" s="3"/>
      <c r="IB213" s="3"/>
      <c r="IC213" s="3"/>
      <c r="ID213" s="3"/>
      <c r="IE213" s="3"/>
      <c r="IF213" s="3"/>
      <c r="IG213" s="3"/>
      <c r="IH213" s="3"/>
      <c r="II213" s="3"/>
      <c r="IJ213" s="3"/>
      <c r="IK213" s="3"/>
      <c r="IL213" s="3"/>
      <c r="IM213" s="3"/>
      <c r="IN213" s="3"/>
      <c r="IO213" s="3"/>
      <c r="IP213" s="3"/>
      <c r="IQ213" s="3"/>
      <c r="IR213" s="3"/>
      <c r="IS213" s="3"/>
      <c r="IT213" s="3"/>
      <c r="IU213" s="3"/>
      <c r="IV213" s="3"/>
    </row>
    <row r="214" s="1" customFormat="1" ht="14.25" spans="1:256">
      <c r="A214" s="15" t="s">
        <v>4659</v>
      </c>
      <c r="B214" s="15"/>
      <c r="C214" s="15" t="s">
        <v>4660</v>
      </c>
      <c r="D214" s="15"/>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c r="FV214" s="3"/>
      <c r="FW214" s="3"/>
      <c r="FX214" s="3"/>
      <c r="FY214" s="3"/>
      <c r="FZ214" s="3"/>
      <c r="GA214" s="3"/>
      <c r="GB214" s="3"/>
      <c r="GC214" s="3"/>
      <c r="GD214" s="3"/>
      <c r="GE214" s="3"/>
      <c r="GF214" s="3"/>
      <c r="GG214" s="3"/>
      <c r="GH214" s="3"/>
      <c r="GI214" s="3"/>
      <c r="GJ214" s="3"/>
      <c r="GK214" s="3"/>
      <c r="GL214" s="3"/>
      <c r="GM214" s="3"/>
      <c r="GN214" s="3"/>
      <c r="GO214" s="3"/>
      <c r="GP214" s="3"/>
      <c r="GQ214" s="3"/>
      <c r="GR214" s="3"/>
      <c r="GS214" s="3"/>
      <c r="GT214" s="3"/>
      <c r="GU214" s="3"/>
      <c r="GV214" s="3"/>
      <c r="GW214" s="3"/>
      <c r="GX214" s="3"/>
      <c r="GY214" s="3"/>
      <c r="GZ214" s="3"/>
      <c r="HA214" s="3"/>
      <c r="HB214" s="3"/>
      <c r="HC214" s="3"/>
      <c r="HD214" s="3"/>
      <c r="HE214" s="3"/>
      <c r="HF214" s="3"/>
      <c r="HG214" s="3"/>
      <c r="HH214" s="3"/>
      <c r="HI214" s="3"/>
      <c r="HJ214" s="3"/>
      <c r="HK214" s="3"/>
      <c r="HL214" s="3"/>
      <c r="HM214" s="3"/>
      <c r="HN214" s="3"/>
      <c r="HO214" s="3"/>
      <c r="HP214" s="3"/>
      <c r="HQ214" s="3"/>
      <c r="HR214" s="3"/>
      <c r="HS214" s="3"/>
      <c r="HT214" s="3"/>
      <c r="HU214" s="3"/>
      <c r="HV214" s="3"/>
      <c r="HW214" s="3"/>
      <c r="HX214" s="3"/>
      <c r="HY214" s="3"/>
      <c r="HZ214" s="3"/>
      <c r="IA214" s="3"/>
      <c r="IB214" s="3"/>
      <c r="IC214" s="3"/>
      <c r="ID214" s="3"/>
      <c r="IE214" s="3"/>
      <c r="IF214" s="3"/>
      <c r="IG214" s="3"/>
      <c r="IH214" s="3"/>
      <c r="II214" s="3"/>
      <c r="IJ214" s="3"/>
      <c r="IK214" s="3"/>
      <c r="IL214" s="3"/>
      <c r="IM214" s="3"/>
      <c r="IN214" s="3"/>
      <c r="IO214" s="3"/>
      <c r="IP214" s="3"/>
      <c r="IQ214" s="3"/>
      <c r="IR214" s="3"/>
      <c r="IS214" s="3"/>
      <c r="IT214" s="3"/>
      <c r="IU214" s="3"/>
      <c r="IV214" s="3"/>
    </row>
    <row r="215" s="1" customFormat="1" ht="14.25" spans="1:256">
      <c r="A215" s="15" t="s">
        <v>4661</v>
      </c>
      <c r="B215" s="15"/>
      <c r="C215" s="15"/>
      <c r="D215" s="15"/>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c r="FV215" s="3"/>
      <c r="FW215" s="3"/>
      <c r="FX215" s="3"/>
      <c r="FY215" s="3"/>
      <c r="FZ215" s="3"/>
      <c r="GA215" s="3"/>
      <c r="GB215" s="3"/>
      <c r="GC215" s="3"/>
      <c r="GD215" s="3"/>
      <c r="GE215" s="3"/>
      <c r="GF215" s="3"/>
      <c r="GG215" s="3"/>
      <c r="GH215" s="3"/>
      <c r="GI215" s="3"/>
      <c r="GJ215" s="3"/>
      <c r="GK215" s="3"/>
      <c r="GL215" s="3"/>
      <c r="GM215" s="3"/>
      <c r="GN215" s="3"/>
      <c r="GO215" s="3"/>
      <c r="GP215" s="3"/>
      <c r="GQ215" s="3"/>
      <c r="GR215" s="3"/>
      <c r="GS215" s="3"/>
      <c r="GT215" s="3"/>
      <c r="GU215" s="3"/>
      <c r="GV215" s="3"/>
      <c r="GW215" s="3"/>
      <c r="GX215" s="3"/>
      <c r="GY215" s="3"/>
      <c r="GZ215" s="3"/>
      <c r="HA215" s="3"/>
      <c r="HB215" s="3"/>
      <c r="HC215" s="3"/>
      <c r="HD215" s="3"/>
      <c r="HE215" s="3"/>
      <c r="HF215" s="3"/>
      <c r="HG215" s="3"/>
      <c r="HH215" s="3"/>
      <c r="HI215" s="3"/>
      <c r="HJ215" s="3"/>
      <c r="HK215" s="3"/>
      <c r="HL215" s="3"/>
      <c r="HM215" s="3"/>
      <c r="HN215" s="3"/>
      <c r="HO215" s="3"/>
      <c r="HP215" s="3"/>
      <c r="HQ215" s="3"/>
      <c r="HR215" s="3"/>
      <c r="HS215" s="3"/>
      <c r="HT215" s="3"/>
      <c r="HU215" s="3"/>
      <c r="HV215" s="3"/>
      <c r="HW215" s="3"/>
      <c r="HX215" s="3"/>
      <c r="HY215" s="3"/>
      <c r="HZ215" s="3"/>
      <c r="IA215" s="3"/>
      <c r="IB215" s="3"/>
      <c r="IC215" s="3"/>
      <c r="ID215" s="3"/>
      <c r="IE215" s="3"/>
      <c r="IF215" s="3"/>
      <c r="IG215" s="3"/>
      <c r="IH215" s="3"/>
      <c r="II215" s="3"/>
      <c r="IJ215" s="3"/>
      <c r="IK215" s="3"/>
      <c r="IL215" s="3"/>
      <c r="IM215" s="3"/>
      <c r="IN215" s="3"/>
      <c r="IO215" s="3"/>
      <c r="IP215" s="3"/>
      <c r="IQ215" s="3"/>
      <c r="IR215" s="3"/>
      <c r="IS215" s="3"/>
      <c r="IT215" s="3"/>
      <c r="IU215" s="3"/>
      <c r="IV215" s="3"/>
    </row>
    <row r="216" s="1" customFormat="1" ht="14.25" spans="1:256">
      <c r="A216" s="15"/>
      <c r="B216" s="15"/>
      <c r="C216" s="15"/>
      <c r="D216" s="15"/>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c r="FV216" s="3"/>
      <c r="FW216" s="3"/>
      <c r="FX216" s="3"/>
      <c r="FY216" s="3"/>
      <c r="FZ216" s="3"/>
      <c r="GA216" s="3"/>
      <c r="GB216" s="3"/>
      <c r="GC216" s="3"/>
      <c r="GD216" s="3"/>
      <c r="GE216" s="3"/>
      <c r="GF216" s="3"/>
      <c r="GG216" s="3"/>
      <c r="GH216" s="3"/>
      <c r="GI216" s="3"/>
      <c r="GJ216" s="3"/>
      <c r="GK216" s="3"/>
      <c r="GL216" s="3"/>
      <c r="GM216" s="3"/>
      <c r="GN216" s="3"/>
      <c r="GO216" s="3"/>
      <c r="GP216" s="3"/>
      <c r="GQ216" s="3"/>
      <c r="GR216" s="3"/>
      <c r="GS216" s="3"/>
      <c r="GT216" s="3"/>
      <c r="GU216" s="3"/>
      <c r="GV216" s="3"/>
      <c r="GW216" s="3"/>
      <c r="GX216" s="3"/>
      <c r="GY216" s="3"/>
      <c r="GZ216" s="3"/>
      <c r="HA216" s="3"/>
      <c r="HB216" s="3"/>
      <c r="HC216" s="3"/>
      <c r="HD216" s="3"/>
      <c r="HE216" s="3"/>
      <c r="HF216" s="3"/>
      <c r="HG216" s="3"/>
      <c r="HH216" s="3"/>
      <c r="HI216" s="3"/>
      <c r="HJ216" s="3"/>
      <c r="HK216" s="3"/>
      <c r="HL216" s="3"/>
      <c r="HM216" s="3"/>
      <c r="HN216" s="3"/>
      <c r="HO216" s="3"/>
      <c r="HP216" s="3"/>
      <c r="HQ216" s="3"/>
      <c r="HR216" s="3"/>
      <c r="HS216" s="3"/>
      <c r="HT216" s="3"/>
      <c r="HU216" s="3"/>
      <c r="HV216" s="3"/>
      <c r="HW216" s="3"/>
      <c r="HX216" s="3"/>
      <c r="HY216" s="3"/>
      <c r="HZ216" s="3"/>
      <c r="IA216" s="3"/>
      <c r="IB216" s="3"/>
      <c r="IC216" s="3"/>
      <c r="ID216" s="3"/>
      <c r="IE216" s="3"/>
      <c r="IF216" s="3"/>
      <c r="IG216" s="3"/>
      <c r="IH216" s="3"/>
      <c r="II216" s="3"/>
      <c r="IJ216" s="3"/>
      <c r="IK216" s="3"/>
      <c r="IL216" s="3"/>
      <c r="IM216" s="3"/>
      <c r="IN216" s="3"/>
      <c r="IO216" s="3"/>
      <c r="IP216" s="3"/>
      <c r="IQ216" s="3"/>
      <c r="IR216" s="3"/>
      <c r="IS216" s="3"/>
      <c r="IT216" s="3"/>
      <c r="IU216" s="3"/>
      <c r="IV216" s="3"/>
    </row>
    <row r="217" s="1" customFormat="1" ht="14.25" spans="1:256">
      <c r="A217" s="15"/>
      <c r="B217" s="15"/>
      <c r="C217" s="15"/>
      <c r="D217" s="15"/>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c r="FV217" s="3"/>
      <c r="FW217" s="3"/>
      <c r="FX217" s="3"/>
      <c r="FY217" s="3"/>
      <c r="FZ217" s="3"/>
      <c r="GA217" s="3"/>
      <c r="GB217" s="3"/>
      <c r="GC217" s="3"/>
      <c r="GD217" s="3"/>
      <c r="GE217" s="3"/>
      <c r="GF217" s="3"/>
      <c r="GG217" s="3"/>
      <c r="GH217" s="3"/>
      <c r="GI217" s="3"/>
      <c r="GJ217" s="3"/>
      <c r="GK217" s="3"/>
      <c r="GL217" s="3"/>
      <c r="GM217" s="3"/>
      <c r="GN217" s="3"/>
      <c r="GO217" s="3"/>
      <c r="GP217" s="3"/>
      <c r="GQ217" s="3"/>
      <c r="GR217" s="3"/>
      <c r="GS217" s="3"/>
      <c r="GT217" s="3"/>
      <c r="GU217" s="3"/>
      <c r="GV217" s="3"/>
      <c r="GW217" s="3"/>
      <c r="GX217" s="3"/>
      <c r="GY217" s="3"/>
      <c r="GZ217" s="3"/>
      <c r="HA217" s="3"/>
      <c r="HB217" s="3"/>
      <c r="HC217" s="3"/>
      <c r="HD217" s="3"/>
      <c r="HE217" s="3"/>
      <c r="HF217" s="3"/>
      <c r="HG217" s="3"/>
      <c r="HH217" s="3"/>
      <c r="HI217" s="3"/>
      <c r="HJ217" s="3"/>
      <c r="HK217" s="3"/>
      <c r="HL217" s="3"/>
      <c r="HM217" s="3"/>
      <c r="HN217" s="3"/>
      <c r="HO217" s="3"/>
      <c r="HP217" s="3"/>
      <c r="HQ217" s="3"/>
      <c r="HR217" s="3"/>
      <c r="HS217" s="3"/>
      <c r="HT217" s="3"/>
      <c r="HU217" s="3"/>
      <c r="HV217" s="3"/>
      <c r="HW217" s="3"/>
      <c r="HX217" s="3"/>
      <c r="HY217" s="3"/>
      <c r="HZ217" s="3"/>
      <c r="IA217" s="3"/>
      <c r="IB217" s="3"/>
      <c r="IC217" s="3"/>
      <c r="ID217" s="3"/>
      <c r="IE217" s="3"/>
      <c r="IF217" s="3"/>
      <c r="IG217" s="3"/>
      <c r="IH217" s="3"/>
      <c r="II217" s="3"/>
      <c r="IJ217" s="3"/>
      <c r="IK217" s="3"/>
      <c r="IL217" s="3"/>
      <c r="IM217" s="3"/>
      <c r="IN217" s="3"/>
      <c r="IO217" s="3"/>
      <c r="IP217" s="3"/>
      <c r="IQ217" s="3"/>
      <c r="IR217" s="3"/>
      <c r="IS217" s="3"/>
      <c r="IT217" s="3"/>
      <c r="IU217" s="3"/>
      <c r="IV217" s="3"/>
    </row>
    <row r="218" s="1" customFormat="1" ht="14.25" spans="1:256">
      <c r="A218" s="15"/>
      <c r="B218" s="15"/>
      <c r="C218" s="15"/>
      <c r="D218" s="15"/>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c r="FV218" s="3"/>
      <c r="FW218" s="3"/>
      <c r="FX218" s="3"/>
      <c r="FY218" s="3"/>
      <c r="FZ218" s="3"/>
      <c r="GA218" s="3"/>
      <c r="GB218" s="3"/>
      <c r="GC218" s="3"/>
      <c r="GD218" s="3"/>
      <c r="GE218" s="3"/>
      <c r="GF218" s="3"/>
      <c r="GG218" s="3"/>
      <c r="GH218" s="3"/>
      <c r="GI218" s="3"/>
      <c r="GJ218" s="3"/>
      <c r="GK218" s="3"/>
      <c r="GL218" s="3"/>
      <c r="GM218" s="3"/>
      <c r="GN218" s="3"/>
      <c r="GO218" s="3"/>
      <c r="GP218" s="3"/>
      <c r="GQ218" s="3"/>
      <c r="GR218" s="3"/>
      <c r="GS218" s="3"/>
      <c r="GT218" s="3"/>
      <c r="GU218" s="3"/>
      <c r="GV218" s="3"/>
      <c r="GW218" s="3"/>
      <c r="GX218" s="3"/>
      <c r="GY218" s="3"/>
      <c r="GZ218" s="3"/>
      <c r="HA218" s="3"/>
      <c r="HB218" s="3"/>
      <c r="HC218" s="3"/>
      <c r="HD218" s="3"/>
      <c r="HE218" s="3"/>
      <c r="HF218" s="3"/>
      <c r="HG218" s="3"/>
      <c r="HH218" s="3"/>
      <c r="HI218" s="3"/>
      <c r="HJ218" s="3"/>
      <c r="HK218" s="3"/>
      <c r="HL218" s="3"/>
      <c r="HM218" s="3"/>
      <c r="HN218" s="3"/>
      <c r="HO218" s="3"/>
      <c r="HP218" s="3"/>
      <c r="HQ218" s="3"/>
      <c r="HR218" s="3"/>
      <c r="HS218" s="3"/>
      <c r="HT218" s="3"/>
      <c r="HU218" s="3"/>
      <c r="HV218" s="3"/>
      <c r="HW218" s="3"/>
      <c r="HX218" s="3"/>
      <c r="HY218" s="3"/>
      <c r="HZ218" s="3"/>
      <c r="IA218" s="3"/>
      <c r="IB218" s="3"/>
      <c r="IC218" s="3"/>
      <c r="ID218" s="3"/>
      <c r="IE218" s="3"/>
      <c r="IF218" s="3"/>
      <c r="IG218" s="3"/>
      <c r="IH218" s="3"/>
      <c r="II218" s="3"/>
      <c r="IJ218" s="3"/>
      <c r="IK218" s="3"/>
      <c r="IL218" s="3"/>
      <c r="IM218" s="3"/>
      <c r="IN218" s="3"/>
      <c r="IO218" s="3"/>
      <c r="IP218" s="3"/>
      <c r="IQ218" s="3"/>
      <c r="IR218" s="3"/>
      <c r="IS218" s="3"/>
      <c r="IT218" s="3"/>
      <c r="IU218" s="3"/>
      <c r="IV218" s="3"/>
    </row>
    <row r="219" s="1" customFormat="1" ht="14.25" spans="1:256">
      <c r="A219" s="15" t="s">
        <v>267</v>
      </c>
      <c r="B219" s="15"/>
      <c r="C219" s="15" t="s">
        <v>268</v>
      </c>
      <c r="D219" s="15"/>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c r="FV219" s="3"/>
      <c r="FW219" s="3"/>
      <c r="FX219" s="3"/>
      <c r="FY219" s="3"/>
      <c r="FZ219" s="3"/>
      <c r="GA219" s="3"/>
      <c r="GB219" s="3"/>
      <c r="GC219" s="3"/>
      <c r="GD219" s="3"/>
      <c r="GE219" s="3"/>
      <c r="GF219" s="3"/>
      <c r="GG219" s="3"/>
      <c r="GH219" s="3"/>
      <c r="GI219" s="3"/>
      <c r="GJ219" s="3"/>
      <c r="GK219" s="3"/>
      <c r="GL219" s="3"/>
      <c r="GM219" s="3"/>
      <c r="GN219" s="3"/>
      <c r="GO219" s="3"/>
      <c r="GP219" s="3"/>
      <c r="GQ219" s="3"/>
      <c r="GR219" s="3"/>
      <c r="GS219" s="3"/>
      <c r="GT219" s="3"/>
      <c r="GU219" s="3"/>
      <c r="GV219" s="3"/>
      <c r="GW219" s="3"/>
      <c r="GX219" s="3"/>
      <c r="GY219" s="3"/>
      <c r="GZ219" s="3"/>
      <c r="HA219" s="3"/>
      <c r="HB219" s="3"/>
      <c r="HC219" s="3"/>
      <c r="HD219" s="3"/>
      <c r="HE219" s="3"/>
      <c r="HF219" s="3"/>
      <c r="HG219" s="3"/>
      <c r="HH219" s="3"/>
      <c r="HI219" s="3"/>
      <c r="HJ219" s="3"/>
      <c r="HK219" s="3"/>
      <c r="HL219" s="3"/>
      <c r="HM219" s="3"/>
      <c r="HN219" s="3"/>
      <c r="HO219" s="3"/>
      <c r="HP219" s="3"/>
      <c r="HQ219" s="3"/>
      <c r="HR219" s="3"/>
      <c r="HS219" s="3"/>
      <c r="HT219" s="3"/>
      <c r="HU219" s="3"/>
      <c r="HV219" s="3"/>
      <c r="HW219" s="3"/>
      <c r="HX219" s="3"/>
      <c r="HY219" s="3"/>
      <c r="HZ219" s="3"/>
      <c r="IA219" s="3"/>
      <c r="IB219" s="3"/>
      <c r="IC219" s="3"/>
      <c r="ID219" s="3"/>
      <c r="IE219" s="3"/>
      <c r="IF219" s="3"/>
      <c r="IG219" s="3"/>
      <c r="IH219" s="3"/>
      <c r="II219" s="3"/>
      <c r="IJ219" s="3"/>
      <c r="IK219" s="3"/>
      <c r="IL219" s="3"/>
      <c r="IM219" s="3"/>
      <c r="IN219" s="3"/>
      <c r="IO219" s="3"/>
      <c r="IP219" s="3"/>
      <c r="IQ219" s="3"/>
      <c r="IR219" s="3"/>
      <c r="IS219" s="3"/>
      <c r="IT219" s="3"/>
      <c r="IU219" s="3"/>
      <c r="IV219" s="3"/>
    </row>
    <row r="220" s="1" customFormat="1" ht="43" customHeight="1" spans="1:256">
      <c r="A220" s="17" t="s">
        <v>4662</v>
      </c>
      <c r="B220" s="18"/>
      <c r="C220" s="18"/>
      <c r="D220" s="18"/>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c r="FV220" s="3"/>
      <c r="FW220" s="3"/>
      <c r="FX220" s="3"/>
      <c r="FY220" s="3"/>
      <c r="FZ220" s="3"/>
      <c r="GA220" s="3"/>
      <c r="GB220" s="3"/>
      <c r="GC220" s="3"/>
      <c r="GD220" s="3"/>
      <c r="GE220" s="3"/>
      <c r="GF220" s="3"/>
      <c r="GG220" s="3"/>
      <c r="GH220" s="3"/>
      <c r="GI220" s="3"/>
      <c r="GJ220" s="3"/>
      <c r="GK220" s="3"/>
      <c r="GL220" s="3"/>
      <c r="GM220" s="3"/>
      <c r="GN220" s="3"/>
      <c r="GO220" s="3"/>
      <c r="GP220" s="3"/>
      <c r="GQ220" s="3"/>
      <c r="GR220" s="3"/>
      <c r="GS220" s="3"/>
      <c r="GT220" s="3"/>
      <c r="GU220" s="3"/>
      <c r="GV220" s="3"/>
      <c r="GW220" s="3"/>
      <c r="GX220" s="3"/>
      <c r="GY220" s="3"/>
      <c r="GZ220" s="3"/>
      <c r="HA220" s="3"/>
      <c r="HB220" s="3"/>
      <c r="HC220" s="3"/>
      <c r="HD220" s="3"/>
      <c r="HE220" s="3"/>
      <c r="HF220" s="3"/>
      <c r="HG220" s="3"/>
      <c r="HH220" s="3"/>
      <c r="HI220" s="3"/>
      <c r="HJ220" s="3"/>
      <c r="HK220" s="3"/>
      <c r="HL220" s="3"/>
      <c r="HM220" s="3"/>
      <c r="HN220" s="3"/>
      <c r="HO220" s="3"/>
      <c r="HP220" s="3"/>
      <c r="HQ220" s="3"/>
      <c r="HR220" s="3"/>
      <c r="HS220" s="3"/>
      <c r="HT220" s="3"/>
      <c r="HU220" s="3"/>
      <c r="HV220" s="3"/>
      <c r="HW220" s="3"/>
      <c r="HX220" s="3"/>
      <c r="HY220" s="3"/>
      <c r="HZ220" s="3"/>
      <c r="IA220" s="3"/>
      <c r="IB220" s="3"/>
      <c r="IC220" s="3"/>
      <c r="ID220" s="3"/>
      <c r="IE220" s="3"/>
      <c r="IF220" s="3"/>
      <c r="IG220" s="3"/>
      <c r="IH220" s="3"/>
      <c r="II220" s="3"/>
      <c r="IJ220" s="3"/>
      <c r="IK220" s="3"/>
      <c r="IL220" s="3"/>
      <c r="IM220" s="3"/>
      <c r="IN220" s="3"/>
      <c r="IO220" s="3"/>
      <c r="IP220" s="3"/>
      <c r="IQ220" s="3"/>
      <c r="IR220" s="3"/>
      <c r="IS220" s="3"/>
      <c r="IT220" s="3"/>
      <c r="IU220" s="3"/>
      <c r="IV220" s="3"/>
    </row>
    <row r="221" s="1" customFormat="1" ht="14.25" spans="1:256">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c r="FV221" s="3"/>
      <c r="FW221" s="3"/>
      <c r="FX221" s="3"/>
      <c r="FY221" s="3"/>
      <c r="FZ221" s="3"/>
      <c r="GA221" s="3"/>
      <c r="GB221" s="3"/>
      <c r="GC221" s="3"/>
      <c r="GD221" s="3"/>
      <c r="GE221" s="3"/>
      <c r="GF221" s="3"/>
      <c r="GG221" s="3"/>
      <c r="GH221" s="3"/>
      <c r="GI221" s="3"/>
      <c r="GJ221" s="3"/>
      <c r="GK221" s="3"/>
      <c r="GL221" s="3"/>
      <c r="GM221" s="3"/>
      <c r="GN221" s="3"/>
      <c r="GO221" s="3"/>
      <c r="GP221" s="3"/>
      <c r="GQ221" s="3"/>
      <c r="GR221" s="3"/>
      <c r="GS221" s="3"/>
      <c r="GT221" s="3"/>
      <c r="GU221" s="3"/>
      <c r="GV221" s="3"/>
      <c r="GW221" s="3"/>
      <c r="GX221" s="3"/>
      <c r="GY221" s="3"/>
      <c r="GZ221" s="3"/>
      <c r="HA221" s="3"/>
      <c r="HB221" s="3"/>
      <c r="HC221" s="3"/>
      <c r="HD221" s="3"/>
      <c r="HE221" s="3"/>
      <c r="HF221" s="3"/>
      <c r="HG221" s="3"/>
      <c r="HH221" s="3"/>
      <c r="HI221" s="3"/>
      <c r="HJ221" s="3"/>
      <c r="HK221" s="3"/>
      <c r="HL221" s="3"/>
      <c r="HM221" s="3"/>
      <c r="HN221" s="3"/>
      <c r="HO221" s="3"/>
      <c r="HP221" s="3"/>
      <c r="HQ221" s="3"/>
      <c r="HR221" s="3"/>
      <c r="HS221" s="3"/>
      <c r="HT221" s="3"/>
      <c r="HU221" s="3"/>
      <c r="HV221" s="3"/>
      <c r="HW221" s="3"/>
      <c r="HX221" s="3"/>
      <c r="HY221" s="3"/>
      <c r="HZ221" s="3"/>
      <c r="IA221" s="3"/>
      <c r="IB221" s="3"/>
      <c r="IC221" s="3"/>
      <c r="ID221" s="3"/>
      <c r="IE221" s="3"/>
      <c r="IF221" s="3"/>
      <c r="IG221" s="3"/>
      <c r="IH221" s="3"/>
      <c r="II221" s="3"/>
      <c r="IJ221" s="3"/>
      <c r="IK221" s="3"/>
      <c r="IL221" s="3"/>
      <c r="IM221" s="3"/>
      <c r="IN221" s="3"/>
      <c r="IO221" s="3"/>
      <c r="IP221" s="3"/>
      <c r="IQ221" s="3"/>
      <c r="IR221" s="3"/>
      <c r="IS221" s="3"/>
      <c r="IT221" s="3"/>
      <c r="IU221" s="3"/>
      <c r="IV221" s="3"/>
    </row>
    <row r="222" s="1" customFormat="1" ht="14.25" spans="1:256">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c r="FV222" s="3"/>
      <c r="FW222" s="3"/>
      <c r="FX222" s="3"/>
      <c r="FY222" s="3"/>
      <c r="FZ222" s="3"/>
      <c r="GA222" s="3"/>
      <c r="GB222" s="3"/>
      <c r="GC222" s="3"/>
      <c r="GD222" s="3"/>
      <c r="GE222" s="3"/>
      <c r="GF222" s="3"/>
      <c r="GG222" s="3"/>
      <c r="GH222" s="3"/>
      <c r="GI222" s="3"/>
      <c r="GJ222" s="3"/>
      <c r="GK222" s="3"/>
      <c r="GL222" s="3"/>
      <c r="GM222" s="3"/>
      <c r="GN222" s="3"/>
      <c r="GO222" s="3"/>
      <c r="GP222" s="3"/>
      <c r="GQ222" s="3"/>
      <c r="GR222" s="3"/>
      <c r="GS222" s="3"/>
      <c r="GT222" s="3"/>
      <c r="GU222" s="3"/>
      <c r="GV222" s="3"/>
      <c r="GW222" s="3"/>
      <c r="GX222" s="3"/>
      <c r="GY222" s="3"/>
      <c r="GZ222" s="3"/>
      <c r="HA222" s="3"/>
      <c r="HB222" s="3"/>
      <c r="HC222" s="3"/>
      <c r="HD222" s="3"/>
      <c r="HE222" s="3"/>
      <c r="HF222" s="3"/>
      <c r="HG222" s="3"/>
      <c r="HH222" s="3"/>
      <c r="HI222" s="3"/>
      <c r="HJ222" s="3"/>
      <c r="HK222" s="3"/>
      <c r="HL222" s="3"/>
      <c r="HM222" s="3"/>
      <c r="HN222" s="3"/>
      <c r="HO222" s="3"/>
      <c r="HP222" s="3"/>
      <c r="HQ222" s="3"/>
      <c r="HR222" s="3"/>
      <c r="HS222" s="3"/>
      <c r="HT222" s="3"/>
      <c r="HU222" s="3"/>
      <c r="HV222" s="3"/>
      <c r="HW222" s="3"/>
      <c r="HX222" s="3"/>
      <c r="HY222" s="3"/>
      <c r="HZ222" s="3"/>
      <c r="IA222" s="3"/>
      <c r="IB222" s="3"/>
      <c r="IC222" s="3"/>
      <c r="ID222" s="3"/>
      <c r="IE222" s="3"/>
      <c r="IF222" s="3"/>
      <c r="IG222" s="3"/>
      <c r="IH222" s="3"/>
      <c r="II222" s="3"/>
      <c r="IJ222" s="3"/>
      <c r="IK222" s="3"/>
      <c r="IL222" s="3"/>
      <c r="IM222" s="3"/>
      <c r="IN222" s="3"/>
      <c r="IO222" s="3"/>
      <c r="IP222" s="3"/>
      <c r="IQ222" s="3"/>
      <c r="IR222" s="3"/>
      <c r="IS222" s="3"/>
      <c r="IT222" s="3"/>
      <c r="IU222" s="3"/>
      <c r="IV222" s="3"/>
    </row>
    <row r="223" s="1" customFormat="1" ht="14.25" spans="1:256">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c r="FV223" s="3"/>
      <c r="FW223" s="3"/>
      <c r="FX223" s="3"/>
      <c r="FY223" s="3"/>
      <c r="FZ223" s="3"/>
      <c r="GA223" s="3"/>
      <c r="GB223" s="3"/>
      <c r="GC223" s="3"/>
      <c r="GD223" s="3"/>
      <c r="GE223" s="3"/>
      <c r="GF223" s="3"/>
      <c r="GG223" s="3"/>
      <c r="GH223" s="3"/>
      <c r="GI223" s="3"/>
      <c r="GJ223" s="3"/>
      <c r="GK223" s="3"/>
      <c r="GL223" s="3"/>
      <c r="GM223" s="3"/>
      <c r="GN223" s="3"/>
      <c r="GO223" s="3"/>
      <c r="GP223" s="3"/>
      <c r="GQ223" s="3"/>
      <c r="GR223" s="3"/>
      <c r="GS223" s="3"/>
      <c r="GT223" s="3"/>
      <c r="GU223" s="3"/>
      <c r="GV223" s="3"/>
      <c r="GW223" s="3"/>
      <c r="GX223" s="3"/>
      <c r="GY223" s="3"/>
      <c r="GZ223" s="3"/>
      <c r="HA223" s="3"/>
      <c r="HB223" s="3"/>
      <c r="HC223" s="3"/>
      <c r="HD223" s="3"/>
      <c r="HE223" s="3"/>
      <c r="HF223" s="3"/>
      <c r="HG223" s="3"/>
      <c r="HH223" s="3"/>
      <c r="HI223" s="3"/>
      <c r="HJ223" s="3"/>
      <c r="HK223" s="3"/>
      <c r="HL223" s="3"/>
      <c r="HM223" s="3"/>
      <c r="HN223" s="3"/>
      <c r="HO223" s="3"/>
      <c r="HP223" s="3"/>
      <c r="HQ223" s="3"/>
      <c r="HR223" s="3"/>
      <c r="HS223" s="3"/>
      <c r="HT223" s="3"/>
      <c r="HU223" s="3"/>
      <c r="HV223" s="3"/>
      <c r="HW223" s="3"/>
      <c r="HX223" s="3"/>
      <c r="HY223" s="3"/>
      <c r="HZ223" s="3"/>
      <c r="IA223" s="3"/>
      <c r="IB223" s="3"/>
      <c r="IC223" s="3"/>
      <c r="ID223" s="3"/>
      <c r="IE223" s="3"/>
      <c r="IF223" s="3"/>
      <c r="IG223" s="3"/>
      <c r="IH223" s="3"/>
      <c r="II223" s="3"/>
      <c r="IJ223" s="3"/>
      <c r="IK223" s="3"/>
      <c r="IL223" s="3"/>
      <c r="IM223" s="3"/>
      <c r="IN223" s="3"/>
      <c r="IO223" s="3"/>
      <c r="IP223" s="3"/>
      <c r="IQ223" s="3"/>
      <c r="IR223" s="3"/>
      <c r="IS223" s="3"/>
      <c r="IT223" s="3"/>
      <c r="IU223" s="3"/>
      <c r="IV223" s="3"/>
    </row>
    <row r="224" s="1" customFormat="1" ht="14.25" spans="1:256">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c r="FV224" s="3"/>
      <c r="FW224" s="3"/>
      <c r="FX224" s="3"/>
      <c r="FY224" s="3"/>
      <c r="FZ224" s="3"/>
      <c r="GA224" s="3"/>
      <c r="GB224" s="3"/>
      <c r="GC224" s="3"/>
      <c r="GD224" s="3"/>
      <c r="GE224" s="3"/>
      <c r="GF224" s="3"/>
      <c r="GG224" s="3"/>
      <c r="GH224" s="3"/>
      <c r="GI224" s="3"/>
      <c r="GJ224" s="3"/>
      <c r="GK224" s="3"/>
      <c r="GL224" s="3"/>
      <c r="GM224" s="3"/>
      <c r="GN224" s="3"/>
      <c r="GO224" s="3"/>
      <c r="GP224" s="3"/>
      <c r="GQ224" s="3"/>
      <c r="GR224" s="3"/>
      <c r="GS224" s="3"/>
      <c r="GT224" s="3"/>
      <c r="GU224" s="3"/>
      <c r="GV224" s="3"/>
      <c r="GW224" s="3"/>
      <c r="GX224" s="3"/>
      <c r="GY224" s="3"/>
      <c r="GZ224" s="3"/>
      <c r="HA224" s="3"/>
      <c r="HB224" s="3"/>
      <c r="HC224" s="3"/>
      <c r="HD224" s="3"/>
      <c r="HE224" s="3"/>
      <c r="HF224" s="3"/>
      <c r="HG224" s="3"/>
      <c r="HH224" s="3"/>
      <c r="HI224" s="3"/>
      <c r="HJ224" s="3"/>
      <c r="HK224" s="3"/>
      <c r="HL224" s="3"/>
      <c r="HM224" s="3"/>
      <c r="HN224" s="3"/>
      <c r="HO224" s="3"/>
      <c r="HP224" s="3"/>
      <c r="HQ224" s="3"/>
      <c r="HR224" s="3"/>
      <c r="HS224" s="3"/>
      <c r="HT224" s="3"/>
      <c r="HU224" s="3"/>
      <c r="HV224" s="3"/>
      <c r="HW224" s="3"/>
      <c r="HX224" s="3"/>
      <c r="HY224" s="3"/>
      <c r="HZ224" s="3"/>
      <c r="IA224" s="3"/>
      <c r="IB224" s="3"/>
      <c r="IC224" s="3"/>
      <c r="ID224" s="3"/>
      <c r="IE224" s="3"/>
      <c r="IF224" s="3"/>
      <c r="IG224" s="3"/>
      <c r="IH224" s="3"/>
      <c r="II224" s="3"/>
      <c r="IJ224" s="3"/>
      <c r="IK224" s="3"/>
      <c r="IL224" s="3"/>
      <c r="IM224" s="3"/>
      <c r="IN224" s="3"/>
      <c r="IO224" s="3"/>
      <c r="IP224" s="3"/>
      <c r="IQ224" s="3"/>
      <c r="IR224" s="3"/>
      <c r="IS224" s="3"/>
      <c r="IT224" s="3"/>
      <c r="IU224" s="3"/>
      <c r="IV224" s="3"/>
    </row>
    <row r="225" s="1" customFormat="1" ht="14.25" spans="1:256">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c r="FV225" s="3"/>
      <c r="FW225" s="3"/>
      <c r="FX225" s="3"/>
      <c r="FY225" s="3"/>
      <c r="FZ225" s="3"/>
      <c r="GA225" s="3"/>
      <c r="GB225" s="3"/>
      <c r="GC225" s="3"/>
      <c r="GD225" s="3"/>
      <c r="GE225" s="3"/>
      <c r="GF225" s="3"/>
      <c r="GG225" s="3"/>
      <c r="GH225" s="3"/>
      <c r="GI225" s="3"/>
      <c r="GJ225" s="3"/>
      <c r="GK225" s="3"/>
      <c r="GL225" s="3"/>
      <c r="GM225" s="3"/>
      <c r="GN225" s="3"/>
      <c r="GO225" s="3"/>
      <c r="GP225" s="3"/>
      <c r="GQ225" s="3"/>
      <c r="GR225" s="3"/>
      <c r="GS225" s="3"/>
      <c r="GT225" s="3"/>
      <c r="GU225" s="3"/>
      <c r="GV225" s="3"/>
      <c r="GW225" s="3"/>
      <c r="GX225" s="3"/>
      <c r="GY225" s="3"/>
      <c r="GZ225" s="3"/>
      <c r="HA225" s="3"/>
      <c r="HB225" s="3"/>
      <c r="HC225" s="3"/>
      <c r="HD225" s="3"/>
      <c r="HE225" s="3"/>
      <c r="HF225" s="3"/>
      <c r="HG225" s="3"/>
      <c r="HH225" s="3"/>
      <c r="HI225" s="3"/>
      <c r="HJ225" s="3"/>
      <c r="HK225" s="3"/>
      <c r="HL225" s="3"/>
      <c r="HM225" s="3"/>
      <c r="HN225" s="3"/>
      <c r="HO225" s="3"/>
      <c r="HP225" s="3"/>
      <c r="HQ225" s="3"/>
      <c r="HR225" s="3"/>
      <c r="HS225" s="3"/>
      <c r="HT225" s="3"/>
      <c r="HU225" s="3"/>
      <c r="HV225" s="3"/>
      <c r="HW225" s="3"/>
      <c r="HX225" s="3"/>
      <c r="HY225" s="3"/>
      <c r="HZ225" s="3"/>
      <c r="IA225" s="3"/>
      <c r="IB225" s="3"/>
      <c r="IC225" s="3"/>
      <c r="ID225" s="3"/>
      <c r="IE225" s="3"/>
      <c r="IF225" s="3"/>
      <c r="IG225" s="3"/>
      <c r="IH225" s="3"/>
      <c r="II225" s="3"/>
      <c r="IJ225" s="3"/>
      <c r="IK225" s="3"/>
      <c r="IL225" s="3"/>
      <c r="IM225" s="3"/>
      <c r="IN225" s="3"/>
      <c r="IO225" s="3"/>
      <c r="IP225" s="3"/>
      <c r="IQ225" s="3"/>
      <c r="IR225" s="3"/>
      <c r="IS225" s="3"/>
      <c r="IT225" s="3"/>
      <c r="IU225" s="3"/>
      <c r="IV225" s="3"/>
    </row>
    <row r="226" s="1" customFormat="1" ht="14.25" spans="1:256">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c r="FV226" s="3"/>
      <c r="FW226" s="3"/>
      <c r="FX226" s="3"/>
      <c r="FY226" s="3"/>
      <c r="FZ226" s="3"/>
      <c r="GA226" s="3"/>
      <c r="GB226" s="3"/>
      <c r="GC226" s="3"/>
      <c r="GD226" s="3"/>
      <c r="GE226" s="3"/>
      <c r="GF226" s="3"/>
      <c r="GG226" s="3"/>
      <c r="GH226" s="3"/>
      <c r="GI226" s="3"/>
      <c r="GJ226" s="3"/>
      <c r="GK226" s="3"/>
      <c r="GL226" s="3"/>
      <c r="GM226" s="3"/>
      <c r="GN226" s="3"/>
      <c r="GO226" s="3"/>
      <c r="GP226" s="3"/>
      <c r="GQ226" s="3"/>
      <c r="GR226" s="3"/>
      <c r="GS226" s="3"/>
      <c r="GT226" s="3"/>
      <c r="GU226" s="3"/>
      <c r="GV226" s="3"/>
      <c r="GW226" s="3"/>
      <c r="GX226" s="3"/>
      <c r="GY226" s="3"/>
      <c r="GZ226" s="3"/>
      <c r="HA226" s="3"/>
      <c r="HB226" s="3"/>
      <c r="HC226" s="3"/>
      <c r="HD226" s="3"/>
      <c r="HE226" s="3"/>
      <c r="HF226" s="3"/>
      <c r="HG226" s="3"/>
      <c r="HH226" s="3"/>
      <c r="HI226" s="3"/>
      <c r="HJ226" s="3"/>
      <c r="HK226" s="3"/>
      <c r="HL226" s="3"/>
      <c r="HM226" s="3"/>
      <c r="HN226" s="3"/>
      <c r="HO226" s="3"/>
      <c r="HP226" s="3"/>
      <c r="HQ226" s="3"/>
      <c r="HR226" s="3"/>
      <c r="HS226" s="3"/>
      <c r="HT226" s="3"/>
      <c r="HU226" s="3"/>
      <c r="HV226" s="3"/>
      <c r="HW226" s="3"/>
      <c r="HX226" s="3"/>
      <c r="HY226" s="3"/>
      <c r="HZ226" s="3"/>
      <c r="IA226" s="3"/>
      <c r="IB226" s="3"/>
      <c r="IC226" s="3"/>
      <c r="ID226" s="3"/>
      <c r="IE226" s="3"/>
      <c r="IF226" s="3"/>
      <c r="IG226" s="3"/>
      <c r="IH226" s="3"/>
      <c r="II226" s="3"/>
      <c r="IJ226" s="3"/>
      <c r="IK226" s="3"/>
      <c r="IL226" s="3"/>
      <c r="IM226" s="3"/>
      <c r="IN226" s="3"/>
      <c r="IO226" s="3"/>
      <c r="IP226" s="3"/>
      <c r="IQ226" s="3"/>
      <c r="IR226" s="3"/>
      <c r="IS226" s="3"/>
      <c r="IT226" s="3"/>
      <c r="IU226" s="3"/>
      <c r="IV226" s="3"/>
    </row>
    <row r="227" s="1" customFormat="1" ht="14.25" spans="1:256">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c r="FV227" s="3"/>
      <c r="FW227" s="3"/>
      <c r="FX227" s="3"/>
      <c r="FY227" s="3"/>
      <c r="FZ227" s="3"/>
      <c r="GA227" s="3"/>
      <c r="GB227" s="3"/>
      <c r="GC227" s="3"/>
      <c r="GD227" s="3"/>
      <c r="GE227" s="3"/>
      <c r="GF227" s="3"/>
      <c r="GG227" s="3"/>
      <c r="GH227" s="3"/>
      <c r="GI227" s="3"/>
      <c r="GJ227" s="3"/>
      <c r="GK227" s="3"/>
      <c r="GL227" s="3"/>
      <c r="GM227" s="3"/>
      <c r="GN227" s="3"/>
      <c r="GO227" s="3"/>
      <c r="GP227" s="3"/>
      <c r="GQ227" s="3"/>
      <c r="GR227" s="3"/>
      <c r="GS227" s="3"/>
      <c r="GT227" s="3"/>
      <c r="GU227" s="3"/>
      <c r="GV227" s="3"/>
      <c r="GW227" s="3"/>
      <c r="GX227" s="3"/>
      <c r="GY227" s="3"/>
      <c r="GZ227" s="3"/>
      <c r="HA227" s="3"/>
      <c r="HB227" s="3"/>
      <c r="HC227" s="3"/>
      <c r="HD227" s="3"/>
      <c r="HE227" s="3"/>
      <c r="HF227" s="3"/>
      <c r="HG227" s="3"/>
      <c r="HH227" s="3"/>
      <c r="HI227" s="3"/>
      <c r="HJ227" s="3"/>
      <c r="HK227" s="3"/>
      <c r="HL227" s="3"/>
      <c r="HM227" s="3"/>
      <c r="HN227" s="3"/>
      <c r="HO227" s="3"/>
      <c r="HP227" s="3"/>
      <c r="HQ227" s="3"/>
      <c r="HR227" s="3"/>
      <c r="HS227" s="3"/>
      <c r="HT227" s="3"/>
      <c r="HU227" s="3"/>
      <c r="HV227" s="3"/>
      <c r="HW227" s="3"/>
      <c r="HX227" s="3"/>
      <c r="HY227" s="3"/>
      <c r="HZ227" s="3"/>
      <c r="IA227" s="3"/>
      <c r="IB227" s="3"/>
      <c r="IC227" s="3"/>
      <c r="ID227" s="3"/>
      <c r="IE227" s="3"/>
      <c r="IF227" s="3"/>
      <c r="IG227" s="3"/>
      <c r="IH227" s="3"/>
      <c r="II227" s="3"/>
      <c r="IJ227" s="3"/>
      <c r="IK227" s="3"/>
      <c r="IL227" s="3"/>
      <c r="IM227" s="3"/>
      <c r="IN227" s="3"/>
      <c r="IO227" s="3"/>
      <c r="IP227" s="3"/>
      <c r="IQ227" s="3"/>
      <c r="IR227" s="3"/>
      <c r="IS227" s="3"/>
      <c r="IT227" s="3"/>
      <c r="IU227" s="3"/>
      <c r="IV227" s="3"/>
    </row>
    <row r="228" s="1" customFormat="1" ht="14.25" spans="1:256">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c r="FV228" s="3"/>
      <c r="FW228" s="3"/>
      <c r="FX228" s="3"/>
      <c r="FY228" s="3"/>
      <c r="FZ228" s="3"/>
      <c r="GA228" s="3"/>
      <c r="GB228" s="3"/>
      <c r="GC228" s="3"/>
      <c r="GD228" s="3"/>
      <c r="GE228" s="3"/>
      <c r="GF228" s="3"/>
      <c r="GG228" s="3"/>
      <c r="GH228" s="3"/>
      <c r="GI228" s="3"/>
      <c r="GJ228" s="3"/>
      <c r="GK228" s="3"/>
      <c r="GL228" s="3"/>
      <c r="GM228" s="3"/>
      <c r="GN228" s="3"/>
      <c r="GO228" s="3"/>
      <c r="GP228" s="3"/>
      <c r="GQ228" s="3"/>
      <c r="GR228" s="3"/>
      <c r="GS228" s="3"/>
      <c r="GT228" s="3"/>
      <c r="GU228" s="3"/>
      <c r="GV228" s="3"/>
      <c r="GW228" s="3"/>
      <c r="GX228" s="3"/>
      <c r="GY228" s="3"/>
      <c r="GZ228" s="3"/>
      <c r="HA228" s="3"/>
      <c r="HB228" s="3"/>
      <c r="HC228" s="3"/>
      <c r="HD228" s="3"/>
      <c r="HE228" s="3"/>
      <c r="HF228" s="3"/>
      <c r="HG228" s="3"/>
      <c r="HH228" s="3"/>
      <c r="HI228" s="3"/>
      <c r="HJ228" s="3"/>
      <c r="HK228" s="3"/>
      <c r="HL228" s="3"/>
      <c r="HM228" s="3"/>
      <c r="HN228" s="3"/>
      <c r="HO228" s="3"/>
      <c r="HP228" s="3"/>
      <c r="HQ228" s="3"/>
      <c r="HR228" s="3"/>
      <c r="HS228" s="3"/>
      <c r="HT228" s="3"/>
      <c r="HU228" s="3"/>
      <c r="HV228" s="3"/>
      <c r="HW228" s="3"/>
      <c r="HX228" s="3"/>
      <c r="HY228" s="3"/>
      <c r="HZ228" s="3"/>
      <c r="IA228" s="3"/>
      <c r="IB228" s="3"/>
      <c r="IC228" s="3"/>
      <c r="ID228" s="3"/>
      <c r="IE228" s="3"/>
      <c r="IF228" s="3"/>
      <c r="IG228" s="3"/>
      <c r="IH228" s="3"/>
      <c r="II228" s="3"/>
      <c r="IJ228" s="3"/>
      <c r="IK228" s="3"/>
      <c r="IL228" s="3"/>
      <c r="IM228" s="3"/>
      <c r="IN228" s="3"/>
      <c r="IO228" s="3"/>
      <c r="IP228" s="3"/>
      <c r="IQ228" s="3"/>
      <c r="IR228" s="3"/>
      <c r="IS228" s="3"/>
      <c r="IT228" s="3"/>
      <c r="IU228" s="3"/>
      <c r="IV228" s="3"/>
    </row>
    <row r="229" s="1" customFormat="1" ht="14.25" spans="1:256">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c r="FV229" s="3"/>
      <c r="FW229" s="3"/>
      <c r="FX229" s="3"/>
      <c r="FY229" s="3"/>
      <c r="FZ229" s="3"/>
      <c r="GA229" s="3"/>
      <c r="GB229" s="3"/>
      <c r="GC229" s="3"/>
      <c r="GD229" s="3"/>
      <c r="GE229" s="3"/>
      <c r="GF229" s="3"/>
      <c r="GG229" s="3"/>
      <c r="GH229" s="3"/>
      <c r="GI229" s="3"/>
      <c r="GJ229" s="3"/>
      <c r="GK229" s="3"/>
      <c r="GL229" s="3"/>
      <c r="GM229" s="3"/>
      <c r="GN229" s="3"/>
      <c r="GO229" s="3"/>
      <c r="GP229" s="3"/>
      <c r="GQ229" s="3"/>
      <c r="GR229" s="3"/>
      <c r="GS229" s="3"/>
      <c r="GT229" s="3"/>
      <c r="GU229" s="3"/>
      <c r="GV229" s="3"/>
      <c r="GW229" s="3"/>
      <c r="GX229" s="3"/>
      <c r="GY229" s="3"/>
      <c r="GZ229" s="3"/>
      <c r="HA229" s="3"/>
      <c r="HB229" s="3"/>
      <c r="HC229" s="3"/>
      <c r="HD229" s="3"/>
      <c r="HE229" s="3"/>
      <c r="HF229" s="3"/>
      <c r="HG229" s="3"/>
      <c r="HH229" s="3"/>
      <c r="HI229" s="3"/>
      <c r="HJ229" s="3"/>
      <c r="HK229" s="3"/>
      <c r="HL229" s="3"/>
      <c r="HM229" s="3"/>
      <c r="HN229" s="3"/>
      <c r="HO229" s="3"/>
      <c r="HP229" s="3"/>
      <c r="HQ229" s="3"/>
      <c r="HR229" s="3"/>
      <c r="HS229" s="3"/>
      <c r="HT229" s="3"/>
      <c r="HU229" s="3"/>
      <c r="HV229" s="3"/>
      <c r="HW229" s="3"/>
      <c r="HX229" s="3"/>
      <c r="HY229" s="3"/>
      <c r="HZ229" s="3"/>
      <c r="IA229" s="3"/>
      <c r="IB229" s="3"/>
      <c r="IC229" s="3"/>
      <c r="ID229" s="3"/>
      <c r="IE229" s="3"/>
      <c r="IF229" s="3"/>
      <c r="IG229" s="3"/>
      <c r="IH229" s="3"/>
      <c r="II229" s="3"/>
      <c r="IJ229" s="3"/>
      <c r="IK229" s="3"/>
      <c r="IL229" s="3"/>
      <c r="IM229" s="3"/>
      <c r="IN229" s="3"/>
      <c r="IO229" s="3"/>
      <c r="IP229" s="3"/>
      <c r="IQ229" s="3"/>
      <c r="IR229" s="3"/>
      <c r="IS229" s="3"/>
      <c r="IT229" s="3"/>
      <c r="IU229" s="3"/>
      <c r="IV229" s="3"/>
    </row>
    <row r="230" s="1" customFormat="1" ht="14.25" spans="1:256">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c r="FV230" s="3"/>
      <c r="FW230" s="3"/>
      <c r="FX230" s="3"/>
      <c r="FY230" s="3"/>
      <c r="FZ230" s="3"/>
      <c r="GA230" s="3"/>
      <c r="GB230" s="3"/>
      <c r="GC230" s="3"/>
      <c r="GD230" s="3"/>
      <c r="GE230" s="3"/>
      <c r="GF230" s="3"/>
      <c r="GG230" s="3"/>
      <c r="GH230" s="3"/>
      <c r="GI230" s="3"/>
      <c r="GJ230" s="3"/>
      <c r="GK230" s="3"/>
      <c r="GL230" s="3"/>
      <c r="GM230" s="3"/>
      <c r="GN230" s="3"/>
      <c r="GO230" s="3"/>
      <c r="GP230" s="3"/>
      <c r="GQ230" s="3"/>
      <c r="GR230" s="3"/>
      <c r="GS230" s="3"/>
      <c r="GT230" s="3"/>
      <c r="GU230" s="3"/>
      <c r="GV230" s="3"/>
      <c r="GW230" s="3"/>
      <c r="GX230" s="3"/>
      <c r="GY230" s="3"/>
      <c r="GZ230" s="3"/>
      <c r="HA230" s="3"/>
      <c r="HB230" s="3"/>
      <c r="HC230" s="3"/>
      <c r="HD230" s="3"/>
      <c r="HE230" s="3"/>
      <c r="HF230" s="3"/>
      <c r="HG230" s="3"/>
      <c r="HH230" s="3"/>
      <c r="HI230" s="3"/>
      <c r="HJ230" s="3"/>
      <c r="HK230" s="3"/>
      <c r="HL230" s="3"/>
      <c r="HM230" s="3"/>
      <c r="HN230" s="3"/>
      <c r="HO230" s="3"/>
      <c r="HP230" s="3"/>
      <c r="HQ230" s="3"/>
      <c r="HR230" s="3"/>
      <c r="HS230" s="3"/>
      <c r="HT230" s="3"/>
      <c r="HU230" s="3"/>
      <c r="HV230" s="3"/>
      <c r="HW230" s="3"/>
      <c r="HX230" s="3"/>
      <c r="HY230" s="3"/>
      <c r="HZ230" s="3"/>
      <c r="IA230" s="3"/>
      <c r="IB230" s="3"/>
      <c r="IC230" s="3"/>
      <c r="ID230" s="3"/>
      <c r="IE230" s="3"/>
      <c r="IF230" s="3"/>
      <c r="IG230" s="3"/>
      <c r="IH230" s="3"/>
      <c r="II230" s="3"/>
      <c r="IJ230" s="3"/>
      <c r="IK230" s="3"/>
      <c r="IL230" s="3"/>
      <c r="IM230" s="3"/>
      <c r="IN230" s="3"/>
      <c r="IO230" s="3"/>
      <c r="IP230" s="3"/>
      <c r="IQ230" s="3"/>
      <c r="IR230" s="3"/>
      <c r="IS230" s="3"/>
      <c r="IT230" s="3"/>
      <c r="IU230" s="3"/>
      <c r="IV230" s="3"/>
    </row>
    <row r="231" s="1" customFormat="1" ht="14.25" spans="1:256">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c r="FV231" s="3"/>
      <c r="FW231" s="3"/>
      <c r="FX231" s="3"/>
      <c r="FY231" s="3"/>
      <c r="FZ231" s="3"/>
      <c r="GA231" s="3"/>
      <c r="GB231" s="3"/>
      <c r="GC231" s="3"/>
      <c r="GD231" s="3"/>
      <c r="GE231" s="3"/>
      <c r="GF231" s="3"/>
      <c r="GG231" s="3"/>
      <c r="GH231" s="3"/>
      <c r="GI231" s="3"/>
      <c r="GJ231" s="3"/>
      <c r="GK231" s="3"/>
      <c r="GL231" s="3"/>
      <c r="GM231" s="3"/>
      <c r="GN231" s="3"/>
      <c r="GO231" s="3"/>
      <c r="GP231" s="3"/>
      <c r="GQ231" s="3"/>
      <c r="GR231" s="3"/>
      <c r="GS231" s="3"/>
      <c r="GT231" s="3"/>
      <c r="GU231" s="3"/>
      <c r="GV231" s="3"/>
      <c r="GW231" s="3"/>
      <c r="GX231" s="3"/>
      <c r="GY231" s="3"/>
      <c r="GZ231" s="3"/>
      <c r="HA231" s="3"/>
      <c r="HB231" s="3"/>
      <c r="HC231" s="3"/>
      <c r="HD231" s="3"/>
      <c r="HE231" s="3"/>
      <c r="HF231" s="3"/>
      <c r="HG231" s="3"/>
      <c r="HH231" s="3"/>
      <c r="HI231" s="3"/>
      <c r="HJ231" s="3"/>
      <c r="HK231" s="3"/>
      <c r="HL231" s="3"/>
      <c r="HM231" s="3"/>
      <c r="HN231" s="3"/>
      <c r="HO231" s="3"/>
      <c r="HP231" s="3"/>
      <c r="HQ231" s="3"/>
      <c r="HR231" s="3"/>
      <c r="HS231" s="3"/>
      <c r="HT231" s="3"/>
      <c r="HU231" s="3"/>
      <c r="HV231" s="3"/>
      <c r="HW231" s="3"/>
      <c r="HX231" s="3"/>
      <c r="HY231" s="3"/>
      <c r="HZ231" s="3"/>
      <c r="IA231" s="3"/>
      <c r="IB231" s="3"/>
      <c r="IC231" s="3"/>
      <c r="ID231" s="3"/>
      <c r="IE231" s="3"/>
      <c r="IF231" s="3"/>
      <c r="IG231" s="3"/>
      <c r="IH231" s="3"/>
      <c r="II231" s="3"/>
      <c r="IJ231" s="3"/>
      <c r="IK231" s="3"/>
      <c r="IL231" s="3"/>
      <c r="IM231" s="3"/>
      <c r="IN231" s="3"/>
      <c r="IO231" s="3"/>
      <c r="IP231" s="3"/>
      <c r="IQ231" s="3"/>
      <c r="IR231" s="3"/>
      <c r="IS231" s="3"/>
      <c r="IT231" s="3"/>
      <c r="IU231" s="3"/>
      <c r="IV231" s="3"/>
    </row>
    <row r="232" s="1" customFormat="1" ht="14.25" spans="1:256">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c r="FV232" s="3"/>
      <c r="FW232" s="3"/>
      <c r="FX232" s="3"/>
      <c r="FY232" s="3"/>
      <c r="FZ232" s="3"/>
      <c r="GA232" s="3"/>
      <c r="GB232" s="3"/>
      <c r="GC232" s="3"/>
      <c r="GD232" s="3"/>
      <c r="GE232" s="3"/>
      <c r="GF232" s="3"/>
      <c r="GG232" s="3"/>
      <c r="GH232" s="3"/>
      <c r="GI232" s="3"/>
      <c r="GJ232" s="3"/>
      <c r="GK232" s="3"/>
      <c r="GL232" s="3"/>
      <c r="GM232" s="3"/>
      <c r="GN232" s="3"/>
      <c r="GO232" s="3"/>
      <c r="GP232" s="3"/>
      <c r="GQ232" s="3"/>
      <c r="GR232" s="3"/>
      <c r="GS232" s="3"/>
      <c r="GT232" s="3"/>
      <c r="GU232" s="3"/>
      <c r="GV232" s="3"/>
      <c r="GW232" s="3"/>
      <c r="GX232" s="3"/>
      <c r="GY232" s="3"/>
      <c r="GZ232" s="3"/>
      <c r="HA232" s="3"/>
      <c r="HB232" s="3"/>
      <c r="HC232" s="3"/>
      <c r="HD232" s="3"/>
      <c r="HE232" s="3"/>
      <c r="HF232" s="3"/>
      <c r="HG232" s="3"/>
      <c r="HH232" s="3"/>
      <c r="HI232" s="3"/>
      <c r="HJ232" s="3"/>
      <c r="HK232" s="3"/>
      <c r="HL232" s="3"/>
      <c r="HM232" s="3"/>
      <c r="HN232" s="3"/>
      <c r="HO232" s="3"/>
      <c r="HP232" s="3"/>
      <c r="HQ232" s="3"/>
      <c r="HR232" s="3"/>
      <c r="HS232" s="3"/>
      <c r="HT232" s="3"/>
      <c r="HU232" s="3"/>
      <c r="HV232" s="3"/>
      <c r="HW232" s="3"/>
      <c r="HX232" s="3"/>
      <c r="HY232" s="3"/>
      <c r="HZ232" s="3"/>
      <c r="IA232" s="3"/>
      <c r="IB232" s="3"/>
      <c r="IC232" s="3"/>
      <c r="ID232" s="3"/>
      <c r="IE232" s="3"/>
      <c r="IF232" s="3"/>
      <c r="IG232" s="3"/>
      <c r="IH232" s="3"/>
      <c r="II232" s="3"/>
      <c r="IJ232" s="3"/>
      <c r="IK232" s="3"/>
      <c r="IL232" s="3"/>
      <c r="IM232" s="3"/>
      <c r="IN232" s="3"/>
      <c r="IO232" s="3"/>
      <c r="IP232" s="3"/>
      <c r="IQ232" s="3"/>
      <c r="IR232" s="3"/>
      <c r="IS232" s="3"/>
      <c r="IT232" s="3"/>
      <c r="IU232" s="3"/>
      <c r="IV232" s="3"/>
    </row>
    <row r="233" s="1" customFormat="1" ht="14.25" spans="1:256">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c r="FV233" s="3"/>
      <c r="FW233" s="3"/>
      <c r="FX233" s="3"/>
      <c r="FY233" s="3"/>
      <c r="FZ233" s="3"/>
      <c r="GA233" s="3"/>
      <c r="GB233" s="3"/>
      <c r="GC233" s="3"/>
      <c r="GD233" s="3"/>
      <c r="GE233" s="3"/>
      <c r="GF233" s="3"/>
      <c r="GG233" s="3"/>
      <c r="GH233" s="3"/>
      <c r="GI233" s="3"/>
      <c r="GJ233" s="3"/>
      <c r="GK233" s="3"/>
      <c r="GL233" s="3"/>
      <c r="GM233" s="3"/>
      <c r="GN233" s="3"/>
      <c r="GO233" s="3"/>
      <c r="GP233" s="3"/>
      <c r="GQ233" s="3"/>
      <c r="GR233" s="3"/>
      <c r="GS233" s="3"/>
      <c r="GT233" s="3"/>
      <c r="GU233" s="3"/>
      <c r="GV233" s="3"/>
      <c r="GW233" s="3"/>
      <c r="GX233" s="3"/>
      <c r="GY233" s="3"/>
      <c r="GZ233" s="3"/>
      <c r="HA233" s="3"/>
      <c r="HB233" s="3"/>
      <c r="HC233" s="3"/>
      <c r="HD233" s="3"/>
      <c r="HE233" s="3"/>
      <c r="HF233" s="3"/>
      <c r="HG233" s="3"/>
      <c r="HH233" s="3"/>
      <c r="HI233" s="3"/>
      <c r="HJ233" s="3"/>
      <c r="HK233" s="3"/>
      <c r="HL233" s="3"/>
      <c r="HM233" s="3"/>
      <c r="HN233" s="3"/>
      <c r="HO233" s="3"/>
      <c r="HP233" s="3"/>
      <c r="HQ233" s="3"/>
      <c r="HR233" s="3"/>
      <c r="HS233" s="3"/>
      <c r="HT233" s="3"/>
      <c r="HU233" s="3"/>
      <c r="HV233" s="3"/>
      <c r="HW233" s="3"/>
      <c r="HX233" s="3"/>
      <c r="HY233" s="3"/>
      <c r="HZ233" s="3"/>
      <c r="IA233" s="3"/>
      <c r="IB233" s="3"/>
      <c r="IC233" s="3"/>
      <c r="ID233" s="3"/>
      <c r="IE233" s="3"/>
      <c r="IF233" s="3"/>
      <c r="IG233" s="3"/>
      <c r="IH233" s="3"/>
      <c r="II233" s="3"/>
      <c r="IJ233" s="3"/>
      <c r="IK233" s="3"/>
      <c r="IL233" s="3"/>
      <c r="IM233" s="3"/>
      <c r="IN233" s="3"/>
      <c r="IO233" s="3"/>
      <c r="IP233" s="3"/>
      <c r="IQ233" s="3"/>
      <c r="IR233" s="3"/>
      <c r="IS233" s="3"/>
      <c r="IT233" s="3"/>
      <c r="IU233" s="3"/>
      <c r="IV233" s="3"/>
    </row>
    <row r="234" s="1" customFormat="1" ht="14.25" spans="1:256">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c r="FV234" s="3"/>
      <c r="FW234" s="3"/>
      <c r="FX234" s="3"/>
      <c r="FY234" s="3"/>
      <c r="FZ234" s="3"/>
      <c r="GA234" s="3"/>
      <c r="GB234" s="3"/>
      <c r="GC234" s="3"/>
      <c r="GD234" s="3"/>
      <c r="GE234" s="3"/>
      <c r="GF234" s="3"/>
      <c r="GG234" s="3"/>
      <c r="GH234" s="3"/>
      <c r="GI234" s="3"/>
      <c r="GJ234" s="3"/>
      <c r="GK234" s="3"/>
      <c r="GL234" s="3"/>
      <c r="GM234" s="3"/>
      <c r="GN234" s="3"/>
      <c r="GO234" s="3"/>
      <c r="GP234" s="3"/>
      <c r="GQ234" s="3"/>
      <c r="GR234" s="3"/>
      <c r="GS234" s="3"/>
      <c r="GT234" s="3"/>
      <c r="GU234" s="3"/>
      <c r="GV234" s="3"/>
      <c r="GW234" s="3"/>
      <c r="GX234" s="3"/>
      <c r="GY234" s="3"/>
      <c r="GZ234" s="3"/>
      <c r="HA234" s="3"/>
      <c r="HB234" s="3"/>
      <c r="HC234" s="3"/>
      <c r="HD234" s="3"/>
      <c r="HE234" s="3"/>
      <c r="HF234" s="3"/>
      <c r="HG234" s="3"/>
      <c r="HH234" s="3"/>
      <c r="HI234" s="3"/>
      <c r="HJ234" s="3"/>
      <c r="HK234" s="3"/>
      <c r="HL234" s="3"/>
      <c r="HM234" s="3"/>
      <c r="HN234" s="3"/>
      <c r="HO234" s="3"/>
      <c r="HP234" s="3"/>
      <c r="HQ234" s="3"/>
      <c r="HR234" s="3"/>
      <c r="HS234" s="3"/>
      <c r="HT234" s="3"/>
      <c r="HU234" s="3"/>
      <c r="HV234" s="3"/>
      <c r="HW234" s="3"/>
      <c r="HX234" s="3"/>
      <c r="HY234" s="3"/>
      <c r="HZ234" s="3"/>
      <c r="IA234" s="3"/>
      <c r="IB234" s="3"/>
      <c r="IC234" s="3"/>
      <c r="ID234" s="3"/>
      <c r="IE234" s="3"/>
      <c r="IF234" s="3"/>
      <c r="IG234" s="3"/>
      <c r="IH234" s="3"/>
      <c r="II234" s="3"/>
      <c r="IJ234" s="3"/>
      <c r="IK234" s="3"/>
      <c r="IL234" s="3"/>
      <c r="IM234" s="3"/>
      <c r="IN234" s="3"/>
      <c r="IO234" s="3"/>
      <c r="IP234" s="3"/>
      <c r="IQ234" s="3"/>
      <c r="IR234" s="3"/>
      <c r="IS234" s="3"/>
      <c r="IT234" s="3"/>
      <c r="IU234" s="3"/>
      <c r="IV234" s="3"/>
    </row>
    <row r="235" s="1" customFormat="1" ht="14.25" spans="1:256">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c r="FV235" s="3"/>
      <c r="FW235" s="3"/>
      <c r="FX235" s="3"/>
      <c r="FY235" s="3"/>
      <c r="FZ235" s="3"/>
      <c r="GA235" s="3"/>
      <c r="GB235" s="3"/>
      <c r="GC235" s="3"/>
      <c r="GD235" s="3"/>
      <c r="GE235" s="3"/>
      <c r="GF235" s="3"/>
      <c r="GG235" s="3"/>
      <c r="GH235" s="3"/>
      <c r="GI235" s="3"/>
      <c r="GJ235" s="3"/>
      <c r="GK235" s="3"/>
      <c r="GL235" s="3"/>
      <c r="GM235" s="3"/>
      <c r="GN235" s="3"/>
      <c r="GO235" s="3"/>
      <c r="GP235" s="3"/>
      <c r="GQ235" s="3"/>
      <c r="GR235" s="3"/>
      <c r="GS235" s="3"/>
      <c r="GT235" s="3"/>
      <c r="GU235" s="3"/>
      <c r="GV235" s="3"/>
      <c r="GW235" s="3"/>
      <c r="GX235" s="3"/>
      <c r="GY235" s="3"/>
      <c r="GZ235" s="3"/>
      <c r="HA235" s="3"/>
      <c r="HB235" s="3"/>
      <c r="HC235" s="3"/>
      <c r="HD235" s="3"/>
      <c r="HE235" s="3"/>
      <c r="HF235" s="3"/>
      <c r="HG235" s="3"/>
      <c r="HH235" s="3"/>
      <c r="HI235" s="3"/>
      <c r="HJ235" s="3"/>
      <c r="HK235" s="3"/>
      <c r="HL235" s="3"/>
      <c r="HM235" s="3"/>
      <c r="HN235" s="3"/>
      <c r="HO235" s="3"/>
      <c r="HP235" s="3"/>
      <c r="HQ235" s="3"/>
      <c r="HR235" s="3"/>
      <c r="HS235" s="3"/>
      <c r="HT235" s="3"/>
      <c r="HU235" s="3"/>
      <c r="HV235" s="3"/>
      <c r="HW235" s="3"/>
      <c r="HX235" s="3"/>
      <c r="HY235" s="3"/>
      <c r="HZ235" s="3"/>
      <c r="IA235" s="3"/>
      <c r="IB235" s="3"/>
      <c r="IC235" s="3"/>
      <c r="ID235" s="3"/>
      <c r="IE235" s="3"/>
      <c r="IF235" s="3"/>
      <c r="IG235" s="3"/>
      <c r="IH235" s="3"/>
      <c r="II235" s="3"/>
      <c r="IJ235" s="3"/>
      <c r="IK235" s="3"/>
      <c r="IL235" s="3"/>
      <c r="IM235" s="3"/>
      <c r="IN235" s="3"/>
      <c r="IO235" s="3"/>
      <c r="IP235" s="3"/>
      <c r="IQ235" s="3"/>
      <c r="IR235" s="3"/>
      <c r="IS235" s="3"/>
      <c r="IT235" s="3"/>
      <c r="IU235" s="3"/>
      <c r="IV235" s="3"/>
    </row>
    <row r="236" s="1" customFormat="1" ht="14.25" spans="1:256">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c r="FV236" s="3"/>
      <c r="FW236" s="3"/>
      <c r="FX236" s="3"/>
      <c r="FY236" s="3"/>
      <c r="FZ236" s="3"/>
      <c r="GA236" s="3"/>
      <c r="GB236" s="3"/>
      <c r="GC236" s="3"/>
      <c r="GD236" s="3"/>
      <c r="GE236" s="3"/>
      <c r="GF236" s="3"/>
      <c r="GG236" s="3"/>
      <c r="GH236" s="3"/>
      <c r="GI236" s="3"/>
      <c r="GJ236" s="3"/>
      <c r="GK236" s="3"/>
      <c r="GL236" s="3"/>
      <c r="GM236" s="3"/>
      <c r="GN236" s="3"/>
      <c r="GO236" s="3"/>
      <c r="GP236" s="3"/>
      <c r="GQ236" s="3"/>
      <c r="GR236" s="3"/>
      <c r="GS236" s="3"/>
      <c r="GT236" s="3"/>
      <c r="GU236" s="3"/>
      <c r="GV236" s="3"/>
      <c r="GW236" s="3"/>
      <c r="GX236" s="3"/>
      <c r="GY236" s="3"/>
      <c r="GZ236" s="3"/>
      <c r="HA236" s="3"/>
      <c r="HB236" s="3"/>
      <c r="HC236" s="3"/>
      <c r="HD236" s="3"/>
      <c r="HE236" s="3"/>
      <c r="HF236" s="3"/>
      <c r="HG236" s="3"/>
      <c r="HH236" s="3"/>
      <c r="HI236" s="3"/>
      <c r="HJ236" s="3"/>
      <c r="HK236" s="3"/>
      <c r="HL236" s="3"/>
      <c r="HM236" s="3"/>
      <c r="HN236" s="3"/>
      <c r="HO236" s="3"/>
      <c r="HP236" s="3"/>
      <c r="HQ236" s="3"/>
      <c r="HR236" s="3"/>
      <c r="HS236" s="3"/>
      <c r="HT236" s="3"/>
      <c r="HU236" s="3"/>
      <c r="HV236" s="3"/>
      <c r="HW236" s="3"/>
      <c r="HX236" s="3"/>
      <c r="HY236" s="3"/>
      <c r="HZ236" s="3"/>
      <c r="IA236" s="3"/>
      <c r="IB236" s="3"/>
      <c r="IC236" s="3"/>
      <c r="ID236" s="3"/>
      <c r="IE236" s="3"/>
      <c r="IF236" s="3"/>
      <c r="IG236" s="3"/>
      <c r="IH236" s="3"/>
      <c r="II236" s="3"/>
      <c r="IJ236" s="3"/>
      <c r="IK236" s="3"/>
      <c r="IL236" s="3"/>
      <c r="IM236" s="3"/>
      <c r="IN236" s="3"/>
      <c r="IO236" s="3"/>
      <c r="IP236" s="3"/>
      <c r="IQ236" s="3"/>
      <c r="IR236" s="3"/>
      <c r="IS236" s="3"/>
      <c r="IT236" s="3"/>
      <c r="IU236" s="3"/>
      <c r="IV236" s="3"/>
    </row>
    <row r="237" s="1" customFormat="1" ht="14.25" spans="1:256">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c r="FV237" s="3"/>
      <c r="FW237" s="3"/>
      <c r="FX237" s="3"/>
      <c r="FY237" s="3"/>
      <c r="FZ237" s="3"/>
      <c r="GA237" s="3"/>
      <c r="GB237" s="3"/>
      <c r="GC237" s="3"/>
      <c r="GD237" s="3"/>
      <c r="GE237" s="3"/>
      <c r="GF237" s="3"/>
      <c r="GG237" s="3"/>
      <c r="GH237" s="3"/>
      <c r="GI237" s="3"/>
      <c r="GJ237" s="3"/>
      <c r="GK237" s="3"/>
      <c r="GL237" s="3"/>
      <c r="GM237" s="3"/>
      <c r="GN237" s="3"/>
      <c r="GO237" s="3"/>
      <c r="GP237" s="3"/>
      <c r="GQ237" s="3"/>
      <c r="GR237" s="3"/>
      <c r="GS237" s="3"/>
      <c r="GT237" s="3"/>
      <c r="GU237" s="3"/>
      <c r="GV237" s="3"/>
      <c r="GW237" s="3"/>
      <c r="GX237" s="3"/>
      <c r="GY237" s="3"/>
      <c r="GZ237" s="3"/>
      <c r="HA237" s="3"/>
      <c r="HB237" s="3"/>
      <c r="HC237" s="3"/>
      <c r="HD237" s="3"/>
      <c r="HE237" s="3"/>
      <c r="HF237" s="3"/>
      <c r="HG237" s="3"/>
      <c r="HH237" s="3"/>
      <c r="HI237" s="3"/>
      <c r="HJ237" s="3"/>
      <c r="HK237" s="3"/>
      <c r="HL237" s="3"/>
      <c r="HM237" s="3"/>
      <c r="HN237" s="3"/>
      <c r="HO237" s="3"/>
      <c r="HP237" s="3"/>
      <c r="HQ237" s="3"/>
      <c r="HR237" s="3"/>
      <c r="HS237" s="3"/>
      <c r="HT237" s="3"/>
      <c r="HU237" s="3"/>
      <c r="HV237" s="3"/>
      <c r="HW237" s="3"/>
      <c r="HX237" s="3"/>
      <c r="HY237" s="3"/>
      <c r="HZ237" s="3"/>
      <c r="IA237" s="3"/>
      <c r="IB237" s="3"/>
      <c r="IC237" s="3"/>
      <c r="ID237" s="3"/>
      <c r="IE237" s="3"/>
      <c r="IF237" s="3"/>
      <c r="IG237" s="3"/>
      <c r="IH237" s="3"/>
      <c r="II237" s="3"/>
      <c r="IJ237" s="3"/>
      <c r="IK237" s="3"/>
      <c r="IL237" s="3"/>
      <c r="IM237" s="3"/>
      <c r="IN237" s="3"/>
      <c r="IO237" s="3"/>
      <c r="IP237" s="3"/>
      <c r="IQ237" s="3"/>
      <c r="IR237" s="3"/>
      <c r="IS237" s="3"/>
      <c r="IT237" s="3"/>
      <c r="IU237" s="3"/>
      <c r="IV237" s="3"/>
    </row>
    <row r="238" s="1" customFormat="1" ht="14.25" spans="1:256">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c r="FV238" s="3"/>
      <c r="FW238" s="3"/>
      <c r="FX238" s="3"/>
      <c r="FY238" s="3"/>
      <c r="FZ238" s="3"/>
      <c r="GA238" s="3"/>
      <c r="GB238" s="3"/>
      <c r="GC238" s="3"/>
      <c r="GD238" s="3"/>
      <c r="GE238" s="3"/>
      <c r="GF238" s="3"/>
      <c r="GG238" s="3"/>
      <c r="GH238" s="3"/>
      <c r="GI238" s="3"/>
      <c r="GJ238" s="3"/>
      <c r="GK238" s="3"/>
      <c r="GL238" s="3"/>
      <c r="GM238" s="3"/>
      <c r="GN238" s="3"/>
      <c r="GO238" s="3"/>
      <c r="GP238" s="3"/>
      <c r="GQ238" s="3"/>
      <c r="GR238" s="3"/>
      <c r="GS238" s="3"/>
      <c r="GT238" s="3"/>
      <c r="GU238" s="3"/>
      <c r="GV238" s="3"/>
      <c r="GW238" s="3"/>
      <c r="GX238" s="3"/>
      <c r="GY238" s="3"/>
      <c r="GZ238" s="3"/>
      <c r="HA238" s="3"/>
      <c r="HB238" s="3"/>
      <c r="HC238" s="3"/>
      <c r="HD238" s="3"/>
      <c r="HE238" s="3"/>
      <c r="HF238" s="3"/>
      <c r="HG238" s="3"/>
      <c r="HH238" s="3"/>
      <c r="HI238" s="3"/>
      <c r="HJ238" s="3"/>
      <c r="HK238" s="3"/>
      <c r="HL238" s="3"/>
      <c r="HM238" s="3"/>
      <c r="HN238" s="3"/>
      <c r="HO238" s="3"/>
      <c r="HP238" s="3"/>
      <c r="HQ238" s="3"/>
      <c r="HR238" s="3"/>
      <c r="HS238" s="3"/>
      <c r="HT238" s="3"/>
      <c r="HU238" s="3"/>
      <c r="HV238" s="3"/>
      <c r="HW238" s="3"/>
      <c r="HX238" s="3"/>
      <c r="HY238" s="3"/>
      <c r="HZ238" s="3"/>
      <c r="IA238" s="3"/>
      <c r="IB238" s="3"/>
      <c r="IC238" s="3"/>
      <c r="ID238" s="3"/>
      <c r="IE238" s="3"/>
      <c r="IF238" s="3"/>
      <c r="IG238" s="3"/>
      <c r="IH238" s="3"/>
      <c r="II238" s="3"/>
      <c r="IJ238" s="3"/>
      <c r="IK238" s="3"/>
      <c r="IL238" s="3"/>
      <c r="IM238" s="3"/>
      <c r="IN238" s="3"/>
      <c r="IO238" s="3"/>
      <c r="IP238" s="3"/>
      <c r="IQ238" s="3"/>
      <c r="IR238" s="3"/>
      <c r="IS238" s="3"/>
      <c r="IT238" s="3"/>
      <c r="IU238" s="3"/>
      <c r="IV238" s="3"/>
    </row>
    <row r="239" s="1" customFormat="1" ht="14.25" spans="1:256">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c r="FV239" s="3"/>
      <c r="FW239" s="3"/>
      <c r="FX239" s="3"/>
      <c r="FY239" s="3"/>
      <c r="FZ239" s="3"/>
      <c r="GA239" s="3"/>
      <c r="GB239" s="3"/>
      <c r="GC239" s="3"/>
      <c r="GD239" s="3"/>
      <c r="GE239" s="3"/>
      <c r="GF239" s="3"/>
      <c r="GG239" s="3"/>
      <c r="GH239" s="3"/>
      <c r="GI239" s="3"/>
      <c r="GJ239" s="3"/>
      <c r="GK239" s="3"/>
      <c r="GL239" s="3"/>
      <c r="GM239" s="3"/>
      <c r="GN239" s="3"/>
      <c r="GO239" s="3"/>
      <c r="GP239" s="3"/>
      <c r="GQ239" s="3"/>
      <c r="GR239" s="3"/>
      <c r="GS239" s="3"/>
      <c r="GT239" s="3"/>
      <c r="GU239" s="3"/>
      <c r="GV239" s="3"/>
      <c r="GW239" s="3"/>
      <c r="GX239" s="3"/>
      <c r="GY239" s="3"/>
      <c r="GZ239" s="3"/>
      <c r="HA239" s="3"/>
      <c r="HB239" s="3"/>
      <c r="HC239" s="3"/>
      <c r="HD239" s="3"/>
      <c r="HE239" s="3"/>
      <c r="HF239" s="3"/>
      <c r="HG239" s="3"/>
      <c r="HH239" s="3"/>
      <c r="HI239" s="3"/>
      <c r="HJ239" s="3"/>
      <c r="HK239" s="3"/>
      <c r="HL239" s="3"/>
      <c r="HM239" s="3"/>
      <c r="HN239" s="3"/>
      <c r="HO239" s="3"/>
      <c r="HP239" s="3"/>
      <c r="HQ239" s="3"/>
      <c r="HR239" s="3"/>
      <c r="HS239" s="3"/>
      <c r="HT239" s="3"/>
      <c r="HU239" s="3"/>
      <c r="HV239" s="3"/>
      <c r="HW239" s="3"/>
      <c r="HX239" s="3"/>
      <c r="HY239" s="3"/>
      <c r="HZ239" s="3"/>
      <c r="IA239" s="3"/>
      <c r="IB239" s="3"/>
      <c r="IC239" s="3"/>
      <c r="ID239" s="3"/>
      <c r="IE239" s="3"/>
      <c r="IF239" s="3"/>
      <c r="IG239" s="3"/>
      <c r="IH239" s="3"/>
      <c r="II239" s="3"/>
      <c r="IJ239" s="3"/>
      <c r="IK239" s="3"/>
      <c r="IL239" s="3"/>
      <c r="IM239" s="3"/>
      <c r="IN239" s="3"/>
      <c r="IO239" s="3"/>
      <c r="IP239" s="3"/>
      <c r="IQ239" s="3"/>
      <c r="IR239" s="3"/>
      <c r="IS239" s="3"/>
      <c r="IT239" s="3"/>
      <c r="IU239" s="3"/>
      <c r="IV239" s="3"/>
    </row>
    <row r="240" s="1" customFormat="1" ht="14.25" spans="1:256">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c r="FV240" s="3"/>
      <c r="FW240" s="3"/>
      <c r="FX240" s="3"/>
      <c r="FY240" s="3"/>
      <c r="FZ240" s="3"/>
      <c r="GA240" s="3"/>
      <c r="GB240" s="3"/>
      <c r="GC240" s="3"/>
      <c r="GD240" s="3"/>
      <c r="GE240" s="3"/>
      <c r="GF240" s="3"/>
      <c r="GG240" s="3"/>
      <c r="GH240" s="3"/>
      <c r="GI240" s="3"/>
      <c r="GJ240" s="3"/>
      <c r="GK240" s="3"/>
      <c r="GL240" s="3"/>
      <c r="GM240" s="3"/>
      <c r="GN240" s="3"/>
      <c r="GO240" s="3"/>
      <c r="GP240" s="3"/>
      <c r="GQ240" s="3"/>
      <c r="GR240" s="3"/>
      <c r="GS240" s="3"/>
      <c r="GT240" s="3"/>
      <c r="GU240" s="3"/>
      <c r="GV240" s="3"/>
      <c r="GW240" s="3"/>
      <c r="GX240" s="3"/>
      <c r="GY240" s="3"/>
      <c r="GZ240" s="3"/>
      <c r="HA240" s="3"/>
      <c r="HB240" s="3"/>
      <c r="HC240" s="3"/>
      <c r="HD240" s="3"/>
      <c r="HE240" s="3"/>
      <c r="HF240" s="3"/>
      <c r="HG240" s="3"/>
      <c r="HH240" s="3"/>
      <c r="HI240" s="3"/>
      <c r="HJ240" s="3"/>
      <c r="HK240" s="3"/>
      <c r="HL240" s="3"/>
      <c r="HM240" s="3"/>
      <c r="HN240" s="3"/>
      <c r="HO240" s="3"/>
      <c r="HP240" s="3"/>
      <c r="HQ240" s="3"/>
      <c r="HR240" s="3"/>
      <c r="HS240" s="3"/>
      <c r="HT240" s="3"/>
      <c r="HU240" s="3"/>
      <c r="HV240" s="3"/>
      <c r="HW240" s="3"/>
      <c r="HX240" s="3"/>
      <c r="HY240" s="3"/>
      <c r="HZ240" s="3"/>
      <c r="IA240" s="3"/>
      <c r="IB240" s="3"/>
      <c r="IC240" s="3"/>
      <c r="ID240" s="3"/>
      <c r="IE240" s="3"/>
      <c r="IF240" s="3"/>
      <c r="IG240" s="3"/>
      <c r="IH240" s="3"/>
      <c r="II240" s="3"/>
      <c r="IJ240" s="3"/>
      <c r="IK240" s="3"/>
      <c r="IL240" s="3"/>
      <c r="IM240" s="3"/>
      <c r="IN240" s="3"/>
      <c r="IO240" s="3"/>
      <c r="IP240" s="3"/>
      <c r="IQ240" s="3"/>
      <c r="IR240" s="3"/>
      <c r="IS240" s="3"/>
      <c r="IT240" s="3"/>
      <c r="IU240" s="3"/>
      <c r="IV240" s="3"/>
    </row>
    <row r="241" s="1" customFormat="1" ht="14.25" spans="1:256">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c r="FV241" s="3"/>
      <c r="FW241" s="3"/>
      <c r="FX241" s="3"/>
      <c r="FY241" s="3"/>
      <c r="FZ241" s="3"/>
      <c r="GA241" s="3"/>
      <c r="GB241" s="3"/>
      <c r="GC241" s="3"/>
      <c r="GD241" s="3"/>
      <c r="GE241" s="3"/>
      <c r="GF241" s="3"/>
      <c r="GG241" s="3"/>
      <c r="GH241" s="3"/>
      <c r="GI241" s="3"/>
      <c r="GJ241" s="3"/>
      <c r="GK241" s="3"/>
      <c r="GL241" s="3"/>
      <c r="GM241" s="3"/>
      <c r="GN241" s="3"/>
      <c r="GO241" s="3"/>
      <c r="GP241" s="3"/>
      <c r="GQ241" s="3"/>
      <c r="GR241" s="3"/>
      <c r="GS241" s="3"/>
      <c r="GT241" s="3"/>
      <c r="GU241" s="3"/>
      <c r="GV241" s="3"/>
      <c r="GW241" s="3"/>
      <c r="GX241" s="3"/>
      <c r="GY241" s="3"/>
      <c r="GZ241" s="3"/>
      <c r="HA241" s="3"/>
      <c r="HB241" s="3"/>
      <c r="HC241" s="3"/>
      <c r="HD241" s="3"/>
      <c r="HE241" s="3"/>
      <c r="HF241" s="3"/>
      <c r="HG241" s="3"/>
      <c r="HH241" s="3"/>
      <c r="HI241" s="3"/>
      <c r="HJ241" s="3"/>
      <c r="HK241" s="3"/>
      <c r="HL241" s="3"/>
      <c r="HM241" s="3"/>
      <c r="HN241" s="3"/>
      <c r="HO241" s="3"/>
      <c r="HP241" s="3"/>
      <c r="HQ241" s="3"/>
      <c r="HR241" s="3"/>
      <c r="HS241" s="3"/>
      <c r="HT241" s="3"/>
      <c r="HU241" s="3"/>
      <c r="HV241" s="3"/>
      <c r="HW241" s="3"/>
      <c r="HX241" s="3"/>
      <c r="HY241" s="3"/>
      <c r="HZ241" s="3"/>
      <c r="IA241" s="3"/>
      <c r="IB241" s="3"/>
      <c r="IC241" s="3"/>
      <c r="ID241" s="3"/>
      <c r="IE241" s="3"/>
      <c r="IF241" s="3"/>
      <c r="IG241" s="3"/>
      <c r="IH241" s="3"/>
      <c r="II241" s="3"/>
      <c r="IJ241" s="3"/>
      <c r="IK241" s="3"/>
      <c r="IL241" s="3"/>
      <c r="IM241" s="3"/>
      <c r="IN241" s="3"/>
      <c r="IO241" s="3"/>
      <c r="IP241" s="3"/>
      <c r="IQ241" s="3"/>
      <c r="IR241" s="3"/>
      <c r="IS241" s="3"/>
      <c r="IT241" s="3"/>
      <c r="IU241" s="3"/>
      <c r="IV241" s="3"/>
    </row>
    <row r="242" s="1" customFormat="1" ht="14.25" spans="1:256">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c r="FV242" s="3"/>
      <c r="FW242" s="3"/>
      <c r="FX242" s="3"/>
      <c r="FY242" s="3"/>
      <c r="FZ242" s="3"/>
      <c r="GA242" s="3"/>
      <c r="GB242" s="3"/>
      <c r="GC242" s="3"/>
      <c r="GD242" s="3"/>
      <c r="GE242" s="3"/>
      <c r="GF242" s="3"/>
      <c r="GG242" s="3"/>
      <c r="GH242" s="3"/>
      <c r="GI242" s="3"/>
      <c r="GJ242" s="3"/>
      <c r="GK242" s="3"/>
      <c r="GL242" s="3"/>
      <c r="GM242" s="3"/>
      <c r="GN242" s="3"/>
      <c r="GO242" s="3"/>
      <c r="GP242" s="3"/>
      <c r="GQ242" s="3"/>
      <c r="GR242" s="3"/>
      <c r="GS242" s="3"/>
      <c r="GT242" s="3"/>
      <c r="GU242" s="3"/>
      <c r="GV242" s="3"/>
      <c r="GW242" s="3"/>
      <c r="GX242" s="3"/>
      <c r="GY242" s="3"/>
      <c r="GZ242" s="3"/>
      <c r="HA242" s="3"/>
      <c r="HB242" s="3"/>
      <c r="HC242" s="3"/>
      <c r="HD242" s="3"/>
      <c r="HE242" s="3"/>
      <c r="HF242" s="3"/>
      <c r="HG242" s="3"/>
      <c r="HH242" s="3"/>
      <c r="HI242" s="3"/>
      <c r="HJ242" s="3"/>
      <c r="HK242" s="3"/>
      <c r="HL242" s="3"/>
      <c r="HM242" s="3"/>
      <c r="HN242" s="3"/>
      <c r="HO242" s="3"/>
      <c r="HP242" s="3"/>
      <c r="HQ242" s="3"/>
      <c r="HR242" s="3"/>
      <c r="HS242" s="3"/>
      <c r="HT242" s="3"/>
      <c r="HU242" s="3"/>
      <c r="HV242" s="3"/>
      <c r="HW242" s="3"/>
      <c r="HX242" s="3"/>
      <c r="HY242" s="3"/>
      <c r="HZ242" s="3"/>
      <c r="IA242" s="3"/>
      <c r="IB242" s="3"/>
      <c r="IC242" s="3"/>
      <c r="ID242" s="3"/>
      <c r="IE242" s="3"/>
      <c r="IF242" s="3"/>
      <c r="IG242" s="3"/>
      <c r="IH242" s="3"/>
      <c r="II242" s="3"/>
      <c r="IJ242" s="3"/>
      <c r="IK242" s="3"/>
      <c r="IL242" s="3"/>
      <c r="IM242" s="3"/>
      <c r="IN242" s="3"/>
      <c r="IO242" s="3"/>
      <c r="IP242" s="3"/>
      <c r="IQ242" s="3"/>
      <c r="IR242" s="3"/>
      <c r="IS242" s="3"/>
      <c r="IT242" s="3"/>
      <c r="IU242" s="3"/>
      <c r="IV242" s="3"/>
    </row>
    <row r="243" s="1" customFormat="1" ht="14.25" spans="1:256">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c r="FV243" s="3"/>
      <c r="FW243" s="3"/>
      <c r="FX243" s="3"/>
      <c r="FY243" s="3"/>
      <c r="FZ243" s="3"/>
      <c r="GA243" s="3"/>
      <c r="GB243" s="3"/>
      <c r="GC243" s="3"/>
      <c r="GD243" s="3"/>
      <c r="GE243" s="3"/>
      <c r="GF243" s="3"/>
      <c r="GG243" s="3"/>
      <c r="GH243" s="3"/>
      <c r="GI243" s="3"/>
      <c r="GJ243" s="3"/>
      <c r="GK243" s="3"/>
      <c r="GL243" s="3"/>
      <c r="GM243" s="3"/>
      <c r="GN243" s="3"/>
      <c r="GO243" s="3"/>
      <c r="GP243" s="3"/>
      <c r="GQ243" s="3"/>
      <c r="GR243" s="3"/>
      <c r="GS243" s="3"/>
      <c r="GT243" s="3"/>
      <c r="GU243" s="3"/>
      <c r="GV243" s="3"/>
      <c r="GW243" s="3"/>
      <c r="GX243" s="3"/>
      <c r="GY243" s="3"/>
      <c r="GZ243" s="3"/>
      <c r="HA243" s="3"/>
      <c r="HB243" s="3"/>
      <c r="HC243" s="3"/>
      <c r="HD243" s="3"/>
      <c r="HE243" s="3"/>
      <c r="HF243" s="3"/>
      <c r="HG243" s="3"/>
      <c r="HH243" s="3"/>
      <c r="HI243" s="3"/>
      <c r="HJ243" s="3"/>
      <c r="HK243" s="3"/>
      <c r="HL243" s="3"/>
      <c r="HM243" s="3"/>
      <c r="HN243" s="3"/>
      <c r="HO243" s="3"/>
      <c r="HP243" s="3"/>
      <c r="HQ243" s="3"/>
      <c r="HR243" s="3"/>
      <c r="HS243" s="3"/>
      <c r="HT243" s="3"/>
      <c r="HU243" s="3"/>
      <c r="HV243" s="3"/>
      <c r="HW243" s="3"/>
      <c r="HX243" s="3"/>
      <c r="HY243" s="3"/>
      <c r="HZ243" s="3"/>
      <c r="IA243" s="3"/>
      <c r="IB243" s="3"/>
      <c r="IC243" s="3"/>
      <c r="ID243" s="3"/>
      <c r="IE243" s="3"/>
      <c r="IF243" s="3"/>
      <c r="IG243" s="3"/>
      <c r="IH243" s="3"/>
      <c r="II243" s="3"/>
      <c r="IJ243" s="3"/>
      <c r="IK243" s="3"/>
      <c r="IL243" s="3"/>
      <c r="IM243" s="3"/>
      <c r="IN243" s="3"/>
      <c r="IO243" s="3"/>
      <c r="IP243" s="3"/>
      <c r="IQ243" s="3"/>
      <c r="IR243" s="3"/>
      <c r="IS243" s="3"/>
      <c r="IT243" s="3"/>
      <c r="IU243" s="3"/>
      <c r="IV243" s="3"/>
    </row>
    <row r="244" s="1" customFormat="1" ht="14.25" spans="1:256">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c r="FV244" s="3"/>
      <c r="FW244" s="3"/>
      <c r="FX244" s="3"/>
      <c r="FY244" s="3"/>
      <c r="FZ244" s="3"/>
      <c r="GA244" s="3"/>
      <c r="GB244" s="3"/>
      <c r="GC244" s="3"/>
      <c r="GD244" s="3"/>
      <c r="GE244" s="3"/>
      <c r="GF244" s="3"/>
      <c r="GG244" s="3"/>
      <c r="GH244" s="3"/>
      <c r="GI244" s="3"/>
      <c r="GJ244" s="3"/>
      <c r="GK244" s="3"/>
      <c r="GL244" s="3"/>
      <c r="GM244" s="3"/>
      <c r="GN244" s="3"/>
      <c r="GO244" s="3"/>
      <c r="GP244" s="3"/>
      <c r="GQ244" s="3"/>
      <c r="GR244" s="3"/>
      <c r="GS244" s="3"/>
      <c r="GT244" s="3"/>
      <c r="GU244" s="3"/>
      <c r="GV244" s="3"/>
      <c r="GW244" s="3"/>
      <c r="GX244" s="3"/>
      <c r="GY244" s="3"/>
      <c r="GZ244" s="3"/>
      <c r="HA244" s="3"/>
      <c r="HB244" s="3"/>
      <c r="HC244" s="3"/>
      <c r="HD244" s="3"/>
      <c r="HE244" s="3"/>
      <c r="HF244" s="3"/>
      <c r="HG244" s="3"/>
      <c r="HH244" s="3"/>
      <c r="HI244" s="3"/>
      <c r="HJ244" s="3"/>
      <c r="HK244" s="3"/>
      <c r="HL244" s="3"/>
      <c r="HM244" s="3"/>
      <c r="HN244" s="3"/>
      <c r="HO244" s="3"/>
      <c r="HP244" s="3"/>
      <c r="HQ244" s="3"/>
      <c r="HR244" s="3"/>
      <c r="HS244" s="3"/>
      <c r="HT244" s="3"/>
      <c r="HU244" s="3"/>
      <c r="HV244" s="3"/>
      <c r="HW244" s="3"/>
      <c r="HX244" s="3"/>
      <c r="HY244" s="3"/>
      <c r="HZ244" s="3"/>
      <c r="IA244" s="3"/>
      <c r="IB244" s="3"/>
      <c r="IC244" s="3"/>
      <c r="ID244" s="3"/>
      <c r="IE244" s="3"/>
      <c r="IF244" s="3"/>
      <c r="IG244" s="3"/>
      <c r="IH244" s="3"/>
      <c r="II244" s="3"/>
      <c r="IJ244" s="3"/>
      <c r="IK244" s="3"/>
      <c r="IL244" s="3"/>
      <c r="IM244" s="3"/>
      <c r="IN244" s="3"/>
      <c r="IO244" s="3"/>
      <c r="IP244" s="3"/>
      <c r="IQ244" s="3"/>
      <c r="IR244" s="3"/>
      <c r="IS244" s="3"/>
      <c r="IT244" s="3"/>
      <c r="IU244" s="3"/>
      <c r="IV244" s="3"/>
    </row>
    <row r="245" s="1" customFormat="1" ht="14.25" spans="1:256">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c r="FV245" s="3"/>
      <c r="FW245" s="3"/>
      <c r="FX245" s="3"/>
      <c r="FY245" s="3"/>
      <c r="FZ245" s="3"/>
      <c r="GA245" s="3"/>
      <c r="GB245" s="3"/>
      <c r="GC245" s="3"/>
      <c r="GD245" s="3"/>
      <c r="GE245" s="3"/>
      <c r="GF245" s="3"/>
      <c r="GG245" s="3"/>
      <c r="GH245" s="3"/>
      <c r="GI245" s="3"/>
      <c r="GJ245" s="3"/>
      <c r="GK245" s="3"/>
      <c r="GL245" s="3"/>
      <c r="GM245" s="3"/>
      <c r="GN245" s="3"/>
      <c r="GO245" s="3"/>
      <c r="GP245" s="3"/>
      <c r="GQ245" s="3"/>
      <c r="GR245" s="3"/>
      <c r="GS245" s="3"/>
      <c r="GT245" s="3"/>
      <c r="GU245" s="3"/>
      <c r="GV245" s="3"/>
      <c r="GW245" s="3"/>
      <c r="GX245" s="3"/>
      <c r="GY245" s="3"/>
      <c r="GZ245" s="3"/>
      <c r="HA245" s="3"/>
      <c r="HB245" s="3"/>
      <c r="HC245" s="3"/>
      <c r="HD245" s="3"/>
      <c r="HE245" s="3"/>
      <c r="HF245" s="3"/>
      <c r="HG245" s="3"/>
      <c r="HH245" s="3"/>
      <c r="HI245" s="3"/>
      <c r="HJ245" s="3"/>
      <c r="HK245" s="3"/>
      <c r="HL245" s="3"/>
      <c r="HM245" s="3"/>
      <c r="HN245" s="3"/>
      <c r="HO245" s="3"/>
      <c r="HP245" s="3"/>
      <c r="HQ245" s="3"/>
      <c r="HR245" s="3"/>
      <c r="HS245" s="3"/>
      <c r="HT245" s="3"/>
      <c r="HU245" s="3"/>
      <c r="HV245" s="3"/>
      <c r="HW245" s="3"/>
      <c r="HX245" s="3"/>
      <c r="HY245" s="3"/>
      <c r="HZ245" s="3"/>
      <c r="IA245" s="3"/>
      <c r="IB245" s="3"/>
      <c r="IC245" s="3"/>
      <c r="ID245" s="3"/>
      <c r="IE245" s="3"/>
      <c r="IF245" s="3"/>
      <c r="IG245" s="3"/>
      <c r="IH245" s="3"/>
      <c r="II245" s="3"/>
      <c r="IJ245" s="3"/>
      <c r="IK245" s="3"/>
      <c r="IL245" s="3"/>
      <c r="IM245" s="3"/>
      <c r="IN245" s="3"/>
      <c r="IO245" s="3"/>
      <c r="IP245" s="3"/>
      <c r="IQ245" s="3"/>
      <c r="IR245" s="3"/>
      <c r="IS245" s="3"/>
      <c r="IT245" s="3"/>
      <c r="IU245" s="3"/>
      <c r="IV245" s="3"/>
    </row>
    <row r="246" s="1" customFormat="1" ht="14.25" spans="1:256">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c r="FV246" s="3"/>
      <c r="FW246" s="3"/>
      <c r="FX246" s="3"/>
      <c r="FY246" s="3"/>
      <c r="FZ246" s="3"/>
      <c r="GA246" s="3"/>
      <c r="GB246" s="3"/>
      <c r="GC246" s="3"/>
      <c r="GD246" s="3"/>
      <c r="GE246" s="3"/>
      <c r="GF246" s="3"/>
      <c r="GG246" s="3"/>
      <c r="GH246" s="3"/>
      <c r="GI246" s="3"/>
      <c r="GJ246" s="3"/>
      <c r="GK246" s="3"/>
      <c r="GL246" s="3"/>
      <c r="GM246" s="3"/>
      <c r="GN246" s="3"/>
      <c r="GO246" s="3"/>
      <c r="GP246" s="3"/>
      <c r="GQ246" s="3"/>
      <c r="GR246" s="3"/>
      <c r="GS246" s="3"/>
      <c r="GT246" s="3"/>
      <c r="GU246" s="3"/>
      <c r="GV246" s="3"/>
      <c r="GW246" s="3"/>
      <c r="GX246" s="3"/>
      <c r="GY246" s="3"/>
      <c r="GZ246" s="3"/>
      <c r="HA246" s="3"/>
      <c r="HB246" s="3"/>
      <c r="HC246" s="3"/>
      <c r="HD246" s="3"/>
      <c r="HE246" s="3"/>
      <c r="HF246" s="3"/>
      <c r="HG246" s="3"/>
      <c r="HH246" s="3"/>
      <c r="HI246" s="3"/>
      <c r="HJ246" s="3"/>
      <c r="HK246" s="3"/>
      <c r="HL246" s="3"/>
      <c r="HM246" s="3"/>
      <c r="HN246" s="3"/>
      <c r="HO246" s="3"/>
      <c r="HP246" s="3"/>
      <c r="HQ246" s="3"/>
      <c r="HR246" s="3"/>
      <c r="HS246" s="3"/>
      <c r="HT246" s="3"/>
      <c r="HU246" s="3"/>
      <c r="HV246" s="3"/>
      <c r="HW246" s="3"/>
      <c r="HX246" s="3"/>
      <c r="HY246" s="3"/>
      <c r="HZ246" s="3"/>
      <c r="IA246" s="3"/>
      <c r="IB246" s="3"/>
      <c r="IC246" s="3"/>
      <c r="ID246" s="3"/>
      <c r="IE246" s="3"/>
      <c r="IF246" s="3"/>
      <c r="IG246" s="3"/>
      <c r="IH246" s="3"/>
      <c r="II246" s="3"/>
      <c r="IJ246" s="3"/>
      <c r="IK246" s="3"/>
      <c r="IL246" s="3"/>
      <c r="IM246" s="3"/>
      <c r="IN246" s="3"/>
      <c r="IO246" s="3"/>
      <c r="IP246" s="3"/>
      <c r="IQ246" s="3"/>
      <c r="IR246" s="3"/>
      <c r="IS246" s="3"/>
      <c r="IT246" s="3"/>
      <c r="IU246" s="3"/>
      <c r="IV246" s="3"/>
    </row>
    <row r="247" s="1" customFormat="1" ht="14.25" spans="1:256">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c r="FV247" s="3"/>
      <c r="FW247" s="3"/>
      <c r="FX247" s="3"/>
      <c r="FY247" s="3"/>
      <c r="FZ247" s="3"/>
      <c r="GA247" s="3"/>
      <c r="GB247" s="3"/>
      <c r="GC247" s="3"/>
      <c r="GD247" s="3"/>
      <c r="GE247" s="3"/>
      <c r="GF247" s="3"/>
      <c r="GG247" s="3"/>
      <c r="GH247" s="3"/>
      <c r="GI247" s="3"/>
      <c r="GJ247" s="3"/>
      <c r="GK247" s="3"/>
      <c r="GL247" s="3"/>
      <c r="GM247" s="3"/>
      <c r="GN247" s="3"/>
      <c r="GO247" s="3"/>
      <c r="GP247" s="3"/>
      <c r="GQ247" s="3"/>
      <c r="GR247" s="3"/>
      <c r="GS247" s="3"/>
      <c r="GT247" s="3"/>
      <c r="GU247" s="3"/>
      <c r="GV247" s="3"/>
      <c r="GW247" s="3"/>
      <c r="GX247" s="3"/>
      <c r="GY247" s="3"/>
      <c r="GZ247" s="3"/>
      <c r="HA247" s="3"/>
      <c r="HB247" s="3"/>
      <c r="HC247" s="3"/>
      <c r="HD247" s="3"/>
      <c r="HE247" s="3"/>
      <c r="HF247" s="3"/>
      <c r="HG247" s="3"/>
      <c r="HH247" s="3"/>
      <c r="HI247" s="3"/>
      <c r="HJ247" s="3"/>
      <c r="HK247" s="3"/>
      <c r="HL247" s="3"/>
      <c r="HM247" s="3"/>
      <c r="HN247" s="3"/>
      <c r="HO247" s="3"/>
      <c r="HP247" s="3"/>
      <c r="HQ247" s="3"/>
      <c r="HR247" s="3"/>
      <c r="HS247" s="3"/>
      <c r="HT247" s="3"/>
      <c r="HU247" s="3"/>
      <c r="HV247" s="3"/>
      <c r="HW247" s="3"/>
      <c r="HX247" s="3"/>
      <c r="HY247" s="3"/>
      <c r="HZ247" s="3"/>
      <c r="IA247" s="3"/>
      <c r="IB247" s="3"/>
      <c r="IC247" s="3"/>
      <c r="ID247" s="3"/>
      <c r="IE247" s="3"/>
      <c r="IF247" s="3"/>
      <c r="IG247" s="3"/>
      <c r="IH247" s="3"/>
      <c r="II247" s="3"/>
      <c r="IJ247" s="3"/>
      <c r="IK247" s="3"/>
      <c r="IL247" s="3"/>
      <c r="IM247" s="3"/>
      <c r="IN247" s="3"/>
      <c r="IO247" s="3"/>
      <c r="IP247" s="3"/>
      <c r="IQ247" s="3"/>
      <c r="IR247" s="3"/>
      <c r="IS247" s="3"/>
      <c r="IT247" s="3"/>
      <c r="IU247" s="3"/>
      <c r="IV247" s="3"/>
    </row>
    <row r="248" s="1" customFormat="1" ht="14.25" spans="1:256">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c r="FV248" s="3"/>
      <c r="FW248" s="3"/>
      <c r="FX248" s="3"/>
      <c r="FY248" s="3"/>
      <c r="FZ248" s="3"/>
      <c r="GA248" s="3"/>
      <c r="GB248" s="3"/>
      <c r="GC248" s="3"/>
      <c r="GD248" s="3"/>
      <c r="GE248" s="3"/>
      <c r="GF248" s="3"/>
      <c r="GG248" s="3"/>
      <c r="GH248" s="3"/>
      <c r="GI248" s="3"/>
      <c r="GJ248" s="3"/>
      <c r="GK248" s="3"/>
      <c r="GL248" s="3"/>
      <c r="GM248" s="3"/>
      <c r="GN248" s="3"/>
      <c r="GO248" s="3"/>
      <c r="GP248" s="3"/>
      <c r="GQ248" s="3"/>
      <c r="GR248" s="3"/>
      <c r="GS248" s="3"/>
      <c r="GT248" s="3"/>
      <c r="GU248" s="3"/>
      <c r="GV248" s="3"/>
      <c r="GW248" s="3"/>
      <c r="GX248" s="3"/>
      <c r="GY248" s="3"/>
      <c r="GZ248" s="3"/>
      <c r="HA248" s="3"/>
      <c r="HB248" s="3"/>
      <c r="HC248" s="3"/>
      <c r="HD248" s="3"/>
      <c r="HE248" s="3"/>
      <c r="HF248" s="3"/>
      <c r="HG248" s="3"/>
      <c r="HH248" s="3"/>
      <c r="HI248" s="3"/>
      <c r="HJ248" s="3"/>
      <c r="HK248" s="3"/>
      <c r="HL248" s="3"/>
      <c r="HM248" s="3"/>
      <c r="HN248" s="3"/>
      <c r="HO248" s="3"/>
      <c r="HP248" s="3"/>
      <c r="HQ248" s="3"/>
      <c r="HR248" s="3"/>
      <c r="HS248" s="3"/>
      <c r="HT248" s="3"/>
      <c r="HU248" s="3"/>
      <c r="HV248" s="3"/>
      <c r="HW248" s="3"/>
      <c r="HX248" s="3"/>
      <c r="HY248" s="3"/>
      <c r="HZ248" s="3"/>
      <c r="IA248" s="3"/>
      <c r="IB248" s="3"/>
      <c r="IC248" s="3"/>
      <c r="ID248" s="3"/>
      <c r="IE248" s="3"/>
      <c r="IF248" s="3"/>
      <c r="IG248" s="3"/>
      <c r="IH248" s="3"/>
      <c r="II248" s="3"/>
      <c r="IJ248" s="3"/>
      <c r="IK248" s="3"/>
      <c r="IL248" s="3"/>
      <c r="IM248" s="3"/>
      <c r="IN248" s="3"/>
      <c r="IO248" s="3"/>
      <c r="IP248" s="3"/>
      <c r="IQ248" s="3"/>
      <c r="IR248" s="3"/>
      <c r="IS248" s="3"/>
      <c r="IT248" s="3"/>
      <c r="IU248" s="3"/>
      <c r="IV248" s="3"/>
    </row>
    <row r="249" s="1" customFormat="1" ht="14.25" spans="1:256">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c r="FV249" s="3"/>
      <c r="FW249" s="3"/>
      <c r="FX249" s="3"/>
      <c r="FY249" s="3"/>
      <c r="FZ249" s="3"/>
      <c r="GA249" s="3"/>
      <c r="GB249" s="3"/>
      <c r="GC249" s="3"/>
      <c r="GD249" s="3"/>
      <c r="GE249" s="3"/>
      <c r="GF249" s="3"/>
      <c r="GG249" s="3"/>
      <c r="GH249" s="3"/>
      <c r="GI249" s="3"/>
      <c r="GJ249" s="3"/>
      <c r="GK249" s="3"/>
      <c r="GL249" s="3"/>
      <c r="GM249" s="3"/>
      <c r="GN249" s="3"/>
      <c r="GO249" s="3"/>
      <c r="GP249" s="3"/>
      <c r="GQ249" s="3"/>
      <c r="GR249" s="3"/>
      <c r="GS249" s="3"/>
      <c r="GT249" s="3"/>
      <c r="GU249" s="3"/>
      <c r="GV249" s="3"/>
      <c r="GW249" s="3"/>
      <c r="GX249" s="3"/>
      <c r="GY249" s="3"/>
      <c r="GZ249" s="3"/>
      <c r="HA249" s="3"/>
      <c r="HB249" s="3"/>
      <c r="HC249" s="3"/>
      <c r="HD249" s="3"/>
      <c r="HE249" s="3"/>
      <c r="HF249" s="3"/>
      <c r="HG249" s="3"/>
      <c r="HH249" s="3"/>
      <c r="HI249" s="3"/>
      <c r="HJ249" s="3"/>
      <c r="HK249" s="3"/>
      <c r="HL249" s="3"/>
      <c r="HM249" s="3"/>
      <c r="HN249" s="3"/>
      <c r="HO249" s="3"/>
      <c r="HP249" s="3"/>
      <c r="HQ249" s="3"/>
      <c r="HR249" s="3"/>
      <c r="HS249" s="3"/>
      <c r="HT249" s="3"/>
      <c r="HU249" s="3"/>
      <c r="HV249" s="3"/>
      <c r="HW249" s="3"/>
      <c r="HX249" s="3"/>
      <c r="HY249" s="3"/>
      <c r="HZ249" s="3"/>
      <c r="IA249" s="3"/>
      <c r="IB249" s="3"/>
      <c r="IC249" s="3"/>
      <c r="ID249" s="3"/>
      <c r="IE249" s="3"/>
      <c r="IF249" s="3"/>
      <c r="IG249" s="3"/>
      <c r="IH249" s="3"/>
      <c r="II249" s="3"/>
      <c r="IJ249" s="3"/>
      <c r="IK249" s="3"/>
      <c r="IL249" s="3"/>
      <c r="IM249" s="3"/>
      <c r="IN249" s="3"/>
      <c r="IO249" s="3"/>
      <c r="IP249" s="3"/>
      <c r="IQ249" s="3"/>
      <c r="IR249" s="3"/>
      <c r="IS249" s="3"/>
      <c r="IT249" s="3"/>
      <c r="IU249" s="3"/>
      <c r="IV249" s="3"/>
    </row>
    <row r="250" s="1" customFormat="1" ht="14.25" spans="1:256">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c r="FV250" s="3"/>
      <c r="FW250" s="3"/>
      <c r="FX250" s="3"/>
      <c r="FY250" s="3"/>
      <c r="FZ250" s="3"/>
      <c r="GA250" s="3"/>
      <c r="GB250" s="3"/>
      <c r="GC250" s="3"/>
      <c r="GD250" s="3"/>
      <c r="GE250" s="3"/>
      <c r="GF250" s="3"/>
      <c r="GG250" s="3"/>
      <c r="GH250" s="3"/>
      <c r="GI250" s="3"/>
      <c r="GJ250" s="3"/>
      <c r="GK250" s="3"/>
      <c r="GL250" s="3"/>
      <c r="GM250" s="3"/>
      <c r="GN250" s="3"/>
      <c r="GO250" s="3"/>
      <c r="GP250" s="3"/>
      <c r="GQ250" s="3"/>
      <c r="GR250" s="3"/>
      <c r="GS250" s="3"/>
      <c r="GT250" s="3"/>
      <c r="GU250" s="3"/>
      <c r="GV250" s="3"/>
      <c r="GW250" s="3"/>
      <c r="GX250" s="3"/>
      <c r="GY250" s="3"/>
      <c r="GZ250" s="3"/>
      <c r="HA250" s="3"/>
      <c r="HB250" s="3"/>
      <c r="HC250" s="3"/>
      <c r="HD250" s="3"/>
      <c r="HE250" s="3"/>
      <c r="HF250" s="3"/>
      <c r="HG250" s="3"/>
      <c r="HH250" s="3"/>
      <c r="HI250" s="3"/>
      <c r="HJ250" s="3"/>
      <c r="HK250" s="3"/>
      <c r="HL250" s="3"/>
      <c r="HM250" s="3"/>
      <c r="HN250" s="3"/>
      <c r="HO250" s="3"/>
      <c r="HP250" s="3"/>
      <c r="HQ250" s="3"/>
      <c r="HR250" s="3"/>
      <c r="HS250" s="3"/>
      <c r="HT250" s="3"/>
      <c r="HU250" s="3"/>
      <c r="HV250" s="3"/>
      <c r="HW250" s="3"/>
      <c r="HX250" s="3"/>
      <c r="HY250" s="3"/>
      <c r="HZ250" s="3"/>
      <c r="IA250" s="3"/>
      <c r="IB250" s="3"/>
      <c r="IC250" s="3"/>
      <c r="ID250" s="3"/>
      <c r="IE250" s="3"/>
      <c r="IF250" s="3"/>
      <c r="IG250" s="3"/>
      <c r="IH250" s="3"/>
      <c r="II250" s="3"/>
      <c r="IJ250" s="3"/>
      <c r="IK250" s="3"/>
      <c r="IL250" s="3"/>
      <c r="IM250" s="3"/>
      <c r="IN250" s="3"/>
      <c r="IO250" s="3"/>
      <c r="IP250" s="3"/>
      <c r="IQ250" s="3"/>
      <c r="IR250" s="3"/>
      <c r="IS250" s="3"/>
      <c r="IT250" s="3"/>
      <c r="IU250" s="3"/>
      <c r="IV250" s="3"/>
    </row>
    <row r="251" s="1" customFormat="1" ht="14.25" spans="1:256">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c r="FV251" s="3"/>
      <c r="FW251" s="3"/>
      <c r="FX251" s="3"/>
      <c r="FY251" s="3"/>
      <c r="FZ251" s="3"/>
      <c r="GA251" s="3"/>
      <c r="GB251" s="3"/>
      <c r="GC251" s="3"/>
      <c r="GD251" s="3"/>
      <c r="GE251" s="3"/>
      <c r="GF251" s="3"/>
      <c r="GG251" s="3"/>
      <c r="GH251" s="3"/>
      <c r="GI251" s="3"/>
      <c r="GJ251" s="3"/>
      <c r="GK251" s="3"/>
      <c r="GL251" s="3"/>
      <c r="GM251" s="3"/>
      <c r="GN251" s="3"/>
      <c r="GO251" s="3"/>
      <c r="GP251" s="3"/>
      <c r="GQ251" s="3"/>
      <c r="GR251" s="3"/>
      <c r="GS251" s="3"/>
      <c r="GT251" s="3"/>
      <c r="GU251" s="3"/>
      <c r="GV251" s="3"/>
      <c r="GW251" s="3"/>
      <c r="GX251" s="3"/>
      <c r="GY251" s="3"/>
      <c r="GZ251" s="3"/>
      <c r="HA251" s="3"/>
      <c r="HB251" s="3"/>
      <c r="HC251" s="3"/>
      <c r="HD251" s="3"/>
      <c r="HE251" s="3"/>
      <c r="HF251" s="3"/>
      <c r="HG251" s="3"/>
      <c r="HH251" s="3"/>
      <c r="HI251" s="3"/>
      <c r="HJ251" s="3"/>
      <c r="HK251" s="3"/>
      <c r="HL251" s="3"/>
      <c r="HM251" s="3"/>
      <c r="HN251" s="3"/>
      <c r="HO251" s="3"/>
      <c r="HP251" s="3"/>
      <c r="HQ251" s="3"/>
      <c r="HR251" s="3"/>
      <c r="HS251" s="3"/>
      <c r="HT251" s="3"/>
      <c r="HU251" s="3"/>
      <c r="HV251" s="3"/>
      <c r="HW251" s="3"/>
      <c r="HX251" s="3"/>
      <c r="HY251" s="3"/>
      <c r="HZ251" s="3"/>
      <c r="IA251" s="3"/>
      <c r="IB251" s="3"/>
      <c r="IC251" s="3"/>
      <c r="ID251" s="3"/>
      <c r="IE251" s="3"/>
      <c r="IF251" s="3"/>
      <c r="IG251" s="3"/>
      <c r="IH251" s="3"/>
      <c r="II251" s="3"/>
      <c r="IJ251" s="3"/>
      <c r="IK251" s="3"/>
      <c r="IL251" s="3"/>
      <c r="IM251" s="3"/>
      <c r="IN251" s="3"/>
      <c r="IO251" s="3"/>
      <c r="IP251" s="3"/>
      <c r="IQ251" s="3"/>
      <c r="IR251" s="3"/>
      <c r="IS251" s="3"/>
      <c r="IT251" s="3"/>
      <c r="IU251" s="3"/>
      <c r="IV251" s="3"/>
    </row>
    <row r="252" s="1" customFormat="1" ht="14.25" spans="1:256">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c r="FV252" s="3"/>
      <c r="FW252" s="3"/>
      <c r="FX252" s="3"/>
      <c r="FY252" s="3"/>
      <c r="FZ252" s="3"/>
      <c r="GA252" s="3"/>
      <c r="GB252" s="3"/>
      <c r="GC252" s="3"/>
      <c r="GD252" s="3"/>
      <c r="GE252" s="3"/>
      <c r="GF252" s="3"/>
      <c r="GG252" s="3"/>
      <c r="GH252" s="3"/>
      <c r="GI252" s="3"/>
      <c r="GJ252" s="3"/>
      <c r="GK252" s="3"/>
      <c r="GL252" s="3"/>
      <c r="GM252" s="3"/>
      <c r="GN252" s="3"/>
      <c r="GO252" s="3"/>
      <c r="GP252" s="3"/>
      <c r="GQ252" s="3"/>
      <c r="GR252" s="3"/>
      <c r="GS252" s="3"/>
      <c r="GT252" s="3"/>
      <c r="GU252" s="3"/>
      <c r="GV252" s="3"/>
      <c r="GW252" s="3"/>
      <c r="GX252" s="3"/>
      <c r="GY252" s="3"/>
      <c r="GZ252" s="3"/>
      <c r="HA252" s="3"/>
      <c r="HB252" s="3"/>
      <c r="HC252" s="3"/>
      <c r="HD252" s="3"/>
      <c r="HE252" s="3"/>
      <c r="HF252" s="3"/>
      <c r="HG252" s="3"/>
      <c r="HH252" s="3"/>
      <c r="HI252" s="3"/>
      <c r="HJ252" s="3"/>
      <c r="HK252" s="3"/>
      <c r="HL252" s="3"/>
      <c r="HM252" s="3"/>
      <c r="HN252" s="3"/>
      <c r="HO252" s="3"/>
      <c r="HP252" s="3"/>
      <c r="HQ252" s="3"/>
      <c r="HR252" s="3"/>
      <c r="HS252" s="3"/>
      <c r="HT252" s="3"/>
      <c r="HU252" s="3"/>
      <c r="HV252" s="3"/>
      <c r="HW252" s="3"/>
      <c r="HX252" s="3"/>
      <c r="HY252" s="3"/>
      <c r="HZ252" s="3"/>
      <c r="IA252" s="3"/>
      <c r="IB252" s="3"/>
      <c r="IC252" s="3"/>
      <c r="ID252" s="3"/>
      <c r="IE252" s="3"/>
      <c r="IF252" s="3"/>
      <c r="IG252" s="3"/>
      <c r="IH252" s="3"/>
      <c r="II252" s="3"/>
      <c r="IJ252" s="3"/>
      <c r="IK252" s="3"/>
      <c r="IL252" s="3"/>
      <c r="IM252" s="3"/>
      <c r="IN252" s="3"/>
      <c r="IO252" s="3"/>
      <c r="IP252" s="3"/>
      <c r="IQ252" s="3"/>
      <c r="IR252" s="3"/>
      <c r="IS252" s="3"/>
      <c r="IT252" s="3"/>
      <c r="IU252" s="3"/>
      <c r="IV252" s="3"/>
    </row>
    <row r="253" s="1" customFormat="1" ht="14.25" spans="1:256">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c r="FV253" s="3"/>
      <c r="FW253" s="3"/>
      <c r="FX253" s="3"/>
      <c r="FY253" s="3"/>
      <c r="FZ253" s="3"/>
      <c r="GA253" s="3"/>
      <c r="GB253" s="3"/>
      <c r="GC253" s="3"/>
      <c r="GD253" s="3"/>
      <c r="GE253" s="3"/>
      <c r="GF253" s="3"/>
      <c r="GG253" s="3"/>
      <c r="GH253" s="3"/>
      <c r="GI253" s="3"/>
      <c r="GJ253" s="3"/>
      <c r="GK253" s="3"/>
      <c r="GL253" s="3"/>
      <c r="GM253" s="3"/>
      <c r="GN253" s="3"/>
      <c r="GO253" s="3"/>
      <c r="GP253" s="3"/>
      <c r="GQ253" s="3"/>
      <c r="GR253" s="3"/>
      <c r="GS253" s="3"/>
      <c r="GT253" s="3"/>
      <c r="GU253" s="3"/>
      <c r="GV253" s="3"/>
      <c r="GW253" s="3"/>
      <c r="GX253" s="3"/>
      <c r="GY253" s="3"/>
      <c r="GZ253" s="3"/>
      <c r="HA253" s="3"/>
      <c r="HB253" s="3"/>
      <c r="HC253" s="3"/>
      <c r="HD253" s="3"/>
      <c r="HE253" s="3"/>
      <c r="HF253" s="3"/>
      <c r="HG253" s="3"/>
      <c r="HH253" s="3"/>
      <c r="HI253" s="3"/>
      <c r="HJ253" s="3"/>
      <c r="HK253" s="3"/>
      <c r="HL253" s="3"/>
      <c r="HM253" s="3"/>
      <c r="HN253" s="3"/>
      <c r="HO253" s="3"/>
      <c r="HP253" s="3"/>
      <c r="HQ253" s="3"/>
      <c r="HR253" s="3"/>
      <c r="HS253" s="3"/>
      <c r="HT253" s="3"/>
      <c r="HU253" s="3"/>
      <c r="HV253" s="3"/>
      <c r="HW253" s="3"/>
      <c r="HX253" s="3"/>
      <c r="HY253" s="3"/>
      <c r="HZ253" s="3"/>
      <c r="IA253" s="3"/>
      <c r="IB253" s="3"/>
      <c r="IC253" s="3"/>
      <c r="ID253" s="3"/>
      <c r="IE253" s="3"/>
      <c r="IF253" s="3"/>
      <c r="IG253" s="3"/>
      <c r="IH253" s="3"/>
      <c r="II253" s="3"/>
      <c r="IJ253" s="3"/>
      <c r="IK253" s="3"/>
      <c r="IL253" s="3"/>
      <c r="IM253" s="3"/>
      <c r="IN253" s="3"/>
      <c r="IO253" s="3"/>
      <c r="IP253" s="3"/>
      <c r="IQ253" s="3"/>
      <c r="IR253" s="3"/>
      <c r="IS253" s="3"/>
      <c r="IT253" s="3"/>
      <c r="IU253" s="3"/>
      <c r="IV253" s="3"/>
    </row>
    <row r="254" s="1" customFormat="1" ht="14.25" spans="1:256">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c r="FV254" s="3"/>
      <c r="FW254" s="3"/>
      <c r="FX254" s="3"/>
      <c r="FY254" s="3"/>
      <c r="FZ254" s="3"/>
      <c r="GA254" s="3"/>
      <c r="GB254" s="3"/>
      <c r="GC254" s="3"/>
      <c r="GD254" s="3"/>
      <c r="GE254" s="3"/>
      <c r="GF254" s="3"/>
      <c r="GG254" s="3"/>
      <c r="GH254" s="3"/>
      <c r="GI254" s="3"/>
      <c r="GJ254" s="3"/>
      <c r="GK254" s="3"/>
      <c r="GL254" s="3"/>
      <c r="GM254" s="3"/>
      <c r="GN254" s="3"/>
      <c r="GO254" s="3"/>
      <c r="GP254" s="3"/>
      <c r="GQ254" s="3"/>
      <c r="GR254" s="3"/>
      <c r="GS254" s="3"/>
      <c r="GT254" s="3"/>
      <c r="GU254" s="3"/>
      <c r="GV254" s="3"/>
      <c r="GW254" s="3"/>
      <c r="GX254" s="3"/>
      <c r="GY254" s="3"/>
      <c r="GZ254" s="3"/>
      <c r="HA254" s="3"/>
      <c r="HB254" s="3"/>
      <c r="HC254" s="3"/>
      <c r="HD254" s="3"/>
      <c r="HE254" s="3"/>
      <c r="HF254" s="3"/>
      <c r="HG254" s="3"/>
      <c r="HH254" s="3"/>
      <c r="HI254" s="3"/>
      <c r="HJ254" s="3"/>
      <c r="HK254" s="3"/>
      <c r="HL254" s="3"/>
      <c r="HM254" s="3"/>
      <c r="HN254" s="3"/>
      <c r="HO254" s="3"/>
      <c r="HP254" s="3"/>
      <c r="HQ254" s="3"/>
      <c r="HR254" s="3"/>
      <c r="HS254" s="3"/>
      <c r="HT254" s="3"/>
      <c r="HU254" s="3"/>
      <c r="HV254" s="3"/>
      <c r="HW254" s="3"/>
      <c r="HX254" s="3"/>
      <c r="HY254" s="3"/>
      <c r="HZ254" s="3"/>
      <c r="IA254" s="3"/>
      <c r="IB254" s="3"/>
      <c r="IC254" s="3"/>
      <c r="ID254" s="3"/>
      <c r="IE254" s="3"/>
      <c r="IF254" s="3"/>
      <c r="IG254" s="3"/>
      <c r="IH254" s="3"/>
      <c r="II254" s="3"/>
      <c r="IJ254" s="3"/>
      <c r="IK254" s="3"/>
      <c r="IL254" s="3"/>
      <c r="IM254" s="3"/>
      <c r="IN254" s="3"/>
      <c r="IO254" s="3"/>
      <c r="IP254" s="3"/>
      <c r="IQ254" s="3"/>
      <c r="IR254" s="3"/>
      <c r="IS254" s="3"/>
      <c r="IT254" s="3"/>
      <c r="IU254" s="3"/>
      <c r="IV254" s="3"/>
    </row>
    <row r="255" s="1" customFormat="1" ht="14.25" spans="1:256">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c r="FV255" s="3"/>
      <c r="FW255" s="3"/>
      <c r="FX255" s="3"/>
      <c r="FY255" s="3"/>
      <c r="FZ255" s="3"/>
      <c r="GA255" s="3"/>
      <c r="GB255" s="3"/>
      <c r="GC255" s="3"/>
      <c r="GD255" s="3"/>
      <c r="GE255" s="3"/>
      <c r="GF255" s="3"/>
      <c r="GG255" s="3"/>
      <c r="GH255" s="3"/>
      <c r="GI255" s="3"/>
      <c r="GJ255" s="3"/>
      <c r="GK255" s="3"/>
      <c r="GL255" s="3"/>
      <c r="GM255" s="3"/>
      <c r="GN255" s="3"/>
      <c r="GO255" s="3"/>
      <c r="GP255" s="3"/>
      <c r="GQ255" s="3"/>
      <c r="GR255" s="3"/>
      <c r="GS255" s="3"/>
      <c r="GT255" s="3"/>
      <c r="GU255" s="3"/>
      <c r="GV255" s="3"/>
      <c r="GW255" s="3"/>
      <c r="GX255" s="3"/>
      <c r="GY255" s="3"/>
      <c r="GZ255" s="3"/>
      <c r="HA255" s="3"/>
      <c r="HB255" s="3"/>
      <c r="HC255" s="3"/>
      <c r="HD255" s="3"/>
      <c r="HE255" s="3"/>
      <c r="HF255" s="3"/>
      <c r="HG255" s="3"/>
      <c r="HH255" s="3"/>
      <c r="HI255" s="3"/>
      <c r="HJ255" s="3"/>
      <c r="HK255" s="3"/>
      <c r="HL255" s="3"/>
      <c r="HM255" s="3"/>
      <c r="HN255" s="3"/>
      <c r="HO255" s="3"/>
      <c r="HP255" s="3"/>
      <c r="HQ255" s="3"/>
      <c r="HR255" s="3"/>
      <c r="HS255" s="3"/>
      <c r="HT255" s="3"/>
      <c r="HU255" s="3"/>
      <c r="HV255" s="3"/>
      <c r="HW255" s="3"/>
      <c r="HX255" s="3"/>
      <c r="HY255" s="3"/>
      <c r="HZ255" s="3"/>
      <c r="IA255" s="3"/>
      <c r="IB255" s="3"/>
      <c r="IC255" s="3"/>
      <c r="ID255" s="3"/>
      <c r="IE255" s="3"/>
      <c r="IF255" s="3"/>
      <c r="IG255" s="3"/>
      <c r="IH255" s="3"/>
      <c r="II255" s="3"/>
      <c r="IJ255" s="3"/>
      <c r="IK255" s="3"/>
      <c r="IL255" s="3"/>
      <c r="IM255" s="3"/>
      <c r="IN255" s="3"/>
      <c r="IO255" s="3"/>
      <c r="IP255" s="3"/>
      <c r="IQ255" s="3"/>
      <c r="IR255" s="3"/>
      <c r="IS255" s="3"/>
      <c r="IT255" s="3"/>
      <c r="IU255" s="3"/>
      <c r="IV255" s="3"/>
    </row>
    <row r="256" s="1" customFormat="1" ht="14.25" spans="1:256">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c r="FV256" s="3"/>
      <c r="FW256" s="3"/>
      <c r="FX256" s="3"/>
      <c r="FY256" s="3"/>
      <c r="FZ256" s="3"/>
      <c r="GA256" s="3"/>
      <c r="GB256" s="3"/>
      <c r="GC256" s="3"/>
      <c r="GD256" s="3"/>
      <c r="GE256" s="3"/>
      <c r="GF256" s="3"/>
      <c r="GG256" s="3"/>
      <c r="GH256" s="3"/>
      <c r="GI256" s="3"/>
      <c r="GJ256" s="3"/>
      <c r="GK256" s="3"/>
      <c r="GL256" s="3"/>
      <c r="GM256" s="3"/>
      <c r="GN256" s="3"/>
      <c r="GO256" s="3"/>
      <c r="GP256" s="3"/>
      <c r="GQ256" s="3"/>
      <c r="GR256" s="3"/>
      <c r="GS256" s="3"/>
      <c r="GT256" s="3"/>
      <c r="GU256" s="3"/>
      <c r="GV256" s="3"/>
      <c r="GW256" s="3"/>
      <c r="GX256" s="3"/>
      <c r="GY256" s="3"/>
      <c r="GZ256" s="3"/>
      <c r="HA256" s="3"/>
      <c r="HB256" s="3"/>
      <c r="HC256" s="3"/>
      <c r="HD256" s="3"/>
      <c r="HE256" s="3"/>
      <c r="HF256" s="3"/>
      <c r="HG256" s="3"/>
      <c r="HH256" s="3"/>
      <c r="HI256" s="3"/>
      <c r="HJ256" s="3"/>
      <c r="HK256" s="3"/>
      <c r="HL256" s="3"/>
      <c r="HM256" s="3"/>
      <c r="HN256" s="3"/>
      <c r="HO256" s="3"/>
      <c r="HP256" s="3"/>
      <c r="HQ256" s="3"/>
      <c r="HR256" s="3"/>
      <c r="HS256" s="3"/>
      <c r="HT256" s="3"/>
      <c r="HU256" s="3"/>
      <c r="HV256" s="3"/>
      <c r="HW256" s="3"/>
      <c r="HX256" s="3"/>
      <c r="HY256" s="3"/>
      <c r="HZ256" s="3"/>
      <c r="IA256" s="3"/>
      <c r="IB256" s="3"/>
      <c r="IC256" s="3"/>
      <c r="ID256" s="3"/>
      <c r="IE256" s="3"/>
      <c r="IF256" s="3"/>
      <c r="IG256" s="3"/>
      <c r="IH256" s="3"/>
      <c r="II256" s="3"/>
      <c r="IJ256" s="3"/>
      <c r="IK256" s="3"/>
      <c r="IL256" s="3"/>
      <c r="IM256" s="3"/>
      <c r="IN256" s="3"/>
      <c r="IO256" s="3"/>
      <c r="IP256" s="3"/>
      <c r="IQ256" s="3"/>
      <c r="IR256" s="3"/>
      <c r="IS256" s="3"/>
      <c r="IT256" s="3"/>
      <c r="IU256" s="3"/>
      <c r="IV256" s="3"/>
    </row>
  </sheetData>
  <mergeCells count="4">
    <mergeCell ref="A1:D1"/>
    <mergeCell ref="A3:B3"/>
    <mergeCell ref="C3:D3"/>
    <mergeCell ref="A220:D220"/>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654"/>
  <sheetViews>
    <sheetView showGridLines="0" showZeros="0" workbookViewId="0">
      <selection activeCell="A1" sqref="A1"/>
    </sheetView>
  </sheetViews>
  <sheetFormatPr defaultColWidth="6.875" defaultRowHeight="12.75" customHeight="1" outlineLevelCol="7"/>
  <cols>
    <col min="1" max="1" width="8.875" style="290" customWidth="1"/>
    <col min="2" max="2" width="17.125" style="290" customWidth="1"/>
    <col min="3" max="3" width="25.75" style="290" customWidth="1"/>
    <col min="4" max="6" width="8.75" style="290" customWidth="1"/>
    <col min="7" max="7" width="10.25" style="290" customWidth="1"/>
    <col min="8" max="8" width="36" style="290" customWidth="1"/>
    <col min="9" max="16384" width="6.875" style="290" customWidth="1"/>
  </cols>
  <sheetData>
    <row r="1" ht="22.5" customHeight="1" spans="1:8">
      <c r="A1" s="372" t="s">
        <v>343</v>
      </c>
      <c r="B1" s="372"/>
      <c r="C1" s="372"/>
      <c r="D1" s="372"/>
      <c r="E1" s="372"/>
      <c r="F1" s="372"/>
      <c r="G1" s="372"/>
      <c r="H1" s="372"/>
    </row>
    <row r="2" ht="22.5" customHeight="1" spans="1:8">
      <c r="A2" s="373"/>
      <c r="B2" s="373"/>
      <c r="C2" s="373"/>
      <c r="D2" s="373"/>
      <c r="E2" s="373"/>
      <c r="F2" s="373"/>
      <c r="G2" s="374" t="s">
        <v>1</v>
      </c>
      <c r="H2" s="374"/>
    </row>
    <row r="3" ht="22.5" customHeight="1" spans="1:8">
      <c r="A3" s="375" t="s">
        <v>344</v>
      </c>
      <c r="B3" s="375" t="s">
        <v>345</v>
      </c>
      <c r="C3" s="375" t="s">
        <v>346</v>
      </c>
      <c r="D3" s="375" t="s">
        <v>347</v>
      </c>
      <c r="E3" s="376" t="s">
        <v>348</v>
      </c>
      <c r="F3" s="375"/>
      <c r="G3" s="375" t="s">
        <v>349</v>
      </c>
      <c r="H3" s="376" t="s">
        <v>350</v>
      </c>
    </row>
    <row r="4" ht="22.5" customHeight="1" spans="1:8">
      <c r="A4" s="375"/>
      <c r="B4" s="375"/>
      <c r="C4" s="375"/>
      <c r="D4" s="376"/>
      <c r="E4" s="377" t="s">
        <v>351</v>
      </c>
      <c r="F4" s="378" t="s">
        <v>352</v>
      </c>
      <c r="G4" s="375"/>
      <c r="H4" s="376"/>
    </row>
    <row r="5" s="289" customFormat="1" ht="21.95" customHeight="1" spans="1:8">
      <c r="A5" s="379"/>
      <c r="B5" s="380"/>
      <c r="C5" s="380" t="s">
        <v>17</v>
      </c>
      <c r="D5" s="381">
        <v>63993</v>
      </c>
      <c r="E5" s="382">
        <v>69129</v>
      </c>
      <c r="F5" s="383">
        <v>47251</v>
      </c>
      <c r="G5" s="384"/>
      <c r="H5" s="385"/>
    </row>
    <row r="6" ht="21.95" customHeight="1" spans="1:8">
      <c r="A6" s="379"/>
      <c r="B6" s="380" t="s">
        <v>353</v>
      </c>
      <c r="C6" s="380" t="s">
        <v>354</v>
      </c>
      <c r="D6" s="381">
        <v>116</v>
      </c>
      <c r="E6" s="382">
        <v>116</v>
      </c>
      <c r="F6" s="383">
        <v>0</v>
      </c>
      <c r="G6" s="384"/>
      <c r="H6" s="385"/>
    </row>
    <row r="7" ht="21.95" customHeight="1" spans="1:8">
      <c r="A7" s="379" t="s">
        <v>355</v>
      </c>
      <c r="B7" s="380" t="s">
        <v>356</v>
      </c>
      <c r="C7" s="380" t="s">
        <v>357</v>
      </c>
      <c r="D7" s="381">
        <v>0</v>
      </c>
      <c r="E7" s="382">
        <v>20</v>
      </c>
      <c r="F7" s="383">
        <v>0</v>
      </c>
      <c r="G7" s="384" t="s">
        <v>358</v>
      </c>
      <c r="H7" s="385"/>
    </row>
    <row r="8" ht="21.95" customHeight="1" spans="1:8">
      <c r="A8" s="379" t="s">
        <v>355</v>
      </c>
      <c r="B8" s="380" t="s">
        <v>356</v>
      </c>
      <c r="C8" s="380" t="s">
        <v>359</v>
      </c>
      <c r="D8" s="381">
        <v>0</v>
      </c>
      <c r="E8" s="382">
        <v>5</v>
      </c>
      <c r="F8" s="383">
        <v>0</v>
      </c>
      <c r="G8" s="384" t="s">
        <v>358</v>
      </c>
      <c r="H8" s="385"/>
    </row>
    <row r="9" ht="21.95" customHeight="1" spans="1:8">
      <c r="A9" s="379" t="s">
        <v>355</v>
      </c>
      <c r="B9" s="380" t="s">
        <v>356</v>
      </c>
      <c r="C9" s="380" t="s">
        <v>360</v>
      </c>
      <c r="D9" s="381">
        <v>0</v>
      </c>
      <c r="E9" s="382">
        <v>30</v>
      </c>
      <c r="F9" s="383">
        <v>0</v>
      </c>
      <c r="G9" s="384" t="s">
        <v>358</v>
      </c>
      <c r="H9" s="385"/>
    </row>
    <row r="10" ht="21.95" customHeight="1" spans="1:8">
      <c r="A10" s="379" t="s">
        <v>355</v>
      </c>
      <c r="B10" s="380" t="s">
        <v>356</v>
      </c>
      <c r="C10" s="380" t="s">
        <v>361</v>
      </c>
      <c r="D10" s="381">
        <v>0</v>
      </c>
      <c r="E10" s="382">
        <v>28</v>
      </c>
      <c r="F10" s="383">
        <v>0</v>
      </c>
      <c r="G10" s="384" t="s">
        <v>358</v>
      </c>
      <c r="H10" s="385"/>
    </row>
    <row r="11" ht="21.95" customHeight="1" spans="1:8">
      <c r="A11" s="379" t="s">
        <v>355</v>
      </c>
      <c r="B11" s="380" t="s">
        <v>356</v>
      </c>
      <c r="C11" s="380" t="s">
        <v>362</v>
      </c>
      <c r="D11" s="381">
        <v>0</v>
      </c>
      <c r="E11" s="382">
        <v>5</v>
      </c>
      <c r="F11" s="383">
        <v>0</v>
      </c>
      <c r="G11" s="384" t="s">
        <v>358</v>
      </c>
      <c r="H11" s="385"/>
    </row>
    <row r="12" ht="21.95" customHeight="1" spans="1:8">
      <c r="A12" s="379" t="s">
        <v>355</v>
      </c>
      <c r="B12" s="380" t="s">
        <v>356</v>
      </c>
      <c r="C12" s="380" t="s">
        <v>363</v>
      </c>
      <c r="D12" s="381">
        <v>0</v>
      </c>
      <c r="E12" s="382">
        <v>20</v>
      </c>
      <c r="F12" s="383">
        <v>0</v>
      </c>
      <c r="G12" s="384" t="s">
        <v>358</v>
      </c>
      <c r="H12" s="385"/>
    </row>
    <row r="13" ht="21.95" customHeight="1" spans="1:8">
      <c r="A13" s="379" t="s">
        <v>355</v>
      </c>
      <c r="B13" s="380" t="s">
        <v>356</v>
      </c>
      <c r="C13" s="380" t="s">
        <v>364</v>
      </c>
      <c r="D13" s="381">
        <v>0</v>
      </c>
      <c r="E13" s="382">
        <v>8</v>
      </c>
      <c r="F13" s="383">
        <v>0</v>
      </c>
      <c r="G13" s="384" t="s">
        <v>358</v>
      </c>
      <c r="H13" s="385"/>
    </row>
    <row r="14" ht="21.95" customHeight="1" spans="1:8">
      <c r="A14" s="379"/>
      <c r="B14" s="380" t="s">
        <v>365</v>
      </c>
      <c r="C14" s="380" t="s">
        <v>366</v>
      </c>
      <c r="D14" s="381">
        <v>51</v>
      </c>
      <c r="E14" s="382">
        <v>60</v>
      </c>
      <c r="F14" s="383">
        <v>0</v>
      </c>
      <c r="G14" s="384"/>
      <c r="H14" s="385"/>
    </row>
    <row r="15" ht="21.95" customHeight="1" spans="1:8">
      <c r="A15" s="379" t="s">
        <v>367</v>
      </c>
      <c r="B15" s="380" t="s">
        <v>356</v>
      </c>
      <c r="C15" s="380" t="s">
        <v>368</v>
      </c>
      <c r="D15" s="381">
        <v>0</v>
      </c>
      <c r="E15" s="382">
        <v>6</v>
      </c>
      <c r="F15" s="383">
        <v>0</v>
      </c>
      <c r="G15" s="384" t="s">
        <v>369</v>
      </c>
      <c r="H15" s="385"/>
    </row>
    <row r="16" ht="21.95" customHeight="1" spans="1:8">
      <c r="A16" s="379" t="s">
        <v>367</v>
      </c>
      <c r="B16" s="380" t="s">
        <v>356</v>
      </c>
      <c r="C16" s="380" t="s">
        <v>370</v>
      </c>
      <c r="D16" s="381">
        <v>0</v>
      </c>
      <c r="E16" s="382">
        <v>40</v>
      </c>
      <c r="F16" s="383">
        <v>0</v>
      </c>
      <c r="G16" s="384" t="s">
        <v>369</v>
      </c>
      <c r="H16" s="385"/>
    </row>
    <row r="17" ht="21.95" customHeight="1" spans="1:8">
      <c r="A17" s="379" t="s">
        <v>367</v>
      </c>
      <c r="B17" s="380" t="s">
        <v>356</v>
      </c>
      <c r="C17" s="380" t="s">
        <v>371</v>
      </c>
      <c r="D17" s="381">
        <v>0</v>
      </c>
      <c r="E17" s="382">
        <v>4</v>
      </c>
      <c r="F17" s="383">
        <v>0</v>
      </c>
      <c r="G17" s="384" t="s">
        <v>369</v>
      </c>
      <c r="H17" s="385"/>
    </row>
    <row r="18" ht="21.95" customHeight="1" spans="1:8">
      <c r="A18" s="379" t="s">
        <v>367</v>
      </c>
      <c r="B18" s="380" t="s">
        <v>356</v>
      </c>
      <c r="C18" s="380" t="s">
        <v>372</v>
      </c>
      <c r="D18" s="381">
        <v>0</v>
      </c>
      <c r="E18" s="382">
        <v>10</v>
      </c>
      <c r="F18" s="383">
        <v>0</v>
      </c>
      <c r="G18" s="384" t="s">
        <v>369</v>
      </c>
      <c r="H18" s="385"/>
    </row>
    <row r="19" ht="21.95" customHeight="1" spans="1:8">
      <c r="A19" s="379"/>
      <c r="B19" s="380" t="s">
        <v>373</v>
      </c>
      <c r="C19" s="380" t="s">
        <v>374</v>
      </c>
      <c r="D19" s="381">
        <v>397</v>
      </c>
      <c r="E19" s="382">
        <v>401</v>
      </c>
      <c r="F19" s="383">
        <v>0</v>
      </c>
      <c r="G19" s="384"/>
      <c r="H19" s="385"/>
    </row>
    <row r="20" ht="21.95" customHeight="1" spans="1:8">
      <c r="A20" s="379" t="s">
        <v>375</v>
      </c>
      <c r="B20" s="380" t="s">
        <v>376</v>
      </c>
      <c r="C20" s="380" t="s">
        <v>377</v>
      </c>
      <c r="D20" s="381">
        <v>0</v>
      </c>
      <c r="E20" s="382">
        <v>20</v>
      </c>
      <c r="F20" s="383">
        <v>0</v>
      </c>
      <c r="G20" s="384" t="s">
        <v>369</v>
      </c>
      <c r="H20" s="385"/>
    </row>
    <row r="21" ht="21.95" customHeight="1" spans="1:8">
      <c r="A21" s="379" t="s">
        <v>375</v>
      </c>
      <c r="B21" s="380" t="s">
        <v>376</v>
      </c>
      <c r="C21" s="380" t="s">
        <v>378</v>
      </c>
      <c r="D21" s="381">
        <v>0</v>
      </c>
      <c r="E21" s="382">
        <v>8</v>
      </c>
      <c r="F21" s="383">
        <v>0</v>
      </c>
      <c r="G21" s="384" t="s">
        <v>369</v>
      </c>
      <c r="H21" s="385"/>
    </row>
    <row r="22" ht="21.95" customHeight="1" spans="1:8">
      <c r="A22" s="379" t="s">
        <v>375</v>
      </c>
      <c r="B22" s="380" t="s">
        <v>376</v>
      </c>
      <c r="C22" s="380" t="s">
        <v>379</v>
      </c>
      <c r="D22" s="381">
        <v>0</v>
      </c>
      <c r="E22" s="382">
        <v>20</v>
      </c>
      <c r="F22" s="383">
        <v>0</v>
      </c>
      <c r="G22" s="384" t="s">
        <v>369</v>
      </c>
      <c r="H22" s="385"/>
    </row>
    <row r="23" ht="21.95" customHeight="1" spans="1:8">
      <c r="A23" s="379" t="s">
        <v>375</v>
      </c>
      <c r="B23" s="380" t="s">
        <v>376</v>
      </c>
      <c r="C23" s="380" t="s">
        <v>380</v>
      </c>
      <c r="D23" s="381">
        <v>0</v>
      </c>
      <c r="E23" s="382">
        <v>50</v>
      </c>
      <c r="F23" s="383">
        <v>0</v>
      </c>
      <c r="G23" s="384" t="s">
        <v>369</v>
      </c>
      <c r="H23" s="385"/>
    </row>
    <row r="24" ht="21.95" customHeight="1" spans="1:8">
      <c r="A24" s="379" t="s">
        <v>375</v>
      </c>
      <c r="B24" s="380" t="s">
        <v>376</v>
      </c>
      <c r="C24" s="380" t="s">
        <v>381</v>
      </c>
      <c r="D24" s="381">
        <v>0</v>
      </c>
      <c r="E24" s="382">
        <v>100</v>
      </c>
      <c r="F24" s="383">
        <v>0</v>
      </c>
      <c r="G24" s="384" t="s">
        <v>369</v>
      </c>
      <c r="H24" s="385"/>
    </row>
    <row r="25" ht="21.95" customHeight="1" spans="1:8">
      <c r="A25" s="379" t="s">
        <v>375</v>
      </c>
      <c r="B25" s="380" t="s">
        <v>376</v>
      </c>
      <c r="C25" s="380" t="s">
        <v>382</v>
      </c>
      <c r="D25" s="381">
        <v>0</v>
      </c>
      <c r="E25" s="382">
        <v>8</v>
      </c>
      <c r="F25" s="383">
        <v>0</v>
      </c>
      <c r="G25" s="384" t="s">
        <v>369</v>
      </c>
      <c r="H25" s="385"/>
    </row>
    <row r="26" ht="21.95" customHeight="1" spans="1:8">
      <c r="A26" s="379" t="s">
        <v>375</v>
      </c>
      <c r="B26" s="380" t="s">
        <v>376</v>
      </c>
      <c r="C26" s="380" t="s">
        <v>383</v>
      </c>
      <c r="D26" s="381">
        <v>0</v>
      </c>
      <c r="E26" s="382">
        <v>195</v>
      </c>
      <c r="F26" s="383">
        <v>0</v>
      </c>
      <c r="G26" s="384" t="s">
        <v>369</v>
      </c>
      <c r="H26" s="385"/>
    </row>
    <row r="27" ht="21.95" customHeight="1" spans="1:8">
      <c r="A27" s="379"/>
      <c r="B27" s="380" t="s">
        <v>384</v>
      </c>
      <c r="C27" s="380" t="s">
        <v>385</v>
      </c>
      <c r="D27" s="381">
        <v>38</v>
      </c>
      <c r="E27" s="382">
        <v>43</v>
      </c>
      <c r="F27" s="383">
        <v>0</v>
      </c>
      <c r="G27" s="384"/>
      <c r="H27" s="385"/>
    </row>
    <row r="28" ht="21.95" customHeight="1" spans="1:8">
      <c r="A28" s="379" t="s">
        <v>386</v>
      </c>
      <c r="B28" s="380" t="s">
        <v>387</v>
      </c>
      <c r="C28" s="380" t="s">
        <v>388</v>
      </c>
      <c r="D28" s="381">
        <v>0</v>
      </c>
      <c r="E28" s="382">
        <v>36</v>
      </c>
      <c r="F28" s="383">
        <v>0</v>
      </c>
      <c r="G28" s="384" t="s">
        <v>358</v>
      </c>
      <c r="H28" s="385"/>
    </row>
    <row r="29" ht="21.95" customHeight="1" spans="1:8">
      <c r="A29" s="379" t="s">
        <v>386</v>
      </c>
      <c r="B29" s="380" t="s">
        <v>387</v>
      </c>
      <c r="C29" s="380" t="s">
        <v>389</v>
      </c>
      <c r="D29" s="381">
        <v>0</v>
      </c>
      <c r="E29" s="382">
        <v>5</v>
      </c>
      <c r="F29" s="383">
        <v>0</v>
      </c>
      <c r="G29" s="384" t="s">
        <v>358</v>
      </c>
      <c r="H29" s="385"/>
    </row>
    <row r="30" ht="21.95" customHeight="1" spans="1:8">
      <c r="A30" s="379" t="s">
        <v>386</v>
      </c>
      <c r="B30" s="380" t="s">
        <v>387</v>
      </c>
      <c r="C30" s="380" t="s">
        <v>390</v>
      </c>
      <c r="D30" s="381">
        <v>0</v>
      </c>
      <c r="E30" s="382">
        <v>2</v>
      </c>
      <c r="F30" s="383">
        <v>0</v>
      </c>
      <c r="G30" s="384" t="s">
        <v>358</v>
      </c>
      <c r="H30" s="385"/>
    </row>
    <row r="31" ht="21.95" customHeight="1" spans="1:8">
      <c r="A31" s="379"/>
      <c r="B31" s="380" t="s">
        <v>391</v>
      </c>
      <c r="C31" s="380" t="s">
        <v>392</v>
      </c>
      <c r="D31" s="381">
        <v>7</v>
      </c>
      <c r="E31" s="382">
        <v>13</v>
      </c>
      <c r="F31" s="383">
        <v>0</v>
      </c>
      <c r="G31" s="384"/>
      <c r="H31" s="385"/>
    </row>
    <row r="32" ht="21.95" customHeight="1" spans="1:8">
      <c r="A32" s="379" t="s">
        <v>355</v>
      </c>
      <c r="B32" s="380" t="s">
        <v>356</v>
      </c>
      <c r="C32" s="380" t="s">
        <v>393</v>
      </c>
      <c r="D32" s="381">
        <v>0</v>
      </c>
      <c r="E32" s="382">
        <v>7</v>
      </c>
      <c r="F32" s="383">
        <v>0</v>
      </c>
      <c r="G32" s="384" t="s">
        <v>358</v>
      </c>
      <c r="H32" s="385"/>
    </row>
    <row r="33" ht="21.95" customHeight="1" spans="1:8">
      <c r="A33" s="379" t="s">
        <v>355</v>
      </c>
      <c r="B33" s="380" t="s">
        <v>356</v>
      </c>
      <c r="C33" s="380" t="s">
        <v>394</v>
      </c>
      <c r="D33" s="381">
        <v>0</v>
      </c>
      <c r="E33" s="382">
        <v>3</v>
      </c>
      <c r="F33" s="383">
        <v>0</v>
      </c>
      <c r="G33" s="384" t="s">
        <v>358</v>
      </c>
      <c r="H33" s="385"/>
    </row>
    <row r="34" ht="21.95" customHeight="1" spans="1:8">
      <c r="A34" s="379" t="s">
        <v>395</v>
      </c>
      <c r="B34" s="380" t="s">
        <v>356</v>
      </c>
      <c r="C34" s="380" t="s">
        <v>396</v>
      </c>
      <c r="D34" s="381">
        <v>0</v>
      </c>
      <c r="E34" s="382">
        <v>3</v>
      </c>
      <c r="F34" s="383">
        <v>0</v>
      </c>
      <c r="G34" s="384" t="s">
        <v>358</v>
      </c>
      <c r="H34" s="385"/>
    </row>
    <row r="35" ht="21.95" customHeight="1" spans="1:8">
      <c r="A35" s="379"/>
      <c r="B35" s="380" t="s">
        <v>397</v>
      </c>
      <c r="C35" s="380" t="s">
        <v>398</v>
      </c>
      <c r="D35" s="381">
        <v>2</v>
      </c>
      <c r="E35" s="382">
        <v>6</v>
      </c>
      <c r="F35" s="383">
        <v>0</v>
      </c>
      <c r="G35" s="384"/>
      <c r="H35" s="385"/>
    </row>
    <row r="36" ht="21.95" customHeight="1" spans="1:8">
      <c r="A36" s="379" t="s">
        <v>399</v>
      </c>
      <c r="B36" s="380" t="s">
        <v>400</v>
      </c>
      <c r="C36" s="380" t="s">
        <v>401</v>
      </c>
      <c r="D36" s="381">
        <v>0</v>
      </c>
      <c r="E36" s="382">
        <v>6</v>
      </c>
      <c r="F36" s="383">
        <v>0</v>
      </c>
      <c r="G36" s="384" t="s">
        <v>358</v>
      </c>
      <c r="H36" s="385"/>
    </row>
    <row r="37" ht="21.95" customHeight="1" spans="1:8">
      <c r="A37" s="379"/>
      <c r="B37" s="380" t="s">
        <v>402</v>
      </c>
      <c r="C37" s="380" t="s">
        <v>403</v>
      </c>
      <c r="D37" s="381">
        <v>24</v>
      </c>
      <c r="E37" s="382">
        <v>49</v>
      </c>
      <c r="F37" s="383">
        <v>0</v>
      </c>
      <c r="G37" s="384"/>
      <c r="H37" s="385"/>
    </row>
    <row r="38" ht="21.95" customHeight="1" spans="1:8">
      <c r="A38" s="379" t="s">
        <v>404</v>
      </c>
      <c r="B38" s="380" t="s">
        <v>356</v>
      </c>
      <c r="C38" s="380" t="s">
        <v>405</v>
      </c>
      <c r="D38" s="381">
        <v>0</v>
      </c>
      <c r="E38" s="382">
        <v>25</v>
      </c>
      <c r="F38" s="383">
        <v>0</v>
      </c>
      <c r="G38" s="384" t="s">
        <v>358</v>
      </c>
      <c r="H38" s="385"/>
    </row>
    <row r="39" ht="21.95" customHeight="1" spans="1:8">
      <c r="A39" s="379" t="s">
        <v>404</v>
      </c>
      <c r="B39" s="380" t="s">
        <v>356</v>
      </c>
      <c r="C39" s="380" t="s">
        <v>406</v>
      </c>
      <c r="D39" s="381">
        <v>0</v>
      </c>
      <c r="E39" s="382">
        <v>14</v>
      </c>
      <c r="F39" s="383">
        <v>0</v>
      </c>
      <c r="G39" s="384" t="s">
        <v>358</v>
      </c>
      <c r="H39" s="385"/>
    </row>
    <row r="40" ht="21.95" customHeight="1" spans="1:8">
      <c r="A40" s="379" t="s">
        <v>404</v>
      </c>
      <c r="B40" s="380" t="s">
        <v>356</v>
      </c>
      <c r="C40" s="380" t="s">
        <v>407</v>
      </c>
      <c r="D40" s="381">
        <v>0</v>
      </c>
      <c r="E40" s="382">
        <v>10</v>
      </c>
      <c r="F40" s="383">
        <v>0</v>
      </c>
      <c r="G40" s="384" t="s">
        <v>358</v>
      </c>
      <c r="H40" s="385"/>
    </row>
    <row r="41" ht="21.95" customHeight="1" spans="1:8">
      <c r="A41" s="379"/>
      <c r="B41" s="380" t="s">
        <v>408</v>
      </c>
      <c r="C41" s="380" t="s">
        <v>409</v>
      </c>
      <c r="D41" s="381">
        <v>27</v>
      </c>
      <c r="E41" s="382">
        <v>27</v>
      </c>
      <c r="F41" s="383">
        <v>0</v>
      </c>
      <c r="G41" s="384"/>
      <c r="H41" s="385"/>
    </row>
    <row r="42" ht="21.95" customHeight="1" spans="1:8">
      <c r="A42" s="379" t="s">
        <v>410</v>
      </c>
      <c r="B42" s="380" t="s">
        <v>356</v>
      </c>
      <c r="C42" s="380" t="s">
        <v>411</v>
      </c>
      <c r="D42" s="381">
        <v>0</v>
      </c>
      <c r="E42" s="382">
        <v>27</v>
      </c>
      <c r="F42" s="383">
        <v>0</v>
      </c>
      <c r="G42" s="384" t="s">
        <v>412</v>
      </c>
      <c r="H42" s="385"/>
    </row>
    <row r="43" ht="21.95" customHeight="1" spans="1:8">
      <c r="A43" s="379"/>
      <c r="B43" s="380" t="s">
        <v>413</v>
      </c>
      <c r="C43" s="380" t="s">
        <v>414</v>
      </c>
      <c r="D43" s="381">
        <v>24</v>
      </c>
      <c r="E43" s="382">
        <v>31</v>
      </c>
      <c r="F43" s="383">
        <v>0</v>
      </c>
      <c r="G43" s="384"/>
      <c r="H43" s="385"/>
    </row>
    <row r="44" ht="21.95" customHeight="1" spans="1:8">
      <c r="A44" s="379" t="s">
        <v>355</v>
      </c>
      <c r="B44" s="380" t="s">
        <v>356</v>
      </c>
      <c r="C44" s="380" t="s">
        <v>415</v>
      </c>
      <c r="D44" s="381">
        <v>0</v>
      </c>
      <c r="E44" s="382">
        <v>5</v>
      </c>
      <c r="F44" s="383">
        <v>0</v>
      </c>
      <c r="G44" s="384" t="s">
        <v>358</v>
      </c>
      <c r="H44" s="385"/>
    </row>
    <row r="45" ht="21.95" customHeight="1" spans="1:8">
      <c r="A45" s="379" t="s">
        <v>355</v>
      </c>
      <c r="B45" s="380" t="s">
        <v>356</v>
      </c>
      <c r="C45" s="380" t="s">
        <v>416</v>
      </c>
      <c r="D45" s="381">
        <v>0</v>
      </c>
      <c r="E45" s="382">
        <v>8</v>
      </c>
      <c r="F45" s="383">
        <v>0</v>
      </c>
      <c r="G45" s="384" t="s">
        <v>358</v>
      </c>
      <c r="H45" s="385"/>
    </row>
    <row r="46" ht="21.95" customHeight="1" spans="1:8">
      <c r="A46" s="379" t="s">
        <v>355</v>
      </c>
      <c r="B46" s="380" t="s">
        <v>356</v>
      </c>
      <c r="C46" s="380" t="s">
        <v>417</v>
      </c>
      <c r="D46" s="381">
        <v>0</v>
      </c>
      <c r="E46" s="382">
        <v>4</v>
      </c>
      <c r="F46" s="383">
        <v>0</v>
      </c>
      <c r="G46" s="384" t="s">
        <v>358</v>
      </c>
      <c r="H46" s="385"/>
    </row>
    <row r="47" ht="21.95" customHeight="1" spans="1:8">
      <c r="A47" s="379" t="s">
        <v>355</v>
      </c>
      <c r="B47" s="380" t="s">
        <v>356</v>
      </c>
      <c r="C47" s="380" t="s">
        <v>418</v>
      </c>
      <c r="D47" s="381">
        <v>0</v>
      </c>
      <c r="E47" s="382">
        <v>14</v>
      </c>
      <c r="F47" s="383">
        <v>0</v>
      </c>
      <c r="G47" s="384" t="s">
        <v>358</v>
      </c>
      <c r="H47" s="385"/>
    </row>
    <row r="48" ht="21.95" customHeight="1" spans="1:8">
      <c r="A48" s="379"/>
      <c r="B48" s="380" t="s">
        <v>419</v>
      </c>
      <c r="C48" s="380" t="s">
        <v>420</v>
      </c>
      <c r="D48" s="381">
        <v>6</v>
      </c>
      <c r="E48" s="382">
        <v>6</v>
      </c>
      <c r="F48" s="383">
        <v>0</v>
      </c>
      <c r="G48" s="384"/>
      <c r="H48" s="385"/>
    </row>
    <row r="49" ht="21.95" customHeight="1" spans="1:8">
      <c r="A49" s="379" t="s">
        <v>355</v>
      </c>
      <c r="B49" s="380" t="s">
        <v>356</v>
      </c>
      <c r="C49" s="380" t="s">
        <v>421</v>
      </c>
      <c r="D49" s="381">
        <v>0</v>
      </c>
      <c r="E49" s="382">
        <v>3</v>
      </c>
      <c r="F49" s="383">
        <v>0</v>
      </c>
      <c r="G49" s="384" t="s">
        <v>358</v>
      </c>
      <c r="H49" s="385"/>
    </row>
    <row r="50" ht="21.95" customHeight="1" spans="1:8">
      <c r="A50" s="379" t="s">
        <v>355</v>
      </c>
      <c r="B50" s="380" t="s">
        <v>356</v>
      </c>
      <c r="C50" s="380" t="s">
        <v>422</v>
      </c>
      <c r="D50" s="381">
        <v>0</v>
      </c>
      <c r="E50" s="382">
        <v>3</v>
      </c>
      <c r="F50" s="383">
        <v>0</v>
      </c>
      <c r="G50" s="384" t="s">
        <v>358</v>
      </c>
      <c r="H50" s="385"/>
    </row>
    <row r="51" ht="21.95" customHeight="1" spans="1:8">
      <c r="A51" s="379"/>
      <c r="B51" s="380" t="s">
        <v>423</v>
      </c>
      <c r="C51" s="380" t="s">
        <v>424</v>
      </c>
      <c r="D51" s="381">
        <v>5</v>
      </c>
      <c r="E51" s="382">
        <v>5</v>
      </c>
      <c r="F51" s="383">
        <v>0</v>
      </c>
      <c r="G51" s="384"/>
      <c r="H51" s="385"/>
    </row>
    <row r="52" ht="21.95" customHeight="1" spans="1:8">
      <c r="A52" s="379" t="s">
        <v>355</v>
      </c>
      <c r="B52" s="380" t="s">
        <v>356</v>
      </c>
      <c r="C52" s="380" t="s">
        <v>425</v>
      </c>
      <c r="D52" s="381">
        <v>0</v>
      </c>
      <c r="E52" s="382">
        <v>5</v>
      </c>
      <c r="F52" s="383">
        <v>0</v>
      </c>
      <c r="G52" s="384" t="s">
        <v>426</v>
      </c>
      <c r="H52" s="385"/>
    </row>
    <row r="53" ht="21.95" customHeight="1" spans="1:8">
      <c r="A53" s="379"/>
      <c r="B53" s="380" t="s">
        <v>427</v>
      </c>
      <c r="C53" s="380" t="s">
        <v>428</v>
      </c>
      <c r="D53" s="381">
        <v>77</v>
      </c>
      <c r="E53" s="382">
        <v>80</v>
      </c>
      <c r="F53" s="383">
        <v>0</v>
      </c>
      <c r="G53" s="384"/>
      <c r="H53" s="385"/>
    </row>
    <row r="54" ht="21.95" customHeight="1" spans="1:8">
      <c r="A54" s="379" t="s">
        <v>355</v>
      </c>
      <c r="B54" s="380" t="s">
        <v>356</v>
      </c>
      <c r="C54" s="380" t="s">
        <v>429</v>
      </c>
      <c r="D54" s="381">
        <v>0</v>
      </c>
      <c r="E54" s="382">
        <v>50</v>
      </c>
      <c r="F54" s="383">
        <v>0</v>
      </c>
      <c r="G54" s="384" t="s">
        <v>358</v>
      </c>
      <c r="H54" s="385" t="s">
        <v>430</v>
      </c>
    </row>
    <row r="55" ht="21.95" customHeight="1" spans="1:8">
      <c r="A55" s="379" t="s">
        <v>431</v>
      </c>
      <c r="B55" s="380" t="s">
        <v>356</v>
      </c>
      <c r="C55" s="380" t="s">
        <v>432</v>
      </c>
      <c r="D55" s="381">
        <v>0</v>
      </c>
      <c r="E55" s="382">
        <v>30</v>
      </c>
      <c r="F55" s="383">
        <v>0</v>
      </c>
      <c r="G55" s="384" t="s">
        <v>358</v>
      </c>
      <c r="H55" s="385"/>
    </row>
    <row r="56" ht="21.95" customHeight="1" spans="1:8">
      <c r="A56" s="379"/>
      <c r="B56" s="380" t="s">
        <v>433</v>
      </c>
      <c r="C56" s="380" t="s">
        <v>434</v>
      </c>
      <c r="D56" s="381">
        <v>43</v>
      </c>
      <c r="E56" s="382">
        <v>49</v>
      </c>
      <c r="F56" s="383">
        <v>0</v>
      </c>
      <c r="G56" s="384"/>
      <c r="H56" s="385"/>
    </row>
    <row r="57" ht="21.95" customHeight="1" spans="1:8">
      <c r="A57" s="379" t="s">
        <v>435</v>
      </c>
      <c r="B57" s="380" t="s">
        <v>356</v>
      </c>
      <c r="C57" s="380" t="s">
        <v>436</v>
      </c>
      <c r="D57" s="381">
        <v>0</v>
      </c>
      <c r="E57" s="382">
        <v>3</v>
      </c>
      <c r="F57" s="383">
        <v>0</v>
      </c>
      <c r="G57" s="384" t="s">
        <v>437</v>
      </c>
      <c r="H57" s="385"/>
    </row>
    <row r="58" ht="21.95" customHeight="1" spans="1:8">
      <c r="A58" s="379" t="s">
        <v>435</v>
      </c>
      <c r="B58" s="380" t="s">
        <v>356</v>
      </c>
      <c r="C58" s="380" t="s">
        <v>438</v>
      </c>
      <c r="D58" s="381">
        <v>0</v>
      </c>
      <c r="E58" s="382">
        <v>3</v>
      </c>
      <c r="F58" s="383">
        <v>0</v>
      </c>
      <c r="G58" s="384" t="s">
        <v>437</v>
      </c>
      <c r="H58" s="385"/>
    </row>
    <row r="59" ht="21.95" customHeight="1" spans="1:8">
      <c r="A59" s="379" t="s">
        <v>435</v>
      </c>
      <c r="B59" s="380" t="s">
        <v>356</v>
      </c>
      <c r="C59" s="380" t="s">
        <v>439</v>
      </c>
      <c r="D59" s="381">
        <v>0</v>
      </c>
      <c r="E59" s="382">
        <v>43</v>
      </c>
      <c r="F59" s="383">
        <v>0</v>
      </c>
      <c r="G59" s="384" t="s">
        <v>437</v>
      </c>
      <c r="H59" s="385"/>
    </row>
    <row r="60" ht="21.95" customHeight="1" spans="1:8">
      <c r="A60" s="379"/>
      <c r="B60" s="380" t="s">
        <v>440</v>
      </c>
      <c r="C60" s="380" t="s">
        <v>441</v>
      </c>
      <c r="D60" s="381">
        <v>17</v>
      </c>
      <c r="E60" s="382">
        <v>18</v>
      </c>
      <c r="F60" s="383">
        <v>0</v>
      </c>
      <c r="G60" s="384"/>
      <c r="H60" s="385"/>
    </row>
    <row r="61" ht="21.95" customHeight="1" spans="1:8">
      <c r="A61" s="379" t="s">
        <v>442</v>
      </c>
      <c r="B61" s="380" t="s">
        <v>443</v>
      </c>
      <c r="C61" s="380" t="s">
        <v>444</v>
      </c>
      <c r="D61" s="381">
        <v>0</v>
      </c>
      <c r="E61" s="382">
        <v>7</v>
      </c>
      <c r="F61" s="383">
        <v>0</v>
      </c>
      <c r="G61" s="384" t="s">
        <v>445</v>
      </c>
      <c r="H61" s="385"/>
    </row>
    <row r="62" ht="21.95" customHeight="1" spans="1:8">
      <c r="A62" s="379" t="s">
        <v>442</v>
      </c>
      <c r="B62" s="380" t="s">
        <v>443</v>
      </c>
      <c r="C62" s="380" t="s">
        <v>446</v>
      </c>
      <c r="D62" s="381">
        <v>0</v>
      </c>
      <c r="E62" s="382">
        <v>6</v>
      </c>
      <c r="F62" s="383">
        <v>0</v>
      </c>
      <c r="G62" s="384" t="s">
        <v>445</v>
      </c>
      <c r="H62" s="385"/>
    </row>
    <row r="63" ht="21.95" customHeight="1" spans="1:8">
      <c r="A63" s="379" t="s">
        <v>442</v>
      </c>
      <c r="B63" s="380" t="s">
        <v>443</v>
      </c>
      <c r="C63" s="380" t="s">
        <v>447</v>
      </c>
      <c r="D63" s="381">
        <v>0</v>
      </c>
      <c r="E63" s="382">
        <v>5</v>
      </c>
      <c r="F63" s="383">
        <v>0</v>
      </c>
      <c r="G63" s="384" t="s">
        <v>445</v>
      </c>
      <c r="H63" s="385"/>
    </row>
    <row r="64" ht="21.95" customHeight="1" spans="1:8">
      <c r="A64" s="379"/>
      <c r="B64" s="380" t="s">
        <v>448</v>
      </c>
      <c r="C64" s="380" t="s">
        <v>449</v>
      </c>
      <c r="D64" s="381">
        <v>20</v>
      </c>
      <c r="E64" s="382">
        <v>22</v>
      </c>
      <c r="F64" s="383">
        <v>0</v>
      </c>
      <c r="G64" s="384"/>
      <c r="H64" s="385"/>
    </row>
    <row r="65" ht="21.95" customHeight="1" spans="1:8">
      <c r="A65" s="379" t="s">
        <v>450</v>
      </c>
      <c r="B65" s="380" t="s">
        <v>451</v>
      </c>
      <c r="C65" s="380" t="s">
        <v>452</v>
      </c>
      <c r="D65" s="381">
        <v>0</v>
      </c>
      <c r="E65" s="382">
        <v>1</v>
      </c>
      <c r="F65" s="383">
        <v>0</v>
      </c>
      <c r="G65" s="384" t="s">
        <v>358</v>
      </c>
      <c r="H65" s="385"/>
    </row>
    <row r="66" ht="21.95" customHeight="1" spans="1:8">
      <c r="A66" s="379" t="s">
        <v>450</v>
      </c>
      <c r="B66" s="380" t="s">
        <v>451</v>
      </c>
      <c r="C66" s="380" t="s">
        <v>453</v>
      </c>
      <c r="D66" s="381">
        <v>0</v>
      </c>
      <c r="E66" s="382">
        <v>2</v>
      </c>
      <c r="F66" s="383">
        <v>0</v>
      </c>
      <c r="G66" s="384" t="s">
        <v>358</v>
      </c>
      <c r="H66" s="385"/>
    </row>
    <row r="67" ht="21.95" customHeight="1" spans="1:8">
      <c r="A67" s="379" t="s">
        <v>450</v>
      </c>
      <c r="B67" s="380" t="s">
        <v>451</v>
      </c>
      <c r="C67" s="380" t="s">
        <v>454</v>
      </c>
      <c r="D67" s="381">
        <v>0</v>
      </c>
      <c r="E67" s="382">
        <v>6</v>
      </c>
      <c r="F67" s="383">
        <v>0</v>
      </c>
      <c r="G67" s="384" t="s">
        <v>358</v>
      </c>
      <c r="H67" s="385"/>
    </row>
    <row r="68" ht="21.95" customHeight="1" spans="1:8">
      <c r="A68" s="379" t="s">
        <v>450</v>
      </c>
      <c r="B68" s="380" t="s">
        <v>451</v>
      </c>
      <c r="C68" s="380" t="s">
        <v>455</v>
      </c>
      <c r="D68" s="381">
        <v>0</v>
      </c>
      <c r="E68" s="382">
        <v>8</v>
      </c>
      <c r="F68" s="383">
        <v>0</v>
      </c>
      <c r="G68" s="384" t="s">
        <v>358</v>
      </c>
      <c r="H68" s="385"/>
    </row>
    <row r="69" ht="21.95" customHeight="1" spans="1:8">
      <c r="A69" s="379" t="s">
        <v>450</v>
      </c>
      <c r="B69" s="380" t="s">
        <v>451</v>
      </c>
      <c r="C69" s="380" t="s">
        <v>456</v>
      </c>
      <c r="D69" s="381">
        <v>0</v>
      </c>
      <c r="E69" s="382">
        <v>5</v>
      </c>
      <c r="F69" s="383">
        <v>0</v>
      </c>
      <c r="G69" s="384" t="s">
        <v>358</v>
      </c>
      <c r="H69" s="385"/>
    </row>
    <row r="70" ht="21.95" customHeight="1" spans="1:8">
      <c r="A70" s="379"/>
      <c r="B70" s="380" t="s">
        <v>457</v>
      </c>
      <c r="C70" s="380" t="s">
        <v>458</v>
      </c>
      <c r="D70" s="381">
        <v>10</v>
      </c>
      <c r="E70" s="382">
        <v>13</v>
      </c>
      <c r="F70" s="383">
        <v>0</v>
      </c>
      <c r="G70" s="384"/>
      <c r="H70" s="385"/>
    </row>
    <row r="71" ht="21.95" customHeight="1" spans="1:8">
      <c r="A71" s="379" t="s">
        <v>459</v>
      </c>
      <c r="B71" s="380" t="s">
        <v>460</v>
      </c>
      <c r="C71" s="380" t="s">
        <v>461</v>
      </c>
      <c r="D71" s="381">
        <v>0</v>
      </c>
      <c r="E71" s="382">
        <v>10</v>
      </c>
      <c r="F71" s="383">
        <v>0</v>
      </c>
      <c r="G71" s="384" t="s">
        <v>358</v>
      </c>
      <c r="H71" s="385"/>
    </row>
    <row r="72" ht="21.95" customHeight="1" spans="1:8">
      <c r="A72" s="379" t="s">
        <v>462</v>
      </c>
      <c r="B72" s="380" t="s">
        <v>463</v>
      </c>
      <c r="C72" s="380" t="s">
        <v>464</v>
      </c>
      <c r="D72" s="381">
        <v>0</v>
      </c>
      <c r="E72" s="382">
        <v>3</v>
      </c>
      <c r="F72" s="383">
        <v>0</v>
      </c>
      <c r="G72" s="384" t="s">
        <v>358</v>
      </c>
      <c r="H72" s="385"/>
    </row>
    <row r="73" ht="21.95" customHeight="1" spans="1:8">
      <c r="A73" s="379"/>
      <c r="B73" s="380" t="s">
        <v>465</v>
      </c>
      <c r="C73" s="380" t="s">
        <v>466</v>
      </c>
      <c r="D73" s="381"/>
      <c r="E73" s="382">
        <v>20</v>
      </c>
      <c r="F73" s="383">
        <v>0</v>
      </c>
      <c r="G73" s="384"/>
      <c r="H73" s="385"/>
    </row>
    <row r="74" ht="21.95" customHeight="1" spans="1:8">
      <c r="A74" s="379" t="s">
        <v>355</v>
      </c>
      <c r="B74" s="380" t="s">
        <v>356</v>
      </c>
      <c r="C74" s="380" t="s">
        <v>467</v>
      </c>
      <c r="D74" s="381">
        <v>0</v>
      </c>
      <c r="E74" s="382">
        <v>20</v>
      </c>
      <c r="F74" s="383">
        <v>0</v>
      </c>
      <c r="G74" s="384" t="s">
        <v>358</v>
      </c>
      <c r="H74" s="385"/>
    </row>
    <row r="75" ht="21.95" customHeight="1" spans="1:8">
      <c r="A75" s="379"/>
      <c r="B75" s="380" t="s">
        <v>468</v>
      </c>
      <c r="C75" s="380" t="s">
        <v>469</v>
      </c>
      <c r="D75" s="381">
        <v>36</v>
      </c>
      <c r="E75" s="382">
        <v>46</v>
      </c>
      <c r="F75" s="383">
        <v>0</v>
      </c>
      <c r="G75" s="384"/>
      <c r="H75" s="385"/>
    </row>
    <row r="76" ht="21.95" customHeight="1" spans="1:8">
      <c r="A76" s="379" t="s">
        <v>355</v>
      </c>
      <c r="B76" s="380" t="s">
        <v>356</v>
      </c>
      <c r="C76" s="380" t="s">
        <v>470</v>
      </c>
      <c r="D76" s="381">
        <v>0</v>
      </c>
      <c r="E76" s="382">
        <v>8</v>
      </c>
      <c r="F76" s="383">
        <v>0</v>
      </c>
      <c r="G76" s="384" t="s">
        <v>358</v>
      </c>
      <c r="H76" s="385"/>
    </row>
    <row r="77" ht="21.95" customHeight="1" spans="1:8">
      <c r="A77" s="379" t="s">
        <v>355</v>
      </c>
      <c r="B77" s="380" t="s">
        <v>356</v>
      </c>
      <c r="C77" s="380" t="s">
        <v>471</v>
      </c>
      <c r="D77" s="381">
        <v>0</v>
      </c>
      <c r="E77" s="382">
        <v>8</v>
      </c>
      <c r="F77" s="383">
        <v>0</v>
      </c>
      <c r="G77" s="384" t="s">
        <v>358</v>
      </c>
      <c r="H77" s="385"/>
    </row>
    <row r="78" ht="21.95" customHeight="1" spans="1:8">
      <c r="A78" s="379" t="s">
        <v>355</v>
      </c>
      <c r="B78" s="380" t="s">
        <v>356</v>
      </c>
      <c r="C78" s="380" t="s">
        <v>472</v>
      </c>
      <c r="D78" s="381">
        <v>0</v>
      </c>
      <c r="E78" s="382">
        <v>30</v>
      </c>
      <c r="F78" s="383">
        <v>0</v>
      </c>
      <c r="G78" s="384" t="s">
        <v>358</v>
      </c>
      <c r="H78" s="385"/>
    </row>
    <row r="79" ht="21.95" customHeight="1" spans="1:8">
      <c r="A79" s="379"/>
      <c r="B79" s="380" t="s">
        <v>473</v>
      </c>
      <c r="C79" s="380" t="s">
        <v>474</v>
      </c>
      <c r="D79" s="381">
        <v>18</v>
      </c>
      <c r="E79" s="382">
        <v>18</v>
      </c>
      <c r="F79" s="383">
        <v>0</v>
      </c>
      <c r="G79" s="384"/>
      <c r="H79" s="385"/>
    </row>
    <row r="80" ht="21.95" customHeight="1" spans="1:8">
      <c r="A80" s="379" t="s">
        <v>475</v>
      </c>
      <c r="B80" s="380" t="s">
        <v>476</v>
      </c>
      <c r="C80" s="380" t="s">
        <v>477</v>
      </c>
      <c r="D80" s="381">
        <v>0</v>
      </c>
      <c r="E80" s="382">
        <v>18</v>
      </c>
      <c r="F80" s="383">
        <v>0</v>
      </c>
      <c r="G80" s="384" t="s">
        <v>358</v>
      </c>
      <c r="H80" s="385"/>
    </row>
    <row r="81" ht="21.95" customHeight="1" spans="1:8">
      <c r="A81" s="379"/>
      <c r="B81" s="380" t="s">
        <v>478</v>
      </c>
      <c r="C81" s="380" t="s">
        <v>479</v>
      </c>
      <c r="D81" s="381">
        <v>174</v>
      </c>
      <c r="E81" s="382">
        <v>184</v>
      </c>
      <c r="F81" s="383">
        <v>0</v>
      </c>
      <c r="G81" s="384"/>
      <c r="H81" s="385"/>
    </row>
    <row r="82" ht="21.95" customHeight="1" spans="1:8">
      <c r="A82" s="379" t="s">
        <v>480</v>
      </c>
      <c r="B82" s="380" t="s">
        <v>356</v>
      </c>
      <c r="C82" s="380" t="s">
        <v>481</v>
      </c>
      <c r="D82" s="381">
        <v>0</v>
      </c>
      <c r="E82" s="382">
        <v>48</v>
      </c>
      <c r="F82" s="383">
        <v>0</v>
      </c>
      <c r="G82" s="384" t="s">
        <v>358</v>
      </c>
      <c r="H82" s="385"/>
    </row>
    <row r="83" ht="21.95" customHeight="1" spans="1:8">
      <c r="A83" s="379" t="s">
        <v>480</v>
      </c>
      <c r="B83" s="380" t="s">
        <v>356</v>
      </c>
      <c r="C83" s="380" t="s">
        <v>482</v>
      </c>
      <c r="D83" s="381">
        <v>0</v>
      </c>
      <c r="E83" s="382">
        <v>48</v>
      </c>
      <c r="F83" s="383">
        <v>0</v>
      </c>
      <c r="G83" s="384" t="s">
        <v>358</v>
      </c>
      <c r="H83" s="385"/>
    </row>
    <row r="84" ht="21.95" customHeight="1" spans="1:8">
      <c r="A84" s="379" t="s">
        <v>483</v>
      </c>
      <c r="B84" s="380" t="s">
        <v>484</v>
      </c>
      <c r="C84" s="380" t="s">
        <v>484</v>
      </c>
      <c r="D84" s="381">
        <v>0</v>
      </c>
      <c r="E84" s="382">
        <v>20</v>
      </c>
      <c r="F84" s="383">
        <v>0</v>
      </c>
      <c r="G84" s="384" t="s">
        <v>358</v>
      </c>
      <c r="H84" s="385"/>
    </row>
    <row r="85" ht="21.95" customHeight="1" spans="1:8">
      <c r="A85" s="379" t="s">
        <v>485</v>
      </c>
      <c r="B85" s="380" t="s">
        <v>486</v>
      </c>
      <c r="C85" s="380" t="s">
        <v>486</v>
      </c>
      <c r="D85" s="381">
        <v>0</v>
      </c>
      <c r="E85" s="382">
        <v>10</v>
      </c>
      <c r="F85" s="383">
        <v>0</v>
      </c>
      <c r="G85" s="384" t="s">
        <v>358</v>
      </c>
      <c r="H85" s="385"/>
    </row>
    <row r="86" ht="21.95" customHeight="1" spans="1:8">
      <c r="A86" s="379" t="s">
        <v>487</v>
      </c>
      <c r="B86" s="380" t="s">
        <v>488</v>
      </c>
      <c r="C86" s="380" t="s">
        <v>488</v>
      </c>
      <c r="D86" s="381">
        <v>0</v>
      </c>
      <c r="E86" s="382">
        <v>20</v>
      </c>
      <c r="F86" s="383">
        <v>0</v>
      </c>
      <c r="G86" s="384" t="s">
        <v>358</v>
      </c>
      <c r="H86" s="385"/>
    </row>
    <row r="87" ht="21.95" customHeight="1" spans="1:8">
      <c r="A87" s="379" t="s">
        <v>489</v>
      </c>
      <c r="B87" s="380" t="s">
        <v>490</v>
      </c>
      <c r="C87" s="380" t="s">
        <v>491</v>
      </c>
      <c r="D87" s="381">
        <v>0</v>
      </c>
      <c r="E87" s="382">
        <v>38</v>
      </c>
      <c r="F87" s="383">
        <v>0</v>
      </c>
      <c r="G87" s="384" t="s">
        <v>358</v>
      </c>
      <c r="H87" s="385"/>
    </row>
    <row r="88" ht="21.95" customHeight="1" spans="1:8">
      <c r="A88" s="379"/>
      <c r="B88" s="380" t="s">
        <v>492</v>
      </c>
      <c r="C88" s="380" t="s">
        <v>493</v>
      </c>
      <c r="D88" s="381">
        <v>5</v>
      </c>
      <c r="E88" s="382">
        <v>5</v>
      </c>
      <c r="F88" s="383">
        <v>0</v>
      </c>
      <c r="G88" s="384"/>
      <c r="H88" s="385"/>
    </row>
    <row r="89" ht="21.95" customHeight="1" spans="1:8">
      <c r="A89" s="379" t="s">
        <v>480</v>
      </c>
      <c r="B89" s="380" t="s">
        <v>356</v>
      </c>
      <c r="C89" s="380" t="s">
        <v>494</v>
      </c>
      <c r="D89" s="381">
        <v>0</v>
      </c>
      <c r="E89" s="382">
        <v>5</v>
      </c>
      <c r="F89" s="383">
        <v>0</v>
      </c>
      <c r="G89" s="384" t="s">
        <v>358</v>
      </c>
      <c r="H89" s="385"/>
    </row>
    <row r="90" ht="21.95" customHeight="1" spans="1:8">
      <c r="A90" s="379"/>
      <c r="B90" s="380" t="s">
        <v>102</v>
      </c>
      <c r="C90" s="380" t="s">
        <v>103</v>
      </c>
      <c r="D90" s="381">
        <v>20</v>
      </c>
      <c r="E90" s="382">
        <v>18</v>
      </c>
      <c r="F90" s="383">
        <v>0</v>
      </c>
      <c r="G90" s="384"/>
      <c r="H90" s="385"/>
    </row>
    <row r="91" ht="21.95" customHeight="1" spans="1:8">
      <c r="A91" s="379" t="s">
        <v>480</v>
      </c>
      <c r="B91" s="380" t="s">
        <v>356</v>
      </c>
      <c r="C91" s="380" t="s">
        <v>495</v>
      </c>
      <c r="D91" s="381">
        <v>0</v>
      </c>
      <c r="E91" s="382">
        <v>3</v>
      </c>
      <c r="F91" s="383">
        <v>0</v>
      </c>
      <c r="G91" s="384" t="s">
        <v>358</v>
      </c>
      <c r="H91" s="385"/>
    </row>
    <row r="92" ht="21.95" customHeight="1" spans="1:8">
      <c r="A92" s="379" t="s">
        <v>480</v>
      </c>
      <c r="B92" s="380" t="s">
        <v>356</v>
      </c>
      <c r="C92" s="380" t="s">
        <v>496</v>
      </c>
      <c r="D92" s="381">
        <v>0</v>
      </c>
      <c r="E92" s="382">
        <v>15</v>
      </c>
      <c r="F92" s="383">
        <v>0</v>
      </c>
      <c r="G92" s="384" t="s">
        <v>358</v>
      </c>
      <c r="H92" s="385"/>
    </row>
    <row r="93" ht="21.95" customHeight="1" spans="1:8">
      <c r="A93" s="379"/>
      <c r="B93" s="380" t="s">
        <v>497</v>
      </c>
      <c r="C93" s="380" t="s">
        <v>498</v>
      </c>
      <c r="D93" s="381">
        <v>5</v>
      </c>
      <c r="E93" s="382">
        <v>5</v>
      </c>
      <c r="F93" s="383">
        <v>0</v>
      </c>
      <c r="G93" s="384"/>
      <c r="H93" s="385"/>
    </row>
    <row r="94" ht="21.95" customHeight="1" spans="1:8">
      <c r="A94" s="379" t="s">
        <v>499</v>
      </c>
      <c r="B94" s="380" t="s">
        <v>500</v>
      </c>
      <c r="C94" s="380" t="s">
        <v>501</v>
      </c>
      <c r="D94" s="381">
        <v>0</v>
      </c>
      <c r="E94" s="382">
        <v>2</v>
      </c>
      <c r="F94" s="383">
        <v>0</v>
      </c>
      <c r="G94" s="384" t="s">
        <v>358</v>
      </c>
      <c r="H94" s="385"/>
    </row>
    <row r="95" ht="21.95" customHeight="1" spans="1:8">
      <c r="A95" s="379" t="s">
        <v>499</v>
      </c>
      <c r="B95" s="380" t="s">
        <v>500</v>
      </c>
      <c r="C95" s="380" t="s">
        <v>502</v>
      </c>
      <c r="D95" s="381">
        <v>0</v>
      </c>
      <c r="E95" s="382">
        <v>3</v>
      </c>
      <c r="F95" s="383">
        <v>0</v>
      </c>
      <c r="G95" s="384" t="s">
        <v>358</v>
      </c>
      <c r="H95" s="385"/>
    </row>
    <row r="96" ht="21.95" customHeight="1" spans="1:8">
      <c r="A96" s="379"/>
      <c r="B96" s="380" t="s">
        <v>104</v>
      </c>
      <c r="C96" s="380" t="s">
        <v>503</v>
      </c>
      <c r="D96" s="381">
        <v>6</v>
      </c>
      <c r="E96" s="382">
        <v>5</v>
      </c>
      <c r="F96" s="383">
        <v>0</v>
      </c>
      <c r="G96" s="384"/>
      <c r="H96" s="385"/>
    </row>
    <row r="97" ht="21.95" customHeight="1" spans="1:8">
      <c r="A97" s="379" t="s">
        <v>499</v>
      </c>
      <c r="B97" s="380" t="s">
        <v>500</v>
      </c>
      <c r="C97" s="380" t="s">
        <v>504</v>
      </c>
      <c r="D97" s="381">
        <v>0</v>
      </c>
      <c r="E97" s="382">
        <v>5</v>
      </c>
      <c r="F97" s="383">
        <v>0</v>
      </c>
      <c r="G97" s="384" t="s">
        <v>358</v>
      </c>
      <c r="H97" s="385"/>
    </row>
    <row r="98" ht="21.95" customHeight="1" spans="1:8">
      <c r="A98" s="379"/>
      <c r="B98" s="380" t="s">
        <v>505</v>
      </c>
      <c r="C98" s="380" t="s">
        <v>506</v>
      </c>
      <c r="D98" s="381"/>
      <c r="E98" s="382">
        <v>5</v>
      </c>
      <c r="F98" s="383">
        <v>0</v>
      </c>
      <c r="G98" s="384"/>
      <c r="H98" s="385"/>
    </row>
    <row r="99" ht="21.95" customHeight="1" spans="1:8">
      <c r="A99" s="379" t="s">
        <v>480</v>
      </c>
      <c r="B99" s="380" t="s">
        <v>356</v>
      </c>
      <c r="C99" s="380" t="s">
        <v>507</v>
      </c>
      <c r="D99" s="381">
        <v>0</v>
      </c>
      <c r="E99" s="382">
        <v>5</v>
      </c>
      <c r="F99" s="383">
        <v>0</v>
      </c>
      <c r="G99" s="384" t="s">
        <v>358</v>
      </c>
      <c r="H99" s="385"/>
    </row>
    <row r="100" ht="21.95" customHeight="1" spans="1:8">
      <c r="A100" s="379"/>
      <c r="B100" s="380" t="s">
        <v>508</v>
      </c>
      <c r="C100" s="380" t="s">
        <v>509</v>
      </c>
      <c r="D100" s="381">
        <v>5</v>
      </c>
      <c r="E100" s="382">
        <v>3</v>
      </c>
      <c r="F100" s="383">
        <v>0</v>
      </c>
      <c r="G100" s="384"/>
      <c r="H100" s="385"/>
    </row>
    <row r="101" ht="21.95" customHeight="1" spans="1:8">
      <c r="A101" s="379" t="s">
        <v>499</v>
      </c>
      <c r="B101" s="380" t="s">
        <v>500</v>
      </c>
      <c r="C101" s="380" t="s">
        <v>510</v>
      </c>
      <c r="D101" s="381">
        <v>0</v>
      </c>
      <c r="E101" s="382">
        <v>3</v>
      </c>
      <c r="F101" s="383">
        <v>0</v>
      </c>
      <c r="G101" s="384" t="s">
        <v>358</v>
      </c>
      <c r="H101" s="385"/>
    </row>
    <row r="102" ht="21.95" customHeight="1" spans="1:8">
      <c r="A102" s="379"/>
      <c r="B102" s="380" t="s">
        <v>511</v>
      </c>
      <c r="C102" s="380" t="s">
        <v>512</v>
      </c>
      <c r="D102" s="381">
        <v>246</v>
      </c>
      <c r="E102" s="382">
        <v>257</v>
      </c>
      <c r="F102" s="383">
        <v>0</v>
      </c>
      <c r="G102" s="384"/>
      <c r="H102" s="385"/>
    </row>
    <row r="103" ht="21.95" customHeight="1" spans="1:8">
      <c r="A103" s="379" t="s">
        <v>513</v>
      </c>
      <c r="B103" s="380" t="s">
        <v>356</v>
      </c>
      <c r="C103" s="380" t="s">
        <v>514</v>
      </c>
      <c r="D103" s="381">
        <v>0</v>
      </c>
      <c r="E103" s="382">
        <v>35</v>
      </c>
      <c r="F103" s="383">
        <v>0</v>
      </c>
      <c r="G103" s="384" t="s">
        <v>358</v>
      </c>
      <c r="H103" s="385"/>
    </row>
    <row r="104" ht="21.95" customHeight="1" spans="1:8">
      <c r="A104" s="379" t="s">
        <v>513</v>
      </c>
      <c r="B104" s="380" t="s">
        <v>356</v>
      </c>
      <c r="C104" s="380" t="s">
        <v>515</v>
      </c>
      <c r="D104" s="381">
        <v>0</v>
      </c>
      <c r="E104" s="382">
        <v>8</v>
      </c>
      <c r="F104" s="383">
        <v>0</v>
      </c>
      <c r="G104" s="384" t="s">
        <v>358</v>
      </c>
      <c r="H104" s="385"/>
    </row>
    <row r="105" ht="21.95" customHeight="1" spans="1:8">
      <c r="A105" s="379" t="s">
        <v>513</v>
      </c>
      <c r="B105" s="380" t="s">
        <v>356</v>
      </c>
      <c r="C105" s="380" t="s">
        <v>516</v>
      </c>
      <c r="D105" s="381">
        <v>0</v>
      </c>
      <c r="E105" s="382">
        <v>6</v>
      </c>
      <c r="F105" s="383">
        <v>0</v>
      </c>
      <c r="G105" s="384" t="s">
        <v>358</v>
      </c>
      <c r="H105" s="385"/>
    </row>
    <row r="106" ht="21.95" customHeight="1" spans="1:8">
      <c r="A106" s="379" t="s">
        <v>513</v>
      </c>
      <c r="B106" s="380" t="s">
        <v>356</v>
      </c>
      <c r="C106" s="380" t="s">
        <v>517</v>
      </c>
      <c r="D106" s="381">
        <v>0</v>
      </c>
      <c r="E106" s="382">
        <v>35</v>
      </c>
      <c r="F106" s="383">
        <v>0</v>
      </c>
      <c r="G106" s="384" t="s">
        <v>358</v>
      </c>
      <c r="H106" s="385"/>
    </row>
    <row r="107" ht="21.95" customHeight="1" spans="1:8">
      <c r="A107" s="379" t="s">
        <v>513</v>
      </c>
      <c r="B107" s="380" t="s">
        <v>356</v>
      </c>
      <c r="C107" s="380" t="s">
        <v>518</v>
      </c>
      <c r="D107" s="381">
        <v>0</v>
      </c>
      <c r="E107" s="382">
        <v>8</v>
      </c>
      <c r="F107" s="383">
        <v>0</v>
      </c>
      <c r="G107" s="384" t="s">
        <v>358</v>
      </c>
      <c r="H107" s="385"/>
    </row>
    <row r="108" ht="21.95" customHeight="1" spans="1:8">
      <c r="A108" s="379" t="s">
        <v>513</v>
      </c>
      <c r="B108" s="380" t="s">
        <v>356</v>
      </c>
      <c r="C108" s="380" t="s">
        <v>519</v>
      </c>
      <c r="D108" s="381">
        <v>0</v>
      </c>
      <c r="E108" s="382">
        <v>16</v>
      </c>
      <c r="F108" s="383">
        <v>0</v>
      </c>
      <c r="G108" s="384" t="s">
        <v>358</v>
      </c>
      <c r="H108" s="385"/>
    </row>
    <row r="109" ht="21.95" customHeight="1" spans="1:8">
      <c r="A109" s="379" t="s">
        <v>513</v>
      </c>
      <c r="B109" s="380" t="s">
        <v>356</v>
      </c>
      <c r="C109" s="380" t="s">
        <v>520</v>
      </c>
      <c r="D109" s="381">
        <v>0</v>
      </c>
      <c r="E109" s="382">
        <v>8</v>
      </c>
      <c r="F109" s="383">
        <v>0</v>
      </c>
      <c r="G109" s="384" t="s">
        <v>358</v>
      </c>
      <c r="H109" s="385"/>
    </row>
    <row r="110" ht="21.95" customHeight="1" spans="1:8">
      <c r="A110" s="379" t="s">
        <v>513</v>
      </c>
      <c r="B110" s="380" t="s">
        <v>356</v>
      </c>
      <c r="C110" s="380" t="s">
        <v>521</v>
      </c>
      <c r="D110" s="381">
        <v>0</v>
      </c>
      <c r="E110" s="382">
        <v>31</v>
      </c>
      <c r="F110" s="383">
        <v>0</v>
      </c>
      <c r="G110" s="384" t="s">
        <v>358</v>
      </c>
      <c r="H110" s="385"/>
    </row>
    <row r="111" ht="21.95" customHeight="1" spans="1:8">
      <c r="A111" s="379" t="s">
        <v>513</v>
      </c>
      <c r="B111" s="380" t="s">
        <v>356</v>
      </c>
      <c r="C111" s="380" t="s">
        <v>522</v>
      </c>
      <c r="D111" s="381">
        <v>0</v>
      </c>
      <c r="E111" s="382">
        <v>27</v>
      </c>
      <c r="F111" s="383">
        <v>0</v>
      </c>
      <c r="G111" s="384" t="s">
        <v>358</v>
      </c>
      <c r="H111" s="385"/>
    </row>
    <row r="112" ht="21.95" customHeight="1" spans="1:8">
      <c r="A112" s="379" t="s">
        <v>513</v>
      </c>
      <c r="B112" s="380" t="s">
        <v>356</v>
      </c>
      <c r="C112" s="380" t="s">
        <v>523</v>
      </c>
      <c r="D112" s="381">
        <v>0</v>
      </c>
      <c r="E112" s="382">
        <v>4</v>
      </c>
      <c r="F112" s="383">
        <v>0</v>
      </c>
      <c r="G112" s="384" t="s">
        <v>358</v>
      </c>
      <c r="H112" s="385"/>
    </row>
    <row r="113" ht="21.95" customHeight="1" spans="1:8">
      <c r="A113" s="379" t="s">
        <v>513</v>
      </c>
      <c r="B113" s="380" t="s">
        <v>356</v>
      </c>
      <c r="C113" s="380" t="s">
        <v>524</v>
      </c>
      <c r="D113" s="381">
        <v>0</v>
      </c>
      <c r="E113" s="382">
        <v>8</v>
      </c>
      <c r="F113" s="383">
        <v>0</v>
      </c>
      <c r="G113" s="384" t="s">
        <v>358</v>
      </c>
      <c r="H113" s="385"/>
    </row>
    <row r="114" ht="21.95" customHeight="1" spans="1:8">
      <c r="A114" s="379" t="s">
        <v>525</v>
      </c>
      <c r="B114" s="380" t="s">
        <v>526</v>
      </c>
      <c r="C114" s="380" t="s">
        <v>527</v>
      </c>
      <c r="D114" s="381">
        <v>0</v>
      </c>
      <c r="E114" s="382">
        <v>14.5</v>
      </c>
      <c r="F114" s="383">
        <v>0</v>
      </c>
      <c r="G114" s="384" t="s">
        <v>358</v>
      </c>
      <c r="H114" s="385"/>
    </row>
    <row r="115" ht="21.95" customHeight="1" spans="1:8">
      <c r="A115" s="379" t="s">
        <v>528</v>
      </c>
      <c r="B115" s="380" t="s">
        <v>529</v>
      </c>
      <c r="C115" s="380" t="s">
        <v>530</v>
      </c>
      <c r="D115" s="381">
        <v>0</v>
      </c>
      <c r="E115" s="382">
        <v>8</v>
      </c>
      <c r="F115" s="383">
        <v>0</v>
      </c>
      <c r="G115" s="384" t="s">
        <v>358</v>
      </c>
      <c r="H115" s="385"/>
    </row>
    <row r="116" ht="21.95" customHeight="1" spans="1:8">
      <c r="A116" s="379" t="s">
        <v>531</v>
      </c>
      <c r="B116" s="380" t="s">
        <v>532</v>
      </c>
      <c r="C116" s="380" t="s">
        <v>533</v>
      </c>
      <c r="D116" s="381">
        <v>0</v>
      </c>
      <c r="E116" s="382">
        <v>45</v>
      </c>
      <c r="F116" s="383">
        <v>0</v>
      </c>
      <c r="G116" s="384" t="s">
        <v>358</v>
      </c>
      <c r="H116" s="385"/>
    </row>
    <row r="117" ht="21.95" customHeight="1" spans="1:8">
      <c r="A117" s="379" t="s">
        <v>534</v>
      </c>
      <c r="B117" s="380" t="s">
        <v>535</v>
      </c>
      <c r="C117" s="380" t="s">
        <v>536</v>
      </c>
      <c r="D117" s="381">
        <v>0</v>
      </c>
      <c r="E117" s="382">
        <v>3.5</v>
      </c>
      <c r="F117" s="383">
        <v>0</v>
      </c>
      <c r="G117" s="384" t="s">
        <v>358</v>
      </c>
      <c r="H117" s="385"/>
    </row>
    <row r="118" ht="21.95" customHeight="1" spans="1:8">
      <c r="A118" s="379"/>
      <c r="B118" s="380" t="s">
        <v>537</v>
      </c>
      <c r="C118" s="380" t="s">
        <v>538</v>
      </c>
      <c r="D118" s="381">
        <v>135</v>
      </c>
      <c r="E118" s="382">
        <v>190</v>
      </c>
      <c r="F118" s="383">
        <v>0</v>
      </c>
      <c r="G118" s="384"/>
      <c r="H118" s="385"/>
    </row>
    <row r="119" ht="21.95" customHeight="1" spans="1:8">
      <c r="A119" s="379" t="s">
        <v>539</v>
      </c>
      <c r="B119" s="380" t="s">
        <v>481</v>
      </c>
      <c r="C119" s="380" t="s">
        <v>540</v>
      </c>
      <c r="D119" s="381">
        <v>0</v>
      </c>
      <c r="E119" s="382">
        <v>15</v>
      </c>
      <c r="F119" s="383">
        <v>0</v>
      </c>
      <c r="G119" s="384" t="s">
        <v>358</v>
      </c>
      <c r="H119" s="385"/>
    </row>
    <row r="120" ht="21.95" customHeight="1" spans="1:8">
      <c r="A120" s="379" t="s">
        <v>541</v>
      </c>
      <c r="B120" s="380" t="s">
        <v>542</v>
      </c>
      <c r="C120" s="380" t="s">
        <v>543</v>
      </c>
      <c r="D120" s="381">
        <v>0</v>
      </c>
      <c r="E120" s="382">
        <v>24</v>
      </c>
      <c r="F120" s="383">
        <v>0</v>
      </c>
      <c r="G120" s="384" t="s">
        <v>358</v>
      </c>
      <c r="H120" s="385"/>
    </row>
    <row r="121" ht="21.95" customHeight="1" spans="1:8">
      <c r="A121" s="379" t="s">
        <v>544</v>
      </c>
      <c r="B121" s="380" t="s">
        <v>545</v>
      </c>
      <c r="C121" s="380" t="s">
        <v>545</v>
      </c>
      <c r="D121" s="381">
        <v>0</v>
      </c>
      <c r="E121" s="382">
        <v>45</v>
      </c>
      <c r="F121" s="383">
        <v>0</v>
      </c>
      <c r="G121" s="384" t="s">
        <v>358</v>
      </c>
      <c r="H121" s="385"/>
    </row>
    <row r="122" ht="21.95" customHeight="1" spans="1:8">
      <c r="A122" s="379" t="s">
        <v>546</v>
      </c>
      <c r="B122" s="380" t="s">
        <v>547</v>
      </c>
      <c r="C122" s="380" t="s">
        <v>548</v>
      </c>
      <c r="D122" s="381">
        <v>0</v>
      </c>
      <c r="E122" s="382">
        <v>10</v>
      </c>
      <c r="F122" s="383">
        <v>0</v>
      </c>
      <c r="G122" s="384" t="s">
        <v>358</v>
      </c>
      <c r="H122" s="385"/>
    </row>
    <row r="123" ht="21.95" customHeight="1" spans="1:8">
      <c r="A123" s="379" t="s">
        <v>546</v>
      </c>
      <c r="B123" s="380" t="s">
        <v>547</v>
      </c>
      <c r="C123" s="380" t="s">
        <v>549</v>
      </c>
      <c r="D123" s="381">
        <v>0</v>
      </c>
      <c r="E123" s="382">
        <v>20</v>
      </c>
      <c r="F123" s="383">
        <v>0</v>
      </c>
      <c r="G123" s="384" t="s">
        <v>358</v>
      </c>
      <c r="H123" s="385"/>
    </row>
    <row r="124" ht="21.95" customHeight="1" spans="1:8">
      <c r="A124" s="379" t="s">
        <v>550</v>
      </c>
      <c r="B124" s="380" t="s">
        <v>551</v>
      </c>
      <c r="C124" s="380" t="s">
        <v>552</v>
      </c>
      <c r="D124" s="381">
        <v>0</v>
      </c>
      <c r="E124" s="382">
        <v>6</v>
      </c>
      <c r="F124" s="383">
        <v>0</v>
      </c>
      <c r="G124" s="384" t="s">
        <v>358</v>
      </c>
      <c r="H124" s="385"/>
    </row>
    <row r="125" ht="21.95" customHeight="1" spans="1:8">
      <c r="A125" s="379" t="s">
        <v>550</v>
      </c>
      <c r="B125" s="380" t="s">
        <v>551</v>
      </c>
      <c r="C125" s="380" t="s">
        <v>553</v>
      </c>
      <c r="D125" s="381">
        <v>0</v>
      </c>
      <c r="E125" s="382">
        <v>35</v>
      </c>
      <c r="F125" s="383">
        <v>0</v>
      </c>
      <c r="G125" s="384" t="s">
        <v>358</v>
      </c>
      <c r="H125" s="385"/>
    </row>
    <row r="126" ht="21.95" customHeight="1" spans="1:8">
      <c r="A126" s="379" t="s">
        <v>550</v>
      </c>
      <c r="B126" s="380" t="s">
        <v>551</v>
      </c>
      <c r="C126" s="380" t="s">
        <v>554</v>
      </c>
      <c r="D126" s="386"/>
      <c r="E126" s="382">
        <v>35</v>
      </c>
      <c r="F126" s="383">
        <v>0</v>
      </c>
      <c r="G126" s="384" t="s">
        <v>358</v>
      </c>
      <c r="H126" s="385"/>
    </row>
    <row r="127" ht="21.95" customHeight="1" spans="1:8">
      <c r="A127" s="379"/>
      <c r="B127" s="380" t="s">
        <v>555</v>
      </c>
      <c r="C127" s="380" t="s">
        <v>556</v>
      </c>
      <c r="D127" s="381">
        <v>237</v>
      </c>
      <c r="E127" s="382">
        <v>259</v>
      </c>
      <c r="F127" s="383">
        <v>0</v>
      </c>
      <c r="G127" s="384"/>
      <c r="H127" s="385"/>
    </row>
    <row r="128" ht="21.95" customHeight="1" spans="1:8">
      <c r="A128" s="379" t="s">
        <v>557</v>
      </c>
      <c r="B128" s="380" t="s">
        <v>547</v>
      </c>
      <c r="C128" s="380" t="s">
        <v>558</v>
      </c>
      <c r="D128" s="381">
        <v>0</v>
      </c>
      <c r="E128" s="382">
        <v>3</v>
      </c>
      <c r="F128" s="383">
        <v>0</v>
      </c>
      <c r="G128" s="384" t="s">
        <v>358</v>
      </c>
      <c r="H128" s="385"/>
    </row>
    <row r="129" ht="21.95" customHeight="1" spans="1:8">
      <c r="A129" s="379" t="s">
        <v>557</v>
      </c>
      <c r="B129" s="380" t="s">
        <v>547</v>
      </c>
      <c r="C129" s="380" t="s">
        <v>559</v>
      </c>
      <c r="D129" s="381">
        <v>0</v>
      </c>
      <c r="E129" s="382">
        <v>20</v>
      </c>
      <c r="F129" s="383">
        <v>0</v>
      </c>
      <c r="G129" s="384" t="s">
        <v>358</v>
      </c>
      <c r="H129" s="385"/>
    </row>
    <row r="130" ht="21.95" customHeight="1" spans="1:8">
      <c r="A130" s="379" t="s">
        <v>557</v>
      </c>
      <c r="B130" s="380" t="s">
        <v>547</v>
      </c>
      <c r="C130" s="380" t="s">
        <v>560</v>
      </c>
      <c r="D130" s="381">
        <v>0</v>
      </c>
      <c r="E130" s="382">
        <v>130</v>
      </c>
      <c r="F130" s="383">
        <v>0</v>
      </c>
      <c r="G130" s="384" t="s">
        <v>358</v>
      </c>
      <c r="H130" s="385"/>
    </row>
    <row r="131" ht="21.95" customHeight="1" spans="1:8">
      <c r="A131" s="379" t="s">
        <v>557</v>
      </c>
      <c r="B131" s="380" t="s">
        <v>547</v>
      </c>
      <c r="C131" s="380" t="s">
        <v>561</v>
      </c>
      <c r="D131" s="381">
        <v>0</v>
      </c>
      <c r="E131" s="382">
        <v>106</v>
      </c>
      <c r="F131" s="383">
        <v>0</v>
      </c>
      <c r="G131" s="384" t="s">
        <v>358</v>
      </c>
      <c r="H131" s="385"/>
    </row>
    <row r="132" ht="21.95" customHeight="1" spans="1:8">
      <c r="A132" s="379"/>
      <c r="B132" s="380" t="s">
        <v>106</v>
      </c>
      <c r="C132" s="380" t="s">
        <v>107</v>
      </c>
      <c r="D132" s="381">
        <v>106</v>
      </c>
      <c r="E132" s="382">
        <v>106</v>
      </c>
      <c r="F132" s="383">
        <v>0</v>
      </c>
      <c r="G132" s="384"/>
      <c r="H132" s="385"/>
    </row>
    <row r="133" ht="21.95" customHeight="1" spans="1:8">
      <c r="A133" s="379" t="s">
        <v>562</v>
      </c>
      <c r="B133" s="380" t="s">
        <v>356</v>
      </c>
      <c r="C133" s="380" t="s">
        <v>563</v>
      </c>
      <c r="D133" s="381">
        <v>0</v>
      </c>
      <c r="E133" s="382">
        <v>106</v>
      </c>
      <c r="F133" s="383">
        <v>0</v>
      </c>
      <c r="G133" s="384" t="s">
        <v>358</v>
      </c>
      <c r="H133" s="385"/>
    </row>
    <row r="134" ht="21.95" customHeight="1" spans="1:8">
      <c r="A134" s="379"/>
      <c r="B134" s="380" t="s">
        <v>108</v>
      </c>
      <c r="C134" s="380" t="s">
        <v>109</v>
      </c>
      <c r="D134" s="381">
        <v>40</v>
      </c>
      <c r="E134" s="382">
        <v>40</v>
      </c>
      <c r="F134" s="383">
        <v>0</v>
      </c>
      <c r="G134" s="384"/>
      <c r="H134" s="385"/>
    </row>
    <row r="135" ht="21.95" customHeight="1" spans="1:8">
      <c r="A135" s="379" t="s">
        <v>564</v>
      </c>
      <c r="B135" s="380" t="s">
        <v>565</v>
      </c>
      <c r="C135" s="380" t="s">
        <v>566</v>
      </c>
      <c r="D135" s="381">
        <v>0</v>
      </c>
      <c r="E135" s="382">
        <v>10</v>
      </c>
      <c r="F135" s="383">
        <v>0</v>
      </c>
      <c r="G135" s="384" t="s">
        <v>358</v>
      </c>
      <c r="H135" s="385"/>
    </row>
    <row r="136" ht="21.95" customHeight="1" spans="1:8">
      <c r="A136" s="379" t="s">
        <v>564</v>
      </c>
      <c r="B136" s="380" t="s">
        <v>565</v>
      </c>
      <c r="C136" s="380" t="s">
        <v>567</v>
      </c>
      <c r="D136" s="381">
        <v>0</v>
      </c>
      <c r="E136" s="382">
        <v>10</v>
      </c>
      <c r="F136" s="383">
        <v>0</v>
      </c>
      <c r="G136" s="384" t="s">
        <v>358</v>
      </c>
      <c r="H136" s="385"/>
    </row>
    <row r="137" ht="33.75" spans="1:8">
      <c r="A137" s="379" t="s">
        <v>564</v>
      </c>
      <c r="B137" s="380" t="s">
        <v>565</v>
      </c>
      <c r="C137" s="380" t="s">
        <v>568</v>
      </c>
      <c r="D137" s="381">
        <v>0</v>
      </c>
      <c r="E137" s="382">
        <v>20</v>
      </c>
      <c r="F137" s="383">
        <v>0</v>
      </c>
      <c r="G137" s="384" t="s">
        <v>358</v>
      </c>
      <c r="H137" s="385" t="s">
        <v>569</v>
      </c>
    </row>
    <row r="138" ht="21.95" customHeight="1" spans="1:8">
      <c r="A138" s="379"/>
      <c r="B138" s="380" t="s">
        <v>110</v>
      </c>
      <c r="C138" s="380" t="s">
        <v>570</v>
      </c>
      <c r="D138" s="381">
        <v>163</v>
      </c>
      <c r="E138" s="382">
        <v>163</v>
      </c>
      <c r="F138" s="383">
        <v>0</v>
      </c>
      <c r="G138" s="384"/>
      <c r="H138" s="385"/>
    </row>
    <row r="139" ht="21.95" customHeight="1" spans="1:8">
      <c r="A139" s="379" t="s">
        <v>571</v>
      </c>
      <c r="B139" s="380" t="s">
        <v>356</v>
      </c>
      <c r="C139" s="380" t="s">
        <v>572</v>
      </c>
      <c r="D139" s="381">
        <v>0</v>
      </c>
      <c r="E139" s="382">
        <v>163</v>
      </c>
      <c r="F139" s="383">
        <v>0</v>
      </c>
      <c r="G139" s="384" t="s">
        <v>358</v>
      </c>
      <c r="H139" s="385" t="s">
        <v>573</v>
      </c>
    </row>
    <row r="140" ht="21.95" customHeight="1" spans="1:8">
      <c r="A140" s="379"/>
      <c r="B140" s="380" t="s">
        <v>574</v>
      </c>
      <c r="C140" s="380" t="s">
        <v>575</v>
      </c>
      <c r="D140" s="381">
        <v>101</v>
      </c>
      <c r="E140" s="382">
        <v>149</v>
      </c>
      <c r="F140" s="383">
        <v>0</v>
      </c>
      <c r="G140" s="384"/>
      <c r="H140" s="385"/>
    </row>
    <row r="141" ht="21.95" customHeight="1" spans="1:8">
      <c r="A141" s="379" t="s">
        <v>576</v>
      </c>
      <c r="B141" s="380" t="s">
        <v>356</v>
      </c>
      <c r="C141" s="380" t="s">
        <v>577</v>
      </c>
      <c r="D141" s="381">
        <v>0</v>
      </c>
      <c r="E141" s="382">
        <v>20</v>
      </c>
      <c r="F141" s="383">
        <v>0</v>
      </c>
      <c r="G141" s="384" t="s">
        <v>358</v>
      </c>
      <c r="H141" s="385"/>
    </row>
    <row r="142" ht="21.95" customHeight="1" spans="1:8">
      <c r="A142" s="379" t="s">
        <v>576</v>
      </c>
      <c r="B142" s="380" t="s">
        <v>356</v>
      </c>
      <c r="C142" s="380" t="s">
        <v>578</v>
      </c>
      <c r="D142" s="381">
        <v>0</v>
      </c>
      <c r="E142" s="382">
        <v>40</v>
      </c>
      <c r="F142" s="383">
        <v>0</v>
      </c>
      <c r="G142" s="384" t="s">
        <v>358</v>
      </c>
      <c r="H142" s="385"/>
    </row>
    <row r="143" ht="21.95" customHeight="1" spans="1:8">
      <c r="A143" s="379" t="s">
        <v>576</v>
      </c>
      <c r="B143" s="380" t="s">
        <v>356</v>
      </c>
      <c r="C143" s="380" t="s">
        <v>579</v>
      </c>
      <c r="D143" s="381">
        <v>0</v>
      </c>
      <c r="E143" s="382">
        <v>10</v>
      </c>
      <c r="F143" s="383">
        <v>0</v>
      </c>
      <c r="G143" s="384" t="s">
        <v>358</v>
      </c>
      <c r="H143" s="385"/>
    </row>
    <row r="144" ht="21.95" customHeight="1" spans="1:8">
      <c r="A144" s="379" t="s">
        <v>576</v>
      </c>
      <c r="B144" s="380" t="s">
        <v>356</v>
      </c>
      <c r="C144" s="380" t="s">
        <v>580</v>
      </c>
      <c r="D144" s="381">
        <v>0</v>
      </c>
      <c r="E144" s="382">
        <v>16</v>
      </c>
      <c r="F144" s="383">
        <v>0</v>
      </c>
      <c r="G144" s="384" t="s">
        <v>358</v>
      </c>
      <c r="H144" s="385"/>
    </row>
    <row r="145" ht="21.95" customHeight="1" spans="1:8">
      <c r="A145" s="379" t="s">
        <v>576</v>
      </c>
      <c r="B145" s="380" t="s">
        <v>356</v>
      </c>
      <c r="C145" s="380" t="s">
        <v>581</v>
      </c>
      <c r="D145" s="381">
        <v>0</v>
      </c>
      <c r="E145" s="382">
        <v>48</v>
      </c>
      <c r="F145" s="383">
        <v>0</v>
      </c>
      <c r="G145" s="384" t="s">
        <v>358</v>
      </c>
      <c r="H145" s="385" t="s">
        <v>582</v>
      </c>
    </row>
    <row r="146" ht="21.95" customHeight="1" spans="1:8">
      <c r="A146" s="379" t="s">
        <v>576</v>
      </c>
      <c r="B146" s="380" t="s">
        <v>356</v>
      </c>
      <c r="C146" s="380" t="s">
        <v>583</v>
      </c>
      <c r="D146" s="381">
        <v>0</v>
      </c>
      <c r="E146" s="382">
        <v>5</v>
      </c>
      <c r="F146" s="383">
        <v>0</v>
      </c>
      <c r="G146" s="384" t="s">
        <v>358</v>
      </c>
      <c r="H146" s="385"/>
    </row>
    <row r="147" ht="21.95" customHeight="1" spans="1:8">
      <c r="A147" s="379" t="s">
        <v>576</v>
      </c>
      <c r="B147" s="380" t="s">
        <v>356</v>
      </c>
      <c r="C147" s="380" t="s">
        <v>584</v>
      </c>
      <c r="D147" s="387"/>
      <c r="E147" s="382">
        <v>10</v>
      </c>
      <c r="F147" s="383">
        <v>0</v>
      </c>
      <c r="G147" s="384" t="s">
        <v>358</v>
      </c>
      <c r="H147" s="385"/>
    </row>
    <row r="148" ht="21.95" customHeight="1" spans="1:8">
      <c r="A148" s="379"/>
      <c r="B148" s="380" t="s">
        <v>585</v>
      </c>
      <c r="C148" s="380" t="s">
        <v>586</v>
      </c>
      <c r="D148" s="381">
        <v>3</v>
      </c>
      <c r="E148" s="382">
        <v>3</v>
      </c>
      <c r="F148" s="383">
        <v>0</v>
      </c>
      <c r="G148" s="384"/>
      <c r="H148" s="385"/>
    </row>
    <row r="149" ht="21.95" customHeight="1" spans="1:8">
      <c r="A149" s="379" t="s">
        <v>576</v>
      </c>
      <c r="B149" s="380" t="s">
        <v>356</v>
      </c>
      <c r="C149" s="380" t="s">
        <v>587</v>
      </c>
      <c r="D149" s="388">
        <v>0</v>
      </c>
      <c r="E149" s="382">
        <v>3</v>
      </c>
      <c r="F149" s="383">
        <v>0</v>
      </c>
      <c r="G149" s="384" t="s">
        <v>358</v>
      </c>
      <c r="H149" s="385"/>
    </row>
    <row r="150" ht="21.95" customHeight="1" spans="1:8">
      <c r="A150" s="379"/>
      <c r="B150" s="380" t="s">
        <v>588</v>
      </c>
      <c r="C150" s="380" t="s">
        <v>589</v>
      </c>
      <c r="D150" s="389">
        <v>180</v>
      </c>
      <c r="E150" s="382">
        <v>200</v>
      </c>
      <c r="F150" s="383">
        <v>0</v>
      </c>
      <c r="G150" s="384"/>
      <c r="H150" s="385"/>
    </row>
    <row r="151" ht="21.95" customHeight="1" spans="1:8">
      <c r="A151" s="379" t="s">
        <v>576</v>
      </c>
      <c r="B151" s="380" t="s">
        <v>356</v>
      </c>
      <c r="C151" s="380" t="s">
        <v>590</v>
      </c>
      <c r="D151" s="387"/>
      <c r="E151" s="382">
        <v>200</v>
      </c>
      <c r="F151" s="383">
        <v>0</v>
      </c>
      <c r="G151" s="384" t="s">
        <v>358</v>
      </c>
      <c r="H151" s="385"/>
    </row>
    <row r="152" ht="21.95" customHeight="1" spans="1:8">
      <c r="A152" s="379"/>
      <c r="B152" s="380" t="s">
        <v>112</v>
      </c>
      <c r="C152" s="380" t="s">
        <v>113</v>
      </c>
      <c r="D152" s="381">
        <v>30</v>
      </c>
      <c r="E152" s="382">
        <v>113</v>
      </c>
      <c r="F152" s="383">
        <v>0</v>
      </c>
      <c r="G152" s="384"/>
      <c r="H152" s="385"/>
    </row>
    <row r="153" ht="21.95" customHeight="1" spans="1:8">
      <c r="A153" s="379" t="s">
        <v>591</v>
      </c>
      <c r="B153" s="380" t="s">
        <v>356</v>
      </c>
      <c r="C153" s="380" t="s">
        <v>592</v>
      </c>
      <c r="D153" s="381">
        <v>0</v>
      </c>
      <c r="E153" s="382">
        <v>50</v>
      </c>
      <c r="F153" s="383">
        <v>0</v>
      </c>
      <c r="G153" s="384" t="s">
        <v>437</v>
      </c>
      <c r="H153" s="385"/>
    </row>
    <row r="154" ht="21.95" customHeight="1" spans="1:8">
      <c r="A154" s="379" t="s">
        <v>591</v>
      </c>
      <c r="B154" s="380" t="s">
        <v>356</v>
      </c>
      <c r="C154" s="380" t="s">
        <v>593</v>
      </c>
      <c r="D154" s="381">
        <v>0</v>
      </c>
      <c r="E154" s="382">
        <v>10</v>
      </c>
      <c r="F154" s="383">
        <v>0</v>
      </c>
      <c r="G154" s="384" t="s">
        <v>437</v>
      </c>
      <c r="H154" s="385"/>
    </row>
    <row r="155" ht="21.95" customHeight="1" spans="1:8">
      <c r="A155" s="379" t="s">
        <v>591</v>
      </c>
      <c r="B155" s="380" t="s">
        <v>356</v>
      </c>
      <c r="C155" s="380" t="s">
        <v>594</v>
      </c>
      <c r="D155" s="381">
        <v>0</v>
      </c>
      <c r="E155" s="382">
        <v>15</v>
      </c>
      <c r="F155" s="383">
        <v>0</v>
      </c>
      <c r="G155" s="384" t="s">
        <v>437</v>
      </c>
      <c r="H155" s="385"/>
    </row>
    <row r="156" ht="21.95" customHeight="1" spans="1:8">
      <c r="A156" s="379" t="s">
        <v>591</v>
      </c>
      <c r="B156" s="380" t="s">
        <v>356</v>
      </c>
      <c r="C156" s="380" t="s">
        <v>595</v>
      </c>
      <c r="D156" s="388">
        <v>0</v>
      </c>
      <c r="E156" s="382">
        <v>2</v>
      </c>
      <c r="F156" s="383">
        <v>0</v>
      </c>
      <c r="G156" s="384" t="s">
        <v>437</v>
      </c>
      <c r="H156" s="385"/>
    </row>
    <row r="157" ht="21.95" customHeight="1" spans="1:8">
      <c r="A157" s="379" t="s">
        <v>591</v>
      </c>
      <c r="B157" s="380" t="s">
        <v>356</v>
      </c>
      <c r="C157" s="380" t="s">
        <v>596</v>
      </c>
      <c r="D157" s="387"/>
      <c r="E157" s="382">
        <v>6</v>
      </c>
      <c r="F157" s="383">
        <v>0</v>
      </c>
      <c r="G157" s="384" t="s">
        <v>437</v>
      </c>
      <c r="H157" s="385"/>
    </row>
    <row r="158" ht="21.95" customHeight="1" spans="1:8">
      <c r="A158" s="379" t="s">
        <v>591</v>
      </c>
      <c r="B158" s="380" t="s">
        <v>356</v>
      </c>
      <c r="C158" s="380" t="s">
        <v>597</v>
      </c>
      <c r="D158" s="387"/>
      <c r="E158" s="382">
        <v>20</v>
      </c>
      <c r="F158" s="383">
        <v>0</v>
      </c>
      <c r="G158" s="384" t="s">
        <v>437</v>
      </c>
      <c r="H158" s="385"/>
    </row>
    <row r="159" ht="21.95" customHeight="1" spans="1:8">
      <c r="A159" s="379" t="s">
        <v>591</v>
      </c>
      <c r="B159" s="380" t="s">
        <v>356</v>
      </c>
      <c r="C159" s="380" t="s">
        <v>598</v>
      </c>
      <c r="D159" s="387"/>
      <c r="E159" s="382">
        <v>5</v>
      </c>
      <c r="F159" s="383">
        <v>0</v>
      </c>
      <c r="G159" s="384" t="s">
        <v>437</v>
      </c>
      <c r="H159" s="385"/>
    </row>
    <row r="160" ht="21.95" customHeight="1" spans="1:8">
      <c r="A160" s="379" t="s">
        <v>591</v>
      </c>
      <c r="B160" s="380" t="s">
        <v>356</v>
      </c>
      <c r="C160" s="380" t="s">
        <v>599</v>
      </c>
      <c r="D160" s="387"/>
      <c r="E160" s="382">
        <v>5</v>
      </c>
      <c r="F160" s="383">
        <v>0</v>
      </c>
      <c r="G160" s="384" t="s">
        <v>437</v>
      </c>
      <c r="H160" s="385"/>
    </row>
    <row r="161" ht="21.95" customHeight="1" spans="1:8">
      <c r="A161" s="379"/>
      <c r="B161" s="380" t="s">
        <v>600</v>
      </c>
      <c r="C161" s="380" t="s">
        <v>601</v>
      </c>
      <c r="D161" s="381">
        <v>1400</v>
      </c>
      <c r="E161" s="382">
        <v>1550</v>
      </c>
      <c r="F161" s="383">
        <v>0</v>
      </c>
      <c r="G161" s="384"/>
      <c r="H161" s="385"/>
    </row>
    <row r="162" ht="21.95" customHeight="1" spans="1:8">
      <c r="A162" s="379" t="s">
        <v>602</v>
      </c>
      <c r="B162" s="380" t="s">
        <v>603</v>
      </c>
      <c r="C162" s="380" t="s">
        <v>604</v>
      </c>
      <c r="D162" s="381">
        <v>0</v>
      </c>
      <c r="E162" s="382">
        <v>2</v>
      </c>
      <c r="F162" s="383">
        <v>0</v>
      </c>
      <c r="G162" s="384" t="s">
        <v>437</v>
      </c>
      <c r="H162" s="385"/>
    </row>
    <row r="163" ht="21.95" customHeight="1" spans="1:8">
      <c r="A163" s="379" t="s">
        <v>602</v>
      </c>
      <c r="B163" s="380" t="s">
        <v>603</v>
      </c>
      <c r="C163" s="380" t="s">
        <v>605</v>
      </c>
      <c r="D163" s="381">
        <v>0</v>
      </c>
      <c r="E163" s="382">
        <v>84</v>
      </c>
      <c r="F163" s="383">
        <v>0</v>
      </c>
      <c r="G163" s="384" t="s">
        <v>437</v>
      </c>
      <c r="H163" s="385"/>
    </row>
    <row r="164" ht="21.95" customHeight="1" spans="1:8">
      <c r="A164" s="379" t="s">
        <v>606</v>
      </c>
      <c r="B164" s="380" t="s">
        <v>607</v>
      </c>
      <c r="C164" s="380" t="s">
        <v>608</v>
      </c>
      <c r="D164" s="381">
        <v>0</v>
      </c>
      <c r="E164" s="382">
        <v>295</v>
      </c>
      <c r="F164" s="383">
        <v>0</v>
      </c>
      <c r="G164" s="384" t="s">
        <v>437</v>
      </c>
      <c r="H164" s="385"/>
    </row>
    <row r="165" ht="21.95" customHeight="1" spans="1:8">
      <c r="A165" s="379" t="s">
        <v>606</v>
      </c>
      <c r="B165" s="380" t="s">
        <v>607</v>
      </c>
      <c r="C165" s="380" t="s">
        <v>609</v>
      </c>
      <c r="D165" s="381">
        <v>0</v>
      </c>
      <c r="E165" s="382">
        <v>10</v>
      </c>
      <c r="F165" s="383">
        <v>0</v>
      </c>
      <c r="G165" s="384" t="s">
        <v>437</v>
      </c>
      <c r="H165" s="385"/>
    </row>
    <row r="166" ht="21.95" customHeight="1" spans="1:8">
      <c r="A166" s="379" t="s">
        <v>606</v>
      </c>
      <c r="B166" s="380" t="s">
        <v>607</v>
      </c>
      <c r="C166" s="380" t="s">
        <v>610</v>
      </c>
      <c r="D166" s="381">
        <v>0</v>
      </c>
      <c r="E166" s="382">
        <v>46</v>
      </c>
      <c r="F166" s="383">
        <v>0</v>
      </c>
      <c r="G166" s="384" t="s">
        <v>437</v>
      </c>
      <c r="H166" s="385"/>
    </row>
    <row r="167" ht="21.95" customHeight="1" spans="1:8">
      <c r="A167" s="379" t="s">
        <v>606</v>
      </c>
      <c r="B167" s="380" t="s">
        <v>607</v>
      </c>
      <c r="C167" s="380" t="s">
        <v>611</v>
      </c>
      <c r="D167" s="381">
        <v>0</v>
      </c>
      <c r="E167" s="382">
        <v>250</v>
      </c>
      <c r="F167" s="383">
        <v>0</v>
      </c>
      <c r="G167" s="384" t="s">
        <v>437</v>
      </c>
      <c r="H167" s="385"/>
    </row>
    <row r="168" ht="21.95" customHeight="1" spans="1:8">
      <c r="A168" s="379" t="s">
        <v>606</v>
      </c>
      <c r="B168" s="380" t="s">
        <v>607</v>
      </c>
      <c r="C168" s="380" t="s">
        <v>612</v>
      </c>
      <c r="D168" s="381">
        <v>0</v>
      </c>
      <c r="E168" s="382">
        <v>15</v>
      </c>
      <c r="F168" s="383">
        <v>0</v>
      </c>
      <c r="G168" s="384" t="s">
        <v>437</v>
      </c>
      <c r="H168" s="385"/>
    </row>
    <row r="169" ht="21.95" customHeight="1" spans="1:8">
      <c r="A169" s="379" t="s">
        <v>606</v>
      </c>
      <c r="B169" s="380" t="s">
        <v>607</v>
      </c>
      <c r="C169" s="380" t="s">
        <v>613</v>
      </c>
      <c r="D169" s="381">
        <v>0</v>
      </c>
      <c r="E169" s="382">
        <v>26</v>
      </c>
      <c r="F169" s="383">
        <v>0</v>
      </c>
      <c r="G169" s="384" t="s">
        <v>437</v>
      </c>
      <c r="H169" s="385"/>
    </row>
    <row r="170" ht="21.95" customHeight="1" spans="1:8">
      <c r="A170" s="379" t="s">
        <v>606</v>
      </c>
      <c r="B170" s="380" t="s">
        <v>607</v>
      </c>
      <c r="C170" s="380" t="s">
        <v>614</v>
      </c>
      <c r="D170" s="381">
        <v>0</v>
      </c>
      <c r="E170" s="382">
        <v>5</v>
      </c>
      <c r="F170" s="383">
        <v>0</v>
      </c>
      <c r="G170" s="384" t="s">
        <v>437</v>
      </c>
      <c r="H170" s="385"/>
    </row>
    <row r="171" ht="21.95" customHeight="1" spans="1:8">
      <c r="A171" s="379" t="s">
        <v>606</v>
      </c>
      <c r="B171" s="380" t="s">
        <v>607</v>
      </c>
      <c r="C171" s="380" t="s">
        <v>615</v>
      </c>
      <c r="D171" s="381">
        <v>0</v>
      </c>
      <c r="E171" s="382">
        <v>42</v>
      </c>
      <c r="F171" s="383">
        <v>0</v>
      </c>
      <c r="G171" s="384" t="s">
        <v>437</v>
      </c>
      <c r="H171" s="385"/>
    </row>
    <row r="172" ht="21.95" customHeight="1" spans="1:8">
      <c r="A172" s="379" t="s">
        <v>606</v>
      </c>
      <c r="B172" s="380" t="s">
        <v>607</v>
      </c>
      <c r="C172" s="380" t="s">
        <v>616</v>
      </c>
      <c r="D172" s="381">
        <v>0</v>
      </c>
      <c r="E172" s="382">
        <v>43</v>
      </c>
      <c r="F172" s="383">
        <v>0</v>
      </c>
      <c r="G172" s="384" t="s">
        <v>437</v>
      </c>
      <c r="H172" s="385"/>
    </row>
    <row r="173" ht="21.95" customHeight="1" spans="1:8">
      <c r="A173" s="379" t="s">
        <v>606</v>
      </c>
      <c r="B173" s="380" t="s">
        <v>607</v>
      </c>
      <c r="C173" s="380" t="s">
        <v>617</v>
      </c>
      <c r="D173" s="381">
        <v>0</v>
      </c>
      <c r="E173" s="382">
        <v>5</v>
      </c>
      <c r="F173" s="383">
        <v>0</v>
      </c>
      <c r="G173" s="384" t="s">
        <v>437</v>
      </c>
      <c r="H173" s="385"/>
    </row>
    <row r="174" ht="21.95" customHeight="1" spans="1:8">
      <c r="A174" s="379" t="s">
        <v>606</v>
      </c>
      <c r="B174" s="380" t="s">
        <v>607</v>
      </c>
      <c r="C174" s="380" t="s">
        <v>618</v>
      </c>
      <c r="D174" s="381">
        <v>0</v>
      </c>
      <c r="E174" s="382">
        <v>20</v>
      </c>
      <c r="F174" s="383">
        <v>0</v>
      </c>
      <c r="G174" s="384" t="s">
        <v>437</v>
      </c>
      <c r="H174" s="385"/>
    </row>
    <row r="175" ht="21.95" customHeight="1" spans="1:8">
      <c r="A175" s="379" t="s">
        <v>606</v>
      </c>
      <c r="B175" s="380" t="s">
        <v>607</v>
      </c>
      <c r="C175" s="380" t="s">
        <v>619</v>
      </c>
      <c r="D175" s="381">
        <v>0</v>
      </c>
      <c r="E175" s="382">
        <v>36</v>
      </c>
      <c r="F175" s="383">
        <v>0</v>
      </c>
      <c r="G175" s="384" t="s">
        <v>437</v>
      </c>
      <c r="H175" s="385"/>
    </row>
    <row r="176" ht="21.95" customHeight="1" spans="1:8">
      <c r="A176" s="379" t="s">
        <v>606</v>
      </c>
      <c r="B176" s="380" t="s">
        <v>607</v>
      </c>
      <c r="C176" s="380" t="s">
        <v>620</v>
      </c>
      <c r="D176" s="381">
        <v>0</v>
      </c>
      <c r="E176" s="382">
        <v>3</v>
      </c>
      <c r="F176" s="383">
        <v>0</v>
      </c>
      <c r="G176" s="384" t="s">
        <v>437</v>
      </c>
      <c r="H176" s="385"/>
    </row>
    <row r="177" ht="21.95" customHeight="1" spans="1:8">
      <c r="A177" s="379" t="s">
        <v>606</v>
      </c>
      <c r="B177" s="380" t="s">
        <v>607</v>
      </c>
      <c r="C177" s="380" t="s">
        <v>621</v>
      </c>
      <c r="D177" s="381">
        <v>0</v>
      </c>
      <c r="E177" s="382">
        <v>25</v>
      </c>
      <c r="F177" s="383">
        <v>0</v>
      </c>
      <c r="G177" s="384" t="s">
        <v>437</v>
      </c>
      <c r="H177" s="385"/>
    </row>
    <row r="178" ht="21.95" customHeight="1" spans="1:8">
      <c r="A178" s="379" t="s">
        <v>606</v>
      </c>
      <c r="B178" s="380" t="s">
        <v>607</v>
      </c>
      <c r="C178" s="380" t="s">
        <v>622</v>
      </c>
      <c r="D178" s="381">
        <v>0</v>
      </c>
      <c r="E178" s="382">
        <v>7</v>
      </c>
      <c r="F178" s="383">
        <v>0</v>
      </c>
      <c r="G178" s="384" t="s">
        <v>437</v>
      </c>
      <c r="H178" s="385"/>
    </row>
    <row r="179" ht="21.95" customHeight="1" spans="1:8">
      <c r="A179" s="379" t="s">
        <v>606</v>
      </c>
      <c r="B179" s="380" t="s">
        <v>607</v>
      </c>
      <c r="C179" s="380" t="s">
        <v>623</v>
      </c>
      <c r="D179" s="381">
        <v>0</v>
      </c>
      <c r="E179" s="382">
        <v>205</v>
      </c>
      <c r="F179" s="383">
        <v>0</v>
      </c>
      <c r="G179" s="384" t="s">
        <v>437</v>
      </c>
      <c r="H179" s="385"/>
    </row>
    <row r="180" ht="21.95" customHeight="1" spans="1:8">
      <c r="A180" s="379" t="s">
        <v>606</v>
      </c>
      <c r="B180" s="380" t="s">
        <v>607</v>
      </c>
      <c r="C180" s="380" t="s">
        <v>624</v>
      </c>
      <c r="D180" s="381">
        <v>0</v>
      </c>
      <c r="E180" s="382">
        <v>10</v>
      </c>
      <c r="F180" s="383">
        <v>0</v>
      </c>
      <c r="G180" s="384" t="s">
        <v>437</v>
      </c>
      <c r="H180" s="385"/>
    </row>
    <row r="181" ht="21.95" customHeight="1" spans="1:8">
      <c r="A181" s="379" t="s">
        <v>606</v>
      </c>
      <c r="B181" s="380" t="s">
        <v>607</v>
      </c>
      <c r="C181" s="380" t="s">
        <v>625</v>
      </c>
      <c r="D181" s="381">
        <v>0</v>
      </c>
      <c r="E181" s="382">
        <v>10</v>
      </c>
      <c r="F181" s="383">
        <v>0</v>
      </c>
      <c r="G181" s="384" t="s">
        <v>437</v>
      </c>
      <c r="H181" s="385"/>
    </row>
    <row r="182" ht="21.95" customHeight="1" spans="1:8">
      <c r="A182" s="379" t="s">
        <v>606</v>
      </c>
      <c r="B182" s="380" t="s">
        <v>607</v>
      </c>
      <c r="C182" s="380" t="s">
        <v>626</v>
      </c>
      <c r="D182" s="381">
        <v>0</v>
      </c>
      <c r="E182" s="382">
        <v>5</v>
      </c>
      <c r="F182" s="383">
        <v>0</v>
      </c>
      <c r="G182" s="384" t="s">
        <v>437</v>
      </c>
      <c r="H182" s="385"/>
    </row>
    <row r="183" ht="21.95" customHeight="1" spans="1:8">
      <c r="A183" s="379" t="s">
        <v>606</v>
      </c>
      <c r="B183" s="380" t="s">
        <v>607</v>
      </c>
      <c r="C183" s="380" t="s">
        <v>627</v>
      </c>
      <c r="D183" s="381">
        <v>0</v>
      </c>
      <c r="E183" s="382">
        <v>30</v>
      </c>
      <c r="F183" s="383">
        <v>0</v>
      </c>
      <c r="G183" s="384" t="s">
        <v>437</v>
      </c>
      <c r="H183" s="385"/>
    </row>
    <row r="184" ht="21.95" customHeight="1" spans="1:8">
      <c r="A184" s="379" t="s">
        <v>606</v>
      </c>
      <c r="B184" s="380" t="s">
        <v>607</v>
      </c>
      <c r="C184" s="380" t="s">
        <v>628</v>
      </c>
      <c r="D184" s="381">
        <v>0</v>
      </c>
      <c r="E184" s="382">
        <v>8</v>
      </c>
      <c r="F184" s="383">
        <v>0</v>
      </c>
      <c r="G184" s="384" t="s">
        <v>437</v>
      </c>
      <c r="H184" s="385"/>
    </row>
    <row r="185" ht="21.95" customHeight="1" spans="1:8">
      <c r="A185" s="379" t="s">
        <v>606</v>
      </c>
      <c r="B185" s="380" t="s">
        <v>607</v>
      </c>
      <c r="C185" s="380" t="s">
        <v>629</v>
      </c>
      <c r="D185" s="381">
        <v>0</v>
      </c>
      <c r="E185" s="382">
        <v>26</v>
      </c>
      <c r="F185" s="383">
        <v>0</v>
      </c>
      <c r="G185" s="384" t="s">
        <v>437</v>
      </c>
      <c r="H185" s="385"/>
    </row>
    <row r="186" ht="21.95" customHeight="1" spans="1:8">
      <c r="A186" s="379" t="s">
        <v>606</v>
      </c>
      <c r="B186" s="380" t="s">
        <v>607</v>
      </c>
      <c r="C186" s="380" t="s">
        <v>630</v>
      </c>
      <c r="D186" s="381">
        <v>0</v>
      </c>
      <c r="E186" s="382">
        <v>10</v>
      </c>
      <c r="F186" s="383">
        <v>0</v>
      </c>
      <c r="G186" s="384" t="s">
        <v>437</v>
      </c>
      <c r="H186" s="385"/>
    </row>
    <row r="187" ht="21.95" customHeight="1" spans="1:8">
      <c r="A187" s="379" t="s">
        <v>606</v>
      </c>
      <c r="B187" s="380" t="s">
        <v>607</v>
      </c>
      <c r="C187" s="380" t="s">
        <v>631</v>
      </c>
      <c r="D187" s="381">
        <v>0</v>
      </c>
      <c r="E187" s="382">
        <v>110</v>
      </c>
      <c r="F187" s="383">
        <v>0</v>
      </c>
      <c r="G187" s="384" t="s">
        <v>437</v>
      </c>
      <c r="H187" s="385"/>
    </row>
    <row r="188" ht="21.95" customHeight="1" spans="1:8">
      <c r="A188" s="379" t="s">
        <v>606</v>
      </c>
      <c r="B188" s="380" t="s">
        <v>607</v>
      </c>
      <c r="C188" s="380" t="s">
        <v>632</v>
      </c>
      <c r="D188" s="381">
        <v>0</v>
      </c>
      <c r="E188" s="382">
        <v>20</v>
      </c>
      <c r="F188" s="383">
        <v>0</v>
      </c>
      <c r="G188" s="384" t="s">
        <v>437</v>
      </c>
      <c r="H188" s="385"/>
    </row>
    <row r="189" ht="21.95" customHeight="1" spans="1:8">
      <c r="A189" s="379" t="s">
        <v>606</v>
      </c>
      <c r="B189" s="380" t="s">
        <v>607</v>
      </c>
      <c r="C189" s="380" t="s">
        <v>633</v>
      </c>
      <c r="D189" s="381">
        <v>0</v>
      </c>
      <c r="E189" s="382">
        <v>106</v>
      </c>
      <c r="F189" s="383">
        <v>0</v>
      </c>
      <c r="G189" s="384" t="s">
        <v>437</v>
      </c>
      <c r="H189" s="385"/>
    </row>
    <row r="190" ht="21.95" customHeight="1" spans="1:8">
      <c r="A190" s="379" t="s">
        <v>606</v>
      </c>
      <c r="B190" s="380" t="s">
        <v>607</v>
      </c>
      <c r="C190" s="380" t="s">
        <v>634</v>
      </c>
      <c r="D190" s="381">
        <v>0</v>
      </c>
      <c r="E190" s="382">
        <v>96</v>
      </c>
      <c r="F190" s="383">
        <v>0</v>
      </c>
      <c r="G190" s="384" t="s">
        <v>437</v>
      </c>
      <c r="H190" s="385"/>
    </row>
    <row r="191" ht="21.95" customHeight="1" spans="1:8">
      <c r="A191" s="379"/>
      <c r="B191" s="380" t="s">
        <v>114</v>
      </c>
      <c r="C191" s="380" t="s">
        <v>115</v>
      </c>
      <c r="D191" s="381">
        <v>12</v>
      </c>
      <c r="E191" s="382">
        <v>17</v>
      </c>
      <c r="F191" s="383">
        <v>0</v>
      </c>
      <c r="G191" s="384"/>
      <c r="H191" s="385"/>
    </row>
    <row r="192" ht="21.95" customHeight="1" spans="1:8">
      <c r="A192" s="379" t="s">
        <v>591</v>
      </c>
      <c r="B192" s="380" t="s">
        <v>356</v>
      </c>
      <c r="C192" s="380" t="s">
        <v>635</v>
      </c>
      <c r="D192" s="381">
        <v>0</v>
      </c>
      <c r="E192" s="382">
        <v>17</v>
      </c>
      <c r="F192" s="383">
        <v>0</v>
      </c>
      <c r="G192" s="384" t="s">
        <v>437</v>
      </c>
      <c r="H192" s="385"/>
    </row>
    <row r="193" ht="21.95" customHeight="1" spans="1:8">
      <c r="A193" s="379"/>
      <c r="B193" s="380" t="s">
        <v>116</v>
      </c>
      <c r="C193" s="380" t="s">
        <v>117</v>
      </c>
      <c r="D193" s="381"/>
      <c r="E193" s="382">
        <v>5</v>
      </c>
      <c r="F193" s="383">
        <v>0</v>
      </c>
      <c r="G193" s="384"/>
      <c r="H193" s="385"/>
    </row>
    <row r="194" ht="21.95" customHeight="1" spans="1:8">
      <c r="A194" s="379" t="s">
        <v>636</v>
      </c>
      <c r="B194" s="380" t="s">
        <v>356</v>
      </c>
      <c r="C194" s="380" t="s">
        <v>637</v>
      </c>
      <c r="D194" s="381">
        <v>0</v>
      </c>
      <c r="E194" s="382">
        <v>2</v>
      </c>
      <c r="F194" s="383">
        <v>0</v>
      </c>
      <c r="G194" s="384" t="s">
        <v>638</v>
      </c>
      <c r="H194" s="385"/>
    </row>
    <row r="195" ht="21.95" customHeight="1" spans="1:8">
      <c r="A195" s="379" t="s">
        <v>636</v>
      </c>
      <c r="B195" s="380" t="s">
        <v>356</v>
      </c>
      <c r="C195" s="380" t="s">
        <v>639</v>
      </c>
      <c r="D195" s="381">
        <v>0</v>
      </c>
      <c r="E195" s="382">
        <v>3</v>
      </c>
      <c r="F195" s="383">
        <v>0</v>
      </c>
      <c r="G195" s="384" t="s">
        <v>638</v>
      </c>
      <c r="H195" s="385"/>
    </row>
    <row r="196" ht="21.95" customHeight="1" spans="1:8">
      <c r="A196" s="379"/>
      <c r="B196" s="380" t="s">
        <v>640</v>
      </c>
      <c r="C196" s="380" t="s">
        <v>641</v>
      </c>
      <c r="D196" s="381">
        <v>5</v>
      </c>
      <c r="E196" s="382">
        <v>5</v>
      </c>
      <c r="F196" s="383">
        <v>0</v>
      </c>
      <c r="G196" s="384"/>
      <c r="H196" s="385"/>
    </row>
    <row r="197" ht="21.95" customHeight="1" spans="1:8">
      <c r="A197" s="379" t="s">
        <v>642</v>
      </c>
      <c r="B197" s="380" t="s">
        <v>356</v>
      </c>
      <c r="C197" s="380" t="s">
        <v>643</v>
      </c>
      <c r="D197" s="381">
        <v>0</v>
      </c>
      <c r="E197" s="382">
        <v>5</v>
      </c>
      <c r="F197" s="383">
        <v>0</v>
      </c>
      <c r="G197" s="384" t="s">
        <v>369</v>
      </c>
      <c r="H197" s="385"/>
    </row>
    <row r="198" ht="21.95" customHeight="1" spans="1:8">
      <c r="A198" s="379"/>
      <c r="B198" s="380" t="s">
        <v>644</v>
      </c>
      <c r="C198" s="380" t="s">
        <v>645</v>
      </c>
      <c r="D198" s="381">
        <v>137</v>
      </c>
      <c r="E198" s="382">
        <v>140</v>
      </c>
      <c r="F198" s="383">
        <v>0</v>
      </c>
      <c r="G198" s="384"/>
      <c r="H198" s="385"/>
    </row>
    <row r="199" ht="21.95" customHeight="1" spans="1:8">
      <c r="A199" s="379" t="s">
        <v>395</v>
      </c>
      <c r="B199" s="380" t="s">
        <v>356</v>
      </c>
      <c r="C199" s="380" t="s">
        <v>646</v>
      </c>
      <c r="D199" s="381">
        <v>0</v>
      </c>
      <c r="E199" s="382">
        <v>40</v>
      </c>
      <c r="F199" s="383">
        <v>0</v>
      </c>
      <c r="G199" s="384" t="s">
        <v>358</v>
      </c>
      <c r="H199" s="385"/>
    </row>
    <row r="200" ht="21.95" customHeight="1" spans="1:8">
      <c r="A200" s="379" t="s">
        <v>395</v>
      </c>
      <c r="B200" s="380" t="s">
        <v>356</v>
      </c>
      <c r="C200" s="380" t="s">
        <v>647</v>
      </c>
      <c r="D200" s="381">
        <v>0</v>
      </c>
      <c r="E200" s="382">
        <v>20</v>
      </c>
      <c r="F200" s="383">
        <v>0</v>
      </c>
      <c r="G200" s="384" t="s">
        <v>358</v>
      </c>
      <c r="H200" s="385"/>
    </row>
    <row r="201" ht="21.95" customHeight="1" spans="1:8">
      <c r="A201" s="379" t="s">
        <v>395</v>
      </c>
      <c r="B201" s="380" t="s">
        <v>356</v>
      </c>
      <c r="C201" s="380" t="s">
        <v>648</v>
      </c>
      <c r="D201" s="381">
        <v>0</v>
      </c>
      <c r="E201" s="382">
        <v>10</v>
      </c>
      <c r="F201" s="383">
        <v>0</v>
      </c>
      <c r="G201" s="384" t="s">
        <v>358</v>
      </c>
      <c r="H201" s="385"/>
    </row>
    <row r="202" ht="21.95" customHeight="1" spans="1:8">
      <c r="A202" s="379" t="s">
        <v>395</v>
      </c>
      <c r="B202" s="380" t="s">
        <v>356</v>
      </c>
      <c r="C202" s="380" t="s">
        <v>649</v>
      </c>
      <c r="D202" s="381">
        <v>0</v>
      </c>
      <c r="E202" s="382">
        <v>40</v>
      </c>
      <c r="F202" s="383">
        <v>0</v>
      </c>
      <c r="G202" s="384" t="s">
        <v>358</v>
      </c>
      <c r="H202" s="385"/>
    </row>
    <row r="203" ht="21.95" customHeight="1" spans="1:8">
      <c r="A203" s="379" t="s">
        <v>395</v>
      </c>
      <c r="B203" s="380" t="s">
        <v>356</v>
      </c>
      <c r="C203" s="380" t="s">
        <v>650</v>
      </c>
      <c r="D203" s="381">
        <v>0</v>
      </c>
      <c r="E203" s="382">
        <v>15</v>
      </c>
      <c r="F203" s="383">
        <v>0</v>
      </c>
      <c r="G203" s="384" t="s">
        <v>358</v>
      </c>
      <c r="H203" s="385"/>
    </row>
    <row r="204" ht="21.95" customHeight="1" spans="1:8">
      <c r="A204" s="379" t="s">
        <v>395</v>
      </c>
      <c r="B204" s="380" t="s">
        <v>356</v>
      </c>
      <c r="C204" s="380" t="s">
        <v>651</v>
      </c>
      <c r="D204" s="381">
        <v>0</v>
      </c>
      <c r="E204" s="382">
        <v>15</v>
      </c>
      <c r="F204" s="383">
        <v>0</v>
      </c>
      <c r="G204" s="384" t="s">
        <v>358</v>
      </c>
      <c r="H204" s="385"/>
    </row>
    <row r="205" ht="21.95" customHeight="1" spans="1:8">
      <c r="A205" s="379"/>
      <c r="B205" s="380" t="s">
        <v>652</v>
      </c>
      <c r="C205" s="380" t="s">
        <v>653</v>
      </c>
      <c r="D205" s="381">
        <v>284</v>
      </c>
      <c r="E205" s="382">
        <v>320</v>
      </c>
      <c r="F205" s="383">
        <v>0</v>
      </c>
      <c r="G205" s="384"/>
      <c r="H205" s="385"/>
    </row>
    <row r="206" ht="21.95" customHeight="1" spans="1:8">
      <c r="A206" s="379" t="s">
        <v>654</v>
      </c>
      <c r="B206" s="380" t="s">
        <v>356</v>
      </c>
      <c r="C206" s="380" t="s">
        <v>655</v>
      </c>
      <c r="D206" s="381">
        <v>0</v>
      </c>
      <c r="E206" s="382">
        <v>40</v>
      </c>
      <c r="F206" s="383">
        <v>0</v>
      </c>
      <c r="G206" s="384" t="s">
        <v>358</v>
      </c>
      <c r="H206" s="385"/>
    </row>
    <row r="207" ht="21.95" customHeight="1" spans="1:8">
      <c r="A207" s="379" t="s">
        <v>654</v>
      </c>
      <c r="B207" s="380" t="s">
        <v>356</v>
      </c>
      <c r="C207" s="380" t="s">
        <v>656</v>
      </c>
      <c r="D207" s="381">
        <v>0</v>
      </c>
      <c r="E207" s="382">
        <v>35</v>
      </c>
      <c r="F207" s="383">
        <v>0</v>
      </c>
      <c r="G207" s="384" t="s">
        <v>358</v>
      </c>
      <c r="H207" s="385"/>
    </row>
    <row r="208" ht="21.95" customHeight="1" spans="1:8">
      <c r="A208" s="379" t="s">
        <v>654</v>
      </c>
      <c r="B208" s="380" t="s">
        <v>356</v>
      </c>
      <c r="C208" s="380" t="s">
        <v>657</v>
      </c>
      <c r="D208" s="381">
        <v>0</v>
      </c>
      <c r="E208" s="382">
        <v>50</v>
      </c>
      <c r="F208" s="383">
        <v>0</v>
      </c>
      <c r="G208" s="384" t="s">
        <v>358</v>
      </c>
      <c r="H208" s="385"/>
    </row>
    <row r="209" ht="21.95" customHeight="1" spans="1:8">
      <c r="A209" s="379" t="s">
        <v>654</v>
      </c>
      <c r="B209" s="380" t="s">
        <v>356</v>
      </c>
      <c r="C209" s="380" t="s">
        <v>658</v>
      </c>
      <c r="D209" s="381">
        <v>0</v>
      </c>
      <c r="E209" s="382">
        <v>195</v>
      </c>
      <c r="F209" s="383">
        <v>0</v>
      </c>
      <c r="G209" s="384" t="s">
        <v>358</v>
      </c>
      <c r="H209" s="385"/>
    </row>
    <row r="210" ht="21.95" customHeight="1" spans="1:8">
      <c r="A210" s="379"/>
      <c r="B210" s="380" t="s">
        <v>659</v>
      </c>
      <c r="C210" s="380" t="s">
        <v>660</v>
      </c>
      <c r="D210" s="381">
        <v>81</v>
      </c>
      <c r="E210" s="382">
        <v>98</v>
      </c>
      <c r="F210" s="383">
        <v>0</v>
      </c>
      <c r="G210" s="384"/>
      <c r="H210" s="385"/>
    </row>
    <row r="211" ht="21.95" customHeight="1" spans="1:8">
      <c r="A211" s="379" t="s">
        <v>661</v>
      </c>
      <c r="B211" s="380" t="s">
        <v>356</v>
      </c>
      <c r="C211" s="380" t="s">
        <v>662</v>
      </c>
      <c r="D211" s="381">
        <v>0</v>
      </c>
      <c r="E211" s="382">
        <v>5</v>
      </c>
      <c r="F211" s="383">
        <v>0</v>
      </c>
      <c r="G211" s="384" t="s">
        <v>358</v>
      </c>
      <c r="H211" s="385"/>
    </row>
    <row r="212" ht="21.95" customHeight="1" spans="1:8">
      <c r="A212" s="379" t="s">
        <v>661</v>
      </c>
      <c r="B212" s="380" t="s">
        <v>356</v>
      </c>
      <c r="C212" s="380" t="s">
        <v>663</v>
      </c>
      <c r="D212" s="381">
        <v>0</v>
      </c>
      <c r="E212" s="382">
        <v>10</v>
      </c>
      <c r="F212" s="383">
        <v>0</v>
      </c>
      <c r="G212" s="384" t="s">
        <v>358</v>
      </c>
      <c r="H212" s="385"/>
    </row>
    <row r="213" ht="21.95" customHeight="1" spans="1:8">
      <c r="A213" s="379" t="s">
        <v>661</v>
      </c>
      <c r="B213" s="380" t="s">
        <v>356</v>
      </c>
      <c r="C213" s="380" t="s">
        <v>664</v>
      </c>
      <c r="D213" s="381">
        <v>0</v>
      </c>
      <c r="E213" s="382">
        <v>20</v>
      </c>
      <c r="F213" s="383">
        <v>0</v>
      </c>
      <c r="G213" s="384" t="s">
        <v>358</v>
      </c>
      <c r="H213" s="385"/>
    </row>
    <row r="214" ht="21.95" customHeight="1" spans="1:8">
      <c r="A214" s="379" t="s">
        <v>661</v>
      </c>
      <c r="B214" s="380" t="s">
        <v>356</v>
      </c>
      <c r="C214" s="380" t="s">
        <v>665</v>
      </c>
      <c r="D214" s="381">
        <v>0</v>
      </c>
      <c r="E214" s="382">
        <v>20</v>
      </c>
      <c r="F214" s="383">
        <v>0</v>
      </c>
      <c r="G214" s="384" t="s">
        <v>358</v>
      </c>
      <c r="H214" s="385"/>
    </row>
    <row r="215" ht="21.95" customHeight="1" spans="1:8">
      <c r="A215" s="379" t="s">
        <v>661</v>
      </c>
      <c r="B215" s="380" t="s">
        <v>356</v>
      </c>
      <c r="C215" s="380" t="s">
        <v>666</v>
      </c>
      <c r="D215" s="381">
        <v>0</v>
      </c>
      <c r="E215" s="382">
        <v>10</v>
      </c>
      <c r="F215" s="383">
        <v>0</v>
      </c>
      <c r="G215" s="384" t="s">
        <v>358</v>
      </c>
      <c r="H215" s="385"/>
    </row>
    <row r="216" ht="21.95" customHeight="1" spans="1:8">
      <c r="A216" s="379" t="s">
        <v>661</v>
      </c>
      <c r="B216" s="380" t="s">
        <v>356</v>
      </c>
      <c r="C216" s="380" t="s">
        <v>667</v>
      </c>
      <c r="D216" s="381">
        <v>0</v>
      </c>
      <c r="E216" s="382">
        <v>33</v>
      </c>
      <c r="F216" s="383">
        <v>0</v>
      </c>
      <c r="G216" s="384" t="s">
        <v>358</v>
      </c>
      <c r="H216" s="385"/>
    </row>
    <row r="217" ht="21.95" customHeight="1" spans="1:8">
      <c r="A217" s="379"/>
      <c r="B217" s="380" t="s">
        <v>668</v>
      </c>
      <c r="C217" s="380" t="s">
        <v>669</v>
      </c>
      <c r="D217" s="381">
        <v>48</v>
      </c>
      <c r="E217" s="382">
        <v>50</v>
      </c>
      <c r="F217" s="383">
        <v>0</v>
      </c>
      <c r="G217" s="384"/>
      <c r="H217" s="385"/>
    </row>
    <row r="218" ht="21.95" customHeight="1" spans="1:8">
      <c r="A218" s="379" t="s">
        <v>670</v>
      </c>
      <c r="B218" s="380" t="s">
        <v>671</v>
      </c>
      <c r="C218" s="380" t="s">
        <v>672</v>
      </c>
      <c r="D218" s="381">
        <v>0</v>
      </c>
      <c r="E218" s="382">
        <v>23</v>
      </c>
      <c r="F218" s="383">
        <v>0</v>
      </c>
      <c r="G218" s="384" t="s">
        <v>358</v>
      </c>
      <c r="H218" s="385"/>
    </row>
    <row r="219" ht="21.95" customHeight="1" spans="1:8">
      <c r="A219" s="379" t="s">
        <v>670</v>
      </c>
      <c r="B219" s="380" t="s">
        <v>671</v>
      </c>
      <c r="C219" s="380" t="s">
        <v>673</v>
      </c>
      <c r="D219" s="381">
        <v>0</v>
      </c>
      <c r="E219" s="382">
        <v>22</v>
      </c>
      <c r="F219" s="383">
        <v>0</v>
      </c>
      <c r="G219" s="384" t="s">
        <v>358</v>
      </c>
      <c r="H219" s="385"/>
    </row>
    <row r="220" ht="21.95" customHeight="1" spans="1:8">
      <c r="A220" s="379" t="s">
        <v>670</v>
      </c>
      <c r="B220" s="380" t="s">
        <v>671</v>
      </c>
      <c r="C220" s="380" t="s">
        <v>674</v>
      </c>
      <c r="D220" s="381">
        <v>0</v>
      </c>
      <c r="E220" s="382">
        <v>5</v>
      </c>
      <c r="F220" s="383">
        <v>0</v>
      </c>
      <c r="G220" s="384" t="s">
        <v>358</v>
      </c>
      <c r="H220" s="385"/>
    </row>
    <row r="221" ht="21.95" customHeight="1" spans="1:8">
      <c r="A221" s="379"/>
      <c r="B221" s="380" t="s">
        <v>675</v>
      </c>
      <c r="C221" s="380" t="s">
        <v>676</v>
      </c>
      <c r="D221" s="381">
        <v>39</v>
      </c>
      <c r="E221" s="382">
        <v>48</v>
      </c>
      <c r="F221" s="383">
        <v>0</v>
      </c>
      <c r="G221" s="384"/>
      <c r="H221" s="385"/>
    </row>
    <row r="222" ht="21.95" customHeight="1" spans="1:8">
      <c r="A222" s="379" t="s">
        <v>677</v>
      </c>
      <c r="B222" s="380" t="s">
        <v>356</v>
      </c>
      <c r="C222" s="380" t="s">
        <v>678</v>
      </c>
      <c r="D222" s="381">
        <v>0</v>
      </c>
      <c r="E222" s="382">
        <v>10</v>
      </c>
      <c r="F222" s="383">
        <v>0</v>
      </c>
      <c r="G222" s="384" t="s">
        <v>358</v>
      </c>
      <c r="H222" s="385"/>
    </row>
    <row r="223" ht="21.95" customHeight="1" spans="1:8">
      <c r="A223" s="379" t="s">
        <v>677</v>
      </c>
      <c r="B223" s="380" t="s">
        <v>356</v>
      </c>
      <c r="C223" s="380" t="s">
        <v>679</v>
      </c>
      <c r="D223" s="381">
        <v>0</v>
      </c>
      <c r="E223" s="382">
        <v>18</v>
      </c>
      <c r="F223" s="383">
        <v>0</v>
      </c>
      <c r="G223" s="384" t="s">
        <v>358</v>
      </c>
      <c r="H223" s="385"/>
    </row>
    <row r="224" ht="21.95" customHeight="1" spans="1:8">
      <c r="A224" s="379" t="s">
        <v>677</v>
      </c>
      <c r="B224" s="380" t="s">
        <v>356</v>
      </c>
      <c r="C224" s="380" t="s">
        <v>680</v>
      </c>
      <c r="D224" s="381">
        <v>0</v>
      </c>
      <c r="E224" s="382">
        <v>20</v>
      </c>
      <c r="F224" s="383">
        <v>0</v>
      </c>
      <c r="G224" s="384" t="s">
        <v>358</v>
      </c>
      <c r="H224" s="385"/>
    </row>
    <row r="225" ht="21.95" customHeight="1" spans="1:8">
      <c r="A225" s="379"/>
      <c r="B225" s="380" t="s">
        <v>681</v>
      </c>
      <c r="C225" s="380" t="s">
        <v>682</v>
      </c>
      <c r="D225" s="381">
        <v>28</v>
      </c>
      <c r="E225" s="382">
        <v>28</v>
      </c>
      <c r="F225" s="383">
        <v>0</v>
      </c>
      <c r="G225" s="384"/>
      <c r="H225" s="385"/>
    </row>
    <row r="226" ht="21.95" customHeight="1" spans="1:8">
      <c r="A226" s="379" t="s">
        <v>683</v>
      </c>
      <c r="B226" s="380" t="s">
        <v>684</v>
      </c>
      <c r="C226" s="380" t="s">
        <v>685</v>
      </c>
      <c r="D226" s="381">
        <v>0</v>
      </c>
      <c r="E226" s="382">
        <v>11</v>
      </c>
      <c r="F226" s="383">
        <v>0</v>
      </c>
      <c r="G226" s="384" t="s">
        <v>358</v>
      </c>
      <c r="H226" s="385"/>
    </row>
    <row r="227" ht="21.95" customHeight="1" spans="1:8">
      <c r="A227" s="379" t="s">
        <v>683</v>
      </c>
      <c r="B227" s="380" t="s">
        <v>684</v>
      </c>
      <c r="C227" s="380" t="s">
        <v>686</v>
      </c>
      <c r="D227" s="381">
        <v>0</v>
      </c>
      <c r="E227" s="382">
        <v>14</v>
      </c>
      <c r="F227" s="383">
        <v>0</v>
      </c>
      <c r="G227" s="384" t="s">
        <v>358</v>
      </c>
      <c r="H227" s="385"/>
    </row>
    <row r="228" ht="21.95" customHeight="1" spans="1:8">
      <c r="A228" s="379" t="s">
        <v>683</v>
      </c>
      <c r="B228" s="380" t="s">
        <v>684</v>
      </c>
      <c r="C228" s="380" t="s">
        <v>687</v>
      </c>
      <c r="D228" s="381">
        <v>0</v>
      </c>
      <c r="E228" s="382">
        <v>3</v>
      </c>
      <c r="F228" s="383">
        <v>0</v>
      </c>
      <c r="G228" s="384" t="s">
        <v>358</v>
      </c>
      <c r="H228" s="385"/>
    </row>
    <row r="229" ht="21.95" customHeight="1" spans="1:8">
      <c r="A229" s="379"/>
      <c r="B229" s="380" t="s">
        <v>688</v>
      </c>
      <c r="C229" s="380" t="s">
        <v>689</v>
      </c>
      <c r="D229" s="381">
        <v>12</v>
      </c>
      <c r="E229" s="382">
        <v>12</v>
      </c>
      <c r="F229" s="383">
        <v>0</v>
      </c>
      <c r="G229" s="384"/>
      <c r="H229" s="385"/>
    </row>
    <row r="230" ht="21.95" customHeight="1" spans="1:8">
      <c r="A230" s="379" t="s">
        <v>395</v>
      </c>
      <c r="B230" s="380" t="s">
        <v>356</v>
      </c>
      <c r="C230" s="380" t="s">
        <v>422</v>
      </c>
      <c r="D230" s="381">
        <v>0</v>
      </c>
      <c r="E230" s="382">
        <v>6</v>
      </c>
      <c r="F230" s="383">
        <v>0</v>
      </c>
      <c r="G230" s="384" t="s">
        <v>358</v>
      </c>
      <c r="H230" s="385"/>
    </row>
    <row r="231" ht="21.95" customHeight="1" spans="1:8">
      <c r="A231" s="379" t="s">
        <v>395</v>
      </c>
      <c r="B231" s="380" t="s">
        <v>356</v>
      </c>
      <c r="C231" s="380" t="s">
        <v>690</v>
      </c>
      <c r="D231" s="381">
        <v>0</v>
      </c>
      <c r="E231" s="382">
        <v>6</v>
      </c>
      <c r="F231" s="383">
        <v>0</v>
      </c>
      <c r="G231" s="384" t="s">
        <v>358</v>
      </c>
      <c r="H231" s="385"/>
    </row>
    <row r="232" ht="21.95" customHeight="1" spans="1:8">
      <c r="A232" s="379"/>
      <c r="B232" s="380" t="s">
        <v>691</v>
      </c>
      <c r="C232" s="380" t="s">
        <v>692</v>
      </c>
      <c r="D232" s="381">
        <v>14</v>
      </c>
      <c r="E232" s="382">
        <v>14</v>
      </c>
      <c r="F232" s="383">
        <v>0</v>
      </c>
      <c r="G232" s="384"/>
      <c r="H232" s="385"/>
    </row>
    <row r="233" ht="21.95" customHeight="1" spans="1:8">
      <c r="A233" s="379" t="s">
        <v>693</v>
      </c>
      <c r="B233" s="380" t="s">
        <v>694</v>
      </c>
      <c r="C233" s="380" t="s">
        <v>695</v>
      </c>
      <c r="D233" s="381">
        <v>0</v>
      </c>
      <c r="E233" s="382">
        <v>3</v>
      </c>
      <c r="F233" s="383">
        <v>0</v>
      </c>
      <c r="G233" s="384" t="s">
        <v>358</v>
      </c>
      <c r="H233" s="385"/>
    </row>
    <row r="234" ht="21.95" customHeight="1" spans="1:8">
      <c r="A234" s="379" t="s">
        <v>693</v>
      </c>
      <c r="B234" s="380" t="s">
        <v>694</v>
      </c>
      <c r="C234" s="380" t="s">
        <v>696</v>
      </c>
      <c r="D234" s="381">
        <v>0</v>
      </c>
      <c r="E234" s="382">
        <v>11</v>
      </c>
      <c r="F234" s="383">
        <v>0</v>
      </c>
      <c r="G234" s="384" t="s">
        <v>358</v>
      </c>
      <c r="H234" s="385"/>
    </row>
    <row r="235" ht="21.95" customHeight="1" spans="1:8">
      <c r="A235" s="379"/>
      <c r="B235" s="380" t="s">
        <v>697</v>
      </c>
      <c r="C235" s="380" t="s">
        <v>698</v>
      </c>
      <c r="D235" s="381">
        <v>169</v>
      </c>
      <c r="E235" s="382">
        <v>168</v>
      </c>
      <c r="F235" s="383">
        <v>0</v>
      </c>
      <c r="G235" s="384"/>
      <c r="H235" s="385"/>
    </row>
    <row r="236" ht="21.95" customHeight="1" spans="1:8">
      <c r="A236" s="379" t="s">
        <v>699</v>
      </c>
      <c r="B236" s="380" t="s">
        <v>700</v>
      </c>
      <c r="C236" s="380" t="s">
        <v>701</v>
      </c>
      <c r="D236" s="381">
        <v>0</v>
      </c>
      <c r="E236" s="382">
        <v>54</v>
      </c>
      <c r="F236" s="383">
        <v>0</v>
      </c>
      <c r="G236" s="384" t="s">
        <v>358</v>
      </c>
      <c r="H236" s="385"/>
    </row>
    <row r="237" ht="21.95" customHeight="1" spans="1:8">
      <c r="A237" s="379" t="s">
        <v>699</v>
      </c>
      <c r="B237" s="380" t="s">
        <v>700</v>
      </c>
      <c r="C237" s="380" t="s">
        <v>702</v>
      </c>
      <c r="D237" s="381">
        <v>0</v>
      </c>
      <c r="E237" s="382">
        <v>30</v>
      </c>
      <c r="F237" s="383">
        <v>0</v>
      </c>
      <c r="G237" s="384" t="s">
        <v>358</v>
      </c>
      <c r="H237" s="385"/>
    </row>
    <row r="238" ht="21.95" customHeight="1" spans="1:8">
      <c r="A238" s="379" t="s">
        <v>699</v>
      </c>
      <c r="B238" s="380" t="s">
        <v>700</v>
      </c>
      <c r="C238" s="380" t="s">
        <v>703</v>
      </c>
      <c r="D238" s="381">
        <v>0</v>
      </c>
      <c r="E238" s="382">
        <v>10</v>
      </c>
      <c r="F238" s="383">
        <v>0</v>
      </c>
      <c r="G238" s="384" t="s">
        <v>358</v>
      </c>
      <c r="H238" s="385"/>
    </row>
    <row r="239" ht="21.95" customHeight="1" spans="1:8">
      <c r="A239" s="379" t="s">
        <v>699</v>
      </c>
      <c r="B239" s="380" t="s">
        <v>700</v>
      </c>
      <c r="C239" s="380" t="s">
        <v>704</v>
      </c>
      <c r="D239" s="381">
        <v>0</v>
      </c>
      <c r="E239" s="382">
        <v>17</v>
      </c>
      <c r="F239" s="383">
        <v>0</v>
      </c>
      <c r="G239" s="384" t="s">
        <v>358</v>
      </c>
      <c r="H239" s="385"/>
    </row>
    <row r="240" ht="21.95" customHeight="1" spans="1:8">
      <c r="A240" s="379" t="s">
        <v>699</v>
      </c>
      <c r="B240" s="380" t="s">
        <v>700</v>
      </c>
      <c r="C240" s="380" t="s">
        <v>705</v>
      </c>
      <c r="D240" s="381">
        <v>0</v>
      </c>
      <c r="E240" s="382">
        <v>12</v>
      </c>
      <c r="F240" s="383">
        <v>0</v>
      </c>
      <c r="G240" s="384" t="s">
        <v>358</v>
      </c>
      <c r="H240" s="385"/>
    </row>
    <row r="241" ht="21.95" customHeight="1" spans="1:8">
      <c r="A241" s="379" t="s">
        <v>699</v>
      </c>
      <c r="B241" s="380" t="s">
        <v>700</v>
      </c>
      <c r="C241" s="380" t="s">
        <v>706</v>
      </c>
      <c r="D241" s="381">
        <v>0</v>
      </c>
      <c r="E241" s="382">
        <v>2</v>
      </c>
      <c r="F241" s="383">
        <v>0</v>
      </c>
      <c r="G241" s="384" t="s">
        <v>358</v>
      </c>
      <c r="H241" s="385"/>
    </row>
    <row r="242" ht="21.95" customHeight="1" spans="1:8">
      <c r="A242" s="379" t="s">
        <v>699</v>
      </c>
      <c r="B242" s="380" t="s">
        <v>700</v>
      </c>
      <c r="C242" s="380" t="s">
        <v>707</v>
      </c>
      <c r="D242" s="381">
        <v>0</v>
      </c>
      <c r="E242" s="382">
        <v>40</v>
      </c>
      <c r="F242" s="383">
        <v>0</v>
      </c>
      <c r="G242" s="384" t="s">
        <v>358</v>
      </c>
      <c r="H242" s="385"/>
    </row>
    <row r="243" ht="21.95" customHeight="1" spans="1:8">
      <c r="A243" s="379" t="s">
        <v>699</v>
      </c>
      <c r="B243" s="380" t="s">
        <v>700</v>
      </c>
      <c r="C243" s="380" t="s">
        <v>708</v>
      </c>
      <c r="D243" s="381">
        <v>0</v>
      </c>
      <c r="E243" s="382">
        <v>3</v>
      </c>
      <c r="F243" s="383">
        <v>0</v>
      </c>
      <c r="G243" s="384" t="s">
        <v>358</v>
      </c>
      <c r="H243" s="385"/>
    </row>
    <row r="244" ht="21.95" customHeight="1" spans="1:8">
      <c r="A244" s="379"/>
      <c r="B244" s="380" t="s">
        <v>709</v>
      </c>
      <c r="C244" s="380" t="s">
        <v>710</v>
      </c>
      <c r="D244" s="381">
        <v>463</v>
      </c>
      <c r="E244" s="382">
        <v>617</v>
      </c>
      <c r="F244" s="383">
        <v>0</v>
      </c>
      <c r="G244" s="384"/>
      <c r="H244" s="385"/>
    </row>
    <row r="245" ht="21.95" customHeight="1" spans="1:8">
      <c r="A245" s="379" t="s">
        <v>711</v>
      </c>
      <c r="B245" s="380" t="s">
        <v>356</v>
      </c>
      <c r="C245" s="380" t="s">
        <v>712</v>
      </c>
      <c r="D245" s="381">
        <v>0</v>
      </c>
      <c r="E245" s="382">
        <v>20</v>
      </c>
      <c r="F245" s="383">
        <v>0</v>
      </c>
      <c r="G245" s="384" t="s">
        <v>358</v>
      </c>
      <c r="H245" s="385"/>
    </row>
    <row r="246" ht="21.95" customHeight="1" spans="1:8">
      <c r="A246" s="379" t="s">
        <v>711</v>
      </c>
      <c r="B246" s="380" t="s">
        <v>356</v>
      </c>
      <c r="C246" s="380" t="s">
        <v>713</v>
      </c>
      <c r="D246" s="381">
        <v>0</v>
      </c>
      <c r="E246" s="382">
        <v>557</v>
      </c>
      <c r="F246" s="383">
        <v>0</v>
      </c>
      <c r="G246" s="384" t="s">
        <v>358</v>
      </c>
      <c r="H246" s="385"/>
    </row>
    <row r="247" ht="21.95" customHeight="1" spans="1:8">
      <c r="A247" s="379" t="s">
        <v>711</v>
      </c>
      <c r="B247" s="380" t="s">
        <v>356</v>
      </c>
      <c r="C247" s="380" t="s">
        <v>714</v>
      </c>
      <c r="D247" s="381">
        <v>0</v>
      </c>
      <c r="E247" s="382">
        <v>2</v>
      </c>
      <c r="F247" s="383">
        <v>0</v>
      </c>
      <c r="G247" s="384" t="s">
        <v>358</v>
      </c>
      <c r="H247" s="385"/>
    </row>
    <row r="248" ht="21.95" customHeight="1" spans="1:8">
      <c r="A248" s="379" t="s">
        <v>711</v>
      </c>
      <c r="B248" s="380" t="s">
        <v>356</v>
      </c>
      <c r="C248" s="380" t="s">
        <v>715</v>
      </c>
      <c r="D248" s="381">
        <v>0</v>
      </c>
      <c r="E248" s="382">
        <v>30</v>
      </c>
      <c r="F248" s="383">
        <v>0</v>
      </c>
      <c r="G248" s="384" t="s">
        <v>358</v>
      </c>
      <c r="H248" s="385"/>
    </row>
    <row r="249" ht="21.95" customHeight="1" spans="1:8">
      <c r="A249" s="379" t="s">
        <v>711</v>
      </c>
      <c r="B249" s="380" t="s">
        <v>356</v>
      </c>
      <c r="C249" s="380" t="s">
        <v>716</v>
      </c>
      <c r="D249" s="381">
        <v>0</v>
      </c>
      <c r="E249" s="382">
        <v>8</v>
      </c>
      <c r="F249" s="383">
        <v>0</v>
      </c>
      <c r="G249" s="384" t="s">
        <v>358</v>
      </c>
      <c r="H249" s="385"/>
    </row>
    <row r="250" ht="21.95" customHeight="1" spans="1:8">
      <c r="A250" s="379"/>
      <c r="B250" s="380" t="s">
        <v>717</v>
      </c>
      <c r="C250" s="380" t="s">
        <v>718</v>
      </c>
      <c r="D250" s="381">
        <v>23</v>
      </c>
      <c r="E250" s="382">
        <v>27</v>
      </c>
      <c r="F250" s="383">
        <v>0</v>
      </c>
      <c r="G250" s="384"/>
      <c r="H250" s="385"/>
    </row>
    <row r="251" ht="21.95" customHeight="1" spans="1:8">
      <c r="A251" s="379" t="s">
        <v>719</v>
      </c>
      <c r="B251" s="380" t="s">
        <v>356</v>
      </c>
      <c r="C251" s="380" t="s">
        <v>720</v>
      </c>
      <c r="D251" s="381">
        <v>0</v>
      </c>
      <c r="E251" s="382">
        <v>11</v>
      </c>
      <c r="F251" s="383">
        <v>0</v>
      </c>
      <c r="G251" s="384" t="s">
        <v>358</v>
      </c>
      <c r="H251" s="385"/>
    </row>
    <row r="252" ht="21.95" customHeight="1" spans="1:8">
      <c r="A252" s="379" t="s">
        <v>719</v>
      </c>
      <c r="B252" s="380" t="s">
        <v>356</v>
      </c>
      <c r="C252" s="380" t="s">
        <v>721</v>
      </c>
      <c r="D252" s="381">
        <v>0</v>
      </c>
      <c r="E252" s="382">
        <v>3</v>
      </c>
      <c r="F252" s="383">
        <v>0</v>
      </c>
      <c r="G252" s="384" t="s">
        <v>358</v>
      </c>
      <c r="H252" s="385"/>
    </row>
    <row r="253" ht="21.95" customHeight="1" spans="1:8">
      <c r="A253" s="379" t="s">
        <v>719</v>
      </c>
      <c r="B253" s="380" t="s">
        <v>356</v>
      </c>
      <c r="C253" s="380" t="s">
        <v>722</v>
      </c>
      <c r="D253" s="381">
        <v>0</v>
      </c>
      <c r="E253" s="382">
        <v>13</v>
      </c>
      <c r="F253" s="383">
        <v>0</v>
      </c>
      <c r="G253" s="384" t="s">
        <v>358</v>
      </c>
      <c r="H253" s="385"/>
    </row>
    <row r="254" ht="21.95" customHeight="1" spans="1:8">
      <c r="A254" s="379"/>
      <c r="B254" s="380" t="s">
        <v>723</v>
      </c>
      <c r="C254" s="380" t="s">
        <v>724</v>
      </c>
      <c r="D254" s="381">
        <v>12</v>
      </c>
      <c r="E254" s="382">
        <v>13</v>
      </c>
      <c r="F254" s="383">
        <v>0</v>
      </c>
      <c r="G254" s="384"/>
      <c r="H254" s="385"/>
    </row>
    <row r="255" ht="21.95" customHeight="1" spans="1:8">
      <c r="A255" s="379" t="s">
        <v>719</v>
      </c>
      <c r="B255" s="380" t="s">
        <v>356</v>
      </c>
      <c r="C255" s="380" t="s">
        <v>725</v>
      </c>
      <c r="D255" s="381">
        <v>0</v>
      </c>
      <c r="E255" s="382">
        <v>3</v>
      </c>
      <c r="F255" s="383">
        <v>0</v>
      </c>
      <c r="G255" s="384" t="s">
        <v>358</v>
      </c>
      <c r="H255" s="385"/>
    </row>
    <row r="256" ht="21.95" customHeight="1" spans="1:8">
      <c r="A256" s="379" t="s">
        <v>719</v>
      </c>
      <c r="B256" s="380" t="s">
        <v>356</v>
      </c>
      <c r="C256" s="380" t="s">
        <v>726</v>
      </c>
      <c r="D256" s="381">
        <v>0</v>
      </c>
      <c r="E256" s="382">
        <v>8</v>
      </c>
      <c r="F256" s="383">
        <v>0</v>
      </c>
      <c r="G256" s="384" t="s">
        <v>358</v>
      </c>
      <c r="H256" s="385"/>
    </row>
    <row r="257" ht="21.95" customHeight="1" spans="1:8">
      <c r="A257" s="379" t="s">
        <v>719</v>
      </c>
      <c r="B257" s="380" t="s">
        <v>356</v>
      </c>
      <c r="C257" s="380" t="s">
        <v>727</v>
      </c>
      <c r="D257" s="381">
        <v>0</v>
      </c>
      <c r="E257" s="382">
        <v>2</v>
      </c>
      <c r="F257" s="383">
        <v>0</v>
      </c>
      <c r="G257" s="384" t="s">
        <v>358</v>
      </c>
      <c r="H257" s="385"/>
    </row>
    <row r="258" ht="21.95" customHeight="1" spans="1:8">
      <c r="A258" s="379"/>
      <c r="B258" s="380" t="s">
        <v>728</v>
      </c>
      <c r="C258" s="380" t="s">
        <v>729</v>
      </c>
      <c r="D258" s="381">
        <v>11</v>
      </c>
      <c r="E258" s="382">
        <v>11</v>
      </c>
      <c r="F258" s="383">
        <v>0</v>
      </c>
      <c r="G258" s="384"/>
      <c r="H258" s="385"/>
    </row>
    <row r="259" ht="21.95" customHeight="1" spans="1:8">
      <c r="A259" s="379" t="s">
        <v>395</v>
      </c>
      <c r="B259" s="380" t="s">
        <v>356</v>
      </c>
      <c r="C259" s="380" t="s">
        <v>730</v>
      </c>
      <c r="D259" s="381">
        <v>0</v>
      </c>
      <c r="E259" s="382">
        <v>4.5</v>
      </c>
      <c r="F259" s="383">
        <v>0</v>
      </c>
      <c r="G259" s="384" t="s">
        <v>358</v>
      </c>
      <c r="H259" s="385"/>
    </row>
    <row r="260" ht="21.95" customHeight="1" spans="1:8">
      <c r="A260" s="379" t="s">
        <v>395</v>
      </c>
      <c r="B260" s="380" t="s">
        <v>356</v>
      </c>
      <c r="C260" s="380" t="s">
        <v>731</v>
      </c>
      <c r="D260" s="381">
        <v>0</v>
      </c>
      <c r="E260" s="382">
        <v>6.5</v>
      </c>
      <c r="F260" s="383">
        <v>0</v>
      </c>
      <c r="G260" s="384" t="s">
        <v>358</v>
      </c>
      <c r="H260" s="385"/>
    </row>
    <row r="261" ht="21.95" customHeight="1" spans="1:8">
      <c r="A261" s="379"/>
      <c r="B261" s="380" t="s">
        <v>732</v>
      </c>
      <c r="C261" s="380" t="s">
        <v>733</v>
      </c>
      <c r="D261" s="381">
        <v>27</v>
      </c>
      <c r="E261" s="382">
        <v>32</v>
      </c>
      <c r="F261" s="383">
        <v>0</v>
      </c>
      <c r="G261" s="384"/>
      <c r="H261" s="385"/>
    </row>
    <row r="262" ht="21.95" customHeight="1" spans="1:8">
      <c r="A262" s="379" t="s">
        <v>513</v>
      </c>
      <c r="B262" s="380" t="s">
        <v>356</v>
      </c>
      <c r="C262" s="380" t="s">
        <v>734</v>
      </c>
      <c r="D262" s="381">
        <v>0</v>
      </c>
      <c r="E262" s="382">
        <v>5</v>
      </c>
      <c r="F262" s="383">
        <v>0</v>
      </c>
      <c r="G262" s="384" t="s">
        <v>358</v>
      </c>
      <c r="H262" s="385"/>
    </row>
    <row r="263" ht="21.95" customHeight="1" spans="1:8">
      <c r="A263" s="379" t="s">
        <v>735</v>
      </c>
      <c r="B263" s="380" t="s">
        <v>356</v>
      </c>
      <c r="C263" s="380" t="s">
        <v>736</v>
      </c>
      <c r="D263" s="381">
        <v>0</v>
      </c>
      <c r="E263" s="382">
        <v>2</v>
      </c>
      <c r="F263" s="383">
        <v>0</v>
      </c>
      <c r="G263" s="384" t="s">
        <v>358</v>
      </c>
      <c r="H263" s="385"/>
    </row>
    <row r="264" ht="21.95" customHeight="1" spans="1:8">
      <c r="A264" s="379" t="s">
        <v>735</v>
      </c>
      <c r="B264" s="380" t="s">
        <v>356</v>
      </c>
      <c r="C264" s="380" t="s">
        <v>737</v>
      </c>
      <c r="D264" s="381">
        <v>0</v>
      </c>
      <c r="E264" s="382">
        <v>5</v>
      </c>
      <c r="F264" s="383">
        <v>0</v>
      </c>
      <c r="G264" s="384" t="s">
        <v>358</v>
      </c>
      <c r="H264" s="385"/>
    </row>
    <row r="265" ht="21.95" customHeight="1" spans="1:8">
      <c r="A265" s="379" t="s">
        <v>735</v>
      </c>
      <c r="B265" s="380" t="s">
        <v>356</v>
      </c>
      <c r="C265" s="380" t="s">
        <v>738</v>
      </c>
      <c r="D265" s="381">
        <v>0</v>
      </c>
      <c r="E265" s="382">
        <v>7</v>
      </c>
      <c r="F265" s="383">
        <v>0</v>
      </c>
      <c r="G265" s="384" t="s">
        <v>358</v>
      </c>
      <c r="H265" s="385"/>
    </row>
    <row r="266" ht="21.95" customHeight="1" spans="1:8">
      <c r="A266" s="379" t="s">
        <v>735</v>
      </c>
      <c r="B266" s="380" t="s">
        <v>356</v>
      </c>
      <c r="C266" s="380" t="s">
        <v>739</v>
      </c>
      <c r="D266" s="381">
        <v>0</v>
      </c>
      <c r="E266" s="382">
        <v>3</v>
      </c>
      <c r="F266" s="383">
        <v>0</v>
      </c>
      <c r="G266" s="384" t="s">
        <v>358</v>
      </c>
      <c r="H266" s="385"/>
    </row>
    <row r="267" ht="21.95" customHeight="1" spans="1:8">
      <c r="A267" s="379" t="s">
        <v>735</v>
      </c>
      <c r="B267" s="380" t="s">
        <v>356</v>
      </c>
      <c r="C267" s="380" t="s">
        <v>740</v>
      </c>
      <c r="D267" s="381">
        <v>0</v>
      </c>
      <c r="E267" s="382">
        <v>8</v>
      </c>
      <c r="F267" s="383">
        <v>0</v>
      </c>
      <c r="G267" s="384" t="s">
        <v>358</v>
      </c>
      <c r="H267" s="385"/>
    </row>
    <row r="268" ht="21.95" customHeight="1" spans="1:8">
      <c r="A268" s="379" t="s">
        <v>735</v>
      </c>
      <c r="B268" s="380" t="s">
        <v>356</v>
      </c>
      <c r="C268" s="380" t="s">
        <v>741</v>
      </c>
      <c r="D268" s="381">
        <v>0</v>
      </c>
      <c r="E268" s="382">
        <v>2</v>
      </c>
      <c r="F268" s="383">
        <v>0</v>
      </c>
      <c r="G268" s="384" t="s">
        <v>358</v>
      </c>
      <c r="H268" s="385"/>
    </row>
    <row r="269" ht="21.95" customHeight="1" spans="1:8">
      <c r="A269" s="379"/>
      <c r="B269" s="380" t="s">
        <v>742</v>
      </c>
      <c r="C269" s="380" t="s">
        <v>743</v>
      </c>
      <c r="D269" s="381">
        <v>8</v>
      </c>
      <c r="E269" s="382">
        <v>10</v>
      </c>
      <c r="F269" s="383">
        <v>0</v>
      </c>
      <c r="G269" s="384"/>
      <c r="H269" s="385"/>
    </row>
    <row r="270" ht="21.95" customHeight="1" spans="1:8">
      <c r="A270" s="379" t="s">
        <v>744</v>
      </c>
      <c r="B270" s="380" t="s">
        <v>745</v>
      </c>
      <c r="C270" s="380" t="s">
        <v>746</v>
      </c>
      <c r="D270" s="381">
        <v>0</v>
      </c>
      <c r="E270" s="382">
        <v>10</v>
      </c>
      <c r="F270" s="383">
        <v>0</v>
      </c>
      <c r="G270" s="384" t="s">
        <v>358</v>
      </c>
      <c r="H270" s="385"/>
    </row>
    <row r="271" ht="21.95" customHeight="1" spans="1:8">
      <c r="A271" s="379"/>
      <c r="B271" s="380" t="s">
        <v>747</v>
      </c>
      <c r="C271" s="380" t="s">
        <v>748</v>
      </c>
      <c r="D271" s="381">
        <v>57</v>
      </c>
      <c r="E271" s="382">
        <v>72</v>
      </c>
      <c r="F271" s="383">
        <v>0</v>
      </c>
      <c r="G271" s="384"/>
      <c r="H271" s="385"/>
    </row>
    <row r="272" ht="21.95" customHeight="1" spans="1:8">
      <c r="A272" s="379" t="s">
        <v>395</v>
      </c>
      <c r="B272" s="380" t="s">
        <v>356</v>
      </c>
      <c r="C272" s="380" t="s">
        <v>749</v>
      </c>
      <c r="D272" s="381">
        <v>0</v>
      </c>
      <c r="E272" s="382">
        <v>30</v>
      </c>
      <c r="F272" s="383">
        <v>0</v>
      </c>
      <c r="G272" s="384" t="s">
        <v>358</v>
      </c>
      <c r="H272" s="385"/>
    </row>
    <row r="273" ht="21.95" customHeight="1" spans="1:8">
      <c r="A273" s="379" t="s">
        <v>395</v>
      </c>
      <c r="B273" s="380" t="s">
        <v>356</v>
      </c>
      <c r="C273" s="380" t="s">
        <v>750</v>
      </c>
      <c r="D273" s="381">
        <v>0</v>
      </c>
      <c r="E273" s="382">
        <v>21</v>
      </c>
      <c r="F273" s="383">
        <v>0</v>
      </c>
      <c r="G273" s="384" t="s">
        <v>358</v>
      </c>
      <c r="H273" s="385" t="s">
        <v>751</v>
      </c>
    </row>
    <row r="274" ht="21.95" customHeight="1" spans="1:8">
      <c r="A274" s="379" t="s">
        <v>395</v>
      </c>
      <c r="B274" s="380" t="s">
        <v>356</v>
      </c>
      <c r="C274" s="380" t="s">
        <v>752</v>
      </c>
      <c r="D274" s="381">
        <v>0</v>
      </c>
      <c r="E274" s="382">
        <v>4</v>
      </c>
      <c r="F274" s="383">
        <v>0</v>
      </c>
      <c r="G274" s="384" t="s">
        <v>358</v>
      </c>
      <c r="H274" s="385"/>
    </row>
    <row r="275" ht="21.95" customHeight="1" spans="1:8">
      <c r="A275" s="379" t="s">
        <v>395</v>
      </c>
      <c r="B275" s="380" t="s">
        <v>356</v>
      </c>
      <c r="C275" s="380" t="s">
        <v>753</v>
      </c>
      <c r="D275" s="381">
        <v>0</v>
      </c>
      <c r="E275" s="382">
        <v>12</v>
      </c>
      <c r="F275" s="383">
        <v>0</v>
      </c>
      <c r="G275" s="384" t="s">
        <v>358</v>
      </c>
      <c r="H275" s="385"/>
    </row>
    <row r="276" ht="21.95" customHeight="1" spans="1:8">
      <c r="A276" s="379" t="s">
        <v>395</v>
      </c>
      <c r="B276" s="380" t="s">
        <v>356</v>
      </c>
      <c r="C276" s="380" t="s">
        <v>754</v>
      </c>
      <c r="D276" s="381"/>
      <c r="E276" s="382">
        <v>5</v>
      </c>
      <c r="F276" s="383">
        <v>0</v>
      </c>
      <c r="G276" s="384" t="s">
        <v>358</v>
      </c>
      <c r="H276" s="385"/>
    </row>
    <row r="277" ht="21.95" customHeight="1" spans="1:8">
      <c r="A277" s="379"/>
      <c r="B277" s="380" t="s">
        <v>755</v>
      </c>
      <c r="C277" s="380" t="s">
        <v>756</v>
      </c>
      <c r="D277" s="381">
        <v>15</v>
      </c>
      <c r="E277" s="382">
        <v>23</v>
      </c>
      <c r="F277" s="383">
        <v>0</v>
      </c>
      <c r="G277" s="384"/>
      <c r="H277" s="385"/>
    </row>
    <row r="278" ht="21.95" customHeight="1" spans="1:8">
      <c r="A278" s="379" t="s">
        <v>395</v>
      </c>
      <c r="B278" s="380" t="s">
        <v>356</v>
      </c>
      <c r="C278" s="380" t="s">
        <v>757</v>
      </c>
      <c r="D278" s="381">
        <v>0</v>
      </c>
      <c r="E278" s="382">
        <v>3</v>
      </c>
      <c r="F278" s="383">
        <v>0</v>
      </c>
      <c r="G278" s="384" t="s">
        <v>358</v>
      </c>
      <c r="H278" s="385"/>
    </row>
    <row r="279" ht="21.95" customHeight="1" spans="1:8">
      <c r="A279" s="379" t="s">
        <v>395</v>
      </c>
      <c r="B279" s="380" t="s">
        <v>356</v>
      </c>
      <c r="C279" s="380" t="s">
        <v>758</v>
      </c>
      <c r="D279" s="381">
        <v>0</v>
      </c>
      <c r="E279" s="382">
        <v>5</v>
      </c>
      <c r="F279" s="383">
        <v>0</v>
      </c>
      <c r="G279" s="384" t="s">
        <v>358</v>
      </c>
      <c r="H279" s="385"/>
    </row>
    <row r="280" ht="21.95" customHeight="1" spans="1:8">
      <c r="A280" s="379" t="s">
        <v>395</v>
      </c>
      <c r="B280" s="380" t="s">
        <v>356</v>
      </c>
      <c r="C280" s="380" t="s">
        <v>759</v>
      </c>
      <c r="D280" s="381">
        <v>0</v>
      </c>
      <c r="E280" s="382">
        <v>3</v>
      </c>
      <c r="F280" s="383">
        <v>0</v>
      </c>
      <c r="G280" s="384" t="s">
        <v>358</v>
      </c>
      <c r="H280" s="385"/>
    </row>
    <row r="281" ht="21.95" customHeight="1" spans="1:8">
      <c r="A281" s="379" t="s">
        <v>395</v>
      </c>
      <c r="B281" s="380" t="s">
        <v>356</v>
      </c>
      <c r="C281" s="380" t="s">
        <v>760</v>
      </c>
      <c r="D281" s="381">
        <v>0</v>
      </c>
      <c r="E281" s="382">
        <v>6</v>
      </c>
      <c r="F281" s="383">
        <v>0</v>
      </c>
      <c r="G281" s="384" t="s">
        <v>358</v>
      </c>
      <c r="H281" s="385"/>
    </row>
    <row r="282" ht="21.95" customHeight="1" spans="1:8">
      <c r="A282" s="379" t="s">
        <v>395</v>
      </c>
      <c r="B282" s="380" t="s">
        <v>356</v>
      </c>
      <c r="C282" s="380" t="s">
        <v>761</v>
      </c>
      <c r="D282" s="381">
        <v>0</v>
      </c>
      <c r="E282" s="382">
        <v>6</v>
      </c>
      <c r="F282" s="383">
        <v>0</v>
      </c>
      <c r="G282" s="384" t="s">
        <v>358</v>
      </c>
      <c r="H282" s="385"/>
    </row>
    <row r="283" ht="21.95" customHeight="1" spans="1:8">
      <c r="A283" s="379"/>
      <c r="B283" s="380" t="s">
        <v>762</v>
      </c>
      <c r="C283" s="380" t="s">
        <v>763</v>
      </c>
      <c r="D283" s="381">
        <v>0</v>
      </c>
      <c r="E283" s="382">
        <v>10</v>
      </c>
      <c r="F283" s="383">
        <v>0</v>
      </c>
      <c r="G283" s="384"/>
      <c r="H283" s="385"/>
    </row>
    <row r="284" ht="21.95" customHeight="1" spans="1:8">
      <c r="A284" s="379" t="s">
        <v>711</v>
      </c>
      <c r="B284" s="380" t="s">
        <v>356</v>
      </c>
      <c r="C284" s="380" t="s">
        <v>764</v>
      </c>
      <c r="D284" s="381">
        <v>0</v>
      </c>
      <c r="E284" s="382">
        <v>10</v>
      </c>
      <c r="F284" s="383">
        <v>0</v>
      </c>
      <c r="G284" s="384" t="s">
        <v>358</v>
      </c>
      <c r="H284" s="385"/>
    </row>
    <row r="285" ht="21.95" customHeight="1" spans="1:8">
      <c r="A285" s="379"/>
      <c r="B285" s="380" t="s">
        <v>765</v>
      </c>
      <c r="C285" s="380" t="s">
        <v>766</v>
      </c>
      <c r="D285" s="381">
        <v>0</v>
      </c>
      <c r="E285" s="382">
        <v>14</v>
      </c>
      <c r="F285" s="383">
        <v>0</v>
      </c>
      <c r="G285" s="384"/>
      <c r="H285" s="385"/>
    </row>
    <row r="286" ht="21.95" customHeight="1" spans="1:8">
      <c r="A286" s="379" t="s">
        <v>677</v>
      </c>
      <c r="B286" s="380" t="s">
        <v>356</v>
      </c>
      <c r="C286" s="380" t="s">
        <v>767</v>
      </c>
      <c r="D286" s="381">
        <v>0</v>
      </c>
      <c r="E286" s="382">
        <v>8</v>
      </c>
      <c r="F286" s="383">
        <v>0</v>
      </c>
      <c r="G286" s="384" t="s">
        <v>358</v>
      </c>
      <c r="H286" s="385"/>
    </row>
    <row r="287" ht="21.95" customHeight="1" spans="1:8">
      <c r="A287" s="379" t="s">
        <v>677</v>
      </c>
      <c r="B287" s="380" t="s">
        <v>356</v>
      </c>
      <c r="C287" s="380" t="s">
        <v>768</v>
      </c>
      <c r="D287" s="381">
        <v>0</v>
      </c>
      <c r="E287" s="382">
        <v>2</v>
      </c>
      <c r="F287" s="383">
        <v>0</v>
      </c>
      <c r="G287" s="384" t="s">
        <v>358</v>
      </c>
      <c r="H287" s="385"/>
    </row>
    <row r="288" ht="21.95" customHeight="1" spans="1:8">
      <c r="A288" s="379" t="s">
        <v>677</v>
      </c>
      <c r="B288" s="380" t="s">
        <v>356</v>
      </c>
      <c r="C288" s="380" t="s">
        <v>769</v>
      </c>
      <c r="D288" s="381">
        <v>0</v>
      </c>
      <c r="E288" s="382">
        <v>4</v>
      </c>
      <c r="F288" s="383">
        <v>0</v>
      </c>
      <c r="G288" s="384" t="s">
        <v>358</v>
      </c>
      <c r="H288" s="385"/>
    </row>
    <row r="289" ht="21.95" customHeight="1" spans="1:8">
      <c r="A289" s="379"/>
      <c r="B289" s="380" t="s">
        <v>770</v>
      </c>
      <c r="C289" s="380" t="s">
        <v>771</v>
      </c>
      <c r="D289" s="381">
        <v>98</v>
      </c>
      <c r="E289" s="382">
        <v>126</v>
      </c>
      <c r="F289" s="383">
        <v>0</v>
      </c>
      <c r="G289" s="384"/>
      <c r="H289" s="385"/>
    </row>
    <row r="290" ht="21.95" customHeight="1" spans="1:8">
      <c r="A290" s="379" t="s">
        <v>772</v>
      </c>
      <c r="B290" s="380" t="s">
        <v>356</v>
      </c>
      <c r="C290" s="380" t="s">
        <v>773</v>
      </c>
      <c r="D290" s="381">
        <v>0</v>
      </c>
      <c r="E290" s="382">
        <v>3</v>
      </c>
      <c r="F290" s="383">
        <v>0</v>
      </c>
      <c r="G290" s="384" t="s">
        <v>437</v>
      </c>
      <c r="H290" s="385"/>
    </row>
    <row r="291" ht="21.95" customHeight="1" spans="1:8">
      <c r="A291" s="379" t="s">
        <v>772</v>
      </c>
      <c r="B291" s="380" t="s">
        <v>356</v>
      </c>
      <c r="C291" s="380" t="s">
        <v>774</v>
      </c>
      <c r="D291" s="381">
        <v>0</v>
      </c>
      <c r="E291" s="382">
        <v>3</v>
      </c>
      <c r="F291" s="383">
        <v>0</v>
      </c>
      <c r="G291" s="384" t="s">
        <v>437</v>
      </c>
      <c r="H291" s="385"/>
    </row>
    <row r="292" ht="21.95" customHeight="1" spans="1:8">
      <c r="A292" s="379" t="s">
        <v>772</v>
      </c>
      <c r="B292" s="380" t="s">
        <v>356</v>
      </c>
      <c r="C292" s="380" t="s">
        <v>775</v>
      </c>
      <c r="D292" s="381">
        <v>0</v>
      </c>
      <c r="E292" s="382">
        <v>4</v>
      </c>
      <c r="F292" s="383">
        <v>0</v>
      </c>
      <c r="G292" s="384" t="s">
        <v>437</v>
      </c>
      <c r="H292" s="385"/>
    </row>
    <row r="293" ht="21.95" customHeight="1" spans="1:8">
      <c r="A293" s="379" t="s">
        <v>772</v>
      </c>
      <c r="B293" s="380" t="s">
        <v>356</v>
      </c>
      <c r="C293" s="380" t="s">
        <v>776</v>
      </c>
      <c r="D293" s="381">
        <v>0</v>
      </c>
      <c r="E293" s="382">
        <v>7</v>
      </c>
      <c r="F293" s="383">
        <v>0</v>
      </c>
      <c r="G293" s="384" t="s">
        <v>437</v>
      </c>
      <c r="H293" s="385"/>
    </row>
    <row r="294" ht="21.95" customHeight="1" spans="1:8">
      <c r="A294" s="379" t="s">
        <v>772</v>
      </c>
      <c r="B294" s="380" t="s">
        <v>356</v>
      </c>
      <c r="C294" s="380" t="s">
        <v>777</v>
      </c>
      <c r="D294" s="381">
        <v>0</v>
      </c>
      <c r="E294" s="382">
        <v>4</v>
      </c>
      <c r="F294" s="383">
        <v>0</v>
      </c>
      <c r="G294" s="384" t="s">
        <v>437</v>
      </c>
      <c r="H294" s="385"/>
    </row>
    <row r="295" ht="21.95" customHeight="1" spans="1:8">
      <c r="A295" s="379" t="s">
        <v>772</v>
      </c>
      <c r="B295" s="380" t="s">
        <v>356</v>
      </c>
      <c r="C295" s="380" t="s">
        <v>778</v>
      </c>
      <c r="D295" s="381">
        <v>0</v>
      </c>
      <c r="E295" s="382">
        <v>5</v>
      </c>
      <c r="F295" s="383">
        <v>0</v>
      </c>
      <c r="G295" s="384" t="s">
        <v>437</v>
      </c>
      <c r="H295" s="385"/>
    </row>
    <row r="296" ht="21.95" customHeight="1" spans="1:8">
      <c r="A296" s="379" t="s">
        <v>772</v>
      </c>
      <c r="B296" s="380" t="s">
        <v>356</v>
      </c>
      <c r="C296" s="380" t="s">
        <v>779</v>
      </c>
      <c r="D296" s="381">
        <v>0</v>
      </c>
      <c r="E296" s="382">
        <v>100</v>
      </c>
      <c r="F296" s="383">
        <v>0</v>
      </c>
      <c r="G296" s="384" t="s">
        <v>437</v>
      </c>
      <c r="H296" s="385"/>
    </row>
    <row r="297" ht="21.95" customHeight="1" spans="1:8">
      <c r="A297" s="379"/>
      <c r="B297" s="380" t="s">
        <v>780</v>
      </c>
      <c r="C297" s="380" t="s">
        <v>781</v>
      </c>
      <c r="D297" s="381">
        <v>3</v>
      </c>
      <c r="E297" s="382">
        <v>5</v>
      </c>
      <c r="F297" s="383">
        <v>0</v>
      </c>
      <c r="G297" s="384"/>
      <c r="H297" s="385"/>
    </row>
    <row r="298" ht="21.95" customHeight="1" spans="1:8">
      <c r="A298" s="379" t="s">
        <v>782</v>
      </c>
      <c r="B298" s="380" t="s">
        <v>783</v>
      </c>
      <c r="C298" s="380" t="s">
        <v>784</v>
      </c>
      <c r="D298" s="381">
        <v>0</v>
      </c>
      <c r="E298" s="382">
        <v>3</v>
      </c>
      <c r="F298" s="383">
        <v>0</v>
      </c>
      <c r="G298" s="384" t="s">
        <v>437</v>
      </c>
      <c r="H298" s="385"/>
    </row>
    <row r="299" ht="21.95" customHeight="1" spans="1:8">
      <c r="A299" s="379" t="s">
        <v>782</v>
      </c>
      <c r="B299" s="380" t="s">
        <v>783</v>
      </c>
      <c r="C299" s="380" t="s">
        <v>785</v>
      </c>
      <c r="D299" s="381">
        <v>0</v>
      </c>
      <c r="E299" s="382">
        <v>2</v>
      </c>
      <c r="F299" s="383">
        <v>0</v>
      </c>
      <c r="G299" s="384" t="s">
        <v>437</v>
      </c>
      <c r="H299" s="385"/>
    </row>
    <row r="300" ht="21.95" customHeight="1" spans="1:8">
      <c r="A300" s="379"/>
      <c r="B300" s="380" t="s">
        <v>786</v>
      </c>
      <c r="C300" s="380" t="s">
        <v>787</v>
      </c>
      <c r="D300" s="381">
        <v>7</v>
      </c>
      <c r="E300" s="382">
        <v>7</v>
      </c>
      <c r="F300" s="383">
        <v>0</v>
      </c>
      <c r="G300" s="384"/>
      <c r="H300" s="385"/>
    </row>
    <row r="301" ht="21.95" customHeight="1" spans="1:8">
      <c r="A301" s="379" t="s">
        <v>788</v>
      </c>
      <c r="B301" s="380" t="s">
        <v>700</v>
      </c>
      <c r="C301" s="380" t="s">
        <v>789</v>
      </c>
      <c r="D301" s="381">
        <v>0</v>
      </c>
      <c r="E301" s="382">
        <v>2</v>
      </c>
      <c r="F301" s="383">
        <v>0</v>
      </c>
      <c r="G301" s="384" t="s">
        <v>437</v>
      </c>
      <c r="H301" s="385"/>
    </row>
    <row r="302" ht="21.95" customHeight="1" spans="1:8">
      <c r="A302" s="379" t="s">
        <v>788</v>
      </c>
      <c r="B302" s="380" t="s">
        <v>700</v>
      </c>
      <c r="C302" s="380" t="s">
        <v>790</v>
      </c>
      <c r="D302" s="381">
        <v>0</v>
      </c>
      <c r="E302" s="382">
        <v>5</v>
      </c>
      <c r="F302" s="383">
        <v>0</v>
      </c>
      <c r="G302" s="384" t="s">
        <v>437</v>
      </c>
      <c r="H302" s="385"/>
    </row>
    <row r="303" ht="21.95" customHeight="1" spans="1:8">
      <c r="A303" s="379"/>
      <c r="B303" s="380" t="s">
        <v>791</v>
      </c>
      <c r="C303" s="380" t="s">
        <v>792</v>
      </c>
      <c r="D303" s="381">
        <v>6</v>
      </c>
      <c r="E303" s="382">
        <v>8</v>
      </c>
      <c r="F303" s="383">
        <v>0</v>
      </c>
      <c r="G303" s="384"/>
      <c r="H303" s="385"/>
    </row>
    <row r="304" ht="21.95" customHeight="1" spans="1:8">
      <c r="A304" s="379" t="s">
        <v>793</v>
      </c>
      <c r="B304" s="380" t="s">
        <v>794</v>
      </c>
      <c r="C304" s="380" t="s">
        <v>795</v>
      </c>
      <c r="D304" s="381">
        <v>0</v>
      </c>
      <c r="E304" s="382">
        <v>5</v>
      </c>
      <c r="F304" s="383">
        <v>0</v>
      </c>
      <c r="G304" s="384" t="s">
        <v>437</v>
      </c>
      <c r="H304" s="385"/>
    </row>
    <row r="305" ht="21.95" customHeight="1" spans="1:8">
      <c r="A305" s="379" t="s">
        <v>793</v>
      </c>
      <c r="B305" s="380" t="s">
        <v>794</v>
      </c>
      <c r="C305" s="380" t="s">
        <v>796</v>
      </c>
      <c r="D305" s="381">
        <v>0</v>
      </c>
      <c r="E305" s="382">
        <v>3</v>
      </c>
      <c r="F305" s="383">
        <v>0</v>
      </c>
      <c r="G305" s="384" t="s">
        <v>437</v>
      </c>
      <c r="H305" s="385"/>
    </row>
    <row r="306" ht="21.95" customHeight="1" spans="1:8">
      <c r="A306" s="379"/>
      <c r="B306" s="380" t="s">
        <v>797</v>
      </c>
      <c r="C306" s="380" t="s">
        <v>798</v>
      </c>
      <c r="D306" s="381">
        <v>11</v>
      </c>
      <c r="E306" s="382">
        <v>13</v>
      </c>
      <c r="F306" s="383">
        <v>0</v>
      </c>
      <c r="G306" s="384"/>
      <c r="H306" s="385"/>
    </row>
    <row r="307" ht="21.95" customHeight="1" spans="1:8">
      <c r="A307" s="379" t="s">
        <v>799</v>
      </c>
      <c r="B307" s="380" t="s">
        <v>800</v>
      </c>
      <c r="C307" s="380" t="s">
        <v>801</v>
      </c>
      <c r="D307" s="381">
        <v>0</v>
      </c>
      <c r="E307" s="382">
        <v>4</v>
      </c>
      <c r="F307" s="383">
        <v>0</v>
      </c>
      <c r="G307" s="384" t="s">
        <v>437</v>
      </c>
      <c r="H307" s="385"/>
    </row>
    <row r="308" ht="21.95" customHeight="1" spans="1:8">
      <c r="A308" s="379" t="s">
        <v>799</v>
      </c>
      <c r="B308" s="380" t="s">
        <v>800</v>
      </c>
      <c r="C308" s="380" t="s">
        <v>802</v>
      </c>
      <c r="D308" s="381">
        <v>0</v>
      </c>
      <c r="E308" s="382">
        <v>5</v>
      </c>
      <c r="F308" s="383">
        <v>0</v>
      </c>
      <c r="G308" s="384" t="s">
        <v>437</v>
      </c>
      <c r="H308" s="385"/>
    </row>
    <row r="309" ht="21.95" customHeight="1" spans="1:8">
      <c r="A309" s="379" t="s">
        <v>799</v>
      </c>
      <c r="B309" s="380" t="s">
        <v>800</v>
      </c>
      <c r="C309" s="380" t="s">
        <v>803</v>
      </c>
      <c r="D309" s="381">
        <v>0</v>
      </c>
      <c r="E309" s="382">
        <v>4</v>
      </c>
      <c r="F309" s="383">
        <v>0</v>
      </c>
      <c r="G309" s="384" t="s">
        <v>437</v>
      </c>
      <c r="H309" s="385"/>
    </row>
    <row r="310" ht="21.95" customHeight="1" spans="1:8">
      <c r="A310" s="379"/>
      <c r="B310" s="380" t="s">
        <v>804</v>
      </c>
      <c r="C310" s="380" t="s">
        <v>805</v>
      </c>
      <c r="D310" s="381">
        <v>6</v>
      </c>
      <c r="E310" s="382">
        <v>9</v>
      </c>
      <c r="F310" s="383">
        <v>0</v>
      </c>
      <c r="G310" s="384"/>
      <c r="H310" s="385"/>
    </row>
    <row r="311" ht="21.95" customHeight="1" spans="1:8">
      <c r="A311" s="379" t="s">
        <v>480</v>
      </c>
      <c r="B311" s="380" t="s">
        <v>356</v>
      </c>
      <c r="C311" s="380" t="s">
        <v>806</v>
      </c>
      <c r="D311" s="381">
        <v>0</v>
      </c>
      <c r="E311" s="382">
        <v>1</v>
      </c>
      <c r="F311" s="383">
        <v>0</v>
      </c>
      <c r="G311" s="384" t="s">
        <v>358</v>
      </c>
      <c r="H311" s="385"/>
    </row>
    <row r="312" ht="21.95" customHeight="1" spans="1:8">
      <c r="A312" s="379" t="s">
        <v>480</v>
      </c>
      <c r="B312" s="380" t="s">
        <v>356</v>
      </c>
      <c r="C312" s="380" t="s">
        <v>807</v>
      </c>
      <c r="D312" s="381">
        <v>0</v>
      </c>
      <c r="E312" s="382">
        <v>2</v>
      </c>
      <c r="F312" s="383">
        <v>0</v>
      </c>
      <c r="G312" s="384" t="s">
        <v>358</v>
      </c>
      <c r="H312" s="385"/>
    </row>
    <row r="313" ht="21.95" customHeight="1" spans="1:8">
      <c r="A313" s="379" t="s">
        <v>480</v>
      </c>
      <c r="B313" s="380" t="s">
        <v>356</v>
      </c>
      <c r="C313" s="380" t="s">
        <v>808</v>
      </c>
      <c r="D313" s="381">
        <v>0</v>
      </c>
      <c r="E313" s="382">
        <v>6</v>
      </c>
      <c r="F313" s="383">
        <v>0</v>
      </c>
      <c r="G313" s="384" t="s">
        <v>358</v>
      </c>
      <c r="H313" s="385"/>
    </row>
    <row r="314" ht="21.95" customHeight="1" spans="1:8">
      <c r="A314" s="379"/>
      <c r="B314" s="380" t="s">
        <v>118</v>
      </c>
      <c r="C314" s="380" t="s">
        <v>809</v>
      </c>
      <c r="D314" s="381">
        <v>30</v>
      </c>
      <c r="E314" s="382">
        <v>72</v>
      </c>
      <c r="F314" s="383">
        <v>0</v>
      </c>
      <c r="G314" s="384"/>
      <c r="H314" s="385"/>
    </row>
    <row r="315" ht="21.95" customHeight="1" spans="1:8">
      <c r="A315" s="379" t="s">
        <v>810</v>
      </c>
      <c r="B315" s="380" t="s">
        <v>811</v>
      </c>
      <c r="C315" s="380" t="s">
        <v>812</v>
      </c>
      <c r="D315" s="381">
        <v>0</v>
      </c>
      <c r="E315" s="382">
        <v>10</v>
      </c>
      <c r="F315" s="383">
        <v>0</v>
      </c>
      <c r="G315" s="384" t="s">
        <v>412</v>
      </c>
      <c r="H315" s="385"/>
    </row>
    <row r="316" ht="21.95" customHeight="1" spans="1:8">
      <c r="A316" s="379" t="s">
        <v>813</v>
      </c>
      <c r="B316" s="380" t="s">
        <v>814</v>
      </c>
      <c r="C316" s="380" t="s">
        <v>815</v>
      </c>
      <c r="D316" s="381">
        <v>0</v>
      </c>
      <c r="E316" s="382">
        <v>5</v>
      </c>
      <c r="F316" s="383">
        <v>0</v>
      </c>
      <c r="G316" s="384" t="s">
        <v>412</v>
      </c>
      <c r="H316" s="385"/>
    </row>
    <row r="317" ht="21.95" customHeight="1" spans="1:8">
      <c r="A317" s="379" t="s">
        <v>813</v>
      </c>
      <c r="B317" s="380" t="s">
        <v>814</v>
      </c>
      <c r="C317" s="380" t="s">
        <v>816</v>
      </c>
      <c r="D317" s="381">
        <v>0</v>
      </c>
      <c r="E317" s="382">
        <v>5</v>
      </c>
      <c r="F317" s="383">
        <v>0</v>
      </c>
      <c r="G317" s="384" t="s">
        <v>412</v>
      </c>
      <c r="H317" s="385"/>
    </row>
    <row r="318" ht="21.95" customHeight="1" spans="1:8">
      <c r="A318" s="379" t="s">
        <v>817</v>
      </c>
      <c r="B318" s="380" t="s">
        <v>818</v>
      </c>
      <c r="C318" s="380" t="s">
        <v>819</v>
      </c>
      <c r="D318" s="381">
        <v>0</v>
      </c>
      <c r="E318" s="382">
        <v>15</v>
      </c>
      <c r="F318" s="383">
        <v>0</v>
      </c>
      <c r="G318" s="384" t="s">
        <v>412</v>
      </c>
      <c r="H318" s="385"/>
    </row>
    <row r="319" ht="21.95" customHeight="1" spans="1:8">
      <c r="A319" s="379" t="s">
        <v>820</v>
      </c>
      <c r="B319" s="380" t="s">
        <v>356</v>
      </c>
      <c r="C319" s="380" t="s">
        <v>821</v>
      </c>
      <c r="D319" s="381">
        <v>0</v>
      </c>
      <c r="E319" s="382">
        <v>10</v>
      </c>
      <c r="F319" s="383">
        <v>0</v>
      </c>
      <c r="G319" s="384" t="s">
        <v>412</v>
      </c>
      <c r="H319" s="385"/>
    </row>
    <row r="320" ht="21.95" customHeight="1" spans="1:8">
      <c r="A320" s="379" t="s">
        <v>822</v>
      </c>
      <c r="B320" s="380" t="s">
        <v>823</v>
      </c>
      <c r="C320" s="380" t="s">
        <v>824</v>
      </c>
      <c r="D320" s="381">
        <v>0</v>
      </c>
      <c r="E320" s="382">
        <v>5</v>
      </c>
      <c r="F320" s="383">
        <v>0</v>
      </c>
      <c r="G320" s="384" t="s">
        <v>412</v>
      </c>
      <c r="H320" s="385"/>
    </row>
    <row r="321" ht="21.95" customHeight="1" spans="1:8">
      <c r="A321" s="379" t="s">
        <v>822</v>
      </c>
      <c r="B321" s="380" t="s">
        <v>823</v>
      </c>
      <c r="C321" s="380" t="s">
        <v>825</v>
      </c>
      <c r="D321" s="381">
        <v>0</v>
      </c>
      <c r="E321" s="382">
        <v>12</v>
      </c>
      <c r="F321" s="383">
        <v>0</v>
      </c>
      <c r="G321" s="384" t="s">
        <v>412</v>
      </c>
      <c r="H321" s="385"/>
    </row>
    <row r="322" ht="21.95" customHeight="1" spans="1:8">
      <c r="A322" s="379" t="s">
        <v>826</v>
      </c>
      <c r="B322" s="380" t="s">
        <v>827</v>
      </c>
      <c r="C322" s="380" t="s">
        <v>828</v>
      </c>
      <c r="D322" s="381">
        <v>0</v>
      </c>
      <c r="E322" s="382">
        <v>10</v>
      </c>
      <c r="F322" s="383">
        <v>0</v>
      </c>
      <c r="G322" s="384" t="s">
        <v>412</v>
      </c>
      <c r="H322" s="385"/>
    </row>
    <row r="323" ht="21.95" customHeight="1" spans="1:8">
      <c r="A323" s="379"/>
      <c r="B323" s="380" t="s">
        <v>829</v>
      </c>
      <c r="C323" s="380" t="s">
        <v>830</v>
      </c>
      <c r="D323" s="381">
        <v>26</v>
      </c>
      <c r="E323" s="382">
        <v>51</v>
      </c>
      <c r="F323" s="383">
        <v>0</v>
      </c>
      <c r="G323" s="384"/>
      <c r="H323" s="385"/>
    </row>
    <row r="324" ht="21.95" customHeight="1" spans="1:8">
      <c r="A324" s="379" t="s">
        <v>831</v>
      </c>
      <c r="B324" s="380" t="s">
        <v>832</v>
      </c>
      <c r="C324" s="380" t="s">
        <v>833</v>
      </c>
      <c r="D324" s="381"/>
      <c r="E324" s="382">
        <v>12</v>
      </c>
      <c r="F324" s="383">
        <v>0</v>
      </c>
      <c r="G324" s="384" t="s">
        <v>412</v>
      </c>
      <c r="H324" s="385"/>
    </row>
    <row r="325" ht="21.95" customHeight="1" spans="1:8">
      <c r="A325" s="379" t="s">
        <v>831</v>
      </c>
      <c r="B325" s="380" t="s">
        <v>832</v>
      </c>
      <c r="C325" s="380" t="s">
        <v>834</v>
      </c>
      <c r="D325" s="381">
        <v>0</v>
      </c>
      <c r="E325" s="382">
        <v>11</v>
      </c>
      <c r="F325" s="383">
        <v>0</v>
      </c>
      <c r="G325" s="384" t="s">
        <v>412</v>
      </c>
      <c r="H325" s="385"/>
    </row>
    <row r="326" ht="21.95" customHeight="1" spans="1:8">
      <c r="A326" s="379" t="s">
        <v>835</v>
      </c>
      <c r="B326" s="380" t="s">
        <v>836</v>
      </c>
      <c r="C326" s="380" t="s">
        <v>837</v>
      </c>
      <c r="D326" s="381">
        <v>0</v>
      </c>
      <c r="E326" s="382">
        <v>20</v>
      </c>
      <c r="F326" s="383">
        <v>0</v>
      </c>
      <c r="G326" s="384" t="s">
        <v>412</v>
      </c>
      <c r="H326" s="385"/>
    </row>
    <row r="327" ht="21.95" customHeight="1" spans="1:8">
      <c r="A327" s="379" t="s">
        <v>835</v>
      </c>
      <c r="B327" s="380" t="s">
        <v>836</v>
      </c>
      <c r="C327" s="380" t="s">
        <v>838</v>
      </c>
      <c r="D327" s="381">
        <v>0</v>
      </c>
      <c r="E327" s="382">
        <v>8</v>
      </c>
      <c r="F327" s="383">
        <v>0</v>
      </c>
      <c r="G327" s="384" t="s">
        <v>412</v>
      </c>
      <c r="H327" s="385"/>
    </row>
    <row r="328" ht="21.95" customHeight="1" spans="1:8">
      <c r="A328" s="379"/>
      <c r="B328" s="380" t="s">
        <v>839</v>
      </c>
      <c r="C328" s="380" t="s">
        <v>840</v>
      </c>
      <c r="D328" s="381">
        <v>7</v>
      </c>
      <c r="E328" s="382">
        <v>11</v>
      </c>
      <c r="F328" s="383">
        <v>0</v>
      </c>
      <c r="G328" s="384"/>
      <c r="H328" s="385"/>
    </row>
    <row r="329" ht="21.95" customHeight="1" spans="1:8">
      <c r="A329" s="379" t="s">
        <v>841</v>
      </c>
      <c r="B329" s="380" t="s">
        <v>356</v>
      </c>
      <c r="C329" s="380" t="s">
        <v>842</v>
      </c>
      <c r="D329" s="381">
        <v>0</v>
      </c>
      <c r="E329" s="382">
        <v>4</v>
      </c>
      <c r="F329" s="383">
        <v>0</v>
      </c>
      <c r="G329" s="384" t="s">
        <v>412</v>
      </c>
      <c r="H329" s="385"/>
    </row>
    <row r="330" ht="21.95" customHeight="1" spans="1:8">
      <c r="A330" s="379" t="s">
        <v>841</v>
      </c>
      <c r="B330" s="380" t="s">
        <v>356</v>
      </c>
      <c r="C330" s="380" t="s">
        <v>843</v>
      </c>
      <c r="D330" s="381">
        <v>0</v>
      </c>
      <c r="E330" s="382">
        <v>4</v>
      </c>
      <c r="F330" s="383">
        <v>0</v>
      </c>
      <c r="G330" s="384" t="s">
        <v>412</v>
      </c>
      <c r="H330" s="385"/>
    </row>
    <row r="331" ht="21.95" customHeight="1" spans="1:8">
      <c r="A331" s="379" t="s">
        <v>841</v>
      </c>
      <c r="B331" s="380" t="s">
        <v>356</v>
      </c>
      <c r="C331" s="380" t="s">
        <v>844</v>
      </c>
      <c r="D331" s="381">
        <v>0</v>
      </c>
      <c r="E331" s="382">
        <v>3</v>
      </c>
      <c r="F331" s="383">
        <v>0</v>
      </c>
      <c r="G331" s="384" t="s">
        <v>412</v>
      </c>
      <c r="H331" s="385"/>
    </row>
    <row r="332" ht="21.95" customHeight="1" spans="1:8">
      <c r="A332" s="379"/>
      <c r="B332" s="380" t="s">
        <v>845</v>
      </c>
      <c r="C332" s="380" t="s">
        <v>846</v>
      </c>
      <c r="D332" s="381">
        <v>0</v>
      </c>
      <c r="E332" s="382">
        <v>11</v>
      </c>
      <c r="F332" s="383">
        <v>0</v>
      </c>
      <c r="G332" s="384"/>
      <c r="H332" s="385"/>
    </row>
    <row r="333" ht="21.95" customHeight="1" spans="1:8">
      <c r="A333" s="379" t="s">
        <v>847</v>
      </c>
      <c r="B333" s="380" t="s">
        <v>547</v>
      </c>
      <c r="C333" s="380" t="s">
        <v>848</v>
      </c>
      <c r="D333" s="381">
        <v>0</v>
      </c>
      <c r="E333" s="382">
        <v>6</v>
      </c>
      <c r="F333" s="383">
        <v>0</v>
      </c>
      <c r="G333" s="384" t="s">
        <v>412</v>
      </c>
      <c r="H333" s="385"/>
    </row>
    <row r="334" ht="21.95" customHeight="1" spans="1:8">
      <c r="A334" s="379" t="s">
        <v>849</v>
      </c>
      <c r="B334" s="380" t="s">
        <v>850</v>
      </c>
      <c r="C334" s="380" t="s">
        <v>851</v>
      </c>
      <c r="D334" s="381">
        <v>0</v>
      </c>
      <c r="E334" s="382">
        <v>5</v>
      </c>
      <c r="F334" s="383">
        <v>0</v>
      </c>
      <c r="G334" s="384" t="s">
        <v>412</v>
      </c>
      <c r="H334" s="385"/>
    </row>
    <row r="335" ht="21.95" customHeight="1" spans="1:8">
      <c r="A335" s="379"/>
      <c r="B335" s="380" t="s">
        <v>852</v>
      </c>
      <c r="C335" s="380" t="s">
        <v>853</v>
      </c>
      <c r="D335" s="381">
        <v>15</v>
      </c>
      <c r="E335" s="382">
        <v>16</v>
      </c>
      <c r="F335" s="383">
        <v>0</v>
      </c>
      <c r="G335" s="384"/>
      <c r="H335" s="385"/>
    </row>
    <row r="336" ht="21.95" customHeight="1" spans="1:8">
      <c r="A336" s="379" t="s">
        <v>841</v>
      </c>
      <c r="B336" s="380" t="s">
        <v>356</v>
      </c>
      <c r="C336" s="380" t="s">
        <v>854</v>
      </c>
      <c r="D336" s="381">
        <v>0</v>
      </c>
      <c r="E336" s="382">
        <v>4</v>
      </c>
      <c r="F336" s="383">
        <v>0</v>
      </c>
      <c r="G336" s="384" t="s">
        <v>855</v>
      </c>
      <c r="H336" s="385"/>
    </row>
    <row r="337" ht="21.95" customHeight="1" spans="1:8">
      <c r="A337" s="379" t="s">
        <v>841</v>
      </c>
      <c r="B337" s="380" t="s">
        <v>356</v>
      </c>
      <c r="C337" s="380" t="s">
        <v>856</v>
      </c>
      <c r="D337" s="381">
        <v>0</v>
      </c>
      <c r="E337" s="382">
        <v>4</v>
      </c>
      <c r="F337" s="383">
        <v>0</v>
      </c>
      <c r="G337" s="384" t="s">
        <v>855</v>
      </c>
      <c r="H337" s="385"/>
    </row>
    <row r="338" ht="21.95" customHeight="1" spans="1:8">
      <c r="A338" s="379" t="s">
        <v>841</v>
      </c>
      <c r="B338" s="380" t="s">
        <v>356</v>
      </c>
      <c r="C338" s="380" t="s">
        <v>857</v>
      </c>
      <c r="D338" s="381">
        <v>0</v>
      </c>
      <c r="E338" s="382">
        <v>8</v>
      </c>
      <c r="F338" s="383">
        <v>0</v>
      </c>
      <c r="G338" s="384" t="s">
        <v>855</v>
      </c>
      <c r="H338" s="385"/>
    </row>
    <row r="339" ht="21.95" customHeight="1" spans="1:8">
      <c r="A339" s="379"/>
      <c r="B339" s="380" t="s">
        <v>858</v>
      </c>
      <c r="C339" s="380" t="s">
        <v>859</v>
      </c>
      <c r="D339" s="381">
        <v>53</v>
      </c>
      <c r="E339" s="382">
        <v>61</v>
      </c>
      <c r="F339" s="383">
        <v>0</v>
      </c>
      <c r="G339" s="384"/>
      <c r="H339" s="385"/>
    </row>
    <row r="340" ht="21.95" customHeight="1" spans="1:8">
      <c r="A340" s="379" t="s">
        <v>841</v>
      </c>
      <c r="B340" s="380" t="s">
        <v>356</v>
      </c>
      <c r="C340" s="380" t="s">
        <v>860</v>
      </c>
      <c r="D340" s="381">
        <v>0</v>
      </c>
      <c r="E340" s="382">
        <v>61</v>
      </c>
      <c r="F340" s="383">
        <v>0</v>
      </c>
      <c r="G340" s="384" t="s">
        <v>412</v>
      </c>
      <c r="H340" s="385"/>
    </row>
    <row r="341" ht="21.95" customHeight="1" spans="1:8">
      <c r="A341" s="379"/>
      <c r="B341" s="380" t="s">
        <v>120</v>
      </c>
      <c r="C341" s="380" t="s">
        <v>861</v>
      </c>
      <c r="D341" s="381">
        <v>49</v>
      </c>
      <c r="E341" s="382">
        <v>50</v>
      </c>
      <c r="F341" s="383">
        <v>0</v>
      </c>
      <c r="G341" s="384"/>
      <c r="H341" s="385"/>
    </row>
    <row r="342" ht="21.95" customHeight="1" spans="1:8">
      <c r="A342" s="379" t="s">
        <v>835</v>
      </c>
      <c r="B342" s="380" t="s">
        <v>836</v>
      </c>
      <c r="C342" s="380" t="s">
        <v>862</v>
      </c>
      <c r="D342" s="381">
        <v>0</v>
      </c>
      <c r="E342" s="382">
        <v>30</v>
      </c>
      <c r="F342" s="383">
        <v>0</v>
      </c>
      <c r="G342" s="384" t="s">
        <v>412</v>
      </c>
      <c r="H342" s="385"/>
    </row>
    <row r="343" ht="21.95" customHeight="1" spans="1:8">
      <c r="A343" s="379" t="s">
        <v>835</v>
      </c>
      <c r="B343" s="380" t="s">
        <v>836</v>
      </c>
      <c r="C343" s="380" t="s">
        <v>863</v>
      </c>
      <c r="D343" s="381">
        <v>0</v>
      </c>
      <c r="E343" s="382">
        <v>20</v>
      </c>
      <c r="F343" s="383">
        <v>0</v>
      </c>
      <c r="G343" s="384" t="s">
        <v>412</v>
      </c>
      <c r="H343" s="385"/>
    </row>
    <row r="344" ht="21.95" customHeight="1" spans="1:8">
      <c r="A344" s="379"/>
      <c r="B344" s="380" t="s">
        <v>864</v>
      </c>
      <c r="C344" s="380" t="s">
        <v>865</v>
      </c>
      <c r="D344" s="381">
        <v>48</v>
      </c>
      <c r="E344" s="382">
        <v>43</v>
      </c>
      <c r="F344" s="383">
        <v>0</v>
      </c>
      <c r="G344" s="384"/>
      <c r="H344" s="385"/>
    </row>
    <row r="345" ht="21.95" customHeight="1" spans="1:8">
      <c r="A345" s="379" t="s">
        <v>367</v>
      </c>
      <c r="B345" s="380" t="s">
        <v>356</v>
      </c>
      <c r="C345" s="380" t="s">
        <v>866</v>
      </c>
      <c r="D345" s="381">
        <v>0</v>
      </c>
      <c r="E345" s="382">
        <v>15</v>
      </c>
      <c r="F345" s="383">
        <v>0</v>
      </c>
      <c r="G345" s="384" t="s">
        <v>638</v>
      </c>
      <c r="H345" s="385"/>
    </row>
    <row r="346" ht="21.95" customHeight="1" spans="1:8">
      <c r="A346" s="379" t="s">
        <v>367</v>
      </c>
      <c r="B346" s="380" t="s">
        <v>356</v>
      </c>
      <c r="C346" s="380" t="s">
        <v>867</v>
      </c>
      <c r="D346" s="381">
        <v>0</v>
      </c>
      <c r="E346" s="382">
        <v>18</v>
      </c>
      <c r="F346" s="383">
        <v>0</v>
      </c>
      <c r="G346" s="384" t="s">
        <v>638</v>
      </c>
      <c r="H346" s="385"/>
    </row>
    <row r="347" ht="21.95" customHeight="1" spans="1:8">
      <c r="A347" s="379" t="s">
        <v>367</v>
      </c>
      <c r="B347" s="380" t="s">
        <v>356</v>
      </c>
      <c r="C347" s="380" t="s">
        <v>868</v>
      </c>
      <c r="D347" s="381">
        <v>0</v>
      </c>
      <c r="E347" s="382">
        <v>10</v>
      </c>
      <c r="F347" s="383">
        <v>0</v>
      </c>
      <c r="G347" s="384" t="s">
        <v>638</v>
      </c>
      <c r="H347" s="385"/>
    </row>
    <row r="348" ht="21.95" customHeight="1" spans="1:8">
      <c r="A348" s="379"/>
      <c r="B348" s="380" t="s">
        <v>869</v>
      </c>
      <c r="C348" s="380" t="s">
        <v>870</v>
      </c>
      <c r="D348" s="381">
        <v>150</v>
      </c>
      <c r="E348" s="382">
        <v>156</v>
      </c>
      <c r="F348" s="383">
        <v>0</v>
      </c>
      <c r="G348" s="384"/>
      <c r="H348" s="385"/>
    </row>
    <row r="349" ht="21.95" customHeight="1" spans="1:8">
      <c r="A349" s="379" t="s">
        <v>871</v>
      </c>
      <c r="B349" s="380" t="s">
        <v>700</v>
      </c>
      <c r="C349" s="380" t="s">
        <v>872</v>
      </c>
      <c r="D349" s="381">
        <v>0</v>
      </c>
      <c r="E349" s="382">
        <v>2</v>
      </c>
      <c r="F349" s="383">
        <v>0</v>
      </c>
      <c r="G349" s="384" t="s">
        <v>445</v>
      </c>
      <c r="H349" s="385"/>
    </row>
    <row r="350" ht="21.95" customHeight="1" spans="1:8">
      <c r="A350" s="379" t="s">
        <v>873</v>
      </c>
      <c r="B350" s="380" t="s">
        <v>874</v>
      </c>
      <c r="C350" s="380" t="s">
        <v>875</v>
      </c>
      <c r="D350" s="381">
        <v>0</v>
      </c>
      <c r="E350" s="382">
        <v>3</v>
      </c>
      <c r="F350" s="383">
        <v>0</v>
      </c>
      <c r="G350" s="384" t="s">
        <v>445</v>
      </c>
      <c r="H350" s="385"/>
    </row>
    <row r="351" ht="21.95" customHeight="1" spans="1:8">
      <c r="A351" s="379" t="s">
        <v>873</v>
      </c>
      <c r="B351" s="380" t="s">
        <v>874</v>
      </c>
      <c r="C351" s="380" t="s">
        <v>876</v>
      </c>
      <c r="D351" s="381">
        <v>0</v>
      </c>
      <c r="E351" s="382">
        <v>4</v>
      </c>
      <c r="F351" s="383">
        <v>0</v>
      </c>
      <c r="G351" s="384" t="s">
        <v>445</v>
      </c>
      <c r="H351" s="385"/>
    </row>
    <row r="352" ht="21.95" customHeight="1" spans="1:8">
      <c r="A352" s="379" t="s">
        <v>873</v>
      </c>
      <c r="B352" s="380" t="s">
        <v>874</v>
      </c>
      <c r="C352" s="380" t="s">
        <v>877</v>
      </c>
      <c r="D352" s="381">
        <v>0</v>
      </c>
      <c r="E352" s="382">
        <v>3</v>
      </c>
      <c r="F352" s="383">
        <v>0</v>
      </c>
      <c r="G352" s="384" t="s">
        <v>445</v>
      </c>
      <c r="H352" s="385"/>
    </row>
    <row r="353" ht="21.95" customHeight="1" spans="1:8">
      <c r="A353" s="379" t="s">
        <v>878</v>
      </c>
      <c r="B353" s="380" t="s">
        <v>879</v>
      </c>
      <c r="C353" s="380" t="s">
        <v>880</v>
      </c>
      <c r="D353" s="381">
        <v>0</v>
      </c>
      <c r="E353" s="382">
        <v>3</v>
      </c>
      <c r="F353" s="383">
        <v>0</v>
      </c>
      <c r="G353" s="384" t="s">
        <v>445</v>
      </c>
      <c r="H353" s="385"/>
    </row>
    <row r="354" ht="21.95" customHeight="1" spans="1:8">
      <c r="A354" s="379" t="s">
        <v>881</v>
      </c>
      <c r="B354" s="380" t="s">
        <v>882</v>
      </c>
      <c r="C354" s="380" t="s">
        <v>883</v>
      </c>
      <c r="D354" s="381">
        <v>0</v>
      </c>
      <c r="E354" s="382">
        <v>2</v>
      </c>
      <c r="F354" s="383">
        <v>0</v>
      </c>
      <c r="G354" s="384" t="s">
        <v>445</v>
      </c>
      <c r="H354" s="385"/>
    </row>
    <row r="355" ht="21.95" customHeight="1" spans="1:8">
      <c r="A355" s="379" t="s">
        <v>884</v>
      </c>
      <c r="B355" s="380" t="s">
        <v>885</v>
      </c>
      <c r="C355" s="380" t="s">
        <v>886</v>
      </c>
      <c r="D355" s="381">
        <v>0</v>
      </c>
      <c r="E355" s="382">
        <v>2</v>
      </c>
      <c r="F355" s="383">
        <v>0</v>
      </c>
      <c r="G355" s="384" t="s">
        <v>445</v>
      </c>
      <c r="H355" s="385"/>
    </row>
    <row r="356" ht="21.95" customHeight="1" spans="1:8">
      <c r="A356" s="379" t="s">
        <v>887</v>
      </c>
      <c r="B356" s="380" t="s">
        <v>888</v>
      </c>
      <c r="C356" s="380" t="s">
        <v>889</v>
      </c>
      <c r="D356" s="381">
        <v>0</v>
      </c>
      <c r="E356" s="382">
        <v>8</v>
      </c>
      <c r="F356" s="383">
        <v>0</v>
      </c>
      <c r="G356" s="384" t="s">
        <v>445</v>
      </c>
      <c r="H356" s="385"/>
    </row>
    <row r="357" ht="21.95" customHeight="1" spans="1:8">
      <c r="A357" s="379" t="s">
        <v>890</v>
      </c>
      <c r="B357" s="380" t="s">
        <v>891</v>
      </c>
      <c r="C357" s="380" t="s">
        <v>892</v>
      </c>
      <c r="D357" s="381">
        <v>0</v>
      </c>
      <c r="E357" s="382">
        <v>3</v>
      </c>
      <c r="F357" s="383">
        <v>0</v>
      </c>
      <c r="G357" s="384" t="s">
        <v>445</v>
      </c>
      <c r="H357" s="385"/>
    </row>
    <row r="358" ht="21.95" customHeight="1" spans="1:8">
      <c r="A358" s="379" t="s">
        <v>890</v>
      </c>
      <c r="B358" s="380" t="s">
        <v>891</v>
      </c>
      <c r="C358" s="380" t="s">
        <v>893</v>
      </c>
      <c r="D358" s="381">
        <v>0</v>
      </c>
      <c r="E358" s="382">
        <v>2</v>
      </c>
      <c r="F358" s="383">
        <v>0</v>
      </c>
      <c r="G358" s="384" t="s">
        <v>445</v>
      </c>
      <c r="H358" s="385"/>
    </row>
    <row r="359" ht="21.95" customHeight="1" spans="1:8">
      <c r="A359" s="379" t="s">
        <v>890</v>
      </c>
      <c r="B359" s="380" t="s">
        <v>891</v>
      </c>
      <c r="C359" s="380" t="s">
        <v>894</v>
      </c>
      <c r="D359" s="381">
        <v>0</v>
      </c>
      <c r="E359" s="382">
        <v>3</v>
      </c>
      <c r="F359" s="383">
        <v>0</v>
      </c>
      <c r="G359" s="384" t="s">
        <v>445</v>
      </c>
      <c r="H359" s="385"/>
    </row>
    <row r="360" ht="21.95" customHeight="1" spans="1:8">
      <c r="A360" s="379" t="s">
        <v>890</v>
      </c>
      <c r="B360" s="380" t="s">
        <v>891</v>
      </c>
      <c r="C360" s="380" t="s">
        <v>895</v>
      </c>
      <c r="D360" s="381">
        <v>0</v>
      </c>
      <c r="E360" s="382">
        <v>5</v>
      </c>
      <c r="F360" s="383">
        <v>0</v>
      </c>
      <c r="G360" s="384" t="s">
        <v>445</v>
      </c>
      <c r="H360" s="385"/>
    </row>
    <row r="361" ht="21.95" customHeight="1" spans="1:8">
      <c r="A361" s="379" t="s">
        <v>890</v>
      </c>
      <c r="B361" s="380" t="s">
        <v>891</v>
      </c>
      <c r="C361" s="380" t="s">
        <v>896</v>
      </c>
      <c r="D361" s="381">
        <v>0</v>
      </c>
      <c r="E361" s="382">
        <v>18</v>
      </c>
      <c r="F361" s="383">
        <v>0</v>
      </c>
      <c r="G361" s="384" t="s">
        <v>445</v>
      </c>
      <c r="H361" s="385"/>
    </row>
    <row r="362" ht="21.95" customHeight="1" spans="1:8">
      <c r="A362" s="379" t="s">
        <v>890</v>
      </c>
      <c r="B362" s="380" t="s">
        <v>891</v>
      </c>
      <c r="C362" s="380" t="s">
        <v>897</v>
      </c>
      <c r="D362" s="381">
        <v>0</v>
      </c>
      <c r="E362" s="382">
        <v>45</v>
      </c>
      <c r="F362" s="383">
        <v>0</v>
      </c>
      <c r="G362" s="384" t="s">
        <v>445</v>
      </c>
      <c r="H362" s="385"/>
    </row>
    <row r="363" ht="21.95" customHeight="1" spans="1:8">
      <c r="A363" s="379" t="s">
        <v>890</v>
      </c>
      <c r="B363" s="380" t="s">
        <v>891</v>
      </c>
      <c r="C363" s="380" t="s">
        <v>898</v>
      </c>
      <c r="D363" s="381">
        <v>0</v>
      </c>
      <c r="E363" s="382">
        <v>3</v>
      </c>
      <c r="F363" s="383">
        <v>0</v>
      </c>
      <c r="G363" s="384" t="s">
        <v>445</v>
      </c>
      <c r="H363" s="385"/>
    </row>
    <row r="364" ht="21.95" customHeight="1" spans="1:8">
      <c r="A364" s="379" t="s">
        <v>890</v>
      </c>
      <c r="B364" s="380" t="s">
        <v>891</v>
      </c>
      <c r="C364" s="380" t="s">
        <v>899</v>
      </c>
      <c r="D364" s="381">
        <v>0</v>
      </c>
      <c r="E364" s="382">
        <v>15</v>
      </c>
      <c r="F364" s="383">
        <v>0</v>
      </c>
      <c r="G364" s="384" t="s">
        <v>445</v>
      </c>
      <c r="H364" s="385"/>
    </row>
    <row r="365" ht="21.95" customHeight="1" spans="1:8">
      <c r="A365" s="379" t="s">
        <v>890</v>
      </c>
      <c r="B365" s="380" t="s">
        <v>891</v>
      </c>
      <c r="C365" s="380" t="s">
        <v>900</v>
      </c>
      <c r="D365" s="381">
        <v>0</v>
      </c>
      <c r="E365" s="382">
        <v>5</v>
      </c>
      <c r="F365" s="383">
        <v>0</v>
      </c>
      <c r="G365" s="384" t="s">
        <v>445</v>
      </c>
      <c r="H365" s="385"/>
    </row>
    <row r="366" ht="21.95" customHeight="1" spans="1:8">
      <c r="A366" s="379" t="s">
        <v>890</v>
      </c>
      <c r="B366" s="380" t="s">
        <v>891</v>
      </c>
      <c r="C366" s="380" t="s">
        <v>901</v>
      </c>
      <c r="D366" s="381">
        <v>0</v>
      </c>
      <c r="E366" s="382">
        <v>30</v>
      </c>
      <c r="F366" s="383">
        <v>0</v>
      </c>
      <c r="G366" s="384" t="s">
        <v>445</v>
      </c>
      <c r="H366" s="385"/>
    </row>
    <row r="367" ht="21.95" customHeight="1" spans="1:8">
      <c r="A367" s="379"/>
      <c r="B367" s="380" t="s">
        <v>902</v>
      </c>
      <c r="C367" s="380" t="s">
        <v>903</v>
      </c>
      <c r="D367" s="381">
        <v>30</v>
      </c>
      <c r="E367" s="382">
        <v>30</v>
      </c>
      <c r="F367" s="383">
        <v>0</v>
      </c>
      <c r="G367" s="384"/>
      <c r="H367" s="385"/>
    </row>
    <row r="368" ht="21.95" customHeight="1" spans="1:8">
      <c r="A368" s="379" t="s">
        <v>904</v>
      </c>
      <c r="B368" s="380" t="s">
        <v>905</v>
      </c>
      <c r="C368" s="380" t="s">
        <v>906</v>
      </c>
      <c r="D368" s="381">
        <v>0</v>
      </c>
      <c r="E368" s="382">
        <v>30</v>
      </c>
      <c r="F368" s="383">
        <v>0</v>
      </c>
      <c r="G368" s="384" t="s">
        <v>445</v>
      </c>
      <c r="H368" s="385"/>
    </row>
    <row r="369" ht="21.95" customHeight="1" spans="1:8">
      <c r="A369" s="379"/>
      <c r="B369" s="380" t="s">
        <v>907</v>
      </c>
      <c r="C369" s="380" t="s">
        <v>908</v>
      </c>
      <c r="D369" s="381">
        <v>31</v>
      </c>
      <c r="E369" s="382">
        <v>30</v>
      </c>
      <c r="F369" s="383">
        <v>0</v>
      </c>
      <c r="G369" s="384"/>
      <c r="H369" s="385"/>
    </row>
    <row r="370" ht="21.95" customHeight="1" spans="1:8">
      <c r="A370" s="379" t="s">
        <v>904</v>
      </c>
      <c r="B370" s="380" t="s">
        <v>905</v>
      </c>
      <c r="C370" s="380" t="s">
        <v>906</v>
      </c>
      <c r="D370" s="381">
        <v>0</v>
      </c>
      <c r="E370" s="382">
        <v>30</v>
      </c>
      <c r="F370" s="383">
        <v>0</v>
      </c>
      <c r="G370" s="384" t="s">
        <v>445</v>
      </c>
      <c r="H370" s="385"/>
    </row>
    <row r="371" ht="21.95" customHeight="1" spans="1:8">
      <c r="A371" s="379"/>
      <c r="B371" s="380" t="s">
        <v>909</v>
      </c>
      <c r="C371" s="380" t="s">
        <v>910</v>
      </c>
      <c r="D371" s="381">
        <v>29</v>
      </c>
      <c r="E371" s="382">
        <v>30</v>
      </c>
      <c r="F371" s="383">
        <v>0</v>
      </c>
      <c r="G371" s="384"/>
      <c r="H371" s="385"/>
    </row>
    <row r="372" ht="21.95" customHeight="1" spans="1:8">
      <c r="A372" s="379" t="s">
        <v>904</v>
      </c>
      <c r="B372" s="380" t="s">
        <v>905</v>
      </c>
      <c r="C372" s="380" t="s">
        <v>906</v>
      </c>
      <c r="D372" s="381">
        <v>0</v>
      </c>
      <c r="E372" s="382">
        <v>30</v>
      </c>
      <c r="F372" s="383">
        <v>0</v>
      </c>
      <c r="G372" s="384" t="s">
        <v>445</v>
      </c>
      <c r="H372" s="385"/>
    </row>
    <row r="373" ht="21.95" customHeight="1" spans="1:8">
      <c r="A373" s="379"/>
      <c r="B373" s="380" t="s">
        <v>122</v>
      </c>
      <c r="C373" s="380" t="s">
        <v>123</v>
      </c>
      <c r="D373" s="381">
        <v>19</v>
      </c>
      <c r="E373" s="382">
        <v>43</v>
      </c>
      <c r="F373" s="383">
        <v>0</v>
      </c>
      <c r="G373" s="384"/>
      <c r="H373" s="385"/>
    </row>
    <row r="374" ht="21.95" customHeight="1" spans="1:8">
      <c r="A374" s="379" t="s">
        <v>911</v>
      </c>
      <c r="B374" s="380" t="s">
        <v>356</v>
      </c>
      <c r="C374" s="380" t="s">
        <v>912</v>
      </c>
      <c r="D374" s="381">
        <v>0</v>
      </c>
      <c r="E374" s="382">
        <v>14</v>
      </c>
      <c r="F374" s="383">
        <v>0</v>
      </c>
      <c r="G374" s="384" t="s">
        <v>445</v>
      </c>
      <c r="H374" s="385"/>
    </row>
    <row r="375" ht="21.95" customHeight="1" spans="1:8">
      <c r="A375" s="379" t="s">
        <v>913</v>
      </c>
      <c r="B375" s="380" t="s">
        <v>914</v>
      </c>
      <c r="C375" s="380" t="s">
        <v>915</v>
      </c>
      <c r="D375" s="381">
        <v>0</v>
      </c>
      <c r="E375" s="382">
        <v>4</v>
      </c>
      <c r="F375" s="383">
        <v>0</v>
      </c>
      <c r="G375" s="384" t="s">
        <v>445</v>
      </c>
      <c r="H375" s="385"/>
    </row>
    <row r="376" ht="21.95" customHeight="1" spans="1:8">
      <c r="A376" s="379" t="s">
        <v>916</v>
      </c>
      <c r="B376" s="380" t="s">
        <v>917</v>
      </c>
      <c r="C376" s="380" t="s">
        <v>918</v>
      </c>
      <c r="D376" s="381">
        <v>0</v>
      </c>
      <c r="E376" s="382">
        <v>25</v>
      </c>
      <c r="F376" s="383">
        <v>0</v>
      </c>
      <c r="G376" s="384" t="s">
        <v>445</v>
      </c>
      <c r="H376" s="385"/>
    </row>
    <row r="377" ht="21.95" customHeight="1" spans="1:8">
      <c r="A377" s="379"/>
      <c r="B377" s="380" t="s">
        <v>919</v>
      </c>
      <c r="C377" s="380" t="s">
        <v>920</v>
      </c>
      <c r="D377" s="381">
        <v>6</v>
      </c>
      <c r="E377" s="382">
        <v>8</v>
      </c>
      <c r="F377" s="383">
        <v>0</v>
      </c>
      <c r="G377" s="384"/>
      <c r="H377" s="385"/>
    </row>
    <row r="378" ht="21.95" customHeight="1" spans="1:8">
      <c r="A378" s="379" t="s">
        <v>913</v>
      </c>
      <c r="B378" s="380" t="s">
        <v>914</v>
      </c>
      <c r="C378" s="380" t="s">
        <v>921</v>
      </c>
      <c r="D378" s="381">
        <v>0</v>
      </c>
      <c r="E378" s="382">
        <v>8</v>
      </c>
      <c r="F378" s="383">
        <v>0</v>
      </c>
      <c r="G378" s="384" t="s">
        <v>445</v>
      </c>
      <c r="H378" s="385"/>
    </row>
    <row r="379" ht="21.95" customHeight="1" spans="1:8">
      <c r="A379" s="379"/>
      <c r="B379" s="380" t="s">
        <v>124</v>
      </c>
      <c r="C379" s="380" t="s">
        <v>125</v>
      </c>
      <c r="D379" s="381">
        <v>114</v>
      </c>
      <c r="E379" s="382">
        <v>95</v>
      </c>
      <c r="F379" s="383">
        <v>0</v>
      </c>
      <c r="G379" s="384"/>
      <c r="H379" s="385"/>
    </row>
    <row r="380" ht="21.95" customHeight="1" spans="1:8">
      <c r="A380" s="379" t="s">
        <v>922</v>
      </c>
      <c r="B380" s="380" t="s">
        <v>356</v>
      </c>
      <c r="C380" s="380" t="s">
        <v>923</v>
      </c>
      <c r="D380" s="381">
        <v>0</v>
      </c>
      <c r="E380" s="382">
        <v>8</v>
      </c>
      <c r="F380" s="383">
        <v>0</v>
      </c>
      <c r="G380" s="384" t="s">
        <v>445</v>
      </c>
      <c r="H380" s="385"/>
    </row>
    <row r="381" ht="21.95" customHeight="1" spans="1:8">
      <c r="A381" s="379" t="s">
        <v>922</v>
      </c>
      <c r="B381" s="380" t="s">
        <v>356</v>
      </c>
      <c r="C381" s="380" t="s">
        <v>924</v>
      </c>
      <c r="D381" s="381">
        <v>0</v>
      </c>
      <c r="E381" s="382">
        <v>30</v>
      </c>
      <c r="F381" s="383">
        <v>0</v>
      </c>
      <c r="G381" s="384" t="s">
        <v>445</v>
      </c>
      <c r="H381" s="385"/>
    </row>
    <row r="382" ht="21.95" customHeight="1" spans="1:8">
      <c r="A382" s="379" t="s">
        <v>922</v>
      </c>
      <c r="B382" s="380" t="s">
        <v>356</v>
      </c>
      <c r="C382" s="380" t="s">
        <v>925</v>
      </c>
      <c r="D382" s="381">
        <v>0</v>
      </c>
      <c r="E382" s="382">
        <v>7</v>
      </c>
      <c r="F382" s="383">
        <v>0</v>
      </c>
      <c r="G382" s="384" t="s">
        <v>445</v>
      </c>
      <c r="H382" s="385"/>
    </row>
    <row r="383" ht="21.95" customHeight="1" spans="1:8">
      <c r="A383" s="379" t="s">
        <v>922</v>
      </c>
      <c r="B383" s="380" t="s">
        <v>356</v>
      </c>
      <c r="C383" s="380" t="s">
        <v>926</v>
      </c>
      <c r="D383" s="381">
        <v>0</v>
      </c>
      <c r="E383" s="382">
        <v>10</v>
      </c>
      <c r="F383" s="383">
        <v>0</v>
      </c>
      <c r="G383" s="384" t="s">
        <v>445</v>
      </c>
      <c r="H383" s="385"/>
    </row>
    <row r="384" ht="21.95" customHeight="1" spans="1:8">
      <c r="A384" s="379" t="s">
        <v>922</v>
      </c>
      <c r="B384" s="380" t="s">
        <v>356</v>
      </c>
      <c r="C384" s="380" t="s">
        <v>927</v>
      </c>
      <c r="D384" s="381">
        <v>0</v>
      </c>
      <c r="E384" s="382">
        <v>15</v>
      </c>
      <c r="F384" s="383">
        <v>0</v>
      </c>
      <c r="G384" s="384" t="s">
        <v>445</v>
      </c>
      <c r="H384" s="385"/>
    </row>
    <row r="385" ht="21.95" customHeight="1" spans="1:8">
      <c r="A385" s="379" t="s">
        <v>922</v>
      </c>
      <c r="B385" s="380" t="s">
        <v>356</v>
      </c>
      <c r="C385" s="380" t="s">
        <v>928</v>
      </c>
      <c r="D385" s="381">
        <v>0</v>
      </c>
      <c r="E385" s="382">
        <v>5</v>
      </c>
      <c r="F385" s="383">
        <v>0</v>
      </c>
      <c r="G385" s="384" t="s">
        <v>445</v>
      </c>
      <c r="H385" s="385"/>
    </row>
    <row r="386" ht="21.95" customHeight="1" spans="1:8">
      <c r="A386" s="379" t="s">
        <v>922</v>
      </c>
      <c r="B386" s="380" t="s">
        <v>356</v>
      </c>
      <c r="C386" s="380" t="s">
        <v>929</v>
      </c>
      <c r="D386" s="381">
        <v>0</v>
      </c>
      <c r="E386" s="382">
        <v>5</v>
      </c>
      <c r="F386" s="383">
        <v>0</v>
      </c>
      <c r="G386" s="384" t="s">
        <v>445</v>
      </c>
      <c r="H386" s="385"/>
    </row>
    <row r="387" ht="21.95" customHeight="1" spans="1:8">
      <c r="A387" s="379" t="s">
        <v>922</v>
      </c>
      <c r="B387" s="380" t="s">
        <v>356</v>
      </c>
      <c r="C387" s="380" t="s">
        <v>930</v>
      </c>
      <c r="D387" s="381">
        <v>0</v>
      </c>
      <c r="E387" s="382">
        <v>10</v>
      </c>
      <c r="F387" s="383">
        <v>0</v>
      </c>
      <c r="G387" s="384" t="s">
        <v>445</v>
      </c>
      <c r="H387" s="385"/>
    </row>
    <row r="388" ht="21.95" customHeight="1" spans="1:8">
      <c r="A388" s="379" t="s">
        <v>922</v>
      </c>
      <c r="B388" s="380" t="s">
        <v>356</v>
      </c>
      <c r="C388" s="380" t="s">
        <v>931</v>
      </c>
      <c r="D388" s="381">
        <v>0</v>
      </c>
      <c r="E388" s="382">
        <v>5</v>
      </c>
      <c r="F388" s="383">
        <v>0</v>
      </c>
      <c r="G388" s="384" t="s">
        <v>445</v>
      </c>
      <c r="H388" s="385"/>
    </row>
    <row r="389" ht="21.95" customHeight="1" spans="1:8">
      <c r="A389" s="379"/>
      <c r="B389" s="380" t="s">
        <v>126</v>
      </c>
      <c r="C389" s="380" t="s">
        <v>932</v>
      </c>
      <c r="D389" s="381">
        <v>25</v>
      </c>
      <c r="E389" s="382">
        <v>24</v>
      </c>
      <c r="F389" s="383">
        <v>0</v>
      </c>
      <c r="G389" s="384"/>
      <c r="H389" s="385"/>
    </row>
    <row r="390" ht="21.95" customHeight="1" spans="1:8">
      <c r="A390" s="379" t="s">
        <v>933</v>
      </c>
      <c r="B390" s="380" t="s">
        <v>934</v>
      </c>
      <c r="C390" s="380" t="s">
        <v>935</v>
      </c>
      <c r="D390" s="381">
        <v>0</v>
      </c>
      <c r="E390" s="382">
        <v>13.5</v>
      </c>
      <c r="F390" s="383">
        <v>0</v>
      </c>
      <c r="G390" s="384" t="s">
        <v>445</v>
      </c>
      <c r="H390" s="385"/>
    </row>
    <row r="391" ht="21.95" customHeight="1" spans="1:8">
      <c r="A391" s="379" t="s">
        <v>933</v>
      </c>
      <c r="B391" s="380" t="s">
        <v>934</v>
      </c>
      <c r="C391" s="380" t="s">
        <v>936</v>
      </c>
      <c r="D391" s="381">
        <v>0</v>
      </c>
      <c r="E391" s="382">
        <v>10</v>
      </c>
      <c r="F391" s="383">
        <v>0</v>
      </c>
      <c r="G391" s="384" t="s">
        <v>445</v>
      </c>
      <c r="H391" s="385"/>
    </row>
    <row r="392" ht="21.95" customHeight="1" spans="1:8">
      <c r="A392" s="379" t="s">
        <v>933</v>
      </c>
      <c r="B392" s="380" t="s">
        <v>934</v>
      </c>
      <c r="C392" s="380" t="s">
        <v>937</v>
      </c>
      <c r="D392" s="381">
        <v>0</v>
      </c>
      <c r="E392" s="382">
        <v>0.5</v>
      </c>
      <c r="F392" s="383">
        <v>0</v>
      </c>
      <c r="G392" s="384" t="s">
        <v>445</v>
      </c>
      <c r="H392" s="385"/>
    </row>
    <row r="393" ht="21.95" customHeight="1" spans="1:8">
      <c r="A393" s="379"/>
      <c r="B393" s="380" t="s">
        <v>938</v>
      </c>
      <c r="C393" s="380" t="s">
        <v>939</v>
      </c>
      <c r="D393" s="381">
        <v>48</v>
      </c>
      <c r="E393" s="382">
        <v>35</v>
      </c>
      <c r="F393" s="383">
        <v>0</v>
      </c>
      <c r="G393" s="384"/>
      <c r="H393" s="385"/>
    </row>
    <row r="394" ht="21.95" customHeight="1" spans="1:8">
      <c r="A394" s="379" t="s">
        <v>922</v>
      </c>
      <c r="B394" s="380" t="s">
        <v>356</v>
      </c>
      <c r="C394" s="380" t="s">
        <v>940</v>
      </c>
      <c r="D394" s="381">
        <v>0</v>
      </c>
      <c r="E394" s="382">
        <v>13</v>
      </c>
      <c r="F394" s="383">
        <v>0</v>
      </c>
      <c r="G394" s="384" t="s">
        <v>445</v>
      </c>
      <c r="H394" s="385"/>
    </row>
    <row r="395" ht="21.95" customHeight="1" spans="1:8">
      <c r="A395" s="379" t="s">
        <v>922</v>
      </c>
      <c r="B395" s="380" t="s">
        <v>356</v>
      </c>
      <c r="C395" s="380" t="s">
        <v>941</v>
      </c>
      <c r="D395" s="381">
        <v>0</v>
      </c>
      <c r="E395" s="382">
        <v>2</v>
      </c>
      <c r="F395" s="383">
        <v>0</v>
      </c>
      <c r="G395" s="384" t="s">
        <v>445</v>
      </c>
      <c r="H395" s="385"/>
    </row>
    <row r="396" ht="21.95" customHeight="1" spans="1:8">
      <c r="A396" s="379" t="s">
        <v>922</v>
      </c>
      <c r="B396" s="380" t="s">
        <v>356</v>
      </c>
      <c r="C396" s="380" t="s">
        <v>942</v>
      </c>
      <c r="D396" s="381">
        <v>0</v>
      </c>
      <c r="E396" s="382">
        <v>20</v>
      </c>
      <c r="F396" s="383">
        <v>0</v>
      </c>
      <c r="G396" s="384" t="s">
        <v>445</v>
      </c>
      <c r="H396" s="385"/>
    </row>
    <row r="397" ht="21.95" customHeight="1" spans="1:8">
      <c r="A397" s="379"/>
      <c r="B397" s="380" t="s">
        <v>128</v>
      </c>
      <c r="C397" s="380" t="s">
        <v>943</v>
      </c>
      <c r="D397" s="381">
        <v>36</v>
      </c>
      <c r="E397" s="382">
        <v>48</v>
      </c>
      <c r="F397" s="383">
        <v>0</v>
      </c>
      <c r="G397" s="384"/>
      <c r="H397" s="385"/>
    </row>
    <row r="398" ht="21.95" customHeight="1" spans="1:8">
      <c r="A398" s="379" t="s">
        <v>944</v>
      </c>
      <c r="B398" s="380" t="s">
        <v>945</v>
      </c>
      <c r="C398" s="380" t="s">
        <v>946</v>
      </c>
      <c r="D398" s="381">
        <v>0</v>
      </c>
      <c r="E398" s="382">
        <v>13</v>
      </c>
      <c r="F398" s="383">
        <v>0</v>
      </c>
      <c r="G398" s="384" t="s">
        <v>445</v>
      </c>
      <c r="H398" s="385"/>
    </row>
    <row r="399" ht="21.95" customHeight="1" spans="1:8">
      <c r="A399" s="379" t="s">
        <v>944</v>
      </c>
      <c r="B399" s="380" t="s">
        <v>945</v>
      </c>
      <c r="C399" s="380" t="s">
        <v>947</v>
      </c>
      <c r="D399" s="381">
        <v>0</v>
      </c>
      <c r="E399" s="382">
        <v>8</v>
      </c>
      <c r="F399" s="383">
        <v>0</v>
      </c>
      <c r="G399" s="384" t="s">
        <v>445</v>
      </c>
      <c r="H399" s="385"/>
    </row>
    <row r="400" ht="21.95" customHeight="1" spans="1:8">
      <c r="A400" s="379" t="s">
        <v>944</v>
      </c>
      <c r="B400" s="380" t="s">
        <v>945</v>
      </c>
      <c r="C400" s="380" t="s">
        <v>948</v>
      </c>
      <c r="D400" s="381">
        <v>0</v>
      </c>
      <c r="E400" s="382">
        <v>6</v>
      </c>
      <c r="F400" s="383">
        <v>0</v>
      </c>
      <c r="G400" s="384" t="s">
        <v>445</v>
      </c>
      <c r="H400" s="385"/>
    </row>
    <row r="401" ht="21.95" customHeight="1" spans="1:8">
      <c r="A401" s="379" t="s">
        <v>944</v>
      </c>
      <c r="B401" s="380" t="s">
        <v>945</v>
      </c>
      <c r="C401" s="380" t="s">
        <v>949</v>
      </c>
      <c r="D401" s="381">
        <v>0</v>
      </c>
      <c r="E401" s="382">
        <v>13</v>
      </c>
      <c r="F401" s="383">
        <v>0</v>
      </c>
      <c r="G401" s="384" t="s">
        <v>445</v>
      </c>
      <c r="H401" s="385"/>
    </row>
    <row r="402" ht="21.95" customHeight="1" spans="1:8">
      <c r="A402" s="379" t="s">
        <v>944</v>
      </c>
      <c r="B402" s="380" t="s">
        <v>945</v>
      </c>
      <c r="C402" s="380" t="s">
        <v>950</v>
      </c>
      <c r="D402" s="381">
        <v>0</v>
      </c>
      <c r="E402" s="382">
        <v>8</v>
      </c>
      <c r="F402" s="383">
        <v>0</v>
      </c>
      <c r="G402" s="384" t="s">
        <v>445</v>
      </c>
      <c r="H402" s="385"/>
    </row>
    <row r="403" ht="21.95" customHeight="1" spans="1:8">
      <c r="A403" s="379"/>
      <c r="B403" s="380" t="s">
        <v>951</v>
      </c>
      <c r="C403" s="380" t="s">
        <v>952</v>
      </c>
      <c r="D403" s="381">
        <v>33</v>
      </c>
      <c r="E403" s="382">
        <v>47</v>
      </c>
      <c r="F403" s="383">
        <v>0</v>
      </c>
      <c r="G403" s="384"/>
      <c r="H403" s="385"/>
    </row>
    <row r="404" ht="21.95" customHeight="1" spans="1:8">
      <c r="A404" s="379" t="s">
        <v>953</v>
      </c>
      <c r="B404" s="380" t="s">
        <v>954</v>
      </c>
      <c r="C404" s="380" t="s">
        <v>955</v>
      </c>
      <c r="D404" s="381">
        <v>0</v>
      </c>
      <c r="E404" s="382">
        <v>10</v>
      </c>
      <c r="F404" s="383">
        <v>0</v>
      </c>
      <c r="G404" s="384" t="s">
        <v>445</v>
      </c>
      <c r="H404" s="385"/>
    </row>
    <row r="405" ht="21.95" customHeight="1" spans="1:8">
      <c r="A405" s="379" t="s">
        <v>953</v>
      </c>
      <c r="B405" s="380" t="s">
        <v>954</v>
      </c>
      <c r="C405" s="380" t="s">
        <v>956</v>
      </c>
      <c r="D405" s="381">
        <v>0</v>
      </c>
      <c r="E405" s="382">
        <v>7</v>
      </c>
      <c r="F405" s="383">
        <v>0</v>
      </c>
      <c r="G405" s="384" t="s">
        <v>445</v>
      </c>
      <c r="H405" s="385"/>
    </row>
    <row r="406" ht="21.95" customHeight="1" spans="1:8">
      <c r="A406" s="379" t="s">
        <v>953</v>
      </c>
      <c r="B406" s="380" t="s">
        <v>954</v>
      </c>
      <c r="C406" s="380" t="s">
        <v>957</v>
      </c>
      <c r="D406" s="381">
        <v>0</v>
      </c>
      <c r="E406" s="382">
        <v>10</v>
      </c>
      <c r="F406" s="383">
        <v>0</v>
      </c>
      <c r="G406" s="384" t="s">
        <v>445</v>
      </c>
      <c r="H406" s="385"/>
    </row>
    <row r="407" ht="21.95" customHeight="1" spans="1:8">
      <c r="A407" s="379" t="s">
        <v>953</v>
      </c>
      <c r="B407" s="380" t="s">
        <v>954</v>
      </c>
      <c r="C407" s="380" t="s">
        <v>958</v>
      </c>
      <c r="D407" s="381">
        <v>0</v>
      </c>
      <c r="E407" s="382">
        <v>20</v>
      </c>
      <c r="F407" s="383">
        <v>0</v>
      </c>
      <c r="G407" s="384" t="s">
        <v>445</v>
      </c>
      <c r="H407" s="385"/>
    </row>
    <row r="408" ht="21.95" customHeight="1" spans="1:8">
      <c r="A408" s="379"/>
      <c r="B408" s="380" t="s">
        <v>959</v>
      </c>
      <c r="C408" s="380" t="s">
        <v>960</v>
      </c>
      <c r="D408" s="381">
        <v>2</v>
      </c>
      <c r="E408" s="382">
        <v>8</v>
      </c>
      <c r="F408" s="383">
        <v>0</v>
      </c>
      <c r="G408" s="384"/>
      <c r="H408" s="385"/>
    </row>
    <row r="409" ht="21.95" customHeight="1" spans="1:8">
      <c r="A409" s="379" t="s">
        <v>953</v>
      </c>
      <c r="B409" s="380" t="s">
        <v>954</v>
      </c>
      <c r="C409" s="380" t="s">
        <v>961</v>
      </c>
      <c r="D409" s="381">
        <v>0</v>
      </c>
      <c r="E409" s="382">
        <v>6</v>
      </c>
      <c r="F409" s="383">
        <v>0</v>
      </c>
      <c r="G409" s="384" t="s">
        <v>445</v>
      </c>
      <c r="H409" s="385"/>
    </row>
    <row r="410" ht="21.95" customHeight="1" spans="1:8">
      <c r="A410" s="379" t="s">
        <v>953</v>
      </c>
      <c r="B410" s="380" t="s">
        <v>954</v>
      </c>
      <c r="C410" s="380" t="s">
        <v>962</v>
      </c>
      <c r="D410" s="381">
        <v>0</v>
      </c>
      <c r="E410" s="382">
        <v>2</v>
      </c>
      <c r="F410" s="383">
        <v>0</v>
      </c>
      <c r="G410" s="384" t="s">
        <v>445</v>
      </c>
      <c r="H410" s="385"/>
    </row>
    <row r="411" ht="21.95" customHeight="1" spans="1:8">
      <c r="A411" s="379"/>
      <c r="B411" s="380" t="s">
        <v>963</v>
      </c>
      <c r="C411" s="380" t="s">
        <v>964</v>
      </c>
      <c r="D411" s="381">
        <v>2</v>
      </c>
      <c r="E411" s="382">
        <v>10</v>
      </c>
      <c r="F411" s="383">
        <v>0</v>
      </c>
      <c r="G411" s="384"/>
      <c r="H411" s="385"/>
    </row>
    <row r="412" ht="21.95" customHeight="1" spans="1:8">
      <c r="A412" s="379" t="s">
        <v>965</v>
      </c>
      <c r="B412" s="380" t="s">
        <v>966</v>
      </c>
      <c r="C412" s="380" t="s">
        <v>967</v>
      </c>
      <c r="D412" s="381">
        <v>0</v>
      </c>
      <c r="E412" s="382">
        <v>2</v>
      </c>
      <c r="F412" s="383">
        <v>0</v>
      </c>
      <c r="G412" s="384" t="s">
        <v>445</v>
      </c>
      <c r="H412" s="385"/>
    </row>
    <row r="413" ht="21.95" customHeight="1" spans="1:8">
      <c r="A413" s="379" t="s">
        <v>965</v>
      </c>
      <c r="B413" s="380" t="s">
        <v>966</v>
      </c>
      <c r="C413" s="380" t="s">
        <v>968</v>
      </c>
      <c r="D413" s="381">
        <v>0</v>
      </c>
      <c r="E413" s="382">
        <v>4</v>
      </c>
      <c r="F413" s="383">
        <v>0</v>
      </c>
      <c r="G413" s="384" t="s">
        <v>445</v>
      </c>
      <c r="H413" s="385"/>
    </row>
    <row r="414" ht="21.95" customHeight="1" spans="1:8">
      <c r="A414" s="379" t="s">
        <v>965</v>
      </c>
      <c r="B414" s="380" t="s">
        <v>966</v>
      </c>
      <c r="C414" s="380" t="s">
        <v>713</v>
      </c>
      <c r="D414" s="381">
        <v>0</v>
      </c>
      <c r="E414" s="382">
        <v>4</v>
      </c>
      <c r="F414" s="383">
        <v>0</v>
      </c>
      <c r="G414" s="384" t="s">
        <v>445</v>
      </c>
      <c r="H414" s="385"/>
    </row>
    <row r="415" ht="21.95" customHeight="1" spans="1:8">
      <c r="A415" s="379"/>
      <c r="B415" s="380" t="s">
        <v>969</v>
      </c>
      <c r="C415" s="380" t="s">
        <v>970</v>
      </c>
      <c r="D415" s="381">
        <v>35</v>
      </c>
      <c r="E415" s="382">
        <v>20</v>
      </c>
      <c r="F415" s="383">
        <v>0</v>
      </c>
      <c r="G415" s="384"/>
      <c r="H415" s="385"/>
    </row>
    <row r="416" ht="21.95" customHeight="1" spans="1:8">
      <c r="A416" s="379" t="s">
        <v>953</v>
      </c>
      <c r="B416" s="380" t="s">
        <v>954</v>
      </c>
      <c r="C416" s="380" t="s">
        <v>971</v>
      </c>
      <c r="D416" s="381">
        <v>0</v>
      </c>
      <c r="E416" s="382">
        <v>5</v>
      </c>
      <c r="F416" s="383">
        <v>0</v>
      </c>
      <c r="G416" s="384" t="s">
        <v>445</v>
      </c>
      <c r="H416" s="385"/>
    </row>
    <row r="417" ht="21.95" customHeight="1" spans="1:8">
      <c r="A417" s="379" t="s">
        <v>953</v>
      </c>
      <c r="B417" s="380" t="s">
        <v>954</v>
      </c>
      <c r="C417" s="380" t="s">
        <v>972</v>
      </c>
      <c r="D417" s="381">
        <v>0</v>
      </c>
      <c r="E417" s="382">
        <v>5</v>
      </c>
      <c r="F417" s="383">
        <v>0</v>
      </c>
      <c r="G417" s="384" t="s">
        <v>445</v>
      </c>
      <c r="H417" s="385"/>
    </row>
    <row r="418" ht="21.95" customHeight="1" spans="1:8">
      <c r="A418" s="379" t="s">
        <v>953</v>
      </c>
      <c r="B418" s="380" t="s">
        <v>954</v>
      </c>
      <c r="C418" s="380" t="s">
        <v>973</v>
      </c>
      <c r="D418" s="381">
        <v>0</v>
      </c>
      <c r="E418" s="382">
        <v>5</v>
      </c>
      <c r="F418" s="383">
        <v>0</v>
      </c>
      <c r="G418" s="384" t="s">
        <v>445</v>
      </c>
      <c r="H418" s="385"/>
    </row>
    <row r="419" ht="21.95" customHeight="1" spans="1:8">
      <c r="A419" s="379" t="s">
        <v>953</v>
      </c>
      <c r="B419" s="380" t="s">
        <v>954</v>
      </c>
      <c r="C419" s="380" t="s">
        <v>974</v>
      </c>
      <c r="D419" s="381">
        <v>0</v>
      </c>
      <c r="E419" s="382">
        <v>5</v>
      </c>
      <c r="F419" s="383">
        <v>0</v>
      </c>
      <c r="G419" s="384" t="s">
        <v>445</v>
      </c>
      <c r="H419" s="385"/>
    </row>
    <row r="420" ht="21.95" customHeight="1" spans="1:8">
      <c r="A420" s="379"/>
      <c r="B420" s="380" t="s">
        <v>975</v>
      </c>
      <c r="C420" s="380" t="s">
        <v>976</v>
      </c>
      <c r="D420" s="381">
        <v>119</v>
      </c>
      <c r="E420" s="382">
        <v>134</v>
      </c>
      <c r="F420" s="383">
        <v>0</v>
      </c>
      <c r="G420" s="384"/>
      <c r="H420" s="385"/>
    </row>
    <row r="421" ht="21.95" customHeight="1" spans="1:8">
      <c r="A421" s="379" t="s">
        <v>977</v>
      </c>
      <c r="B421" s="380" t="s">
        <v>488</v>
      </c>
      <c r="C421" s="380" t="s">
        <v>978</v>
      </c>
      <c r="D421" s="381">
        <v>0</v>
      </c>
      <c r="E421" s="382">
        <v>18</v>
      </c>
      <c r="F421" s="383">
        <v>0</v>
      </c>
      <c r="G421" s="384" t="s">
        <v>445</v>
      </c>
      <c r="H421" s="385"/>
    </row>
    <row r="422" ht="21.95" customHeight="1" spans="1:8">
      <c r="A422" s="379" t="s">
        <v>977</v>
      </c>
      <c r="B422" s="380" t="s">
        <v>488</v>
      </c>
      <c r="C422" s="380" t="s">
        <v>979</v>
      </c>
      <c r="D422" s="381">
        <v>0</v>
      </c>
      <c r="E422" s="382">
        <v>69</v>
      </c>
      <c r="F422" s="383">
        <v>0</v>
      </c>
      <c r="G422" s="384" t="s">
        <v>445</v>
      </c>
      <c r="H422" s="385"/>
    </row>
    <row r="423" ht="21.95" customHeight="1" spans="1:8">
      <c r="A423" s="379" t="s">
        <v>977</v>
      </c>
      <c r="B423" s="380" t="s">
        <v>488</v>
      </c>
      <c r="C423" s="380" t="s">
        <v>980</v>
      </c>
      <c r="D423" s="381">
        <v>0</v>
      </c>
      <c r="E423" s="382">
        <v>30</v>
      </c>
      <c r="F423" s="383">
        <v>0</v>
      </c>
      <c r="G423" s="384" t="s">
        <v>445</v>
      </c>
      <c r="H423" s="385"/>
    </row>
    <row r="424" ht="21.95" customHeight="1" spans="1:8">
      <c r="A424" s="379" t="s">
        <v>977</v>
      </c>
      <c r="B424" s="380" t="s">
        <v>488</v>
      </c>
      <c r="C424" s="380" t="s">
        <v>981</v>
      </c>
      <c r="D424" s="381">
        <v>0</v>
      </c>
      <c r="E424" s="382">
        <v>17</v>
      </c>
      <c r="F424" s="383">
        <v>0</v>
      </c>
      <c r="G424" s="384" t="s">
        <v>445</v>
      </c>
      <c r="H424" s="385"/>
    </row>
    <row r="425" ht="21.95" customHeight="1" spans="1:8">
      <c r="A425" s="379"/>
      <c r="B425" s="380" t="s">
        <v>982</v>
      </c>
      <c r="C425" s="380" t="s">
        <v>983</v>
      </c>
      <c r="D425" s="381">
        <v>13</v>
      </c>
      <c r="E425" s="382">
        <v>19</v>
      </c>
      <c r="F425" s="383">
        <v>0</v>
      </c>
      <c r="G425" s="384"/>
      <c r="H425" s="385"/>
    </row>
    <row r="426" ht="21.95" customHeight="1" spans="1:8">
      <c r="A426" s="379" t="s">
        <v>953</v>
      </c>
      <c r="B426" s="380" t="s">
        <v>954</v>
      </c>
      <c r="C426" s="380" t="s">
        <v>984</v>
      </c>
      <c r="D426" s="381">
        <v>0</v>
      </c>
      <c r="E426" s="382">
        <v>3</v>
      </c>
      <c r="F426" s="383">
        <v>0</v>
      </c>
      <c r="G426" s="384" t="s">
        <v>445</v>
      </c>
      <c r="H426" s="385"/>
    </row>
    <row r="427" ht="21.95" customHeight="1" spans="1:8">
      <c r="A427" s="379" t="s">
        <v>953</v>
      </c>
      <c r="B427" s="380" t="s">
        <v>954</v>
      </c>
      <c r="C427" s="380" t="s">
        <v>985</v>
      </c>
      <c r="D427" s="381">
        <v>0</v>
      </c>
      <c r="E427" s="382">
        <v>5</v>
      </c>
      <c r="F427" s="383">
        <v>0</v>
      </c>
      <c r="G427" s="384" t="s">
        <v>445</v>
      </c>
      <c r="H427" s="385"/>
    </row>
    <row r="428" ht="21.95" customHeight="1" spans="1:8">
      <c r="A428" s="379" t="s">
        <v>953</v>
      </c>
      <c r="B428" s="380" t="s">
        <v>954</v>
      </c>
      <c r="C428" s="380" t="s">
        <v>986</v>
      </c>
      <c r="D428" s="381">
        <v>0</v>
      </c>
      <c r="E428" s="382">
        <v>3</v>
      </c>
      <c r="F428" s="383">
        <v>0</v>
      </c>
      <c r="G428" s="384" t="s">
        <v>445</v>
      </c>
      <c r="H428" s="385"/>
    </row>
    <row r="429" ht="21.95" customHeight="1" spans="1:8">
      <c r="A429" s="379" t="s">
        <v>953</v>
      </c>
      <c r="B429" s="380" t="s">
        <v>954</v>
      </c>
      <c r="C429" s="380" t="s">
        <v>987</v>
      </c>
      <c r="D429" s="381">
        <v>0</v>
      </c>
      <c r="E429" s="382">
        <v>8</v>
      </c>
      <c r="F429" s="383">
        <v>0</v>
      </c>
      <c r="G429" s="384" t="s">
        <v>445</v>
      </c>
      <c r="H429" s="385"/>
    </row>
    <row r="430" ht="21.95" customHeight="1" spans="1:8">
      <c r="A430" s="379"/>
      <c r="B430" s="380" t="s">
        <v>130</v>
      </c>
      <c r="C430" s="380" t="s">
        <v>988</v>
      </c>
      <c r="D430" s="381">
        <v>68</v>
      </c>
      <c r="E430" s="382">
        <v>97</v>
      </c>
      <c r="F430" s="383">
        <v>0</v>
      </c>
      <c r="G430" s="384"/>
      <c r="H430" s="385"/>
    </row>
    <row r="431" ht="21.95" customHeight="1" spans="1:8">
      <c r="A431" s="379" t="s">
        <v>953</v>
      </c>
      <c r="B431" s="380" t="s">
        <v>954</v>
      </c>
      <c r="C431" s="380" t="s">
        <v>989</v>
      </c>
      <c r="D431" s="381">
        <v>0</v>
      </c>
      <c r="E431" s="382">
        <v>32</v>
      </c>
      <c r="F431" s="383">
        <v>0</v>
      </c>
      <c r="G431" s="384" t="s">
        <v>445</v>
      </c>
      <c r="H431" s="385"/>
    </row>
    <row r="432" ht="21.95" customHeight="1" spans="1:8">
      <c r="A432" s="379" t="s">
        <v>953</v>
      </c>
      <c r="B432" s="380" t="s">
        <v>954</v>
      </c>
      <c r="C432" s="380" t="s">
        <v>990</v>
      </c>
      <c r="D432" s="381">
        <v>0</v>
      </c>
      <c r="E432" s="382">
        <v>20</v>
      </c>
      <c r="F432" s="383">
        <v>0</v>
      </c>
      <c r="G432" s="384" t="s">
        <v>445</v>
      </c>
      <c r="H432" s="385"/>
    </row>
    <row r="433" ht="21.95" customHeight="1" spans="1:8">
      <c r="A433" s="379" t="s">
        <v>953</v>
      </c>
      <c r="B433" s="380" t="s">
        <v>954</v>
      </c>
      <c r="C433" s="380" t="s">
        <v>991</v>
      </c>
      <c r="D433" s="381">
        <v>0</v>
      </c>
      <c r="E433" s="382">
        <v>30</v>
      </c>
      <c r="F433" s="383">
        <v>0</v>
      </c>
      <c r="G433" s="384" t="s">
        <v>445</v>
      </c>
      <c r="H433" s="385"/>
    </row>
    <row r="434" ht="21.95" customHeight="1" spans="1:8">
      <c r="A434" s="379" t="s">
        <v>953</v>
      </c>
      <c r="B434" s="380" t="s">
        <v>954</v>
      </c>
      <c r="C434" s="380" t="s">
        <v>992</v>
      </c>
      <c r="D434" s="381">
        <v>0</v>
      </c>
      <c r="E434" s="382">
        <v>15</v>
      </c>
      <c r="F434" s="383">
        <v>0</v>
      </c>
      <c r="G434" s="384" t="s">
        <v>445</v>
      </c>
      <c r="H434" s="385"/>
    </row>
    <row r="435" ht="21.95" customHeight="1" spans="1:8">
      <c r="A435" s="379"/>
      <c r="B435" s="380" t="s">
        <v>993</v>
      </c>
      <c r="C435" s="380" t="s">
        <v>994</v>
      </c>
      <c r="D435" s="381">
        <v>5</v>
      </c>
      <c r="E435" s="382">
        <v>16</v>
      </c>
      <c r="F435" s="383">
        <v>0</v>
      </c>
      <c r="G435" s="384"/>
      <c r="H435" s="385"/>
    </row>
    <row r="436" ht="21.95" customHeight="1" spans="1:8">
      <c r="A436" s="379" t="s">
        <v>953</v>
      </c>
      <c r="B436" s="380" t="s">
        <v>954</v>
      </c>
      <c r="C436" s="380" t="s">
        <v>995</v>
      </c>
      <c r="D436" s="381">
        <v>0</v>
      </c>
      <c r="E436" s="382">
        <v>16</v>
      </c>
      <c r="F436" s="383">
        <v>0</v>
      </c>
      <c r="G436" s="384" t="s">
        <v>445</v>
      </c>
      <c r="H436" s="385"/>
    </row>
    <row r="437" ht="21.95" customHeight="1" spans="1:8">
      <c r="A437" s="379"/>
      <c r="B437" s="380" t="s">
        <v>996</v>
      </c>
      <c r="C437" s="380" t="s">
        <v>997</v>
      </c>
      <c r="D437" s="381">
        <v>19</v>
      </c>
      <c r="E437" s="382">
        <v>49</v>
      </c>
      <c r="F437" s="383">
        <v>0</v>
      </c>
      <c r="G437" s="384"/>
      <c r="H437" s="385"/>
    </row>
    <row r="438" ht="21.95" customHeight="1" spans="1:8">
      <c r="A438" s="379" t="s">
        <v>513</v>
      </c>
      <c r="B438" s="380" t="s">
        <v>356</v>
      </c>
      <c r="C438" s="380" t="s">
        <v>998</v>
      </c>
      <c r="D438" s="381">
        <v>0</v>
      </c>
      <c r="E438" s="382">
        <v>3</v>
      </c>
      <c r="F438" s="383">
        <v>0</v>
      </c>
      <c r="G438" s="384" t="s">
        <v>445</v>
      </c>
      <c r="H438" s="385"/>
    </row>
    <row r="439" ht="21.95" customHeight="1" spans="1:8">
      <c r="A439" s="379" t="s">
        <v>999</v>
      </c>
      <c r="B439" s="380" t="s">
        <v>356</v>
      </c>
      <c r="C439" s="380" t="s">
        <v>1000</v>
      </c>
      <c r="D439" s="381">
        <v>0</v>
      </c>
      <c r="E439" s="382">
        <v>5</v>
      </c>
      <c r="F439" s="383">
        <v>0</v>
      </c>
      <c r="G439" s="384" t="s">
        <v>445</v>
      </c>
      <c r="H439" s="385"/>
    </row>
    <row r="440" ht="21.95" customHeight="1" spans="1:8">
      <c r="A440" s="379" t="s">
        <v>999</v>
      </c>
      <c r="B440" s="380" t="s">
        <v>356</v>
      </c>
      <c r="C440" s="380" t="s">
        <v>1001</v>
      </c>
      <c r="D440" s="381">
        <v>0</v>
      </c>
      <c r="E440" s="382">
        <v>2</v>
      </c>
      <c r="F440" s="383">
        <v>0</v>
      </c>
      <c r="G440" s="384" t="s">
        <v>445</v>
      </c>
      <c r="H440" s="385"/>
    </row>
    <row r="441" ht="21.95" customHeight="1" spans="1:8">
      <c r="A441" s="379" t="s">
        <v>999</v>
      </c>
      <c r="B441" s="380" t="s">
        <v>356</v>
      </c>
      <c r="C441" s="380" t="s">
        <v>1002</v>
      </c>
      <c r="D441" s="381">
        <v>0</v>
      </c>
      <c r="E441" s="382">
        <v>15</v>
      </c>
      <c r="F441" s="383">
        <v>0</v>
      </c>
      <c r="G441" s="384" t="s">
        <v>445</v>
      </c>
      <c r="H441" s="385"/>
    </row>
    <row r="442" ht="21.95" customHeight="1" spans="1:8">
      <c r="A442" s="379" t="s">
        <v>999</v>
      </c>
      <c r="B442" s="380" t="s">
        <v>356</v>
      </c>
      <c r="C442" s="380" t="s">
        <v>1003</v>
      </c>
      <c r="D442" s="381">
        <v>0</v>
      </c>
      <c r="E442" s="382">
        <v>5</v>
      </c>
      <c r="F442" s="383">
        <v>0</v>
      </c>
      <c r="G442" s="384" t="s">
        <v>445</v>
      </c>
      <c r="H442" s="385"/>
    </row>
    <row r="443" ht="21.95" customHeight="1" spans="1:8">
      <c r="A443" s="379" t="s">
        <v>999</v>
      </c>
      <c r="B443" s="380" t="s">
        <v>356</v>
      </c>
      <c r="C443" s="380" t="s">
        <v>1004</v>
      </c>
      <c r="D443" s="381">
        <v>0</v>
      </c>
      <c r="E443" s="382">
        <v>8</v>
      </c>
      <c r="F443" s="383">
        <v>0</v>
      </c>
      <c r="G443" s="384" t="s">
        <v>445</v>
      </c>
      <c r="H443" s="385"/>
    </row>
    <row r="444" ht="21.95" customHeight="1" spans="1:8">
      <c r="A444" s="379" t="s">
        <v>999</v>
      </c>
      <c r="B444" s="380" t="s">
        <v>356</v>
      </c>
      <c r="C444" s="380" t="s">
        <v>1005</v>
      </c>
      <c r="D444" s="381">
        <v>0</v>
      </c>
      <c r="E444" s="382">
        <v>3</v>
      </c>
      <c r="F444" s="383">
        <v>0</v>
      </c>
      <c r="G444" s="384" t="s">
        <v>445</v>
      </c>
      <c r="H444" s="385"/>
    </row>
    <row r="445" ht="21.95" customHeight="1" spans="1:8">
      <c r="A445" s="379" t="s">
        <v>1006</v>
      </c>
      <c r="B445" s="380" t="s">
        <v>1007</v>
      </c>
      <c r="C445" s="380" t="s">
        <v>1008</v>
      </c>
      <c r="D445" s="387"/>
      <c r="E445" s="382">
        <v>8</v>
      </c>
      <c r="F445" s="383">
        <v>0</v>
      </c>
      <c r="G445" s="384" t="s">
        <v>445</v>
      </c>
      <c r="H445" s="385"/>
    </row>
    <row r="446" ht="21.95" customHeight="1" spans="1:8">
      <c r="A446" s="379"/>
      <c r="B446" s="380" t="s">
        <v>132</v>
      </c>
      <c r="C446" s="380" t="s">
        <v>133</v>
      </c>
      <c r="D446" s="381">
        <v>41</v>
      </c>
      <c r="E446" s="382">
        <v>51</v>
      </c>
      <c r="F446" s="383">
        <v>0</v>
      </c>
      <c r="G446" s="384"/>
      <c r="H446" s="385"/>
    </row>
    <row r="447" ht="21.95" customHeight="1" spans="1:8">
      <c r="A447" s="379" t="s">
        <v>1006</v>
      </c>
      <c r="B447" s="380" t="s">
        <v>1007</v>
      </c>
      <c r="C447" s="380" t="s">
        <v>1009</v>
      </c>
      <c r="D447" s="381">
        <v>0</v>
      </c>
      <c r="E447" s="382">
        <v>5</v>
      </c>
      <c r="F447" s="383">
        <v>0</v>
      </c>
      <c r="G447" s="384" t="s">
        <v>445</v>
      </c>
      <c r="H447" s="385"/>
    </row>
    <row r="448" ht="21.95" customHeight="1" spans="1:8">
      <c r="A448" s="379" t="s">
        <v>1006</v>
      </c>
      <c r="B448" s="380" t="s">
        <v>1007</v>
      </c>
      <c r="C448" s="380" t="s">
        <v>1010</v>
      </c>
      <c r="D448" s="381">
        <v>0</v>
      </c>
      <c r="E448" s="382">
        <v>3</v>
      </c>
      <c r="F448" s="383">
        <v>0</v>
      </c>
      <c r="G448" s="384" t="s">
        <v>445</v>
      </c>
      <c r="H448" s="385"/>
    </row>
    <row r="449" ht="21.95" customHeight="1" spans="1:8">
      <c r="A449" s="379" t="s">
        <v>1006</v>
      </c>
      <c r="B449" s="380" t="s">
        <v>1007</v>
      </c>
      <c r="C449" s="380" t="s">
        <v>1011</v>
      </c>
      <c r="D449" s="381">
        <v>0</v>
      </c>
      <c r="E449" s="382">
        <v>4</v>
      </c>
      <c r="F449" s="383">
        <v>0</v>
      </c>
      <c r="G449" s="384" t="s">
        <v>445</v>
      </c>
      <c r="H449" s="385"/>
    </row>
    <row r="450" ht="21.95" customHeight="1" spans="1:8">
      <c r="A450" s="379" t="s">
        <v>1006</v>
      </c>
      <c r="B450" s="380" t="s">
        <v>1007</v>
      </c>
      <c r="C450" s="380" t="s">
        <v>1012</v>
      </c>
      <c r="D450" s="381">
        <v>0</v>
      </c>
      <c r="E450" s="382">
        <v>3</v>
      </c>
      <c r="F450" s="383">
        <v>0</v>
      </c>
      <c r="G450" s="384" t="s">
        <v>445</v>
      </c>
      <c r="H450" s="385"/>
    </row>
    <row r="451" ht="21.95" customHeight="1" spans="1:8">
      <c r="A451" s="379" t="s">
        <v>1006</v>
      </c>
      <c r="B451" s="380" t="s">
        <v>1007</v>
      </c>
      <c r="C451" s="380" t="s">
        <v>1013</v>
      </c>
      <c r="D451" s="381">
        <v>0</v>
      </c>
      <c r="E451" s="382">
        <v>3</v>
      </c>
      <c r="F451" s="383">
        <v>0</v>
      </c>
      <c r="G451" s="384" t="s">
        <v>445</v>
      </c>
      <c r="H451" s="385"/>
    </row>
    <row r="452" ht="21.95" customHeight="1" spans="1:8">
      <c r="A452" s="379" t="s">
        <v>1006</v>
      </c>
      <c r="B452" s="380" t="s">
        <v>1007</v>
      </c>
      <c r="C452" s="380" t="s">
        <v>1014</v>
      </c>
      <c r="D452" s="381">
        <v>0</v>
      </c>
      <c r="E452" s="382">
        <v>20</v>
      </c>
      <c r="F452" s="383">
        <v>0</v>
      </c>
      <c r="G452" s="384" t="s">
        <v>445</v>
      </c>
      <c r="H452" s="385"/>
    </row>
    <row r="453" ht="21.95" customHeight="1" spans="1:8">
      <c r="A453" s="379" t="s">
        <v>1006</v>
      </c>
      <c r="B453" s="380" t="s">
        <v>1007</v>
      </c>
      <c r="C453" s="380" t="s">
        <v>1015</v>
      </c>
      <c r="D453" s="381">
        <v>0</v>
      </c>
      <c r="E453" s="382">
        <v>6</v>
      </c>
      <c r="F453" s="383">
        <v>0</v>
      </c>
      <c r="G453" s="384" t="s">
        <v>445</v>
      </c>
      <c r="H453" s="385"/>
    </row>
    <row r="454" ht="21.95" customHeight="1" spans="1:8">
      <c r="A454" s="379" t="s">
        <v>1006</v>
      </c>
      <c r="B454" s="380" t="s">
        <v>1007</v>
      </c>
      <c r="C454" s="380" t="s">
        <v>1016</v>
      </c>
      <c r="D454" s="381">
        <v>0</v>
      </c>
      <c r="E454" s="382">
        <v>4</v>
      </c>
      <c r="F454" s="383">
        <v>0</v>
      </c>
      <c r="G454" s="384" t="s">
        <v>445</v>
      </c>
      <c r="H454" s="385"/>
    </row>
    <row r="455" ht="21.95" customHeight="1" spans="1:8">
      <c r="A455" s="379" t="s">
        <v>1006</v>
      </c>
      <c r="B455" s="380" t="s">
        <v>1007</v>
      </c>
      <c r="C455" s="380" t="s">
        <v>1017</v>
      </c>
      <c r="D455" s="381">
        <v>0</v>
      </c>
      <c r="E455" s="382">
        <v>3</v>
      </c>
      <c r="F455" s="383">
        <v>0</v>
      </c>
      <c r="G455" s="384" t="s">
        <v>445</v>
      </c>
      <c r="H455" s="385"/>
    </row>
    <row r="456" ht="21.95" customHeight="1" spans="1:8">
      <c r="A456" s="379"/>
      <c r="B456" s="380" t="s">
        <v>134</v>
      </c>
      <c r="C456" s="380" t="s">
        <v>1018</v>
      </c>
      <c r="D456" s="381">
        <v>27</v>
      </c>
      <c r="E456" s="382">
        <v>25</v>
      </c>
      <c r="F456" s="383">
        <v>0</v>
      </c>
      <c r="G456" s="384"/>
      <c r="H456" s="385"/>
    </row>
    <row r="457" ht="21.95" customHeight="1" spans="1:8">
      <c r="A457" s="379" t="s">
        <v>1019</v>
      </c>
      <c r="B457" s="380" t="s">
        <v>1020</v>
      </c>
      <c r="C457" s="380" t="s">
        <v>1021</v>
      </c>
      <c r="D457" s="381">
        <v>0</v>
      </c>
      <c r="E457" s="382">
        <v>25</v>
      </c>
      <c r="F457" s="383">
        <v>0</v>
      </c>
      <c r="G457" s="384" t="s">
        <v>445</v>
      </c>
      <c r="H457" s="385"/>
    </row>
    <row r="458" ht="21.95" customHeight="1" spans="1:8">
      <c r="A458" s="379"/>
      <c r="B458" s="380" t="s">
        <v>1022</v>
      </c>
      <c r="C458" s="380" t="s">
        <v>1023</v>
      </c>
      <c r="D458" s="381">
        <v>16</v>
      </c>
      <c r="E458" s="382">
        <v>16</v>
      </c>
      <c r="F458" s="383">
        <v>0</v>
      </c>
      <c r="G458" s="384"/>
      <c r="H458" s="385"/>
    </row>
    <row r="459" ht="21.95" customHeight="1" spans="1:8">
      <c r="A459" s="379" t="s">
        <v>999</v>
      </c>
      <c r="B459" s="380" t="s">
        <v>356</v>
      </c>
      <c r="C459" s="380" t="s">
        <v>1024</v>
      </c>
      <c r="D459" s="381">
        <v>0</v>
      </c>
      <c r="E459" s="382">
        <v>13</v>
      </c>
      <c r="F459" s="383">
        <v>0</v>
      </c>
      <c r="G459" s="384" t="s">
        <v>445</v>
      </c>
      <c r="H459" s="385"/>
    </row>
    <row r="460" ht="21.95" customHeight="1" spans="1:8">
      <c r="A460" s="379" t="s">
        <v>999</v>
      </c>
      <c r="B460" s="380" t="s">
        <v>356</v>
      </c>
      <c r="C460" s="380" t="s">
        <v>1025</v>
      </c>
      <c r="D460" s="381">
        <v>0</v>
      </c>
      <c r="E460" s="382">
        <v>3</v>
      </c>
      <c r="F460" s="383">
        <v>0</v>
      </c>
      <c r="G460" s="384" t="s">
        <v>445</v>
      </c>
      <c r="H460" s="385"/>
    </row>
    <row r="461" ht="21.95" customHeight="1" spans="1:8">
      <c r="A461" s="379"/>
      <c r="B461" s="380" t="s">
        <v>1026</v>
      </c>
      <c r="C461" s="380" t="s">
        <v>1027</v>
      </c>
      <c r="D461" s="381">
        <v>23</v>
      </c>
      <c r="E461" s="382">
        <v>9</v>
      </c>
      <c r="F461" s="383">
        <v>0</v>
      </c>
      <c r="G461" s="384"/>
      <c r="H461" s="385"/>
    </row>
    <row r="462" ht="21.95" customHeight="1" spans="1:8">
      <c r="A462" s="379" t="s">
        <v>999</v>
      </c>
      <c r="B462" s="380" t="s">
        <v>356</v>
      </c>
      <c r="C462" s="380" t="s">
        <v>1028</v>
      </c>
      <c r="D462" s="381">
        <v>0</v>
      </c>
      <c r="E462" s="382">
        <v>9</v>
      </c>
      <c r="F462" s="383">
        <v>0</v>
      </c>
      <c r="G462" s="384" t="s">
        <v>445</v>
      </c>
      <c r="H462" s="385"/>
    </row>
    <row r="463" ht="21.95" customHeight="1" spans="1:8">
      <c r="A463" s="379"/>
      <c r="B463" s="380" t="s">
        <v>1029</v>
      </c>
      <c r="C463" s="380" t="s">
        <v>1030</v>
      </c>
      <c r="D463" s="381">
        <v>0</v>
      </c>
      <c r="E463" s="382">
        <v>5</v>
      </c>
      <c r="F463" s="383">
        <v>0</v>
      </c>
      <c r="G463" s="384"/>
      <c r="H463" s="385"/>
    </row>
    <row r="464" ht="21.95" customHeight="1" spans="1:8">
      <c r="A464" s="379" t="s">
        <v>999</v>
      </c>
      <c r="B464" s="380" t="s">
        <v>356</v>
      </c>
      <c r="C464" s="380" t="s">
        <v>1031</v>
      </c>
      <c r="D464" s="381">
        <v>0</v>
      </c>
      <c r="E464" s="382">
        <v>5</v>
      </c>
      <c r="F464" s="383">
        <v>0</v>
      </c>
      <c r="G464" s="384" t="s">
        <v>445</v>
      </c>
      <c r="H464" s="385"/>
    </row>
    <row r="465" ht="21.95" customHeight="1" spans="1:8">
      <c r="A465" s="379"/>
      <c r="B465" s="380" t="s">
        <v>1032</v>
      </c>
      <c r="C465" s="380" t="s">
        <v>1033</v>
      </c>
      <c r="D465" s="381">
        <v>15</v>
      </c>
      <c r="E465" s="382">
        <v>15</v>
      </c>
      <c r="F465" s="383">
        <v>0</v>
      </c>
      <c r="G465" s="384"/>
      <c r="H465" s="385"/>
    </row>
    <row r="466" ht="21.95" customHeight="1" spans="1:8">
      <c r="A466" s="379" t="s">
        <v>1034</v>
      </c>
      <c r="B466" s="380" t="s">
        <v>1035</v>
      </c>
      <c r="C466" s="380" t="s">
        <v>1036</v>
      </c>
      <c r="D466" s="381">
        <v>0</v>
      </c>
      <c r="E466" s="382">
        <v>5</v>
      </c>
      <c r="F466" s="383">
        <v>0</v>
      </c>
      <c r="G466" s="384" t="s">
        <v>445</v>
      </c>
      <c r="H466" s="385"/>
    </row>
    <row r="467" ht="21.95" customHeight="1" spans="1:8">
      <c r="A467" s="379" t="s">
        <v>1034</v>
      </c>
      <c r="B467" s="380" t="s">
        <v>1035</v>
      </c>
      <c r="C467" s="380" t="s">
        <v>1037</v>
      </c>
      <c r="D467" s="381">
        <v>0</v>
      </c>
      <c r="E467" s="382">
        <v>10</v>
      </c>
      <c r="F467" s="383">
        <v>0</v>
      </c>
      <c r="G467" s="384" t="s">
        <v>445</v>
      </c>
      <c r="H467" s="385"/>
    </row>
    <row r="468" ht="21.95" customHeight="1" spans="1:8">
      <c r="A468" s="379"/>
      <c r="B468" s="380" t="s">
        <v>1038</v>
      </c>
      <c r="C468" s="380" t="s">
        <v>1039</v>
      </c>
      <c r="D468" s="381">
        <v>61</v>
      </c>
      <c r="E468" s="382">
        <v>66</v>
      </c>
      <c r="F468" s="383">
        <v>0</v>
      </c>
      <c r="G468" s="384"/>
      <c r="H468" s="385"/>
    </row>
    <row r="469" ht="21.95" customHeight="1" spans="1:8">
      <c r="A469" s="379" t="s">
        <v>1040</v>
      </c>
      <c r="B469" s="380" t="s">
        <v>1041</v>
      </c>
      <c r="C469" s="380" t="s">
        <v>1042</v>
      </c>
      <c r="D469" s="381">
        <v>0</v>
      </c>
      <c r="E469" s="382">
        <v>31</v>
      </c>
      <c r="F469" s="383">
        <v>0</v>
      </c>
      <c r="G469" s="384" t="s">
        <v>445</v>
      </c>
      <c r="H469" s="385"/>
    </row>
    <row r="470" ht="21.95" customHeight="1" spans="1:8">
      <c r="A470" s="379" t="s">
        <v>1040</v>
      </c>
      <c r="B470" s="380" t="s">
        <v>1041</v>
      </c>
      <c r="C470" s="380" t="s">
        <v>1043</v>
      </c>
      <c r="D470" s="381">
        <v>0</v>
      </c>
      <c r="E470" s="382">
        <v>15</v>
      </c>
      <c r="F470" s="383">
        <v>0</v>
      </c>
      <c r="G470" s="384" t="s">
        <v>445</v>
      </c>
      <c r="H470" s="385"/>
    </row>
    <row r="471" ht="21.95" customHeight="1" spans="1:8">
      <c r="A471" s="379" t="s">
        <v>1040</v>
      </c>
      <c r="B471" s="380" t="s">
        <v>1041</v>
      </c>
      <c r="C471" s="380" t="s">
        <v>1011</v>
      </c>
      <c r="D471" s="381">
        <v>0</v>
      </c>
      <c r="E471" s="382">
        <v>10</v>
      </c>
      <c r="F471" s="383">
        <v>0</v>
      </c>
      <c r="G471" s="384" t="s">
        <v>445</v>
      </c>
      <c r="H471" s="385"/>
    </row>
    <row r="472" ht="21.95" customHeight="1" spans="1:8">
      <c r="A472" s="379" t="s">
        <v>1040</v>
      </c>
      <c r="B472" s="380" t="s">
        <v>1041</v>
      </c>
      <c r="C472" s="380" t="s">
        <v>1015</v>
      </c>
      <c r="D472" s="381">
        <v>0</v>
      </c>
      <c r="E472" s="382">
        <v>10</v>
      </c>
      <c r="F472" s="383">
        <v>0</v>
      </c>
      <c r="G472" s="384" t="s">
        <v>445</v>
      </c>
      <c r="H472" s="385"/>
    </row>
    <row r="473" ht="21.95" customHeight="1" spans="1:8">
      <c r="A473" s="379"/>
      <c r="B473" s="380" t="s">
        <v>1044</v>
      </c>
      <c r="C473" s="380" t="s">
        <v>1045</v>
      </c>
      <c r="D473" s="381">
        <v>0</v>
      </c>
      <c r="E473" s="382">
        <v>60</v>
      </c>
      <c r="F473" s="383">
        <v>0</v>
      </c>
      <c r="G473" s="384"/>
      <c r="H473" s="385"/>
    </row>
    <row r="474" ht="21.95" customHeight="1" spans="1:8">
      <c r="A474" s="379" t="s">
        <v>1046</v>
      </c>
      <c r="B474" s="380" t="s">
        <v>1047</v>
      </c>
      <c r="C474" s="380" t="s">
        <v>1048</v>
      </c>
      <c r="D474" s="381">
        <v>0</v>
      </c>
      <c r="E474" s="382">
        <v>10</v>
      </c>
      <c r="F474" s="383">
        <v>0</v>
      </c>
      <c r="G474" s="384" t="s">
        <v>445</v>
      </c>
      <c r="H474" s="385"/>
    </row>
    <row r="475" ht="21.95" customHeight="1" spans="1:8">
      <c r="A475" s="379" t="s">
        <v>1046</v>
      </c>
      <c r="B475" s="380" t="s">
        <v>1047</v>
      </c>
      <c r="C475" s="380" t="s">
        <v>1049</v>
      </c>
      <c r="D475" s="381">
        <v>0</v>
      </c>
      <c r="E475" s="382">
        <v>20</v>
      </c>
      <c r="F475" s="383">
        <v>0</v>
      </c>
      <c r="G475" s="384" t="s">
        <v>445</v>
      </c>
      <c r="H475" s="385"/>
    </row>
    <row r="476" ht="21.95" customHeight="1" spans="1:8">
      <c r="A476" s="379" t="s">
        <v>1046</v>
      </c>
      <c r="B476" s="380" t="s">
        <v>1047</v>
      </c>
      <c r="C476" s="380" t="s">
        <v>1050</v>
      </c>
      <c r="D476" s="381">
        <v>0</v>
      </c>
      <c r="E476" s="382">
        <v>30</v>
      </c>
      <c r="F476" s="383">
        <v>0</v>
      </c>
      <c r="G476" s="384" t="s">
        <v>445</v>
      </c>
      <c r="H476" s="385"/>
    </row>
    <row r="477" ht="21.95" customHeight="1" spans="1:8">
      <c r="A477" s="379"/>
      <c r="B477" s="380" t="s">
        <v>1051</v>
      </c>
      <c r="C477" s="380" t="s">
        <v>1052</v>
      </c>
      <c r="D477" s="381">
        <v>82</v>
      </c>
      <c r="E477" s="382">
        <v>92</v>
      </c>
      <c r="F477" s="383">
        <v>0</v>
      </c>
      <c r="G477" s="384"/>
      <c r="H477" s="385"/>
    </row>
    <row r="478" ht="21.95" customHeight="1" spans="1:8">
      <c r="A478" s="379" t="s">
        <v>1053</v>
      </c>
      <c r="B478" s="380" t="s">
        <v>1054</v>
      </c>
      <c r="C478" s="380" t="s">
        <v>1055</v>
      </c>
      <c r="D478" s="381">
        <v>0</v>
      </c>
      <c r="E478" s="382">
        <v>15</v>
      </c>
      <c r="F478" s="383">
        <v>0</v>
      </c>
      <c r="G478" s="384" t="s">
        <v>445</v>
      </c>
      <c r="H478" s="385"/>
    </row>
    <row r="479" ht="21.95" customHeight="1" spans="1:8">
      <c r="A479" s="379" t="s">
        <v>1053</v>
      </c>
      <c r="B479" s="380" t="s">
        <v>1054</v>
      </c>
      <c r="C479" s="380" t="s">
        <v>1056</v>
      </c>
      <c r="D479" s="381">
        <v>0</v>
      </c>
      <c r="E479" s="382">
        <v>50</v>
      </c>
      <c r="F479" s="383">
        <v>0</v>
      </c>
      <c r="G479" s="384" t="s">
        <v>445</v>
      </c>
      <c r="H479" s="385"/>
    </row>
    <row r="480" ht="21.95" customHeight="1" spans="1:8">
      <c r="A480" s="379" t="s">
        <v>1053</v>
      </c>
      <c r="B480" s="380" t="s">
        <v>1054</v>
      </c>
      <c r="C480" s="380" t="s">
        <v>1057</v>
      </c>
      <c r="D480" s="381">
        <v>0</v>
      </c>
      <c r="E480" s="382">
        <v>20</v>
      </c>
      <c r="F480" s="383">
        <v>0</v>
      </c>
      <c r="G480" s="384" t="s">
        <v>445</v>
      </c>
      <c r="H480" s="385"/>
    </row>
    <row r="481" ht="21.95" customHeight="1" spans="1:8">
      <c r="A481" s="379" t="s">
        <v>1053</v>
      </c>
      <c r="B481" s="380" t="s">
        <v>1054</v>
      </c>
      <c r="C481" s="380" t="s">
        <v>1058</v>
      </c>
      <c r="D481" s="381">
        <v>0</v>
      </c>
      <c r="E481" s="382">
        <v>3</v>
      </c>
      <c r="F481" s="383">
        <v>0</v>
      </c>
      <c r="G481" s="384" t="s">
        <v>445</v>
      </c>
      <c r="H481" s="385"/>
    </row>
    <row r="482" ht="21.95" customHeight="1" spans="1:8">
      <c r="A482" s="379" t="s">
        <v>1053</v>
      </c>
      <c r="B482" s="380" t="s">
        <v>1054</v>
      </c>
      <c r="C482" s="380" t="s">
        <v>1059</v>
      </c>
      <c r="D482" s="381">
        <v>0</v>
      </c>
      <c r="E482" s="382">
        <v>4</v>
      </c>
      <c r="F482" s="383">
        <v>0</v>
      </c>
      <c r="G482" s="384" t="s">
        <v>445</v>
      </c>
      <c r="H482" s="385"/>
    </row>
    <row r="483" ht="21.95" customHeight="1" spans="1:8">
      <c r="A483" s="379"/>
      <c r="B483" s="380" t="s">
        <v>1060</v>
      </c>
      <c r="C483" s="380" t="s">
        <v>1061</v>
      </c>
      <c r="D483" s="381">
        <v>983</v>
      </c>
      <c r="E483" s="382">
        <v>1115</v>
      </c>
      <c r="F483" s="383">
        <v>0</v>
      </c>
      <c r="G483" s="384"/>
      <c r="H483" s="385"/>
    </row>
    <row r="484" ht="21.95" customHeight="1" spans="1:8">
      <c r="A484" s="379" t="s">
        <v>1062</v>
      </c>
      <c r="B484" s="380" t="s">
        <v>1063</v>
      </c>
      <c r="C484" s="380" t="s">
        <v>1064</v>
      </c>
      <c r="D484" s="381">
        <v>0</v>
      </c>
      <c r="E484" s="382">
        <v>265</v>
      </c>
      <c r="F484" s="383">
        <v>0</v>
      </c>
      <c r="G484" s="384" t="s">
        <v>445</v>
      </c>
      <c r="H484" s="385"/>
    </row>
    <row r="485" ht="21.95" customHeight="1" spans="1:8">
      <c r="A485" s="379" t="s">
        <v>1062</v>
      </c>
      <c r="B485" s="380" t="s">
        <v>1063</v>
      </c>
      <c r="C485" s="380" t="s">
        <v>1065</v>
      </c>
      <c r="D485" s="381">
        <v>0</v>
      </c>
      <c r="E485" s="382">
        <v>10</v>
      </c>
      <c r="F485" s="383">
        <v>0</v>
      </c>
      <c r="G485" s="384" t="s">
        <v>445</v>
      </c>
      <c r="H485" s="385"/>
    </row>
    <row r="486" ht="21.95" customHeight="1" spans="1:8">
      <c r="A486" s="379" t="s">
        <v>1062</v>
      </c>
      <c r="B486" s="380" t="s">
        <v>1063</v>
      </c>
      <c r="C486" s="380" t="s">
        <v>1042</v>
      </c>
      <c r="D486" s="381">
        <v>0</v>
      </c>
      <c r="E486" s="382">
        <v>120</v>
      </c>
      <c r="F486" s="383">
        <v>0</v>
      </c>
      <c r="G486" s="384" t="s">
        <v>445</v>
      </c>
      <c r="H486" s="385"/>
    </row>
    <row r="487" ht="21.95" customHeight="1" spans="1:8">
      <c r="A487" s="379" t="s">
        <v>1066</v>
      </c>
      <c r="B487" s="380" t="s">
        <v>1067</v>
      </c>
      <c r="C487" s="380" t="s">
        <v>1068</v>
      </c>
      <c r="D487" s="381">
        <v>0</v>
      </c>
      <c r="E487" s="382">
        <v>700</v>
      </c>
      <c r="F487" s="383">
        <v>0</v>
      </c>
      <c r="G487" s="384" t="s">
        <v>445</v>
      </c>
      <c r="H487" s="385" t="s">
        <v>1069</v>
      </c>
    </row>
    <row r="488" ht="21.95" customHeight="1" spans="1:8">
      <c r="A488" s="379" t="s">
        <v>1070</v>
      </c>
      <c r="B488" s="380" t="s">
        <v>1071</v>
      </c>
      <c r="C488" s="380" t="s">
        <v>1072</v>
      </c>
      <c r="D488" s="381">
        <v>0</v>
      </c>
      <c r="E488" s="382">
        <v>20</v>
      </c>
      <c r="F488" s="383">
        <v>0</v>
      </c>
      <c r="G488" s="384" t="s">
        <v>445</v>
      </c>
      <c r="H488" s="385"/>
    </row>
    <row r="489" ht="21.95" customHeight="1" spans="1:8">
      <c r="A489" s="379"/>
      <c r="B489" s="380" t="s">
        <v>1073</v>
      </c>
      <c r="C489" s="380" t="s">
        <v>1074</v>
      </c>
      <c r="D489" s="381">
        <v>49</v>
      </c>
      <c r="E489" s="382">
        <v>54</v>
      </c>
      <c r="F489" s="383">
        <v>0</v>
      </c>
      <c r="G489" s="384"/>
      <c r="H489" s="385"/>
    </row>
    <row r="490" ht="21.95" customHeight="1" spans="1:8">
      <c r="A490" s="379" t="s">
        <v>999</v>
      </c>
      <c r="B490" s="380" t="s">
        <v>356</v>
      </c>
      <c r="C490" s="380" t="s">
        <v>1075</v>
      </c>
      <c r="D490" s="381">
        <v>0</v>
      </c>
      <c r="E490" s="382">
        <v>2</v>
      </c>
      <c r="F490" s="383">
        <v>0</v>
      </c>
      <c r="G490" s="384" t="s">
        <v>369</v>
      </c>
      <c r="H490" s="385"/>
    </row>
    <row r="491" ht="21.95" customHeight="1" spans="1:8">
      <c r="A491" s="379" t="s">
        <v>999</v>
      </c>
      <c r="B491" s="380" t="s">
        <v>356</v>
      </c>
      <c r="C491" s="380" t="s">
        <v>1076</v>
      </c>
      <c r="D491" s="381">
        <v>0</v>
      </c>
      <c r="E491" s="382">
        <v>2</v>
      </c>
      <c r="F491" s="383">
        <v>0</v>
      </c>
      <c r="G491" s="384" t="s">
        <v>369</v>
      </c>
      <c r="H491" s="385"/>
    </row>
    <row r="492" ht="21.95" customHeight="1" spans="1:8">
      <c r="A492" s="379" t="s">
        <v>999</v>
      </c>
      <c r="B492" s="380" t="s">
        <v>356</v>
      </c>
      <c r="C492" s="380" t="s">
        <v>1077</v>
      </c>
      <c r="D492" s="381">
        <v>0</v>
      </c>
      <c r="E492" s="382">
        <v>40</v>
      </c>
      <c r="F492" s="383">
        <v>0</v>
      </c>
      <c r="G492" s="384" t="s">
        <v>369</v>
      </c>
      <c r="H492" s="385"/>
    </row>
    <row r="493" ht="21.95" customHeight="1" spans="1:8">
      <c r="A493" s="379" t="s">
        <v>999</v>
      </c>
      <c r="B493" s="380" t="s">
        <v>356</v>
      </c>
      <c r="C493" s="380" t="s">
        <v>1078</v>
      </c>
      <c r="D493" s="381">
        <v>0</v>
      </c>
      <c r="E493" s="382">
        <v>10</v>
      </c>
      <c r="F493" s="383">
        <v>0</v>
      </c>
      <c r="G493" s="384" t="s">
        <v>369</v>
      </c>
      <c r="H493" s="385"/>
    </row>
    <row r="494" ht="21.95" customHeight="1" spans="1:8">
      <c r="A494" s="379"/>
      <c r="B494" s="380" t="s">
        <v>136</v>
      </c>
      <c r="C494" s="380" t="s">
        <v>137</v>
      </c>
      <c r="D494" s="381">
        <v>2</v>
      </c>
      <c r="E494" s="382">
        <v>8</v>
      </c>
      <c r="F494" s="383">
        <v>0</v>
      </c>
      <c r="G494" s="384"/>
      <c r="H494" s="385"/>
    </row>
    <row r="495" ht="21.95" customHeight="1" spans="1:8">
      <c r="A495" s="379" t="s">
        <v>1079</v>
      </c>
      <c r="B495" s="380" t="s">
        <v>700</v>
      </c>
      <c r="C495" s="380" t="s">
        <v>1080</v>
      </c>
      <c r="D495" s="381">
        <v>0</v>
      </c>
      <c r="E495" s="382">
        <v>8</v>
      </c>
      <c r="F495" s="383">
        <v>0</v>
      </c>
      <c r="G495" s="384" t="s">
        <v>369</v>
      </c>
      <c r="H495" s="385"/>
    </row>
    <row r="496" ht="21.95" customHeight="1" spans="1:8">
      <c r="A496" s="379"/>
      <c r="B496" s="380" t="s">
        <v>138</v>
      </c>
      <c r="C496" s="380" t="s">
        <v>139</v>
      </c>
      <c r="D496" s="381">
        <v>389</v>
      </c>
      <c r="E496" s="382">
        <v>420</v>
      </c>
      <c r="F496" s="383">
        <v>0</v>
      </c>
      <c r="G496" s="384"/>
      <c r="H496" s="385"/>
    </row>
    <row r="497" ht="21.95" customHeight="1" spans="1:8">
      <c r="A497" s="379" t="s">
        <v>1081</v>
      </c>
      <c r="B497" s="380" t="s">
        <v>356</v>
      </c>
      <c r="C497" s="380" t="s">
        <v>1082</v>
      </c>
      <c r="D497" s="381">
        <v>0</v>
      </c>
      <c r="E497" s="382">
        <v>49</v>
      </c>
      <c r="F497" s="383">
        <v>0</v>
      </c>
      <c r="G497" s="384" t="s">
        <v>445</v>
      </c>
      <c r="H497" s="385"/>
    </row>
    <row r="498" ht="21.95" customHeight="1" spans="1:8">
      <c r="A498" s="379" t="s">
        <v>1081</v>
      </c>
      <c r="B498" s="380" t="s">
        <v>356</v>
      </c>
      <c r="C498" s="380" t="s">
        <v>1083</v>
      </c>
      <c r="D498" s="381">
        <v>0</v>
      </c>
      <c r="E498" s="382">
        <v>16</v>
      </c>
      <c r="F498" s="383">
        <v>0</v>
      </c>
      <c r="G498" s="384" t="s">
        <v>445</v>
      </c>
      <c r="H498" s="385"/>
    </row>
    <row r="499" ht="21.95" customHeight="1" spans="1:8">
      <c r="A499" s="379" t="s">
        <v>1081</v>
      </c>
      <c r="B499" s="380" t="s">
        <v>356</v>
      </c>
      <c r="C499" s="380" t="s">
        <v>1084</v>
      </c>
      <c r="D499" s="381">
        <v>0</v>
      </c>
      <c r="E499" s="382">
        <v>20</v>
      </c>
      <c r="F499" s="383">
        <v>0</v>
      </c>
      <c r="G499" s="384" t="s">
        <v>445</v>
      </c>
      <c r="H499" s="385"/>
    </row>
    <row r="500" ht="21.95" customHeight="1" spans="1:8">
      <c r="A500" s="379" t="s">
        <v>1081</v>
      </c>
      <c r="B500" s="380" t="s">
        <v>356</v>
      </c>
      <c r="C500" s="380" t="s">
        <v>1085</v>
      </c>
      <c r="D500" s="381">
        <v>0</v>
      </c>
      <c r="E500" s="382">
        <v>44</v>
      </c>
      <c r="F500" s="383">
        <v>0</v>
      </c>
      <c r="G500" s="384" t="s">
        <v>445</v>
      </c>
      <c r="H500" s="385"/>
    </row>
    <row r="501" ht="21.95" customHeight="1" spans="1:8">
      <c r="A501" s="379" t="s">
        <v>1081</v>
      </c>
      <c r="B501" s="380" t="s">
        <v>356</v>
      </c>
      <c r="C501" s="380" t="s">
        <v>1086</v>
      </c>
      <c r="D501" s="381">
        <v>0</v>
      </c>
      <c r="E501" s="382">
        <v>28</v>
      </c>
      <c r="F501" s="383">
        <v>0</v>
      </c>
      <c r="G501" s="384" t="s">
        <v>445</v>
      </c>
      <c r="H501" s="385"/>
    </row>
    <row r="502" ht="21.95" customHeight="1" spans="1:8">
      <c r="A502" s="379" t="s">
        <v>1081</v>
      </c>
      <c r="B502" s="380" t="s">
        <v>356</v>
      </c>
      <c r="C502" s="380" t="s">
        <v>1087</v>
      </c>
      <c r="D502" s="381">
        <v>0</v>
      </c>
      <c r="E502" s="382">
        <v>25</v>
      </c>
      <c r="F502" s="383">
        <v>0</v>
      </c>
      <c r="G502" s="384" t="s">
        <v>445</v>
      </c>
      <c r="H502" s="385"/>
    </row>
    <row r="503" ht="21.95" customHeight="1" spans="1:8">
      <c r="A503" s="379" t="s">
        <v>1081</v>
      </c>
      <c r="B503" s="380" t="s">
        <v>356</v>
      </c>
      <c r="C503" s="380" t="s">
        <v>1088</v>
      </c>
      <c r="D503" s="381">
        <v>0</v>
      </c>
      <c r="E503" s="382">
        <v>235</v>
      </c>
      <c r="F503" s="383">
        <v>0</v>
      </c>
      <c r="G503" s="384" t="s">
        <v>445</v>
      </c>
      <c r="H503" s="385"/>
    </row>
    <row r="504" ht="21.95" customHeight="1" spans="1:8">
      <c r="A504" s="379" t="s">
        <v>1081</v>
      </c>
      <c r="B504" s="380" t="s">
        <v>356</v>
      </c>
      <c r="C504" s="380" t="s">
        <v>1089</v>
      </c>
      <c r="D504" s="381">
        <v>0</v>
      </c>
      <c r="E504" s="382">
        <v>3</v>
      </c>
      <c r="F504" s="383">
        <v>0</v>
      </c>
      <c r="G504" s="384" t="s">
        <v>445</v>
      </c>
      <c r="H504" s="385"/>
    </row>
    <row r="505" ht="21.95" customHeight="1" spans="1:8">
      <c r="A505" s="379"/>
      <c r="B505" s="380" t="s">
        <v>1090</v>
      </c>
      <c r="C505" s="380" t="s">
        <v>1091</v>
      </c>
      <c r="D505" s="381">
        <v>215</v>
      </c>
      <c r="E505" s="382">
        <v>216</v>
      </c>
      <c r="F505" s="383">
        <v>0</v>
      </c>
      <c r="G505" s="384"/>
      <c r="H505" s="385"/>
    </row>
    <row r="506" ht="21.95" customHeight="1" spans="1:8">
      <c r="A506" s="379" t="s">
        <v>1092</v>
      </c>
      <c r="B506" s="380" t="s">
        <v>700</v>
      </c>
      <c r="C506" s="380" t="s">
        <v>1093</v>
      </c>
      <c r="D506" s="381">
        <v>0</v>
      </c>
      <c r="E506" s="382">
        <v>18</v>
      </c>
      <c r="F506" s="383">
        <v>0</v>
      </c>
      <c r="G506" s="384" t="s">
        <v>855</v>
      </c>
      <c r="H506" s="385"/>
    </row>
    <row r="507" ht="21.95" customHeight="1" spans="1:8">
      <c r="A507" s="379" t="s">
        <v>1092</v>
      </c>
      <c r="B507" s="380" t="s">
        <v>700</v>
      </c>
      <c r="C507" s="380" t="s">
        <v>1094</v>
      </c>
      <c r="D507" s="381">
        <v>0</v>
      </c>
      <c r="E507" s="382">
        <v>60</v>
      </c>
      <c r="F507" s="383">
        <v>0</v>
      </c>
      <c r="G507" s="384" t="s">
        <v>855</v>
      </c>
      <c r="H507" s="385"/>
    </row>
    <row r="508" ht="21.95" customHeight="1" spans="1:8">
      <c r="A508" s="379" t="s">
        <v>1092</v>
      </c>
      <c r="B508" s="380" t="s">
        <v>700</v>
      </c>
      <c r="C508" s="380" t="s">
        <v>1095</v>
      </c>
      <c r="D508" s="381">
        <v>0</v>
      </c>
      <c r="E508" s="382">
        <v>40</v>
      </c>
      <c r="F508" s="383">
        <v>0</v>
      </c>
      <c r="G508" s="384" t="s">
        <v>855</v>
      </c>
      <c r="H508" s="385"/>
    </row>
    <row r="509" ht="21.95" customHeight="1" spans="1:8">
      <c r="A509" s="379" t="s">
        <v>1092</v>
      </c>
      <c r="B509" s="380" t="s">
        <v>700</v>
      </c>
      <c r="C509" s="380" t="s">
        <v>319</v>
      </c>
      <c r="D509" s="381">
        <v>0</v>
      </c>
      <c r="E509" s="382">
        <v>90</v>
      </c>
      <c r="F509" s="383">
        <v>0</v>
      </c>
      <c r="G509" s="384" t="s">
        <v>855</v>
      </c>
      <c r="H509" s="385"/>
    </row>
    <row r="510" ht="21.95" customHeight="1" spans="1:8">
      <c r="A510" s="379" t="s">
        <v>1092</v>
      </c>
      <c r="B510" s="380" t="s">
        <v>700</v>
      </c>
      <c r="C510" s="380" t="s">
        <v>1096</v>
      </c>
      <c r="D510" s="381">
        <v>0</v>
      </c>
      <c r="E510" s="382">
        <v>5</v>
      </c>
      <c r="F510" s="383">
        <v>0</v>
      </c>
      <c r="G510" s="384" t="s">
        <v>855</v>
      </c>
      <c r="H510" s="385"/>
    </row>
    <row r="511" ht="21.95" customHeight="1" spans="1:8">
      <c r="A511" s="379" t="s">
        <v>1092</v>
      </c>
      <c r="B511" s="380" t="s">
        <v>700</v>
      </c>
      <c r="C511" s="380" t="s">
        <v>1097</v>
      </c>
      <c r="D511" s="381">
        <v>0</v>
      </c>
      <c r="E511" s="382">
        <v>3</v>
      </c>
      <c r="F511" s="383">
        <v>0</v>
      </c>
      <c r="G511" s="384" t="s">
        <v>855</v>
      </c>
      <c r="H511" s="385"/>
    </row>
    <row r="512" ht="21.95" customHeight="1" spans="1:8">
      <c r="A512" s="379"/>
      <c r="B512" s="380" t="s">
        <v>1098</v>
      </c>
      <c r="C512" s="380" t="s">
        <v>1099</v>
      </c>
      <c r="D512" s="381">
        <v>45</v>
      </c>
      <c r="E512" s="382">
        <v>45</v>
      </c>
      <c r="F512" s="383">
        <v>0</v>
      </c>
      <c r="G512" s="384"/>
      <c r="H512" s="385"/>
    </row>
    <row r="513" ht="21.95" customHeight="1" spans="1:8">
      <c r="A513" s="379" t="s">
        <v>1100</v>
      </c>
      <c r="B513" s="380" t="s">
        <v>356</v>
      </c>
      <c r="C513" s="380" t="s">
        <v>643</v>
      </c>
      <c r="D513" s="381">
        <v>0</v>
      </c>
      <c r="E513" s="382">
        <v>45</v>
      </c>
      <c r="F513" s="383">
        <v>0</v>
      </c>
      <c r="G513" s="384" t="s">
        <v>855</v>
      </c>
      <c r="H513" s="385"/>
    </row>
    <row r="514" ht="21.95" customHeight="1" spans="1:8">
      <c r="A514" s="379"/>
      <c r="B514" s="380" t="s">
        <v>1101</v>
      </c>
      <c r="C514" s="380" t="s">
        <v>1102</v>
      </c>
      <c r="D514" s="381">
        <v>18</v>
      </c>
      <c r="E514" s="382">
        <v>18</v>
      </c>
      <c r="F514" s="383">
        <v>0</v>
      </c>
      <c r="G514" s="384"/>
      <c r="H514" s="385"/>
    </row>
    <row r="515" ht="21.95" customHeight="1" spans="1:8">
      <c r="A515" s="379" t="s">
        <v>1092</v>
      </c>
      <c r="B515" s="380" t="s">
        <v>700</v>
      </c>
      <c r="C515" s="380" t="s">
        <v>1103</v>
      </c>
      <c r="D515" s="381">
        <v>0</v>
      </c>
      <c r="E515" s="382">
        <v>5</v>
      </c>
      <c r="F515" s="383">
        <v>0</v>
      </c>
      <c r="G515" s="384" t="s">
        <v>855</v>
      </c>
      <c r="H515" s="385"/>
    </row>
    <row r="516" ht="21.95" customHeight="1" spans="1:8">
      <c r="A516" s="379" t="s">
        <v>1092</v>
      </c>
      <c r="B516" s="380" t="s">
        <v>700</v>
      </c>
      <c r="C516" s="380" t="s">
        <v>1104</v>
      </c>
      <c r="D516" s="381">
        <v>0</v>
      </c>
      <c r="E516" s="382">
        <v>5</v>
      </c>
      <c r="F516" s="383">
        <v>0</v>
      </c>
      <c r="G516" s="384" t="s">
        <v>855</v>
      </c>
      <c r="H516" s="385"/>
    </row>
    <row r="517" ht="21.95" customHeight="1" spans="1:8">
      <c r="A517" s="379" t="s">
        <v>1092</v>
      </c>
      <c r="B517" s="380" t="s">
        <v>700</v>
      </c>
      <c r="C517" s="380" t="s">
        <v>1105</v>
      </c>
      <c r="D517" s="381">
        <v>0</v>
      </c>
      <c r="E517" s="382">
        <v>2</v>
      </c>
      <c r="F517" s="383">
        <v>0</v>
      </c>
      <c r="G517" s="384" t="s">
        <v>855</v>
      </c>
      <c r="H517" s="385"/>
    </row>
    <row r="518" ht="21.95" customHeight="1" spans="1:8">
      <c r="A518" s="379" t="s">
        <v>1092</v>
      </c>
      <c r="B518" s="380" t="s">
        <v>700</v>
      </c>
      <c r="C518" s="380" t="s">
        <v>1106</v>
      </c>
      <c r="D518" s="381">
        <v>0</v>
      </c>
      <c r="E518" s="382">
        <v>6</v>
      </c>
      <c r="F518" s="383">
        <v>0</v>
      </c>
      <c r="G518" s="384" t="s">
        <v>855</v>
      </c>
      <c r="H518" s="385"/>
    </row>
    <row r="519" ht="21.95" customHeight="1" spans="1:8">
      <c r="A519" s="379"/>
      <c r="B519" s="380" t="s">
        <v>142</v>
      </c>
      <c r="C519" s="380" t="s">
        <v>143</v>
      </c>
      <c r="D519" s="381">
        <v>41</v>
      </c>
      <c r="E519" s="382">
        <v>63</v>
      </c>
      <c r="F519" s="383">
        <v>0</v>
      </c>
      <c r="G519" s="384"/>
      <c r="H519" s="385"/>
    </row>
    <row r="520" ht="21.95" customHeight="1" spans="1:8">
      <c r="A520" s="379" t="s">
        <v>642</v>
      </c>
      <c r="B520" s="380" t="s">
        <v>356</v>
      </c>
      <c r="C520" s="380" t="s">
        <v>1107</v>
      </c>
      <c r="D520" s="381">
        <v>0</v>
      </c>
      <c r="E520" s="382">
        <v>36</v>
      </c>
      <c r="F520" s="383">
        <v>0</v>
      </c>
      <c r="G520" s="384" t="s">
        <v>369</v>
      </c>
      <c r="H520" s="385"/>
    </row>
    <row r="521" ht="21.95" customHeight="1" spans="1:8">
      <c r="A521" s="379" t="s">
        <v>642</v>
      </c>
      <c r="B521" s="380" t="s">
        <v>356</v>
      </c>
      <c r="C521" s="380" t="s">
        <v>1108</v>
      </c>
      <c r="D521" s="381">
        <v>0</v>
      </c>
      <c r="E521" s="382">
        <v>8</v>
      </c>
      <c r="F521" s="383">
        <v>0</v>
      </c>
      <c r="G521" s="384" t="s">
        <v>369</v>
      </c>
      <c r="H521" s="385"/>
    </row>
    <row r="522" ht="21.95" customHeight="1" spans="1:8">
      <c r="A522" s="379" t="s">
        <v>642</v>
      </c>
      <c r="B522" s="380" t="s">
        <v>356</v>
      </c>
      <c r="C522" s="380" t="s">
        <v>1109</v>
      </c>
      <c r="D522" s="381">
        <v>0</v>
      </c>
      <c r="E522" s="382">
        <v>19</v>
      </c>
      <c r="F522" s="383">
        <v>0</v>
      </c>
      <c r="G522" s="384" t="s">
        <v>369</v>
      </c>
      <c r="H522" s="385"/>
    </row>
    <row r="523" ht="21.95" customHeight="1" spans="1:8">
      <c r="A523" s="379"/>
      <c r="B523" s="380" t="s">
        <v>144</v>
      </c>
      <c r="C523" s="380" t="s">
        <v>145</v>
      </c>
      <c r="D523" s="381">
        <v>44</v>
      </c>
      <c r="E523" s="382">
        <v>55</v>
      </c>
      <c r="F523" s="383">
        <v>0</v>
      </c>
      <c r="G523" s="384"/>
      <c r="H523" s="385"/>
    </row>
    <row r="524" ht="21.95" customHeight="1" spans="1:8">
      <c r="A524" s="379" t="s">
        <v>642</v>
      </c>
      <c r="B524" s="380" t="s">
        <v>356</v>
      </c>
      <c r="C524" s="380" t="s">
        <v>1110</v>
      </c>
      <c r="D524" s="381">
        <v>0</v>
      </c>
      <c r="E524" s="382">
        <v>20</v>
      </c>
      <c r="F524" s="383">
        <v>0</v>
      </c>
      <c r="G524" s="384" t="s">
        <v>369</v>
      </c>
      <c r="H524" s="385"/>
    </row>
    <row r="525" ht="21.95" customHeight="1" spans="1:8">
      <c r="A525" s="379" t="s">
        <v>642</v>
      </c>
      <c r="B525" s="380" t="s">
        <v>356</v>
      </c>
      <c r="C525" s="380" t="s">
        <v>1111</v>
      </c>
      <c r="D525" s="381">
        <v>0</v>
      </c>
      <c r="E525" s="382">
        <v>5</v>
      </c>
      <c r="F525" s="383">
        <v>0</v>
      </c>
      <c r="G525" s="384" t="s">
        <v>369</v>
      </c>
      <c r="H525" s="385"/>
    </row>
    <row r="526" ht="21.95" customHeight="1" spans="1:8">
      <c r="A526" s="379" t="s">
        <v>642</v>
      </c>
      <c r="B526" s="380" t="s">
        <v>356</v>
      </c>
      <c r="C526" s="380" t="s">
        <v>1112</v>
      </c>
      <c r="D526" s="381">
        <v>0</v>
      </c>
      <c r="E526" s="382">
        <v>30</v>
      </c>
      <c r="F526" s="383">
        <v>0</v>
      </c>
      <c r="G526" s="384" t="s">
        <v>369</v>
      </c>
      <c r="H526" s="385"/>
    </row>
    <row r="527" ht="21.95" customHeight="1" spans="1:8">
      <c r="A527" s="379"/>
      <c r="B527" s="380" t="s">
        <v>1113</v>
      </c>
      <c r="C527" s="380" t="s">
        <v>1114</v>
      </c>
      <c r="D527" s="381">
        <v>38</v>
      </c>
      <c r="E527" s="382">
        <v>45</v>
      </c>
      <c r="F527" s="383">
        <v>0</v>
      </c>
      <c r="G527" s="384"/>
      <c r="H527" s="385"/>
    </row>
    <row r="528" ht="21.95" customHeight="1" spans="1:8">
      <c r="A528" s="379" t="s">
        <v>1115</v>
      </c>
      <c r="B528" s="380" t="s">
        <v>356</v>
      </c>
      <c r="C528" s="380" t="s">
        <v>1116</v>
      </c>
      <c r="D528" s="381">
        <v>0</v>
      </c>
      <c r="E528" s="382">
        <v>10</v>
      </c>
      <c r="F528" s="383">
        <v>0</v>
      </c>
      <c r="G528" s="384" t="s">
        <v>369</v>
      </c>
      <c r="H528" s="385"/>
    </row>
    <row r="529" ht="21.95" customHeight="1" spans="1:8">
      <c r="A529" s="379" t="s">
        <v>1115</v>
      </c>
      <c r="B529" s="380" t="s">
        <v>356</v>
      </c>
      <c r="C529" s="380" t="s">
        <v>1117</v>
      </c>
      <c r="D529" s="381">
        <v>0</v>
      </c>
      <c r="E529" s="382">
        <v>5</v>
      </c>
      <c r="F529" s="383">
        <v>0</v>
      </c>
      <c r="G529" s="384" t="s">
        <v>369</v>
      </c>
      <c r="H529" s="385"/>
    </row>
    <row r="530" ht="21.95" customHeight="1" spans="1:8">
      <c r="A530" s="379" t="s">
        <v>1115</v>
      </c>
      <c r="B530" s="380" t="s">
        <v>356</v>
      </c>
      <c r="C530" s="380" t="s">
        <v>1118</v>
      </c>
      <c r="D530" s="381">
        <v>0</v>
      </c>
      <c r="E530" s="382">
        <v>30</v>
      </c>
      <c r="F530" s="383">
        <v>0</v>
      </c>
      <c r="G530" s="384" t="s">
        <v>369</v>
      </c>
      <c r="H530" s="385"/>
    </row>
    <row r="531" ht="21.95" customHeight="1" spans="1:8">
      <c r="A531" s="379"/>
      <c r="B531" s="380" t="s">
        <v>1119</v>
      </c>
      <c r="C531" s="380" t="s">
        <v>1120</v>
      </c>
      <c r="D531" s="381">
        <v>11</v>
      </c>
      <c r="E531" s="382">
        <v>11</v>
      </c>
      <c r="F531" s="383">
        <v>0</v>
      </c>
      <c r="G531" s="384"/>
      <c r="H531" s="385"/>
    </row>
    <row r="532" ht="21.95" customHeight="1" spans="1:8">
      <c r="A532" s="379" t="s">
        <v>513</v>
      </c>
      <c r="B532" s="380" t="s">
        <v>356</v>
      </c>
      <c r="C532" s="380" t="s">
        <v>1121</v>
      </c>
      <c r="D532" s="381">
        <v>0</v>
      </c>
      <c r="E532" s="382">
        <v>5</v>
      </c>
      <c r="F532" s="383">
        <v>0</v>
      </c>
      <c r="G532" s="384" t="s">
        <v>369</v>
      </c>
      <c r="H532" s="385"/>
    </row>
    <row r="533" ht="21.95" customHeight="1" spans="1:8">
      <c r="A533" s="379" t="s">
        <v>513</v>
      </c>
      <c r="B533" s="380" t="s">
        <v>356</v>
      </c>
      <c r="C533" s="380" t="s">
        <v>1122</v>
      </c>
      <c r="D533" s="381">
        <v>0</v>
      </c>
      <c r="E533" s="382">
        <v>3</v>
      </c>
      <c r="F533" s="383">
        <v>0</v>
      </c>
      <c r="G533" s="384" t="s">
        <v>369</v>
      </c>
      <c r="H533" s="385"/>
    </row>
    <row r="534" ht="21.95" customHeight="1" spans="1:8">
      <c r="A534" s="379" t="s">
        <v>513</v>
      </c>
      <c r="B534" s="380" t="s">
        <v>356</v>
      </c>
      <c r="C534" s="380" t="s">
        <v>1123</v>
      </c>
      <c r="D534" s="381">
        <v>0</v>
      </c>
      <c r="E534" s="382">
        <v>3</v>
      </c>
      <c r="F534" s="383">
        <v>0</v>
      </c>
      <c r="G534" s="384" t="s">
        <v>369</v>
      </c>
      <c r="H534" s="385"/>
    </row>
    <row r="535" ht="21.95" customHeight="1" spans="1:8">
      <c r="A535" s="379"/>
      <c r="B535" s="380" t="s">
        <v>1124</v>
      </c>
      <c r="C535" s="380" t="s">
        <v>1125</v>
      </c>
      <c r="D535" s="381">
        <v>23</v>
      </c>
      <c r="E535" s="382">
        <v>33</v>
      </c>
      <c r="F535" s="383">
        <v>0</v>
      </c>
      <c r="G535" s="384"/>
      <c r="H535" s="385"/>
    </row>
    <row r="536" ht="21.95" customHeight="1" spans="1:8">
      <c r="A536" s="379" t="s">
        <v>1126</v>
      </c>
      <c r="B536" s="380" t="s">
        <v>356</v>
      </c>
      <c r="C536" s="380" t="s">
        <v>1127</v>
      </c>
      <c r="D536" s="381">
        <v>0</v>
      </c>
      <c r="E536" s="382">
        <v>10</v>
      </c>
      <c r="F536" s="383">
        <v>0</v>
      </c>
      <c r="G536" s="384" t="s">
        <v>638</v>
      </c>
      <c r="H536" s="385"/>
    </row>
    <row r="537" ht="21.95" customHeight="1" spans="1:8">
      <c r="A537" s="379" t="s">
        <v>1126</v>
      </c>
      <c r="B537" s="380" t="s">
        <v>356</v>
      </c>
      <c r="C537" s="380" t="s">
        <v>1128</v>
      </c>
      <c r="D537" s="381">
        <v>0</v>
      </c>
      <c r="E537" s="382">
        <v>5</v>
      </c>
      <c r="F537" s="383">
        <v>0</v>
      </c>
      <c r="G537" s="384" t="s">
        <v>638</v>
      </c>
      <c r="H537" s="385"/>
    </row>
    <row r="538" ht="21.95" customHeight="1" spans="1:8">
      <c r="A538" s="379" t="s">
        <v>1126</v>
      </c>
      <c r="B538" s="380" t="s">
        <v>356</v>
      </c>
      <c r="C538" s="380" t="s">
        <v>1129</v>
      </c>
      <c r="D538" s="381">
        <v>0</v>
      </c>
      <c r="E538" s="382">
        <v>10</v>
      </c>
      <c r="F538" s="383">
        <v>0</v>
      </c>
      <c r="G538" s="384" t="s">
        <v>638</v>
      </c>
      <c r="H538" s="385"/>
    </row>
    <row r="539" ht="21.95" customHeight="1" spans="1:8">
      <c r="A539" s="379" t="s">
        <v>1126</v>
      </c>
      <c r="B539" s="380" t="s">
        <v>356</v>
      </c>
      <c r="C539" s="380" t="s">
        <v>1130</v>
      </c>
      <c r="D539" s="381">
        <v>0</v>
      </c>
      <c r="E539" s="382">
        <v>8</v>
      </c>
      <c r="F539" s="383">
        <v>0</v>
      </c>
      <c r="G539" s="384" t="s">
        <v>638</v>
      </c>
      <c r="H539" s="385"/>
    </row>
    <row r="540" ht="21.95" customHeight="1" spans="1:8">
      <c r="A540" s="379"/>
      <c r="B540" s="380" t="s">
        <v>1131</v>
      </c>
      <c r="C540" s="380" t="s">
        <v>1132</v>
      </c>
      <c r="D540" s="381">
        <v>29</v>
      </c>
      <c r="E540" s="382">
        <v>29</v>
      </c>
      <c r="F540" s="383">
        <v>0</v>
      </c>
      <c r="G540" s="384"/>
      <c r="H540" s="385"/>
    </row>
    <row r="541" ht="21.95" customHeight="1" spans="1:8">
      <c r="A541" s="379" t="s">
        <v>1126</v>
      </c>
      <c r="B541" s="380" t="s">
        <v>356</v>
      </c>
      <c r="C541" s="380" t="s">
        <v>1133</v>
      </c>
      <c r="D541" s="381">
        <v>0</v>
      </c>
      <c r="E541" s="382">
        <v>15</v>
      </c>
      <c r="F541" s="383">
        <v>0</v>
      </c>
      <c r="G541" s="384" t="s">
        <v>638</v>
      </c>
      <c r="H541" s="385"/>
    </row>
    <row r="542" ht="21.95" customHeight="1" spans="1:8">
      <c r="A542" s="379" t="s">
        <v>1126</v>
      </c>
      <c r="B542" s="380" t="s">
        <v>356</v>
      </c>
      <c r="C542" s="380" t="s">
        <v>1134</v>
      </c>
      <c r="D542" s="381">
        <v>0</v>
      </c>
      <c r="E542" s="382">
        <v>12</v>
      </c>
      <c r="F542" s="383">
        <v>0</v>
      </c>
      <c r="G542" s="384" t="s">
        <v>638</v>
      </c>
      <c r="H542" s="385"/>
    </row>
    <row r="543" ht="21.95" customHeight="1" spans="1:8">
      <c r="A543" s="379" t="s">
        <v>1126</v>
      </c>
      <c r="B543" s="380" t="s">
        <v>356</v>
      </c>
      <c r="C543" s="380" t="s">
        <v>1135</v>
      </c>
      <c r="D543" s="381">
        <v>0</v>
      </c>
      <c r="E543" s="382">
        <v>2</v>
      </c>
      <c r="F543" s="383">
        <v>0</v>
      </c>
      <c r="G543" s="384" t="s">
        <v>638</v>
      </c>
      <c r="H543" s="385"/>
    </row>
    <row r="544" ht="21.95" customHeight="1" spans="1:8">
      <c r="A544" s="379"/>
      <c r="B544" s="380" t="s">
        <v>1136</v>
      </c>
      <c r="C544" s="380" t="s">
        <v>1137</v>
      </c>
      <c r="D544" s="381">
        <v>37</v>
      </c>
      <c r="E544" s="382">
        <v>35</v>
      </c>
      <c r="F544" s="383">
        <v>0</v>
      </c>
      <c r="G544" s="384"/>
      <c r="H544" s="385"/>
    </row>
    <row r="545" ht="21.95" customHeight="1" spans="1:8">
      <c r="A545" s="379" t="s">
        <v>1126</v>
      </c>
      <c r="B545" s="380" t="s">
        <v>356</v>
      </c>
      <c r="C545" s="380" t="s">
        <v>1138</v>
      </c>
      <c r="D545" s="381">
        <v>0</v>
      </c>
      <c r="E545" s="382">
        <v>18</v>
      </c>
      <c r="F545" s="383">
        <v>0</v>
      </c>
      <c r="G545" s="384" t="s">
        <v>638</v>
      </c>
      <c r="H545" s="385"/>
    </row>
    <row r="546" ht="21.95" customHeight="1" spans="1:8">
      <c r="A546" s="379" t="s">
        <v>1126</v>
      </c>
      <c r="B546" s="380" t="s">
        <v>356</v>
      </c>
      <c r="C546" s="380" t="s">
        <v>1139</v>
      </c>
      <c r="D546" s="381">
        <v>0</v>
      </c>
      <c r="E546" s="382">
        <v>15</v>
      </c>
      <c r="F546" s="383">
        <v>0</v>
      </c>
      <c r="G546" s="384" t="s">
        <v>638</v>
      </c>
      <c r="H546" s="385"/>
    </row>
    <row r="547" ht="21.95" customHeight="1" spans="1:8">
      <c r="A547" s="379" t="s">
        <v>1126</v>
      </c>
      <c r="B547" s="380" t="s">
        <v>356</v>
      </c>
      <c r="C547" s="380" t="s">
        <v>1140</v>
      </c>
      <c r="D547" s="381">
        <v>0</v>
      </c>
      <c r="E547" s="382">
        <v>2</v>
      </c>
      <c r="F547" s="383">
        <v>0</v>
      </c>
      <c r="G547" s="384" t="s">
        <v>638</v>
      </c>
      <c r="H547" s="385"/>
    </row>
    <row r="548" ht="21.95" customHeight="1" spans="1:8">
      <c r="A548" s="379"/>
      <c r="B548" s="380" t="s">
        <v>1141</v>
      </c>
      <c r="C548" s="380" t="s">
        <v>1142</v>
      </c>
      <c r="D548" s="381">
        <v>9</v>
      </c>
      <c r="E548" s="382">
        <v>24</v>
      </c>
      <c r="F548" s="383">
        <v>0</v>
      </c>
      <c r="G548" s="384"/>
      <c r="H548" s="385"/>
    </row>
    <row r="549" ht="21.95" customHeight="1" spans="1:8">
      <c r="A549" s="379" t="s">
        <v>1126</v>
      </c>
      <c r="B549" s="380" t="s">
        <v>356</v>
      </c>
      <c r="C549" s="380" t="s">
        <v>1143</v>
      </c>
      <c r="D549" s="381">
        <v>0</v>
      </c>
      <c r="E549" s="382">
        <v>7</v>
      </c>
      <c r="F549" s="383">
        <v>0</v>
      </c>
      <c r="G549" s="384" t="s">
        <v>638</v>
      </c>
      <c r="H549" s="385"/>
    </row>
    <row r="550" ht="21.95" customHeight="1" spans="1:8">
      <c r="A550" s="379" t="s">
        <v>1126</v>
      </c>
      <c r="B550" s="380" t="s">
        <v>356</v>
      </c>
      <c r="C550" s="380" t="s">
        <v>1144</v>
      </c>
      <c r="D550" s="381">
        <v>0</v>
      </c>
      <c r="E550" s="382">
        <v>5</v>
      </c>
      <c r="F550" s="383">
        <v>0</v>
      </c>
      <c r="G550" s="384" t="s">
        <v>638</v>
      </c>
      <c r="H550" s="385"/>
    </row>
    <row r="551" ht="21.95" customHeight="1" spans="1:8">
      <c r="A551" s="379" t="s">
        <v>1126</v>
      </c>
      <c r="B551" s="380" t="s">
        <v>356</v>
      </c>
      <c r="C551" s="380" t="s">
        <v>1145</v>
      </c>
      <c r="D551" s="381">
        <v>0</v>
      </c>
      <c r="E551" s="382">
        <v>12</v>
      </c>
      <c r="F551" s="383">
        <v>0</v>
      </c>
      <c r="G551" s="384" t="s">
        <v>638</v>
      </c>
      <c r="H551" s="385"/>
    </row>
    <row r="552" ht="21.95" customHeight="1" spans="1:8">
      <c r="A552" s="379"/>
      <c r="B552" s="380" t="s">
        <v>1146</v>
      </c>
      <c r="C552" s="380" t="s">
        <v>1147</v>
      </c>
      <c r="D552" s="381">
        <v>4554</v>
      </c>
      <c r="E552" s="382">
        <v>5110</v>
      </c>
      <c r="F552" s="383">
        <v>0</v>
      </c>
      <c r="G552" s="384"/>
      <c r="H552" s="385"/>
    </row>
    <row r="553" ht="21.95" customHeight="1" spans="1:8">
      <c r="A553" s="379" t="s">
        <v>1148</v>
      </c>
      <c r="B553" s="380" t="s">
        <v>1149</v>
      </c>
      <c r="C553" s="380" t="s">
        <v>323</v>
      </c>
      <c r="D553" s="381">
        <v>0</v>
      </c>
      <c r="E553" s="382">
        <v>390</v>
      </c>
      <c r="F553" s="383">
        <v>0</v>
      </c>
      <c r="G553" s="384" t="s">
        <v>369</v>
      </c>
      <c r="H553" s="385" t="s">
        <v>1150</v>
      </c>
    </row>
    <row r="554" ht="21.95" customHeight="1" spans="1:8">
      <c r="A554" s="379" t="s">
        <v>1148</v>
      </c>
      <c r="B554" s="380" t="s">
        <v>1149</v>
      </c>
      <c r="C554" s="380" t="s">
        <v>1151</v>
      </c>
      <c r="D554" s="381">
        <v>0</v>
      </c>
      <c r="E554" s="382">
        <v>4720</v>
      </c>
      <c r="F554" s="383">
        <v>0</v>
      </c>
      <c r="G554" s="384" t="s">
        <v>369</v>
      </c>
      <c r="H554" s="385"/>
    </row>
    <row r="555" ht="21.95" customHeight="1" spans="1:8">
      <c r="A555" s="379"/>
      <c r="B555" s="380" t="s">
        <v>1152</v>
      </c>
      <c r="C555" s="380" t="s">
        <v>1153</v>
      </c>
      <c r="D555" s="381">
        <v>7</v>
      </c>
      <c r="E555" s="382">
        <v>7</v>
      </c>
      <c r="F555" s="383">
        <v>0</v>
      </c>
      <c r="G555" s="384"/>
      <c r="H555" s="385"/>
    </row>
    <row r="556" ht="21.95" customHeight="1" spans="1:8">
      <c r="A556" s="379" t="s">
        <v>367</v>
      </c>
      <c r="B556" s="380" t="s">
        <v>356</v>
      </c>
      <c r="C556" s="380" t="s">
        <v>1154</v>
      </c>
      <c r="D556" s="381">
        <v>0</v>
      </c>
      <c r="E556" s="382">
        <v>4</v>
      </c>
      <c r="F556" s="383">
        <v>0</v>
      </c>
      <c r="G556" s="384" t="s">
        <v>369</v>
      </c>
      <c r="H556" s="385"/>
    </row>
    <row r="557" ht="21.95" customHeight="1" spans="1:8">
      <c r="A557" s="379" t="s">
        <v>367</v>
      </c>
      <c r="B557" s="380" t="s">
        <v>356</v>
      </c>
      <c r="C557" s="380" t="s">
        <v>1155</v>
      </c>
      <c r="D557" s="381">
        <v>0</v>
      </c>
      <c r="E557" s="382">
        <v>3</v>
      </c>
      <c r="F557" s="383">
        <v>0</v>
      </c>
      <c r="G557" s="384" t="s">
        <v>369</v>
      </c>
      <c r="H557" s="385"/>
    </row>
    <row r="558" ht="21.95" customHeight="1" spans="1:8">
      <c r="A558" s="379"/>
      <c r="B558" s="380" t="s">
        <v>1156</v>
      </c>
      <c r="C558" s="380" t="s">
        <v>1157</v>
      </c>
      <c r="D558" s="381">
        <v>3</v>
      </c>
      <c r="E558" s="382">
        <v>5</v>
      </c>
      <c r="F558" s="383">
        <v>0</v>
      </c>
      <c r="G558" s="384"/>
      <c r="H558" s="385"/>
    </row>
    <row r="559" ht="21.95" customHeight="1" spans="1:8">
      <c r="A559" s="379" t="s">
        <v>642</v>
      </c>
      <c r="B559" s="380" t="s">
        <v>356</v>
      </c>
      <c r="C559" s="380" t="s">
        <v>643</v>
      </c>
      <c r="D559" s="381">
        <v>0</v>
      </c>
      <c r="E559" s="382">
        <v>5</v>
      </c>
      <c r="F559" s="383">
        <v>0</v>
      </c>
      <c r="G559" s="384" t="s">
        <v>369</v>
      </c>
      <c r="H559" s="385"/>
    </row>
    <row r="560" ht="21.95" customHeight="1" spans="1:8">
      <c r="A560" s="379"/>
      <c r="B560" s="380" t="s">
        <v>1158</v>
      </c>
      <c r="C560" s="380" t="s">
        <v>1159</v>
      </c>
      <c r="D560" s="381">
        <v>158</v>
      </c>
      <c r="E560" s="382">
        <v>153</v>
      </c>
      <c r="F560" s="383">
        <v>0</v>
      </c>
      <c r="G560" s="384"/>
      <c r="H560" s="385"/>
    </row>
    <row r="561" ht="21.95" customHeight="1" spans="1:8">
      <c r="A561" s="379" t="s">
        <v>1160</v>
      </c>
      <c r="B561" s="380" t="s">
        <v>356</v>
      </c>
      <c r="C561" s="380" t="s">
        <v>1161</v>
      </c>
      <c r="D561" s="381">
        <v>0</v>
      </c>
      <c r="E561" s="382">
        <v>20</v>
      </c>
      <c r="F561" s="383">
        <v>0</v>
      </c>
      <c r="G561" s="384" t="s">
        <v>855</v>
      </c>
      <c r="H561" s="385"/>
    </row>
    <row r="562" ht="21.95" customHeight="1" spans="1:8">
      <c r="A562" s="379" t="s">
        <v>1160</v>
      </c>
      <c r="B562" s="380" t="s">
        <v>356</v>
      </c>
      <c r="C562" s="380" t="s">
        <v>1162</v>
      </c>
      <c r="D562" s="381">
        <v>0</v>
      </c>
      <c r="E562" s="382">
        <v>90</v>
      </c>
      <c r="F562" s="383">
        <v>0</v>
      </c>
      <c r="G562" s="384" t="s">
        <v>855</v>
      </c>
      <c r="H562" s="385"/>
    </row>
    <row r="563" ht="21.95" customHeight="1" spans="1:8">
      <c r="A563" s="379" t="s">
        <v>1160</v>
      </c>
      <c r="B563" s="380" t="s">
        <v>356</v>
      </c>
      <c r="C563" s="380" t="s">
        <v>1163</v>
      </c>
      <c r="D563" s="381">
        <v>0</v>
      </c>
      <c r="E563" s="382">
        <v>13</v>
      </c>
      <c r="F563" s="383">
        <v>0</v>
      </c>
      <c r="G563" s="384" t="s">
        <v>855</v>
      </c>
      <c r="H563" s="385"/>
    </row>
    <row r="564" ht="21.95" customHeight="1" spans="1:8">
      <c r="A564" s="379" t="s">
        <v>1160</v>
      </c>
      <c r="B564" s="380" t="s">
        <v>356</v>
      </c>
      <c r="C564" s="380" t="s">
        <v>1164</v>
      </c>
      <c r="D564" s="381">
        <v>0</v>
      </c>
      <c r="E564" s="382">
        <v>30</v>
      </c>
      <c r="F564" s="383">
        <v>0</v>
      </c>
      <c r="G564" s="384" t="s">
        <v>855</v>
      </c>
      <c r="H564" s="385"/>
    </row>
    <row r="565" ht="21.95" customHeight="1" spans="1:8">
      <c r="A565" s="379"/>
      <c r="B565" s="380" t="s">
        <v>146</v>
      </c>
      <c r="C565" s="380" t="s">
        <v>147</v>
      </c>
      <c r="D565" s="381">
        <v>3</v>
      </c>
      <c r="E565" s="382">
        <v>8</v>
      </c>
      <c r="F565" s="383">
        <v>0</v>
      </c>
      <c r="G565" s="384"/>
      <c r="H565" s="385"/>
    </row>
    <row r="566" ht="21.95" customHeight="1" spans="1:8">
      <c r="A566" s="379" t="s">
        <v>1165</v>
      </c>
      <c r="B566" s="380" t="s">
        <v>700</v>
      </c>
      <c r="C566" s="380" t="s">
        <v>1166</v>
      </c>
      <c r="D566" s="381">
        <v>0</v>
      </c>
      <c r="E566" s="382">
        <v>8</v>
      </c>
      <c r="F566" s="383">
        <v>0</v>
      </c>
      <c r="G566" s="384" t="s">
        <v>369</v>
      </c>
      <c r="H566" s="385"/>
    </row>
    <row r="567" ht="21.95" customHeight="1" spans="1:8">
      <c r="A567" s="379"/>
      <c r="B567" s="380" t="s">
        <v>1167</v>
      </c>
      <c r="C567" s="380" t="s">
        <v>1168</v>
      </c>
      <c r="D567" s="381">
        <v>32</v>
      </c>
      <c r="E567" s="382">
        <v>38</v>
      </c>
      <c r="F567" s="383">
        <v>0</v>
      </c>
      <c r="G567" s="384"/>
      <c r="H567" s="385"/>
    </row>
    <row r="568" ht="21.95" customHeight="1" spans="1:8">
      <c r="A568" s="379" t="s">
        <v>719</v>
      </c>
      <c r="B568" s="380" t="s">
        <v>356</v>
      </c>
      <c r="C568" s="380" t="s">
        <v>1169</v>
      </c>
      <c r="D568" s="381">
        <v>0</v>
      </c>
      <c r="E568" s="382">
        <v>7</v>
      </c>
      <c r="F568" s="383">
        <v>0</v>
      </c>
      <c r="G568" s="384" t="s">
        <v>358</v>
      </c>
      <c r="H568" s="385"/>
    </row>
    <row r="569" ht="21.95" customHeight="1" spans="1:8">
      <c r="A569" s="379" t="s">
        <v>719</v>
      </c>
      <c r="B569" s="380" t="s">
        <v>356</v>
      </c>
      <c r="C569" s="380" t="s">
        <v>1170</v>
      </c>
      <c r="D569" s="381">
        <v>0</v>
      </c>
      <c r="E569" s="382">
        <v>31</v>
      </c>
      <c r="F569" s="383">
        <v>0</v>
      </c>
      <c r="G569" s="384" t="s">
        <v>358</v>
      </c>
      <c r="H569" s="385"/>
    </row>
    <row r="570" ht="21.95" customHeight="1" spans="1:8">
      <c r="A570" s="379"/>
      <c r="B570" s="380" t="s">
        <v>1171</v>
      </c>
      <c r="C570" s="380" t="s">
        <v>1172</v>
      </c>
      <c r="D570" s="381">
        <v>35</v>
      </c>
      <c r="E570" s="382">
        <v>35</v>
      </c>
      <c r="F570" s="383">
        <v>0</v>
      </c>
      <c r="G570" s="384"/>
      <c r="H570" s="385"/>
    </row>
    <row r="571" ht="21.95" customHeight="1" spans="1:8">
      <c r="A571" s="379" t="s">
        <v>719</v>
      </c>
      <c r="B571" s="380" t="s">
        <v>356</v>
      </c>
      <c r="C571" s="380" t="s">
        <v>1173</v>
      </c>
      <c r="D571" s="381">
        <v>0</v>
      </c>
      <c r="E571" s="382">
        <v>15</v>
      </c>
      <c r="F571" s="383">
        <v>0</v>
      </c>
      <c r="G571" s="384" t="s">
        <v>358</v>
      </c>
      <c r="H571" s="385"/>
    </row>
    <row r="572" ht="21.95" customHeight="1" spans="1:8">
      <c r="A572" s="379" t="s">
        <v>719</v>
      </c>
      <c r="B572" s="380" t="s">
        <v>356</v>
      </c>
      <c r="C572" s="380" t="s">
        <v>1174</v>
      </c>
      <c r="D572" s="381">
        <v>0</v>
      </c>
      <c r="E572" s="382">
        <v>20</v>
      </c>
      <c r="F572" s="383">
        <v>0</v>
      </c>
      <c r="G572" s="384" t="s">
        <v>358</v>
      </c>
      <c r="H572" s="385"/>
    </row>
    <row r="573" ht="21.95" customHeight="1" spans="1:8">
      <c r="A573" s="379"/>
      <c r="B573" s="380" t="s">
        <v>1175</v>
      </c>
      <c r="C573" s="380" t="s">
        <v>1176</v>
      </c>
      <c r="D573" s="381">
        <v>0</v>
      </c>
      <c r="E573" s="382">
        <v>55</v>
      </c>
      <c r="F573" s="383">
        <v>0</v>
      </c>
      <c r="G573" s="384"/>
      <c r="H573" s="385"/>
    </row>
    <row r="574" ht="21.95" customHeight="1" spans="1:8">
      <c r="A574" s="379" t="s">
        <v>1165</v>
      </c>
      <c r="B574" s="380" t="s">
        <v>700</v>
      </c>
      <c r="C574" s="380" t="s">
        <v>1177</v>
      </c>
      <c r="D574" s="381">
        <v>0</v>
      </c>
      <c r="E574" s="382">
        <v>55</v>
      </c>
      <c r="F574" s="383">
        <v>0</v>
      </c>
      <c r="G574" s="384" t="s">
        <v>369</v>
      </c>
      <c r="H574" s="385"/>
    </row>
    <row r="575" ht="21.95" customHeight="1" spans="1:8">
      <c r="A575" s="379"/>
      <c r="B575" s="380" t="s">
        <v>1178</v>
      </c>
      <c r="C575" s="380" t="s">
        <v>1179</v>
      </c>
      <c r="D575" s="381">
        <v>15</v>
      </c>
      <c r="E575" s="382">
        <v>13</v>
      </c>
      <c r="F575" s="383">
        <v>0</v>
      </c>
      <c r="G575" s="384"/>
      <c r="H575" s="385"/>
    </row>
    <row r="576" ht="21.95" customHeight="1" spans="1:8">
      <c r="A576" s="379" t="s">
        <v>513</v>
      </c>
      <c r="B576" s="380" t="s">
        <v>356</v>
      </c>
      <c r="C576" s="380" t="s">
        <v>1138</v>
      </c>
      <c r="D576" s="381">
        <v>0</v>
      </c>
      <c r="E576" s="382">
        <v>5</v>
      </c>
      <c r="F576" s="383">
        <v>0</v>
      </c>
      <c r="G576" s="384" t="s">
        <v>638</v>
      </c>
      <c r="H576" s="385"/>
    </row>
    <row r="577" ht="21.95" customHeight="1" spans="1:8">
      <c r="A577" s="379" t="s">
        <v>513</v>
      </c>
      <c r="B577" s="380" t="s">
        <v>356</v>
      </c>
      <c r="C577" s="380" t="s">
        <v>1180</v>
      </c>
      <c r="D577" s="381">
        <v>0</v>
      </c>
      <c r="E577" s="382">
        <v>8</v>
      </c>
      <c r="F577" s="383">
        <v>0</v>
      </c>
      <c r="G577" s="384" t="s">
        <v>638</v>
      </c>
      <c r="H577" s="385"/>
    </row>
    <row r="578" ht="21.95" customHeight="1" spans="1:8">
      <c r="A578" s="379"/>
      <c r="B578" s="380" t="s">
        <v>1181</v>
      </c>
      <c r="C578" s="380" t="s">
        <v>1182</v>
      </c>
      <c r="D578" s="381">
        <v>17280</v>
      </c>
      <c r="E578" s="382">
        <v>12870</v>
      </c>
      <c r="F578" s="383">
        <v>12870</v>
      </c>
      <c r="G578" s="384"/>
      <c r="H578" s="385"/>
    </row>
    <row r="579" ht="21.95" customHeight="1" spans="1:8">
      <c r="A579" s="379" t="s">
        <v>1183</v>
      </c>
      <c r="B579" s="380" t="s">
        <v>1184</v>
      </c>
      <c r="C579" s="380" t="s">
        <v>279</v>
      </c>
      <c r="D579" s="381">
        <v>610</v>
      </c>
      <c r="E579" s="382">
        <v>700</v>
      </c>
      <c r="F579" s="383">
        <v>700</v>
      </c>
      <c r="G579" s="384" t="s">
        <v>426</v>
      </c>
      <c r="H579" s="385" t="s">
        <v>280</v>
      </c>
    </row>
    <row r="580" ht="21.95" customHeight="1" spans="1:8">
      <c r="A580" s="379" t="s">
        <v>1185</v>
      </c>
      <c r="B580" s="380" t="s">
        <v>1186</v>
      </c>
      <c r="C580" s="380" t="s">
        <v>281</v>
      </c>
      <c r="D580" s="381">
        <v>6500</v>
      </c>
      <c r="E580" s="382">
        <v>6500</v>
      </c>
      <c r="F580" s="383">
        <v>6500</v>
      </c>
      <c r="G580" s="384" t="s">
        <v>426</v>
      </c>
      <c r="H580" s="385" t="s">
        <v>282</v>
      </c>
    </row>
    <row r="581" ht="21.95" customHeight="1" spans="1:8">
      <c r="A581" s="379" t="s">
        <v>1187</v>
      </c>
      <c r="B581" s="380" t="s">
        <v>1188</v>
      </c>
      <c r="C581" s="380" t="s">
        <v>283</v>
      </c>
      <c r="D581" s="381">
        <v>300</v>
      </c>
      <c r="E581" s="382">
        <v>300</v>
      </c>
      <c r="F581" s="383">
        <v>300</v>
      </c>
      <c r="G581" s="384" t="s">
        <v>426</v>
      </c>
      <c r="H581" s="385" t="s">
        <v>284</v>
      </c>
    </row>
    <row r="582" ht="21.95" customHeight="1" spans="1:8">
      <c r="A582" s="379" t="s">
        <v>1189</v>
      </c>
      <c r="B582" s="380" t="s">
        <v>1190</v>
      </c>
      <c r="C582" s="380" t="s">
        <v>285</v>
      </c>
      <c r="D582" s="381">
        <v>60</v>
      </c>
      <c r="E582" s="382">
        <v>60</v>
      </c>
      <c r="F582" s="383">
        <v>60</v>
      </c>
      <c r="G582" s="384" t="s">
        <v>426</v>
      </c>
      <c r="H582" s="385" t="s">
        <v>286</v>
      </c>
    </row>
    <row r="583" ht="21.95" customHeight="1" spans="1:8">
      <c r="A583" s="379" t="s">
        <v>1191</v>
      </c>
      <c r="B583" s="380" t="s">
        <v>1192</v>
      </c>
      <c r="C583" s="380" t="s">
        <v>287</v>
      </c>
      <c r="D583" s="381">
        <v>300</v>
      </c>
      <c r="E583" s="382">
        <v>300</v>
      </c>
      <c r="F583" s="383">
        <v>300</v>
      </c>
      <c r="G583" s="384" t="s">
        <v>426</v>
      </c>
      <c r="H583" s="385" t="s">
        <v>288</v>
      </c>
    </row>
    <row r="584" ht="21.95" customHeight="1" spans="1:8">
      <c r="A584" s="379" t="s">
        <v>1193</v>
      </c>
      <c r="B584" s="380" t="s">
        <v>1194</v>
      </c>
      <c r="C584" s="380" t="s">
        <v>289</v>
      </c>
      <c r="D584" s="381">
        <v>400</v>
      </c>
      <c r="E584" s="382">
        <v>600</v>
      </c>
      <c r="F584" s="383">
        <v>600</v>
      </c>
      <c r="G584" s="384" t="s">
        <v>426</v>
      </c>
      <c r="H584" s="385" t="s">
        <v>1195</v>
      </c>
    </row>
    <row r="585" ht="21.95" customHeight="1" spans="1:8">
      <c r="A585" s="379" t="s">
        <v>1196</v>
      </c>
      <c r="B585" s="380" t="s">
        <v>1197</v>
      </c>
      <c r="C585" s="380" t="s">
        <v>291</v>
      </c>
      <c r="D585" s="381">
        <v>200</v>
      </c>
      <c r="E585" s="382">
        <v>200</v>
      </c>
      <c r="F585" s="383">
        <v>200</v>
      </c>
      <c r="G585" s="384" t="s">
        <v>426</v>
      </c>
      <c r="H585" s="385" t="s">
        <v>292</v>
      </c>
    </row>
    <row r="586" ht="21.95" customHeight="1" spans="1:8">
      <c r="A586" s="379" t="s">
        <v>1198</v>
      </c>
      <c r="B586" s="380" t="s">
        <v>1199</v>
      </c>
      <c r="C586" s="380" t="s">
        <v>293</v>
      </c>
      <c r="D586" s="381">
        <v>210</v>
      </c>
      <c r="E586" s="382">
        <v>210</v>
      </c>
      <c r="F586" s="383">
        <v>210</v>
      </c>
      <c r="G586" s="384" t="s">
        <v>426</v>
      </c>
      <c r="H586" s="385" t="s">
        <v>294</v>
      </c>
    </row>
    <row r="587" ht="21.95" customHeight="1" spans="1:8">
      <c r="A587" s="379" t="s">
        <v>1200</v>
      </c>
      <c r="B587" s="380" t="s">
        <v>295</v>
      </c>
      <c r="C587" s="380" t="s">
        <v>295</v>
      </c>
      <c r="D587" s="381">
        <v>1200</v>
      </c>
      <c r="E587" s="382">
        <v>2000</v>
      </c>
      <c r="F587" s="383">
        <v>2000</v>
      </c>
      <c r="G587" s="384" t="s">
        <v>426</v>
      </c>
      <c r="H587" s="385" t="s">
        <v>296</v>
      </c>
    </row>
    <row r="588" ht="21.95" customHeight="1" spans="1:8">
      <c r="A588" s="379" t="s">
        <v>1201</v>
      </c>
      <c r="B588" s="380" t="s">
        <v>1202</v>
      </c>
      <c r="C588" s="380" t="s">
        <v>297</v>
      </c>
      <c r="D588" s="388">
        <v>7500</v>
      </c>
      <c r="E588" s="382">
        <v>2000</v>
      </c>
      <c r="F588" s="383">
        <v>2000</v>
      </c>
      <c r="G588" s="384" t="s">
        <v>426</v>
      </c>
      <c r="H588" s="385" t="s">
        <v>1203</v>
      </c>
    </row>
    <row r="589" ht="21.95" customHeight="1" spans="1:8">
      <c r="A589" s="379"/>
      <c r="B589" s="380" t="s">
        <v>1204</v>
      </c>
      <c r="C589" s="380" t="s">
        <v>358</v>
      </c>
      <c r="D589" s="381">
        <v>1381</v>
      </c>
      <c r="E589" s="382">
        <v>1531</v>
      </c>
      <c r="F589" s="383">
        <v>1531</v>
      </c>
      <c r="G589" s="384"/>
      <c r="H589" s="385"/>
    </row>
    <row r="590" ht="21.95" customHeight="1" spans="1:8">
      <c r="A590" s="379" t="s">
        <v>489</v>
      </c>
      <c r="B590" s="380" t="s">
        <v>490</v>
      </c>
      <c r="C590" s="380" t="s">
        <v>299</v>
      </c>
      <c r="D590" s="381">
        <v>300</v>
      </c>
      <c r="E590" s="382">
        <v>300</v>
      </c>
      <c r="F590" s="383">
        <v>300</v>
      </c>
      <c r="G590" s="384" t="s">
        <v>358</v>
      </c>
      <c r="H590" s="385" t="s">
        <v>300</v>
      </c>
    </row>
    <row r="591" ht="21.95" customHeight="1" spans="1:8">
      <c r="A591" s="379" t="s">
        <v>711</v>
      </c>
      <c r="B591" s="380" t="s">
        <v>356</v>
      </c>
      <c r="C591" s="380" t="s">
        <v>301</v>
      </c>
      <c r="D591" s="381">
        <v>0</v>
      </c>
      <c r="E591" s="382">
        <v>100</v>
      </c>
      <c r="F591" s="383">
        <v>100</v>
      </c>
      <c r="G591" s="384" t="s">
        <v>358</v>
      </c>
      <c r="H591" s="385" t="s">
        <v>1205</v>
      </c>
    </row>
    <row r="592" ht="45" spans="1:8">
      <c r="A592" s="379" t="s">
        <v>661</v>
      </c>
      <c r="B592" s="380" t="s">
        <v>356</v>
      </c>
      <c r="C592" s="380" t="s">
        <v>303</v>
      </c>
      <c r="D592" s="381">
        <v>381</v>
      </c>
      <c r="E592" s="382">
        <v>431</v>
      </c>
      <c r="F592" s="383">
        <v>431</v>
      </c>
      <c r="G592" s="384" t="s">
        <v>358</v>
      </c>
      <c r="H592" s="385" t="s">
        <v>304</v>
      </c>
    </row>
    <row r="593" ht="21.95" customHeight="1" spans="1:8">
      <c r="A593" s="379" t="s">
        <v>1193</v>
      </c>
      <c r="B593" s="380" t="s">
        <v>1194</v>
      </c>
      <c r="C593" s="380" t="s">
        <v>305</v>
      </c>
      <c r="D593" s="381">
        <v>700</v>
      </c>
      <c r="E593" s="382">
        <v>700</v>
      </c>
      <c r="F593" s="383">
        <v>700</v>
      </c>
      <c r="G593" s="384" t="s">
        <v>358</v>
      </c>
      <c r="H593" s="385" t="s">
        <v>1206</v>
      </c>
    </row>
    <row r="594" ht="21.95" customHeight="1" spans="1:8">
      <c r="A594" s="379"/>
      <c r="B594" s="380" t="s">
        <v>1207</v>
      </c>
      <c r="C594" s="380" t="s">
        <v>1208</v>
      </c>
      <c r="D594" s="381">
        <v>5600</v>
      </c>
      <c r="E594" s="382">
        <v>5919</v>
      </c>
      <c r="F594" s="383">
        <v>350</v>
      </c>
      <c r="G594" s="384"/>
      <c r="H594" s="385"/>
    </row>
    <row r="595" ht="21.95" customHeight="1" spans="1:8">
      <c r="A595" s="379" t="s">
        <v>1209</v>
      </c>
      <c r="B595" s="380" t="s">
        <v>1210</v>
      </c>
      <c r="C595" s="380" t="s">
        <v>1211</v>
      </c>
      <c r="D595" s="381">
        <v>458</v>
      </c>
      <c r="E595" s="382">
        <v>464</v>
      </c>
      <c r="F595" s="383">
        <v>0</v>
      </c>
      <c r="G595" s="384" t="s">
        <v>1208</v>
      </c>
      <c r="H595" s="385" t="s">
        <v>1212</v>
      </c>
    </row>
    <row r="596" ht="56.25" spans="1:8">
      <c r="A596" s="379" t="s">
        <v>642</v>
      </c>
      <c r="B596" s="380" t="s">
        <v>356</v>
      </c>
      <c r="C596" s="380" t="s">
        <v>1213</v>
      </c>
      <c r="D596" s="381">
        <v>4597</v>
      </c>
      <c r="E596" s="382">
        <v>4910</v>
      </c>
      <c r="F596" s="383">
        <v>0</v>
      </c>
      <c r="G596" s="384" t="s">
        <v>1208</v>
      </c>
      <c r="H596" s="385" t="s">
        <v>1214</v>
      </c>
    </row>
    <row r="597" ht="21.95" customHeight="1" spans="1:8">
      <c r="A597" s="379" t="s">
        <v>1215</v>
      </c>
      <c r="B597" s="380" t="s">
        <v>1216</v>
      </c>
      <c r="C597" s="380" t="s">
        <v>307</v>
      </c>
      <c r="D597" s="381">
        <v>350</v>
      </c>
      <c r="E597" s="382">
        <v>350</v>
      </c>
      <c r="F597" s="383">
        <v>350</v>
      </c>
      <c r="G597" s="384" t="s">
        <v>1208</v>
      </c>
      <c r="H597" s="385" t="s">
        <v>308</v>
      </c>
    </row>
    <row r="598" ht="21.95" customHeight="1" spans="1:8">
      <c r="A598" s="379" t="s">
        <v>1217</v>
      </c>
      <c r="B598" s="380" t="s">
        <v>1218</v>
      </c>
      <c r="C598" s="380" t="s">
        <v>1219</v>
      </c>
      <c r="D598" s="381">
        <v>195</v>
      </c>
      <c r="E598" s="382">
        <v>195</v>
      </c>
      <c r="F598" s="383">
        <v>0</v>
      </c>
      <c r="G598" s="384" t="s">
        <v>1208</v>
      </c>
      <c r="H598" s="385" t="s">
        <v>1220</v>
      </c>
    </row>
    <row r="599" ht="21.95" customHeight="1" spans="1:8">
      <c r="A599" s="379"/>
      <c r="B599" s="380" t="s">
        <v>1221</v>
      </c>
      <c r="C599" s="380" t="s">
        <v>412</v>
      </c>
      <c r="D599" s="381">
        <v>300</v>
      </c>
      <c r="E599" s="382">
        <v>300</v>
      </c>
      <c r="F599" s="383">
        <v>300</v>
      </c>
      <c r="G599" s="384"/>
      <c r="H599" s="385"/>
    </row>
    <row r="600" ht="21.95" customHeight="1" spans="1:8">
      <c r="A600" s="379" t="s">
        <v>499</v>
      </c>
      <c r="B600" s="380" t="s">
        <v>500</v>
      </c>
      <c r="C600" s="380" t="s">
        <v>309</v>
      </c>
      <c r="D600" s="381">
        <v>300</v>
      </c>
      <c r="E600" s="382">
        <v>300</v>
      </c>
      <c r="F600" s="383">
        <v>300</v>
      </c>
      <c r="G600" s="384" t="s">
        <v>412</v>
      </c>
      <c r="H600" s="385" t="s">
        <v>310</v>
      </c>
    </row>
    <row r="601" ht="21.95" customHeight="1" spans="1:8">
      <c r="A601" s="379"/>
      <c r="B601" s="380" t="s">
        <v>1222</v>
      </c>
      <c r="C601" s="380" t="s">
        <v>638</v>
      </c>
      <c r="D601" s="381">
        <v>1190</v>
      </c>
      <c r="E601" s="382">
        <v>1200</v>
      </c>
      <c r="F601" s="383">
        <v>1200</v>
      </c>
      <c r="G601" s="384"/>
      <c r="H601" s="385"/>
    </row>
    <row r="602" ht="21.95" customHeight="1" spans="1:8">
      <c r="A602" s="379" t="s">
        <v>1223</v>
      </c>
      <c r="B602" s="380" t="s">
        <v>311</v>
      </c>
      <c r="C602" s="380" t="s">
        <v>311</v>
      </c>
      <c r="D602" s="381">
        <v>800</v>
      </c>
      <c r="E602" s="382">
        <v>500</v>
      </c>
      <c r="F602" s="383">
        <v>500</v>
      </c>
      <c r="G602" s="384" t="s">
        <v>638</v>
      </c>
      <c r="H602" s="385" t="s">
        <v>312</v>
      </c>
    </row>
    <row r="603" ht="21.95" customHeight="1" spans="1:8">
      <c r="A603" s="379" t="s">
        <v>1224</v>
      </c>
      <c r="B603" s="380" t="s">
        <v>1225</v>
      </c>
      <c r="C603" s="380" t="s">
        <v>1226</v>
      </c>
      <c r="D603" s="381">
        <v>0</v>
      </c>
      <c r="E603" s="382">
        <v>300</v>
      </c>
      <c r="F603" s="383">
        <v>300</v>
      </c>
      <c r="G603" s="384" t="s">
        <v>638</v>
      </c>
      <c r="H603" s="385" t="s">
        <v>1227</v>
      </c>
    </row>
    <row r="604" ht="21.95" customHeight="1" spans="1:8">
      <c r="A604" s="379" t="s">
        <v>1228</v>
      </c>
      <c r="B604" s="380" t="s">
        <v>1229</v>
      </c>
      <c r="C604" s="380" t="s">
        <v>315</v>
      </c>
      <c r="D604" s="381">
        <v>390</v>
      </c>
      <c r="E604" s="382">
        <v>400</v>
      </c>
      <c r="F604" s="383">
        <v>400</v>
      </c>
      <c r="G604" s="384" t="s">
        <v>638</v>
      </c>
      <c r="H604" s="385" t="s">
        <v>316</v>
      </c>
    </row>
    <row r="605" ht="21.95" customHeight="1" spans="1:8">
      <c r="A605" s="379"/>
      <c r="B605" s="380" t="s">
        <v>1230</v>
      </c>
      <c r="C605" s="380" t="s">
        <v>369</v>
      </c>
      <c r="D605" s="381">
        <v>1662</v>
      </c>
      <c r="E605" s="382">
        <v>5962</v>
      </c>
      <c r="F605" s="383">
        <v>5940</v>
      </c>
      <c r="G605" s="384"/>
      <c r="H605" s="385"/>
    </row>
    <row r="606" ht="21.95" customHeight="1" spans="1:8">
      <c r="A606" s="379" t="s">
        <v>1231</v>
      </c>
      <c r="B606" s="380" t="s">
        <v>1232</v>
      </c>
      <c r="C606" s="380" t="s">
        <v>1233</v>
      </c>
      <c r="D606" s="381">
        <v>20</v>
      </c>
      <c r="E606" s="382">
        <v>20</v>
      </c>
      <c r="F606" s="383">
        <v>0</v>
      </c>
      <c r="G606" s="384" t="s">
        <v>369</v>
      </c>
      <c r="H606" s="385" t="s">
        <v>1234</v>
      </c>
    </row>
    <row r="607" ht="21.95" customHeight="1" spans="1:8">
      <c r="A607" s="379" t="s">
        <v>1235</v>
      </c>
      <c r="B607" s="380" t="s">
        <v>1236</v>
      </c>
      <c r="C607" s="380" t="s">
        <v>1237</v>
      </c>
      <c r="D607" s="381">
        <v>500</v>
      </c>
      <c r="E607" s="382">
        <v>1000</v>
      </c>
      <c r="F607" s="383">
        <v>1000</v>
      </c>
      <c r="G607" s="384" t="s">
        <v>369</v>
      </c>
      <c r="H607" s="385" t="s">
        <v>1238</v>
      </c>
    </row>
    <row r="608" ht="21.95" customHeight="1" spans="1:8">
      <c r="A608" s="379" t="s">
        <v>642</v>
      </c>
      <c r="B608" s="380" t="s">
        <v>356</v>
      </c>
      <c r="C608" s="380" t="s">
        <v>317</v>
      </c>
      <c r="D608" s="381">
        <v>160</v>
      </c>
      <c r="E608" s="382">
        <v>160</v>
      </c>
      <c r="F608" s="383">
        <v>160</v>
      </c>
      <c r="G608" s="384" t="s">
        <v>369</v>
      </c>
      <c r="H608" s="385" t="s">
        <v>318</v>
      </c>
    </row>
    <row r="609" ht="21.95" customHeight="1" spans="1:8">
      <c r="A609" s="379" t="s">
        <v>1239</v>
      </c>
      <c r="B609" s="380" t="s">
        <v>1240</v>
      </c>
      <c r="C609" s="380" t="s">
        <v>319</v>
      </c>
      <c r="D609" s="381">
        <v>0</v>
      </c>
      <c r="E609" s="382">
        <v>300</v>
      </c>
      <c r="F609" s="383">
        <v>300</v>
      </c>
      <c r="G609" s="384" t="s">
        <v>369</v>
      </c>
      <c r="H609" s="385" t="s">
        <v>320</v>
      </c>
    </row>
    <row r="610" ht="45" spans="1:8">
      <c r="A610" s="379" t="s">
        <v>1241</v>
      </c>
      <c r="B610" s="380" t="s">
        <v>1242</v>
      </c>
      <c r="C610" s="380" t="s">
        <v>321</v>
      </c>
      <c r="D610" s="381">
        <v>2900</v>
      </c>
      <c r="E610" s="382">
        <v>3800</v>
      </c>
      <c r="F610" s="383">
        <v>3800</v>
      </c>
      <c r="G610" s="384" t="s">
        <v>369</v>
      </c>
      <c r="H610" s="385" t="s">
        <v>1243</v>
      </c>
    </row>
    <row r="611" ht="21.95" customHeight="1" spans="1:8">
      <c r="A611" s="379" t="s">
        <v>1148</v>
      </c>
      <c r="B611" s="380" t="s">
        <v>1149</v>
      </c>
      <c r="C611" s="380" t="s">
        <v>323</v>
      </c>
      <c r="D611" s="381">
        <v>680</v>
      </c>
      <c r="E611" s="382">
        <v>680</v>
      </c>
      <c r="F611" s="383">
        <v>680</v>
      </c>
      <c r="G611" s="384" t="s">
        <v>369</v>
      </c>
      <c r="H611" s="385" t="s">
        <v>324</v>
      </c>
    </row>
    <row r="612" ht="21.95" customHeight="1" spans="1:8">
      <c r="A612" s="379" t="s">
        <v>1244</v>
      </c>
      <c r="B612" s="380" t="s">
        <v>1245</v>
      </c>
      <c r="C612" s="380" t="s">
        <v>1246</v>
      </c>
      <c r="D612" s="381">
        <v>2</v>
      </c>
      <c r="E612" s="382">
        <v>2</v>
      </c>
      <c r="F612" s="383">
        <v>0</v>
      </c>
      <c r="G612" s="384" t="s">
        <v>369</v>
      </c>
      <c r="H612" s="385" t="s">
        <v>1247</v>
      </c>
    </row>
    <row r="613" ht="21.95" customHeight="1" spans="1:8">
      <c r="A613" s="379"/>
      <c r="B613" s="380" t="s">
        <v>1248</v>
      </c>
      <c r="C613" s="380" t="s">
        <v>445</v>
      </c>
      <c r="D613" s="381">
        <v>7400</v>
      </c>
      <c r="E613" s="382">
        <v>9300</v>
      </c>
      <c r="F613" s="383">
        <v>9300</v>
      </c>
      <c r="G613" s="384"/>
      <c r="H613" s="385"/>
    </row>
    <row r="614" ht="21.95" customHeight="1" spans="1:8">
      <c r="A614" s="379" t="s">
        <v>1249</v>
      </c>
      <c r="B614" s="380" t="s">
        <v>1250</v>
      </c>
      <c r="C614" s="380" t="s">
        <v>325</v>
      </c>
      <c r="D614" s="381">
        <v>400</v>
      </c>
      <c r="E614" s="382">
        <v>300</v>
      </c>
      <c r="F614" s="383">
        <v>300</v>
      </c>
      <c r="G614" s="384" t="s">
        <v>445</v>
      </c>
      <c r="H614" s="385" t="s">
        <v>326</v>
      </c>
    </row>
    <row r="615" ht="135" spans="1:8">
      <c r="A615" s="379" t="s">
        <v>1196</v>
      </c>
      <c r="B615" s="380" t="s">
        <v>1197</v>
      </c>
      <c r="C615" s="380" t="s">
        <v>327</v>
      </c>
      <c r="D615" s="381">
        <v>6000</v>
      </c>
      <c r="E615" s="382">
        <v>7000</v>
      </c>
      <c r="F615" s="383">
        <v>7000</v>
      </c>
      <c r="G615" s="384" t="s">
        <v>445</v>
      </c>
      <c r="H615" s="385" t="s">
        <v>328</v>
      </c>
    </row>
    <row r="616" ht="157.5" spans="1:8">
      <c r="A616" s="379" t="s">
        <v>1251</v>
      </c>
      <c r="B616" s="380" t="s">
        <v>1252</v>
      </c>
      <c r="C616" s="380" t="s">
        <v>329</v>
      </c>
      <c r="D616" s="381">
        <v>1000</v>
      </c>
      <c r="E616" s="382">
        <v>2000</v>
      </c>
      <c r="F616" s="383">
        <v>2000</v>
      </c>
      <c r="G616" s="384" t="s">
        <v>445</v>
      </c>
      <c r="H616" s="385" t="s">
        <v>330</v>
      </c>
    </row>
    <row r="617" ht="21.95" customHeight="1" spans="1:8">
      <c r="A617" s="379"/>
      <c r="B617" s="380" t="s">
        <v>1253</v>
      </c>
      <c r="C617" s="380" t="s">
        <v>855</v>
      </c>
      <c r="D617" s="381">
        <v>5906</v>
      </c>
      <c r="E617" s="382">
        <v>9696</v>
      </c>
      <c r="F617" s="383">
        <v>9690</v>
      </c>
      <c r="G617" s="384"/>
      <c r="H617" s="385"/>
    </row>
    <row r="618" ht="21.95" customHeight="1" spans="1:8">
      <c r="A618" s="379" t="s">
        <v>1254</v>
      </c>
      <c r="B618" s="380" t="s">
        <v>1255</v>
      </c>
      <c r="C618" s="380" t="s">
        <v>331</v>
      </c>
      <c r="D618" s="381">
        <v>100</v>
      </c>
      <c r="E618" s="382">
        <v>140</v>
      </c>
      <c r="F618" s="383">
        <v>140</v>
      </c>
      <c r="G618" s="384" t="s">
        <v>855</v>
      </c>
      <c r="H618" s="385" t="s">
        <v>332</v>
      </c>
    </row>
    <row r="619" ht="21.95" customHeight="1" spans="1:8">
      <c r="A619" s="379" t="s">
        <v>1256</v>
      </c>
      <c r="B619" s="380" t="s">
        <v>1257</v>
      </c>
      <c r="C619" s="380" t="s">
        <v>1258</v>
      </c>
      <c r="D619" s="381">
        <v>6</v>
      </c>
      <c r="E619" s="382">
        <v>6</v>
      </c>
      <c r="F619" s="383">
        <v>0</v>
      </c>
      <c r="G619" s="384" t="s">
        <v>855</v>
      </c>
      <c r="H619" s="385" t="s">
        <v>1259</v>
      </c>
    </row>
    <row r="620" ht="21.95" customHeight="1" spans="1:8">
      <c r="A620" s="379" t="s">
        <v>1260</v>
      </c>
      <c r="B620" s="380" t="s">
        <v>1261</v>
      </c>
      <c r="C620" s="380" t="s">
        <v>333</v>
      </c>
      <c r="D620" s="381">
        <v>2440</v>
      </c>
      <c r="E620" s="382">
        <v>4250</v>
      </c>
      <c r="F620" s="383">
        <v>4250</v>
      </c>
      <c r="G620" s="384" t="s">
        <v>855</v>
      </c>
      <c r="H620" s="385" t="s">
        <v>334</v>
      </c>
    </row>
    <row r="621" ht="21.95" customHeight="1" spans="1:8">
      <c r="A621" s="379" t="s">
        <v>1262</v>
      </c>
      <c r="B621" s="380" t="s">
        <v>1263</v>
      </c>
      <c r="C621" s="380" t="s">
        <v>335</v>
      </c>
      <c r="D621" s="381">
        <v>3360</v>
      </c>
      <c r="E621" s="382">
        <v>5300</v>
      </c>
      <c r="F621" s="383">
        <v>5300</v>
      </c>
      <c r="G621" s="384" t="s">
        <v>855</v>
      </c>
      <c r="H621" s="385" t="s">
        <v>336</v>
      </c>
    </row>
    <row r="622" ht="21.95" customHeight="1" spans="1:8">
      <c r="A622" s="379"/>
      <c r="B622" s="380" t="s">
        <v>1264</v>
      </c>
      <c r="C622" s="380" t="s">
        <v>1265</v>
      </c>
      <c r="D622" s="381">
        <v>425</v>
      </c>
      <c r="E622" s="382">
        <v>100</v>
      </c>
      <c r="F622" s="383">
        <v>0</v>
      </c>
      <c r="G622" s="384"/>
      <c r="H622" s="385"/>
    </row>
    <row r="623" ht="21.95" customHeight="1" spans="1:8">
      <c r="A623" s="379" t="s">
        <v>487</v>
      </c>
      <c r="B623" s="380" t="s">
        <v>488</v>
      </c>
      <c r="C623" s="380" t="s">
        <v>1266</v>
      </c>
      <c r="D623" s="381">
        <v>425</v>
      </c>
      <c r="E623" s="382">
        <v>100</v>
      </c>
      <c r="F623" s="383">
        <v>0</v>
      </c>
      <c r="G623" s="384" t="s">
        <v>426</v>
      </c>
      <c r="H623" s="385" t="s">
        <v>1267</v>
      </c>
    </row>
    <row r="624" ht="21.95" customHeight="1" spans="1:8">
      <c r="A624" s="379"/>
      <c r="B624" s="380" t="s">
        <v>1268</v>
      </c>
      <c r="C624" s="380" t="s">
        <v>1269</v>
      </c>
      <c r="D624" s="381">
        <v>0</v>
      </c>
      <c r="E624" s="382">
        <v>5</v>
      </c>
      <c r="F624" s="383">
        <v>0</v>
      </c>
      <c r="G624" s="384"/>
      <c r="H624" s="385"/>
    </row>
    <row r="625" ht="21.95" customHeight="1" spans="1:8">
      <c r="A625" s="379" t="s">
        <v>878</v>
      </c>
      <c r="B625" s="380" t="s">
        <v>879</v>
      </c>
      <c r="C625" s="380" t="s">
        <v>1270</v>
      </c>
      <c r="D625" s="381">
        <v>0</v>
      </c>
      <c r="E625" s="382">
        <v>5</v>
      </c>
      <c r="F625" s="383">
        <v>0</v>
      </c>
      <c r="G625" s="384" t="s">
        <v>426</v>
      </c>
      <c r="H625" s="385" t="s">
        <v>1271</v>
      </c>
    </row>
    <row r="626" ht="21.95" customHeight="1" spans="1:8">
      <c r="A626" s="379"/>
      <c r="B626" s="380" t="s">
        <v>1272</v>
      </c>
      <c r="C626" s="380" t="s">
        <v>1273</v>
      </c>
      <c r="D626" s="381">
        <v>6000</v>
      </c>
      <c r="E626" s="382">
        <v>6070</v>
      </c>
      <c r="F626" s="383">
        <v>6070</v>
      </c>
      <c r="G626" s="384"/>
      <c r="H626" s="385"/>
    </row>
    <row r="627" ht="21.95" customHeight="1" spans="1:8">
      <c r="A627" s="379" t="s">
        <v>606</v>
      </c>
      <c r="B627" s="380" t="s">
        <v>607</v>
      </c>
      <c r="C627" s="380" t="s">
        <v>337</v>
      </c>
      <c r="D627" s="381">
        <v>0</v>
      </c>
      <c r="E627" s="382">
        <v>220</v>
      </c>
      <c r="F627" s="383">
        <v>220</v>
      </c>
      <c r="G627" s="384" t="s">
        <v>437</v>
      </c>
      <c r="H627" s="385" t="s">
        <v>338</v>
      </c>
    </row>
    <row r="628" ht="21.95" customHeight="1" spans="1:8">
      <c r="A628" s="379" t="s">
        <v>606</v>
      </c>
      <c r="B628" s="380" t="s">
        <v>607</v>
      </c>
      <c r="C628" s="380" t="s">
        <v>339</v>
      </c>
      <c r="D628" s="381">
        <v>6000</v>
      </c>
      <c r="E628" s="382">
        <v>200</v>
      </c>
      <c r="F628" s="383">
        <v>200</v>
      </c>
      <c r="G628" s="384" t="s">
        <v>437</v>
      </c>
      <c r="H628" s="385" t="s">
        <v>340</v>
      </c>
    </row>
    <row r="629" ht="21.95" customHeight="1" spans="1:8">
      <c r="A629" s="379" t="s">
        <v>606</v>
      </c>
      <c r="B629" s="380" t="s">
        <v>607</v>
      </c>
      <c r="C629" s="380" t="s">
        <v>341</v>
      </c>
      <c r="D629" s="381">
        <v>0</v>
      </c>
      <c r="E629" s="382">
        <v>5650</v>
      </c>
      <c r="F629" s="383">
        <v>5650</v>
      </c>
      <c r="G629" s="384" t="s">
        <v>437</v>
      </c>
      <c r="H629" s="385" t="s">
        <v>342</v>
      </c>
    </row>
    <row r="630" ht="21.95" customHeight="1" spans="1:8">
      <c r="A630" s="379"/>
      <c r="B630" s="380" t="s">
        <v>158</v>
      </c>
      <c r="C630" s="380" t="s">
        <v>159</v>
      </c>
      <c r="D630" s="381">
        <v>46</v>
      </c>
      <c r="E630" s="382">
        <v>56</v>
      </c>
      <c r="F630" s="383">
        <v>0</v>
      </c>
      <c r="G630" s="384"/>
      <c r="H630" s="385"/>
    </row>
    <row r="631" ht="21.95" customHeight="1" spans="1:8">
      <c r="A631" s="379" t="s">
        <v>642</v>
      </c>
      <c r="B631" s="380" t="s">
        <v>356</v>
      </c>
      <c r="C631" s="380" t="s">
        <v>1274</v>
      </c>
      <c r="D631" s="381">
        <v>4</v>
      </c>
      <c r="E631" s="382">
        <v>2</v>
      </c>
      <c r="F631" s="383">
        <v>0</v>
      </c>
      <c r="G631" s="384" t="s">
        <v>1208</v>
      </c>
      <c r="H631" s="385"/>
    </row>
    <row r="632" ht="21.95" customHeight="1" spans="1:8">
      <c r="A632" s="379" t="s">
        <v>642</v>
      </c>
      <c r="B632" s="380" t="s">
        <v>356</v>
      </c>
      <c r="C632" s="380" t="s">
        <v>1275</v>
      </c>
      <c r="D632" s="381">
        <v>2</v>
      </c>
      <c r="E632" s="382">
        <v>50</v>
      </c>
      <c r="F632" s="383">
        <v>0</v>
      </c>
      <c r="G632" s="384" t="s">
        <v>1208</v>
      </c>
      <c r="H632" s="385" t="s">
        <v>1276</v>
      </c>
    </row>
    <row r="633" ht="21.95" customHeight="1" spans="1:8">
      <c r="A633" s="379" t="s">
        <v>642</v>
      </c>
      <c r="B633" s="380" t="s">
        <v>356</v>
      </c>
      <c r="C633" s="380" t="s">
        <v>1277</v>
      </c>
      <c r="D633" s="381">
        <v>40</v>
      </c>
      <c r="E633" s="382">
        <v>4</v>
      </c>
      <c r="F633" s="383">
        <v>0</v>
      </c>
      <c r="G633" s="384" t="s">
        <v>1208</v>
      </c>
      <c r="H633" s="385"/>
    </row>
    <row r="634" ht="21.95" customHeight="1" spans="1:8">
      <c r="A634" s="379"/>
      <c r="B634" s="380" t="s">
        <v>1278</v>
      </c>
      <c r="C634" s="380" t="s">
        <v>1279</v>
      </c>
      <c r="D634" s="381">
        <v>31</v>
      </c>
      <c r="E634" s="382">
        <v>31</v>
      </c>
      <c r="F634" s="383">
        <v>0</v>
      </c>
      <c r="G634" s="384"/>
      <c r="H634" s="385"/>
    </row>
    <row r="635" ht="21.95" customHeight="1" spans="1:8">
      <c r="A635" s="379" t="s">
        <v>1280</v>
      </c>
      <c r="B635" s="380" t="s">
        <v>1281</v>
      </c>
      <c r="C635" s="380" t="s">
        <v>1282</v>
      </c>
      <c r="D635" s="381">
        <v>31</v>
      </c>
      <c r="E635" s="382">
        <v>31</v>
      </c>
      <c r="F635" s="383">
        <v>0</v>
      </c>
      <c r="G635" s="384" t="s">
        <v>426</v>
      </c>
      <c r="H635" s="385" t="s">
        <v>1283</v>
      </c>
    </row>
    <row r="636" ht="21.95" customHeight="1" spans="1:8">
      <c r="A636" s="379"/>
      <c r="B636" s="380" t="s">
        <v>1284</v>
      </c>
      <c r="C636" s="380" t="s">
        <v>1285</v>
      </c>
      <c r="D636" s="381">
        <v>242</v>
      </c>
      <c r="E636" s="382">
        <v>242</v>
      </c>
      <c r="F636" s="383">
        <v>0</v>
      </c>
      <c r="G636" s="384"/>
      <c r="H636" s="385"/>
    </row>
    <row r="637" ht="21.95" customHeight="1" spans="1:8">
      <c r="A637" s="379" t="s">
        <v>1286</v>
      </c>
      <c r="B637" s="380" t="s">
        <v>1287</v>
      </c>
      <c r="C637" s="380" t="s">
        <v>1288</v>
      </c>
      <c r="D637" s="381">
        <v>0</v>
      </c>
      <c r="E637" s="382">
        <v>20</v>
      </c>
      <c r="F637" s="383">
        <v>0</v>
      </c>
      <c r="G637" s="384" t="s">
        <v>426</v>
      </c>
      <c r="H637" s="385" t="s">
        <v>1289</v>
      </c>
    </row>
    <row r="638" ht="21.95" customHeight="1" spans="1:8">
      <c r="A638" s="379" t="s">
        <v>1286</v>
      </c>
      <c r="B638" s="380" t="s">
        <v>1287</v>
      </c>
      <c r="C638" s="380" t="s">
        <v>1290</v>
      </c>
      <c r="D638" s="381">
        <v>0</v>
      </c>
      <c r="E638" s="382">
        <v>23</v>
      </c>
      <c r="F638" s="383">
        <v>0</v>
      </c>
      <c r="G638" s="384" t="s">
        <v>426</v>
      </c>
      <c r="H638" s="385" t="s">
        <v>1291</v>
      </c>
    </row>
    <row r="639" ht="33.75" spans="1:8">
      <c r="A639" s="379" t="s">
        <v>1286</v>
      </c>
      <c r="B639" s="380" t="s">
        <v>1287</v>
      </c>
      <c r="C639" s="380" t="s">
        <v>1292</v>
      </c>
      <c r="D639" s="381">
        <v>0</v>
      </c>
      <c r="E639" s="382">
        <v>78</v>
      </c>
      <c r="F639" s="383">
        <v>0</v>
      </c>
      <c r="G639" s="384" t="s">
        <v>426</v>
      </c>
      <c r="H639" s="385" t="s">
        <v>1293</v>
      </c>
    </row>
    <row r="640" ht="33.75" spans="1:8">
      <c r="A640" s="379" t="s">
        <v>1286</v>
      </c>
      <c r="B640" s="380" t="s">
        <v>1287</v>
      </c>
      <c r="C640" s="380" t="s">
        <v>1294</v>
      </c>
      <c r="D640" s="381">
        <v>0</v>
      </c>
      <c r="E640" s="382">
        <v>46</v>
      </c>
      <c r="F640" s="383">
        <v>0</v>
      </c>
      <c r="G640" s="384" t="s">
        <v>426</v>
      </c>
      <c r="H640" s="385" t="s">
        <v>1295</v>
      </c>
    </row>
    <row r="641" ht="22.5" spans="1:8">
      <c r="A641" s="379" t="s">
        <v>1286</v>
      </c>
      <c r="B641" s="380" t="s">
        <v>1287</v>
      </c>
      <c r="C641" s="380" t="s">
        <v>1296</v>
      </c>
      <c r="D641" s="381">
        <v>0</v>
      </c>
      <c r="E641" s="382">
        <v>75</v>
      </c>
      <c r="F641" s="383">
        <v>0</v>
      </c>
      <c r="G641" s="384" t="s">
        <v>426</v>
      </c>
      <c r="H641" s="385" t="s">
        <v>1297</v>
      </c>
    </row>
    <row r="642" ht="21.95" customHeight="1" spans="1:8">
      <c r="A642" s="379"/>
      <c r="B642" s="380" t="s">
        <v>1298</v>
      </c>
      <c r="C642" s="380" t="s">
        <v>1299</v>
      </c>
      <c r="D642" s="381">
        <v>30</v>
      </c>
      <c r="E642" s="382">
        <v>30</v>
      </c>
      <c r="F642" s="383">
        <v>0</v>
      </c>
      <c r="G642" s="384"/>
      <c r="H642" s="385"/>
    </row>
    <row r="643" ht="21.95" customHeight="1" spans="1:8">
      <c r="A643" s="379" t="s">
        <v>1300</v>
      </c>
      <c r="B643" s="380" t="s">
        <v>1301</v>
      </c>
      <c r="C643" s="380" t="s">
        <v>1302</v>
      </c>
      <c r="D643" s="381">
        <v>0</v>
      </c>
      <c r="E643" s="382">
        <v>30</v>
      </c>
      <c r="F643" s="383">
        <v>0</v>
      </c>
      <c r="G643" s="384" t="s">
        <v>426</v>
      </c>
      <c r="H643" s="385" t="s">
        <v>1303</v>
      </c>
    </row>
    <row r="644" ht="21.95" customHeight="1" spans="1:8">
      <c r="A644" s="379"/>
      <c r="B644" s="380" t="s">
        <v>1304</v>
      </c>
      <c r="C644" s="380" t="s">
        <v>1305</v>
      </c>
      <c r="D644" s="381">
        <v>0</v>
      </c>
      <c r="E644" s="382">
        <v>7</v>
      </c>
      <c r="F644" s="383">
        <v>0</v>
      </c>
      <c r="G644" s="384"/>
      <c r="H644" s="385"/>
    </row>
    <row r="645" ht="21.95" customHeight="1" spans="1:8">
      <c r="A645" s="379" t="s">
        <v>435</v>
      </c>
      <c r="B645" s="380" t="s">
        <v>356</v>
      </c>
      <c r="C645" s="380" t="s">
        <v>1306</v>
      </c>
      <c r="D645" s="381">
        <v>0</v>
      </c>
      <c r="E645" s="382">
        <v>7</v>
      </c>
      <c r="F645" s="383">
        <v>0</v>
      </c>
      <c r="G645" s="384" t="s">
        <v>426</v>
      </c>
      <c r="H645" s="385"/>
    </row>
    <row r="646" ht="21.95" customHeight="1" spans="1:8">
      <c r="A646" s="379"/>
      <c r="B646" s="380" t="s">
        <v>1307</v>
      </c>
      <c r="C646" s="380" t="s">
        <v>1308</v>
      </c>
      <c r="D646" s="381">
        <v>30</v>
      </c>
      <c r="E646" s="382">
        <v>30</v>
      </c>
      <c r="F646" s="383">
        <v>0</v>
      </c>
      <c r="G646" s="384"/>
      <c r="H646" s="385"/>
    </row>
    <row r="647" ht="21.95" customHeight="1" spans="1:8">
      <c r="A647" s="379" t="s">
        <v>1309</v>
      </c>
      <c r="B647" s="380" t="s">
        <v>1310</v>
      </c>
      <c r="C647" s="380" t="s">
        <v>1311</v>
      </c>
      <c r="D647" s="381">
        <v>0</v>
      </c>
      <c r="E647" s="382">
        <v>15</v>
      </c>
      <c r="F647" s="383">
        <v>0</v>
      </c>
      <c r="G647" s="384" t="s">
        <v>426</v>
      </c>
      <c r="H647" s="385"/>
    </row>
    <row r="648" ht="21.95" customHeight="1" spans="1:8">
      <c r="A648" s="379" t="s">
        <v>1309</v>
      </c>
      <c r="B648" s="380" t="s">
        <v>1310</v>
      </c>
      <c r="C648" s="380" t="s">
        <v>1312</v>
      </c>
      <c r="D648" s="381">
        <v>0</v>
      </c>
      <c r="E648" s="382">
        <v>15</v>
      </c>
      <c r="F648" s="383">
        <v>0</v>
      </c>
      <c r="G648" s="384" t="s">
        <v>426</v>
      </c>
      <c r="H648" s="385"/>
    </row>
    <row r="649" ht="21.95" customHeight="1" spans="1:8">
      <c r="A649" s="379"/>
      <c r="B649" s="380" t="s">
        <v>180</v>
      </c>
      <c r="C649" s="380" t="s">
        <v>181</v>
      </c>
      <c r="D649" s="388">
        <v>426</v>
      </c>
      <c r="E649" s="382">
        <v>452</v>
      </c>
      <c r="F649" s="383">
        <v>0</v>
      </c>
      <c r="G649" s="384"/>
      <c r="H649" s="385"/>
    </row>
    <row r="650" ht="21.95" customHeight="1" spans="1:8">
      <c r="A650" s="379" t="s">
        <v>1313</v>
      </c>
      <c r="B650" s="380" t="s">
        <v>1314</v>
      </c>
      <c r="C650" s="380" t="s">
        <v>1315</v>
      </c>
      <c r="D650" s="383">
        <v>0</v>
      </c>
      <c r="E650" s="382">
        <v>5</v>
      </c>
      <c r="F650" s="383">
        <v>0</v>
      </c>
      <c r="G650" s="384" t="s">
        <v>426</v>
      </c>
      <c r="H650" s="385"/>
    </row>
    <row r="651" ht="21.95" customHeight="1" spans="1:8">
      <c r="A651" s="379" t="s">
        <v>1313</v>
      </c>
      <c r="B651" s="380" t="s">
        <v>1314</v>
      </c>
      <c r="C651" s="380" t="s">
        <v>1316</v>
      </c>
      <c r="D651" s="383">
        <v>0</v>
      </c>
      <c r="E651" s="382">
        <v>117</v>
      </c>
      <c r="F651" s="383">
        <v>0</v>
      </c>
      <c r="G651" s="384" t="s">
        <v>426</v>
      </c>
      <c r="H651" s="385" t="s">
        <v>1317</v>
      </c>
    </row>
    <row r="652" ht="21.95" customHeight="1" spans="1:8">
      <c r="A652" s="379" t="s">
        <v>1313</v>
      </c>
      <c r="B652" s="380" t="s">
        <v>1314</v>
      </c>
      <c r="C652" s="380" t="s">
        <v>1318</v>
      </c>
      <c r="D652" s="383">
        <v>0</v>
      </c>
      <c r="E652" s="382">
        <v>5</v>
      </c>
      <c r="F652" s="383">
        <v>0</v>
      </c>
      <c r="G652" s="384" t="s">
        <v>426</v>
      </c>
      <c r="H652" s="385"/>
    </row>
    <row r="653" ht="21.95" customHeight="1" spans="1:8">
      <c r="A653" s="379" t="s">
        <v>1313</v>
      </c>
      <c r="B653" s="380" t="s">
        <v>1314</v>
      </c>
      <c r="C653" s="380" t="s">
        <v>1319</v>
      </c>
      <c r="D653" s="383">
        <v>0</v>
      </c>
      <c r="E653" s="382">
        <v>49</v>
      </c>
      <c r="F653" s="383">
        <v>0</v>
      </c>
      <c r="G653" s="384" t="s">
        <v>426</v>
      </c>
      <c r="H653" s="385" t="s">
        <v>1320</v>
      </c>
    </row>
    <row r="654" ht="21.95" customHeight="1" spans="1:8">
      <c r="A654" s="379" t="s">
        <v>1313</v>
      </c>
      <c r="B654" s="380" t="s">
        <v>1314</v>
      </c>
      <c r="C654" s="380" t="s">
        <v>1321</v>
      </c>
      <c r="D654" s="383">
        <v>0</v>
      </c>
      <c r="E654" s="382">
        <v>276</v>
      </c>
      <c r="F654" s="383">
        <v>0</v>
      </c>
      <c r="G654" s="384" t="s">
        <v>426</v>
      </c>
      <c r="H654" s="385" t="s">
        <v>1322</v>
      </c>
    </row>
  </sheetData>
  <sheetProtection formatCells="0" formatColumns="0" formatRows="0"/>
  <mergeCells count="8">
    <mergeCell ref="G2:H2"/>
    <mergeCell ref="E3:F3"/>
    <mergeCell ref="A3:A4"/>
    <mergeCell ref="B3:B4"/>
    <mergeCell ref="C3:C4"/>
    <mergeCell ref="D3:D4"/>
    <mergeCell ref="G3:G4"/>
    <mergeCell ref="H3:H4"/>
  </mergeCells>
  <printOptions horizontalCentered="1"/>
  <pageMargins left="0.196527777777778" right="0.196527777777778" top="0.786805555555556" bottom="0.590277777777778" header="0.5" footer="0.5"/>
  <pageSetup paperSize="9" orientation="landscape" horizontalDpi="600" verticalDpi="600"/>
  <headerFooter alignWithMargins="0" scaleWithDoc="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3"/>
  <sheetViews>
    <sheetView showGridLines="0" showZeros="0" workbookViewId="0">
      <selection activeCell="A1" sqref="A1:H1"/>
    </sheetView>
  </sheetViews>
  <sheetFormatPr defaultColWidth="6.875" defaultRowHeight="11.25"/>
  <cols>
    <col min="1" max="1" width="36.625" style="166" customWidth="1"/>
    <col min="2" max="2" width="10.25" style="166" customWidth="1"/>
    <col min="3" max="3" width="23.875" style="166" customWidth="1"/>
    <col min="4" max="4" width="10.625" style="166" customWidth="1"/>
    <col min="5" max="5" width="25.75" style="166" customWidth="1"/>
    <col min="6" max="6" width="10.5" style="166" customWidth="1"/>
    <col min="7" max="7" width="24.625" style="166" customWidth="1"/>
    <col min="8" max="8" width="10.5" style="166" customWidth="1"/>
    <col min="9" max="256" width="6.875" style="166" customWidth="1"/>
    <col min="257" max="16384" width="6.875" style="166"/>
  </cols>
  <sheetData>
    <row r="1" ht="28.5" customHeight="1" spans="1:11">
      <c r="A1" s="167" t="s">
        <v>1323</v>
      </c>
      <c r="B1" s="167"/>
      <c r="C1" s="167"/>
      <c r="D1" s="167"/>
      <c r="E1" s="167"/>
      <c r="F1" s="167"/>
      <c r="G1" s="167"/>
      <c r="H1" s="167"/>
      <c r="I1" s="371"/>
      <c r="J1" s="228"/>
      <c r="K1" s="228"/>
    </row>
    <row r="2" ht="14.25" customHeight="1" spans="1:11">
      <c r="A2" s="358"/>
      <c r="B2" s="358"/>
      <c r="C2" s="358"/>
      <c r="D2" s="322"/>
      <c r="E2" s="322"/>
      <c r="F2" s="185"/>
      <c r="G2" s="185"/>
      <c r="H2" s="212" t="s">
        <v>1324</v>
      </c>
      <c r="I2" s="228"/>
      <c r="J2" s="228"/>
      <c r="K2" s="228"/>
    </row>
    <row r="3" ht="18.75" customHeight="1" spans="1:11">
      <c r="A3" s="276" t="s">
        <v>1325</v>
      </c>
      <c r="B3" s="195"/>
      <c r="C3" s="195" t="s">
        <v>1326</v>
      </c>
      <c r="D3" s="195"/>
      <c r="E3" s="276"/>
      <c r="F3" s="195"/>
      <c r="G3" s="359"/>
      <c r="H3" s="360"/>
      <c r="I3" s="229"/>
      <c r="J3" s="229"/>
      <c r="K3" s="229"/>
    </row>
    <row r="4" ht="18" customHeight="1" spans="1:11">
      <c r="A4" s="175" t="s">
        <v>1327</v>
      </c>
      <c r="B4" s="174" t="s">
        <v>1328</v>
      </c>
      <c r="C4" s="196" t="s">
        <v>1329</v>
      </c>
      <c r="D4" s="174" t="s">
        <v>1328</v>
      </c>
      <c r="E4" s="177" t="s">
        <v>1330</v>
      </c>
      <c r="F4" s="175" t="s">
        <v>1328</v>
      </c>
      <c r="G4" s="177" t="s">
        <v>1331</v>
      </c>
      <c r="H4" s="174" t="s">
        <v>1328</v>
      </c>
      <c r="I4" s="229"/>
      <c r="J4" s="229"/>
      <c r="K4" s="229"/>
    </row>
    <row r="5" s="165" customFormat="1" ht="18" customHeight="1" spans="1:11">
      <c r="A5" s="346" t="s">
        <v>1332</v>
      </c>
      <c r="B5" s="361">
        <v>195000</v>
      </c>
      <c r="C5" s="346" t="s">
        <v>1333</v>
      </c>
      <c r="D5" s="183">
        <v>21994.6</v>
      </c>
      <c r="E5" s="346" t="s">
        <v>1334</v>
      </c>
      <c r="F5" s="183">
        <v>82111</v>
      </c>
      <c r="G5" s="346" t="s">
        <v>1335</v>
      </c>
      <c r="H5" s="183">
        <v>29660.26</v>
      </c>
      <c r="I5" s="229"/>
      <c r="J5" s="229"/>
      <c r="K5" s="229"/>
    </row>
    <row r="6" s="165" customFormat="1" ht="18" customHeight="1" spans="1:11">
      <c r="A6" s="346" t="s">
        <v>1336</v>
      </c>
      <c r="B6" s="183">
        <v>151763</v>
      </c>
      <c r="C6" s="346" t="s">
        <v>1337</v>
      </c>
      <c r="D6" s="183">
        <v>333.51</v>
      </c>
      <c r="E6" s="346" t="s">
        <v>1338</v>
      </c>
      <c r="F6" s="183">
        <v>68016.83</v>
      </c>
      <c r="G6" s="346" t="s">
        <v>1339</v>
      </c>
      <c r="H6" s="183">
        <v>41558.22</v>
      </c>
      <c r="I6" s="229"/>
      <c r="J6" s="229"/>
      <c r="K6" s="229"/>
    </row>
    <row r="7" s="165" customFormat="1" ht="18" customHeight="1" spans="1:11">
      <c r="A7" s="346" t="s">
        <v>1340</v>
      </c>
      <c r="B7" s="183">
        <v>43237</v>
      </c>
      <c r="C7" s="346" t="s">
        <v>1341</v>
      </c>
      <c r="D7" s="183">
        <v>6742.8</v>
      </c>
      <c r="E7" s="346" t="s">
        <v>1342</v>
      </c>
      <c r="F7" s="183">
        <v>11129.29</v>
      </c>
      <c r="G7" s="346" t="s">
        <v>1343</v>
      </c>
      <c r="H7" s="183">
        <v>16500</v>
      </c>
      <c r="I7" s="229"/>
      <c r="J7" s="229"/>
      <c r="K7" s="229"/>
    </row>
    <row r="8" s="165" customFormat="1" ht="18" customHeight="1" spans="1:11">
      <c r="A8" s="346" t="s">
        <v>1344</v>
      </c>
      <c r="B8" s="183">
        <v>1275</v>
      </c>
      <c r="C8" s="346" t="s">
        <v>1345</v>
      </c>
      <c r="D8" s="183">
        <v>32363.86</v>
      </c>
      <c r="E8" s="346" t="s">
        <v>1346</v>
      </c>
      <c r="F8" s="183">
        <v>2964.88</v>
      </c>
      <c r="G8" s="346" t="s">
        <v>1347</v>
      </c>
      <c r="H8" s="183">
        <v>0</v>
      </c>
      <c r="I8" s="229"/>
      <c r="J8" s="229"/>
      <c r="K8" s="229"/>
    </row>
    <row r="9" s="165" customFormat="1" ht="18" customHeight="1" spans="1:11">
      <c r="A9" s="346" t="s">
        <v>1348</v>
      </c>
      <c r="B9" s="183">
        <v>485</v>
      </c>
      <c r="C9" s="346" t="s">
        <v>1349</v>
      </c>
      <c r="D9" s="183">
        <v>121</v>
      </c>
      <c r="E9" s="346" t="s">
        <v>1350</v>
      </c>
      <c r="F9" s="183">
        <v>112889</v>
      </c>
      <c r="G9" s="346" t="s">
        <v>1351</v>
      </c>
      <c r="H9" s="183">
        <v>51122.64</v>
      </c>
      <c r="I9" s="229"/>
      <c r="J9" s="229"/>
      <c r="K9" s="229"/>
    </row>
    <row r="10" s="165" customFormat="1" ht="18" customHeight="1" spans="1:11">
      <c r="A10" s="346" t="s">
        <v>1352</v>
      </c>
      <c r="B10" s="183">
        <v>0</v>
      </c>
      <c r="C10" s="346" t="s">
        <v>1353</v>
      </c>
      <c r="D10" s="183">
        <v>642.75</v>
      </c>
      <c r="E10" s="346" t="s">
        <v>1342</v>
      </c>
      <c r="F10" s="183">
        <v>43195</v>
      </c>
      <c r="G10" s="346" t="s">
        <v>1354</v>
      </c>
      <c r="H10" s="183">
        <v>31580</v>
      </c>
      <c r="I10" s="229"/>
      <c r="J10" s="229"/>
      <c r="K10" s="229"/>
    </row>
    <row r="11" s="165" customFormat="1" ht="18" customHeight="1" spans="1:11">
      <c r="A11" s="346" t="s">
        <v>1355</v>
      </c>
      <c r="B11" s="183">
        <v>15204</v>
      </c>
      <c r="C11" s="346" t="s">
        <v>1356</v>
      </c>
      <c r="D11" s="183">
        <v>29377.74</v>
      </c>
      <c r="E11" s="346" t="s">
        <v>1346</v>
      </c>
      <c r="F11" s="183">
        <v>8004</v>
      </c>
      <c r="G11" s="346" t="s">
        <v>1357</v>
      </c>
      <c r="H11" s="183">
        <v>0</v>
      </c>
      <c r="I11" s="229"/>
      <c r="J11" s="229"/>
      <c r="K11" s="229"/>
    </row>
    <row r="12" s="165" customFormat="1" ht="18" customHeight="1" spans="1:11">
      <c r="A12" s="346" t="s">
        <v>1358</v>
      </c>
      <c r="B12" s="183">
        <v>0</v>
      </c>
      <c r="C12" s="346" t="s">
        <v>1359</v>
      </c>
      <c r="D12" s="183">
        <v>11952.66</v>
      </c>
      <c r="E12" s="346" t="s">
        <v>1360</v>
      </c>
      <c r="F12" s="183">
        <v>5300</v>
      </c>
      <c r="G12" s="346" t="s">
        <v>1361</v>
      </c>
      <c r="H12" s="183">
        <v>0</v>
      </c>
      <c r="I12" s="229"/>
      <c r="J12" s="229"/>
      <c r="K12" s="229"/>
    </row>
    <row r="13" s="165" customFormat="1" ht="18" customHeight="1" spans="1:11">
      <c r="A13" s="346" t="s">
        <v>1362</v>
      </c>
      <c r="B13" s="362">
        <v>0</v>
      </c>
      <c r="C13" s="346" t="s">
        <v>1363</v>
      </c>
      <c r="D13" s="183">
        <v>1040</v>
      </c>
      <c r="E13" s="346" t="s">
        <v>1364</v>
      </c>
      <c r="F13" s="183">
        <v>0</v>
      </c>
      <c r="G13" s="346" t="s">
        <v>1365</v>
      </c>
      <c r="H13" s="183">
        <v>10968.88</v>
      </c>
      <c r="I13" s="229"/>
      <c r="J13" s="229"/>
      <c r="K13" s="229"/>
    </row>
    <row r="14" s="165" customFormat="1" ht="18" customHeight="1" spans="1:11">
      <c r="A14" s="346" t="s">
        <v>1366</v>
      </c>
      <c r="B14" s="362">
        <v>371</v>
      </c>
      <c r="C14" s="346" t="s">
        <v>1367</v>
      </c>
      <c r="D14" s="183">
        <v>50546.73</v>
      </c>
      <c r="E14" s="346" t="s">
        <v>1368</v>
      </c>
      <c r="F14" s="183">
        <v>48080</v>
      </c>
      <c r="G14" s="346" t="s">
        <v>1369</v>
      </c>
      <c r="H14" s="183">
        <v>0</v>
      </c>
      <c r="I14" s="229"/>
      <c r="J14" s="229"/>
      <c r="K14" s="229"/>
    </row>
    <row r="15" s="165" customFormat="1" ht="18" customHeight="1" spans="1:11">
      <c r="A15" s="346" t="s">
        <v>1370</v>
      </c>
      <c r="B15" s="183">
        <v>25902</v>
      </c>
      <c r="C15" s="346" t="s">
        <v>1371</v>
      </c>
      <c r="D15" s="183">
        <v>2674.97</v>
      </c>
      <c r="E15" s="346" t="s">
        <v>1372</v>
      </c>
      <c r="F15" s="183">
        <v>0</v>
      </c>
      <c r="G15" s="346" t="s">
        <v>1373</v>
      </c>
      <c r="H15" s="183">
        <v>5300</v>
      </c>
      <c r="I15" s="229"/>
      <c r="J15" s="229"/>
      <c r="K15" s="229"/>
    </row>
    <row r="16" s="165" customFormat="1" ht="18" customHeight="1" spans="1:11">
      <c r="A16" s="346" t="s">
        <v>1374</v>
      </c>
      <c r="B16" s="183">
        <v>0</v>
      </c>
      <c r="C16" s="346" t="s">
        <v>1375</v>
      </c>
      <c r="D16" s="183">
        <v>685.55</v>
      </c>
      <c r="E16" s="346" t="s">
        <v>1376</v>
      </c>
      <c r="F16" s="183">
        <v>0</v>
      </c>
      <c r="G16" s="346" t="s">
        <v>1377</v>
      </c>
      <c r="H16" s="183">
        <v>60</v>
      </c>
      <c r="I16" s="229"/>
      <c r="J16" s="229"/>
      <c r="K16" s="229"/>
    </row>
    <row r="17" s="165" customFormat="1" ht="18" customHeight="1" spans="1:11">
      <c r="A17" s="346" t="s">
        <v>1378</v>
      </c>
      <c r="B17" s="183">
        <v>0</v>
      </c>
      <c r="C17" s="340" t="s">
        <v>1379</v>
      </c>
      <c r="D17" s="183">
        <v>1618.29</v>
      </c>
      <c r="E17" s="346" t="s">
        <v>1380</v>
      </c>
      <c r="F17" s="183">
        <v>0</v>
      </c>
      <c r="G17" s="346" t="s">
        <v>1381</v>
      </c>
      <c r="H17" s="363">
        <v>4250</v>
      </c>
      <c r="I17" s="229"/>
      <c r="J17" s="229"/>
      <c r="K17" s="229"/>
    </row>
    <row r="18" s="165" customFormat="1" ht="18" customHeight="1" spans="1:11">
      <c r="A18" s="346" t="s">
        <v>1382</v>
      </c>
      <c r="B18" s="183">
        <v>0</v>
      </c>
      <c r="C18" s="340" t="s">
        <v>1383</v>
      </c>
      <c r="D18" s="183">
        <v>91.68</v>
      </c>
      <c r="E18" s="346" t="s">
        <v>1384</v>
      </c>
      <c r="F18" s="183">
        <v>8310</v>
      </c>
      <c r="G18" s="346" t="s">
        <v>1385</v>
      </c>
      <c r="H18" s="363">
        <v>0</v>
      </c>
      <c r="I18" s="229"/>
      <c r="J18" s="229"/>
      <c r="K18" s="229"/>
    </row>
    <row r="19" s="165" customFormat="1" ht="18" customHeight="1" spans="1:11">
      <c r="A19" s="346" t="s">
        <v>1386</v>
      </c>
      <c r="B19" s="183">
        <v>0</v>
      </c>
      <c r="C19" s="340" t="s">
        <v>1387</v>
      </c>
      <c r="D19" s="183">
        <v>113.18</v>
      </c>
      <c r="E19" s="346" t="s">
        <v>1388</v>
      </c>
      <c r="F19" s="183">
        <v>0</v>
      </c>
      <c r="G19" s="346" t="s">
        <v>1389</v>
      </c>
      <c r="H19" s="363">
        <v>4000</v>
      </c>
      <c r="I19" s="229"/>
      <c r="J19" s="229"/>
      <c r="K19" s="229"/>
    </row>
    <row r="20" s="165" customFormat="1" ht="18" customHeight="1" spans="1:11">
      <c r="A20" s="346" t="s">
        <v>1390</v>
      </c>
      <c r="B20" s="183">
        <v>0</v>
      </c>
      <c r="C20" s="340" t="s">
        <v>1391</v>
      </c>
      <c r="D20" s="183">
        <v>0</v>
      </c>
      <c r="E20" s="346"/>
      <c r="F20" s="183"/>
      <c r="G20" s="346"/>
      <c r="H20" s="361"/>
      <c r="I20" s="229"/>
      <c r="J20" s="229"/>
      <c r="K20" s="229"/>
    </row>
    <row r="21" s="165" customFormat="1" ht="18" customHeight="1" spans="1:11">
      <c r="A21" s="346" t="s">
        <v>1392</v>
      </c>
      <c r="B21" s="183">
        <v>0</v>
      </c>
      <c r="C21" s="340" t="s">
        <v>1393</v>
      </c>
      <c r="D21" s="183">
        <v>21148.68</v>
      </c>
      <c r="E21" s="346"/>
      <c r="F21" s="183"/>
      <c r="G21" s="346"/>
      <c r="H21" s="361"/>
      <c r="I21" s="229"/>
      <c r="J21" s="229"/>
      <c r="K21" s="229"/>
    </row>
    <row r="22" s="165" customFormat="1" ht="18" customHeight="1" spans="1:11">
      <c r="A22" s="346" t="s">
        <v>1394</v>
      </c>
      <c r="B22" s="183">
        <v>0</v>
      </c>
      <c r="C22" s="340" t="s">
        <v>1395</v>
      </c>
      <c r="D22" s="183">
        <v>2</v>
      </c>
      <c r="E22" s="346"/>
      <c r="F22" s="183"/>
      <c r="G22" s="346"/>
      <c r="H22" s="361"/>
      <c r="I22" s="229"/>
      <c r="J22" s="229"/>
      <c r="K22" s="229"/>
    </row>
    <row r="23" s="165" customFormat="1" ht="18" customHeight="1" spans="1:11">
      <c r="A23" s="346"/>
      <c r="B23" s="183"/>
      <c r="C23" s="340" t="s">
        <v>1396</v>
      </c>
      <c r="D23" s="183">
        <v>2000</v>
      </c>
      <c r="E23" s="346"/>
      <c r="F23" s="183"/>
      <c r="G23" s="346"/>
      <c r="H23" s="361"/>
      <c r="I23" s="229"/>
      <c r="J23" s="229"/>
      <c r="K23" s="229"/>
    </row>
    <row r="24" s="165" customFormat="1" ht="18" customHeight="1" spans="1:11">
      <c r="A24" s="346"/>
      <c r="B24" s="183"/>
      <c r="C24" s="340" t="s">
        <v>1397</v>
      </c>
      <c r="D24" s="183">
        <v>2000</v>
      </c>
      <c r="E24" s="346"/>
      <c r="F24" s="183"/>
      <c r="G24" s="346"/>
      <c r="H24" s="361"/>
      <c r="I24" s="229"/>
      <c r="J24" s="229"/>
      <c r="K24" s="229"/>
    </row>
    <row r="25" s="165" customFormat="1" ht="18" customHeight="1" spans="1:11">
      <c r="A25" s="346"/>
      <c r="B25" s="183"/>
      <c r="C25" s="340" t="s">
        <v>1398</v>
      </c>
      <c r="D25" s="183">
        <v>4250</v>
      </c>
      <c r="E25" s="346"/>
      <c r="F25" s="183"/>
      <c r="G25" s="346"/>
      <c r="H25" s="361"/>
      <c r="I25" s="229"/>
      <c r="J25" s="229"/>
      <c r="K25" s="229"/>
    </row>
    <row r="26" s="165" customFormat="1" ht="18" customHeight="1" spans="1:11">
      <c r="A26" s="346"/>
      <c r="B26" s="183"/>
      <c r="C26" s="340" t="s">
        <v>1399</v>
      </c>
      <c r="D26" s="183">
        <v>5300</v>
      </c>
      <c r="E26" s="346"/>
      <c r="F26" s="183"/>
      <c r="G26" s="346"/>
      <c r="H26" s="361"/>
      <c r="I26" s="229"/>
      <c r="J26" s="229"/>
      <c r="K26" s="229"/>
    </row>
    <row r="27" s="165" customFormat="1" ht="18" customHeight="1" spans="1:11">
      <c r="A27" s="196" t="s">
        <v>1400</v>
      </c>
      <c r="B27" s="183">
        <v>195000</v>
      </c>
      <c r="C27" s="340" t="s">
        <v>1401</v>
      </c>
      <c r="D27" s="183">
        <v>0</v>
      </c>
      <c r="E27" s="196" t="s">
        <v>1402</v>
      </c>
      <c r="F27" s="183">
        <v>195000</v>
      </c>
      <c r="G27" s="196" t="s">
        <v>1402</v>
      </c>
      <c r="H27" s="183">
        <v>195000</v>
      </c>
      <c r="I27" s="229"/>
      <c r="J27" s="229"/>
      <c r="K27" s="229"/>
    </row>
    <row r="28" s="165" customFormat="1" ht="18" customHeight="1" spans="1:11">
      <c r="A28" s="346" t="s">
        <v>1403</v>
      </c>
      <c r="B28" s="183">
        <v>0</v>
      </c>
      <c r="C28" s="196" t="s">
        <v>1404</v>
      </c>
      <c r="D28" s="183">
        <v>195000</v>
      </c>
      <c r="E28" s="346"/>
      <c r="F28" s="183"/>
      <c r="G28" s="346"/>
      <c r="H28" s="361"/>
      <c r="I28" s="229"/>
      <c r="J28" s="229"/>
      <c r="K28" s="229"/>
    </row>
    <row r="29" ht="18" customHeight="1" spans="1:11">
      <c r="A29" s="364"/>
      <c r="B29" s="365"/>
      <c r="C29" s="366"/>
      <c r="D29" s="367"/>
      <c r="E29" s="368"/>
      <c r="F29" s="369"/>
      <c r="G29" s="368"/>
      <c r="H29" s="369"/>
      <c r="I29" s="228"/>
      <c r="J29" s="228"/>
      <c r="K29" s="228"/>
    </row>
    <row r="30" s="165" customFormat="1" ht="24" customHeight="1" spans="1:11">
      <c r="A30" s="370" t="s">
        <v>1405</v>
      </c>
      <c r="B30" s="183">
        <v>195000</v>
      </c>
      <c r="C30" s="370" t="s">
        <v>1406</v>
      </c>
      <c r="D30" s="183">
        <v>195000</v>
      </c>
      <c r="E30" s="370" t="s">
        <v>1406</v>
      </c>
      <c r="F30" s="183">
        <v>195000</v>
      </c>
      <c r="G30" s="370" t="s">
        <v>1406</v>
      </c>
      <c r="H30" s="183">
        <v>195000</v>
      </c>
      <c r="I30" s="229"/>
      <c r="J30" s="229"/>
      <c r="K30" s="229"/>
    </row>
    <row r="31" ht="24" customHeight="1" spans="1:11">
      <c r="A31" s="228"/>
      <c r="B31" s="228"/>
      <c r="C31" s="228"/>
      <c r="D31" s="228"/>
      <c r="E31" s="228"/>
      <c r="F31" s="228"/>
      <c r="G31" s="228"/>
      <c r="H31" s="228"/>
      <c r="I31" s="228"/>
      <c r="J31" s="228"/>
      <c r="K31" s="228"/>
    </row>
    <row r="32" ht="24" customHeight="1"/>
    <row r="33" ht="24" customHeight="1" spans="1:11">
      <c r="A33" s="228"/>
      <c r="B33" s="228"/>
      <c r="C33" s="228"/>
      <c r="D33" s="228"/>
      <c r="E33" s="228"/>
      <c r="F33" s="228"/>
      <c r="G33" s="228"/>
      <c r="H33" s="228"/>
      <c r="I33" s="228"/>
      <c r="J33" s="228"/>
      <c r="K33" s="228"/>
    </row>
  </sheetData>
  <sheetProtection formatCells="0" formatColumns="0" formatRows="0"/>
  <mergeCells count="2">
    <mergeCell ref="A1:H1"/>
    <mergeCell ref="A2:C2"/>
  </mergeCells>
  <printOptions horizontalCentered="1"/>
  <pageMargins left="0.393055555555556" right="0.393055555555556" top="0.865277777777778" bottom="0.786805555555556" header="0.471527777777778" footer="0.471527777777778"/>
  <pageSetup paperSize="9" scale="80" orientation="landscape" horizontalDpi="600" verticalDpi="600"/>
  <headerFooter alignWithMargins="0" scaleWithDoc="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000"/>
  <sheetViews>
    <sheetView showGridLines="0" showZeros="0" workbookViewId="0">
      <selection activeCell="A1" sqref="A1:J1"/>
    </sheetView>
  </sheetViews>
  <sheetFormatPr defaultColWidth="6.875" defaultRowHeight="11.25"/>
  <cols>
    <col min="1" max="1" width="13.875" style="166" customWidth="1"/>
    <col min="2" max="2" width="34.75" style="166" customWidth="1"/>
    <col min="3" max="10" width="11.125" style="166" customWidth="1"/>
    <col min="11" max="11" width="6.75" style="166" customWidth="1"/>
    <col min="12" max="256" width="6.875" style="166" customWidth="1"/>
    <col min="257" max="16384" width="6.875" style="166"/>
  </cols>
  <sheetData>
    <row r="1" ht="27.75" customHeight="1" spans="1:10">
      <c r="A1" s="167" t="s">
        <v>1407</v>
      </c>
      <c r="B1" s="167"/>
      <c r="C1" s="167"/>
      <c r="D1" s="167"/>
      <c r="E1" s="167"/>
      <c r="F1" s="167"/>
      <c r="G1" s="167"/>
      <c r="H1" s="167"/>
      <c r="I1" s="167"/>
      <c r="J1" s="167"/>
    </row>
    <row r="2" ht="22.5" customHeight="1" spans="2:10">
      <c r="B2" s="347"/>
      <c r="C2" s="347"/>
      <c r="D2" s="347"/>
      <c r="E2" s="347"/>
      <c r="F2" s="347"/>
      <c r="G2" s="347"/>
      <c r="H2" s="347"/>
      <c r="I2" s="353" t="s">
        <v>1</v>
      </c>
      <c r="J2" s="353"/>
    </row>
    <row r="3" ht="22.5" customHeight="1" spans="1:10">
      <c r="A3" s="177" t="s">
        <v>1408</v>
      </c>
      <c r="B3" s="177" t="s">
        <v>1409</v>
      </c>
      <c r="C3" s="177" t="s">
        <v>1410</v>
      </c>
      <c r="D3" s="177"/>
      <c r="E3" s="177"/>
      <c r="F3" s="177" t="s">
        <v>1411</v>
      </c>
      <c r="G3" s="177"/>
      <c r="H3" s="177"/>
      <c r="I3" s="354"/>
      <c r="J3" s="177"/>
    </row>
    <row r="4" ht="22.5" customHeight="1" spans="1:10">
      <c r="A4" s="177"/>
      <c r="B4" s="177"/>
      <c r="C4" s="309" t="s">
        <v>17</v>
      </c>
      <c r="D4" s="309" t="s">
        <v>1412</v>
      </c>
      <c r="E4" s="309" t="s">
        <v>1413</v>
      </c>
      <c r="F4" s="309" t="s">
        <v>17</v>
      </c>
      <c r="G4" s="177" t="s">
        <v>1412</v>
      </c>
      <c r="H4" s="348" t="s">
        <v>1413</v>
      </c>
      <c r="I4" s="355" t="s">
        <v>186</v>
      </c>
      <c r="J4" s="356" t="s">
        <v>187</v>
      </c>
    </row>
    <row r="5" s="165" customFormat="1" ht="23.1" customHeight="1" spans="1:10">
      <c r="A5" s="349"/>
      <c r="B5" s="350" t="s">
        <v>17</v>
      </c>
      <c r="C5" s="222">
        <v>268000</v>
      </c>
      <c r="D5" s="222">
        <v>178000</v>
      </c>
      <c r="E5" s="222">
        <v>90000</v>
      </c>
      <c r="F5" s="183">
        <v>284999.999999999</v>
      </c>
      <c r="G5" s="351">
        <v>194999.999999999</v>
      </c>
      <c r="H5" s="352">
        <v>90000</v>
      </c>
      <c r="I5" s="352">
        <f>F5-C5</f>
        <v>16999.999999999</v>
      </c>
      <c r="J5" s="357">
        <f>ROUND(I5/C5,3)</f>
        <v>0.063</v>
      </c>
    </row>
    <row r="6" ht="23.1" customHeight="1" spans="1:10">
      <c r="A6" s="349" t="s">
        <v>1414</v>
      </c>
      <c r="B6" s="350" t="s">
        <v>1415</v>
      </c>
      <c r="C6" s="222">
        <v>22578</v>
      </c>
      <c r="D6" s="222">
        <v>21378</v>
      </c>
      <c r="E6" s="222">
        <v>1200</v>
      </c>
      <c r="F6" s="183">
        <v>23494.6</v>
      </c>
      <c r="G6" s="351">
        <v>21994.6</v>
      </c>
      <c r="H6" s="352">
        <v>1500</v>
      </c>
      <c r="I6" s="352">
        <f>F6-C6</f>
        <v>916.599999999999</v>
      </c>
      <c r="J6" s="357">
        <f>ROUND(I6/C6,3)</f>
        <v>0.041</v>
      </c>
    </row>
    <row r="7" ht="23.1" customHeight="1" spans="1:10">
      <c r="A7" s="349" t="s">
        <v>1416</v>
      </c>
      <c r="B7" s="350" t="s">
        <v>1417</v>
      </c>
      <c r="C7" s="222">
        <v>0</v>
      </c>
      <c r="D7" s="222">
        <v>0</v>
      </c>
      <c r="E7" s="222">
        <v>0</v>
      </c>
      <c r="F7" s="183">
        <v>865.89</v>
      </c>
      <c r="G7" s="351">
        <v>865.89</v>
      </c>
      <c r="H7" s="222">
        <v>0</v>
      </c>
      <c r="I7" s="222">
        <v>0</v>
      </c>
      <c r="J7" s="183">
        <v>0</v>
      </c>
    </row>
    <row r="8" ht="23.1" customHeight="1" spans="1:10">
      <c r="A8" s="349" t="s">
        <v>1418</v>
      </c>
      <c r="B8" s="350" t="s">
        <v>1419</v>
      </c>
      <c r="C8" s="222">
        <v>0</v>
      </c>
      <c r="D8" s="222">
        <v>0</v>
      </c>
      <c r="E8" s="222">
        <v>0</v>
      </c>
      <c r="F8" s="183">
        <v>794.89</v>
      </c>
      <c r="G8" s="351">
        <v>794.89</v>
      </c>
      <c r="H8" s="222">
        <v>0</v>
      </c>
      <c r="I8" s="222">
        <v>0</v>
      </c>
      <c r="J8" s="183">
        <v>0</v>
      </c>
    </row>
    <row r="9" ht="23.1" customHeight="1" spans="1:10">
      <c r="A9" s="349" t="s">
        <v>1420</v>
      </c>
      <c r="B9" s="350" t="s">
        <v>1421</v>
      </c>
      <c r="C9" s="222">
        <v>0</v>
      </c>
      <c r="D9" s="222">
        <v>0</v>
      </c>
      <c r="E9" s="222">
        <v>0</v>
      </c>
      <c r="F9" s="183">
        <v>14.5</v>
      </c>
      <c r="G9" s="351">
        <v>14.5</v>
      </c>
      <c r="H9" s="222">
        <v>0</v>
      </c>
      <c r="I9" s="222">
        <v>0</v>
      </c>
      <c r="J9" s="183">
        <v>0</v>
      </c>
    </row>
    <row r="10" ht="23.1" customHeight="1" spans="1:10">
      <c r="A10" s="349" t="s">
        <v>1422</v>
      </c>
      <c r="B10" s="350" t="s">
        <v>1423</v>
      </c>
      <c r="C10" s="222">
        <v>0</v>
      </c>
      <c r="D10" s="222">
        <v>0</v>
      </c>
      <c r="E10" s="222">
        <v>0</v>
      </c>
      <c r="F10" s="183">
        <v>8</v>
      </c>
      <c r="G10" s="351">
        <v>8</v>
      </c>
      <c r="H10" s="222">
        <v>0</v>
      </c>
      <c r="I10" s="222">
        <v>0</v>
      </c>
      <c r="J10" s="183">
        <v>0</v>
      </c>
    </row>
    <row r="11" ht="23.1" customHeight="1" spans="1:10">
      <c r="A11" s="349" t="s">
        <v>1424</v>
      </c>
      <c r="B11" s="350" t="s">
        <v>1425</v>
      </c>
      <c r="C11" s="222">
        <v>0</v>
      </c>
      <c r="D11" s="222">
        <v>0</v>
      </c>
      <c r="E11" s="222">
        <v>0</v>
      </c>
      <c r="F11" s="183">
        <v>45</v>
      </c>
      <c r="G11" s="351">
        <v>45</v>
      </c>
      <c r="H11" s="222">
        <v>0</v>
      </c>
      <c r="I11" s="222">
        <v>0</v>
      </c>
      <c r="J11" s="183">
        <v>0</v>
      </c>
    </row>
    <row r="12" ht="23.1" customHeight="1" spans="1:10">
      <c r="A12" s="349" t="s">
        <v>1426</v>
      </c>
      <c r="B12" s="350" t="s">
        <v>1427</v>
      </c>
      <c r="C12" s="222">
        <v>0</v>
      </c>
      <c r="D12" s="222">
        <v>0</v>
      </c>
      <c r="E12" s="222">
        <v>0</v>
      </c>
      <c r="F12" s="183">
        <v>3.5</v>
      </c>
      <c r="G12" s="351">
        <v>3.5</v>
      </c>
      <c r="H12" s="222">
        <v>0</v>
      </c>
      <c r="I12" s="222">
        <v>0</v>
      </c>
      <c r="J12" s="183">
        <v>0</v>
      </c>
    </row>
    <row r="13" ht="23.1" customHeight="1" spans="1:10">
      <c r="A13" s="349" t="s">
        <v>1428</v>
      </c>
      <c r="B13" s="350" t="s">
        <v>1429</v>
      </c>
      <c r="C13" s="222">
        <v>0</v>
      </c>
      <c r="D13" s="222">
        <v>0</v>
      </c>
      <c r="E13" s="222">
        <v>0</v>
      </c>
      <c r="F13" s="183">
        <v>492.62</v>
      </c>
      <c r="G13" s="351">
        <v>492.62</v>
      </c>
      <c r="H13" s="222">
        <v>0</v>
      </c>
      <c r="I13" s="222">
        <v>0</v>
      </c>
      <c r="J13" s="183">
        <v>0</v>
      </c>
    </row>
    <row r="14" ht="23.1" customHeight="1" spans="1:10">
      <c r="A14" s="349" t="s">
        <v>1430</v>
      </c>
      <c r="B14" s="350" t="s">
        <v>1419</v>
      </c>
      <c r="C14" s="222">
        <v>0</v>
      </c>
      <c r="D14" s="222">
        <v>0</v>
      </c>
      <c r="E14" s="222">
        <v>0</v>
      </c>
      <c r="F14" s="183">
        <v>302.62</v>
      </c>
      <c r="G14" s="351">
        <v>302.62</v>
      </c>
      <c r="H14" s="222">
        <v>0</v>
      </c>
      <c r="I14" s="222">
        <v>0</v>
      </c>
      <c r="J14" s="183">
        <v>0</v>
      </c>
    </row>
    <row r="15" ht="23.1" customHeight="1" spans="1:10">
      <c r="A15" s="349" t="s">
        <v>1431</v>
      </c>
      <c r="B15" s="350" t="s">
        <v>1432</v>
      </c>
      <c r="C15" s="222">
        <v>0</v>
      </c>
      <c r="D15" s="222">
        <v>0</v>
      </c>
      <c r="E15" s="222">
        <v>0</v>
      </c>
      <c r="F15" s="183">
        <v>15</v>
      </c>
      <c r="G15" s="351">
        <v>15</v>
      </c>
      <c r="H15" s="222">
        <v>0</v>
      </c>
      <c r="I15" s="222">
        <v>0</v>
      </c>
      <c r="J15" s="183">
        <v>0</v>
      </c>
    </row>
    <row r="16" ht="23.1" customHeight="1" spans="1:10">
      <c r="A16" s="349" t="s">
        <v>1433</v>
      </c>
      <c r="B16" s="350" t="s">
        <v>1434</v>
      </c>
      <c r="C16" s="222">
        <v>0</v>
      </c>
      <c r="D16" s="222">
        <v>0</v>
      </c>
      <c r="E16" s="222">
        <v>0</v>
      </c>
      <c r="F16" s="183">
        <v>24</v>
      </c>
      <c r="G16" s="351">
        <v>24</v>
      </c>
      <c r="H16" s="222">
        <v>0</v>
      </c>
      <c r="I16" s="222">
        <v>0</v>
      </c>
      <c r="J16" s="183">
        <v>0</v>
      </c>
    </row>
    <row r="17" ht="23.1" customHeight="1" spans="1:10">
      <c r="A17" s="349" t="s">
        <v>1435</v>
      </c>
      <c r="B17" s="350" t="s">
        <v>1436</v>
      </c>
      <c r="C17" s="222">
        <v>0</v>
      </c>
      <c r="D17" s="222">
        <v>0</v>
      </c>
      <c r="E17" s="222">
        <v>0</v>
      </c>
      <c r="F17" s="183">
        <v>45</v>
      </c>
      <c r="G17" s="351">
        <v>45</v>
      </c>
      <c r="H17" s="222">
        <v>0</v>
      </c>
      <c r="I17" s="222">
        <v>0</v>
      </c>
      <c r="J17" s="183">
        <v>0</v>
      </c>
    </row>
    <row r="18" ht="23.1" customHeight="1" spans="1:10">
      <c r="A18" s="349" t="s">
        <v>1437</v>
      </c>
      <c r="B18" s="350" t="s">
        <v>1438</v>
      </c>
      <c r="C18" s="222">
        <v>0</v>
      </c>
      <c r="D18" s="222">
        <v>0</v>
      </c>
      <c r="E18" s="222">
        <v>0</v>
      </c>
      <c r="F18" s="183">
        <v>30</v>
      </c>
      <c r="G18" s="351">
        <v>30</v>
      </c>
      <c r="H18" s="222">
        <v>0</v>
      </c>
      <c r="I18" s="222">
        <v>0</v>
      </c>
      <c r="J18" s="183">
        <v>0</v>
      </c>
    </row>
    <row r="19" ht="23.1" customHeight="1" spans="1:10">
      <c r="A19" s="349" t="s">
        <v>1439</v>
      </c>
      <c r="B19" s="350" t="s">
        <v>1440</v>
      </c>
      <c r="C19" s="222">
        <v>0</v>
      </c>
      <c r="D19" s="222">
        <v>0</v>
      </c>
      <c r="E19" s="222">
        <v>0</v>
      </c>
      <c r="F19" s="183">
        <v>76</v>
      </c>
      <c r="G19" s="351">
        <v>76</v>
      </c>
      <c r="H19" s="222">
        <v>0</v>
      </c>
      <c r="I19" s="222">
        <v>0</v>
      </c>
      <c r="J19" s="183">
        <v>0</v>
      </c>
    </row>
    <row r="20" ht="23.1" customHeight="1" spans="1:10">
      <c r="A20" s="349" t="s">
        <v>1441</v>
      </c>
      <c r="B20" s="350" t="s">
        <v>1442</v>
      </c>
      <c r="C20" s="222">
        <v>0</v>
      </c>
      <c r="D20" s="222">
        <v>0</v>
      </c>
      <c r="E20" s="222">
        <v>0</v>
      </c>
      <c r="F20" s="183">
        <v>3040.13</v>
      </c>
      <c r="G20" s="351">
        <v>3040.13</v>
      </c>
      <c r="H20" s="222">
        <v>0</v>
      </c>
      <c r="I20" s="222">
        <v>0</v>
      </c>
      <c r="J20" s="183">
        <v>0</v>
      </c>
    </row>
    <row r="21" ht="23.1" customHeight="1" spans="1:10">
      <c r="A21" s="349" t="s">
        <v>1443</v>
      </c>
      <c r="B21" s="350" t="s">
        <v>1419</v>
      </c>
      <c r="C21" s="222">
        <v>0</v>
      </c>
      <c r="D21" s="222">
        <v>0</v>
      </c>
      <c r="E21" s="222">
        <v>0</v>
      </c>
      <c r="F21" s="183">
        <v>1222.52</v>
      </c>
      <c r="G21" s="351">
        <v>1222.52</v>
      </c>
      <c r="H21" s="222">
        <v>0</v>
      </c>
      <c r="I21" s="222">
        <v>0</v>
      </c>
      <c r="J21" s="183">
        <v>0</v>
      </c>
    </row>
    <row r="22" ht="23.1" customHeight="1" spans="1:10">
      <c r="A22" s="349" t="s">
        <v>1444</v>
      </c>
      <c r="B22" s="350" t="s">
        <v>1445</v>
      </c>
      <c r="C22" s="222">
        <v>0</v>
      </c>
      <c r="D22" s="222">
        <v>0</v>
      </c>
      <c r="E22" s="222">
        <v>0</v>
      </c>
      <c r="F22" s="183">
        <v>700</v>
      </c>
      <c r="G22" s="351">
        <v>700</v>
      </c>
      <c r="H22" s="222">
        <v>0</v>
      </c>
      <c r="I22" s="222">
        <v>0</v>
      </c>
      <c r="J22" s="183">
        <v>0</v>
      </c>
    </row>
    <row r="23" ht="23.1" customHeight="1" spans="1:10">
      <c r="A23" s="349" t="s">
        <v>1446</v>
      </c>
      <c r="B23" s="350" t="s">
        <v>1447</v>
      </c>
      <c r="C23" s="222">
        <v>0</v>
      </c>
      <c r="D23" s="222">
        <v>0</v>
      </c>
      <c r="E23" s="222">
        <v>0</v>
      </c>
      <c r="F23" s="183">
        <v>34.56</v>
      </c>
      <c r="G23" s="351">
        <v>34.56</v>
      </c>
      <c r="H23" s="222">
        <v>0</v>
      </c>
      <c r="I23" s="222">
        <v>0</v>
      </c>
      <c r="J23" s="183">
        <v>0</v>
      </c>
    </row>
    <row r="24" ht="23.1" customHeight="1" spans="1:10">
      <c r="A24" s="349" t="s">
        <v>1448</v>
      </c>
      <c r="B24" s="350" t="s">
        <v>1449</v>
      </c>
      <c r="C24" s="222">
        <v>0</v>
      </c>
      <c r="D24" s="222">
        <v>0</v>
      </c>
      <c r="E24" s="222">
        <v>0</v>
      </c>
      <c r="F24" s="183">
        <v>171.67</v>
      </c>
      <c r="G24" s="351">
        <v>171.67</v>
      </c>
      <c r="H24" s="222">
        <v>0</v>
      </c>
      <c r="I24" s="222">
        <v>0</v>
      </c>
      <c r="J24" s="183">
        <v>0</v>
      </c>
    </row>
    <row r="25" ht="23.1" customHeight="1" spans="1:10">
      <c r="A25" s="349" t="s">
        <v>1450</v>
      </c>
      <c r="B25" s="350" t="s">
        <v>1438</v>
      </c>
      <c r="C25" s="222">
        <v>0</v>
      </c>
      <c r="D25" s="222">
        <v>0</v>
      </c>
      <c r="E25" s="222">
        <v>0</v>
      </c>
      <c r="F25" s="183">
        <v>911.38</v>
      </c>
      <c r="G25" s="351">
        <v>911.38</v>
      </c>
      <c r="H25" s="222">
        <v>0</v>
      </c>
      <c r="I25" s="222">
        <v>0</v>
      </c>
      <c r="J25" s="183">
        <v>0</v>
      </c>
    </row>
    <row r="26" ht="23.1" customHeight="1" spans="1:10">
      <c r="A26" s="349" t="s">
        <v>1451</v>
      </c>
      <c r="B26" s="350" t="s">
        <v>1452</v>
      </c>
      <c r="C26" s="222">
        <v>0</v>
      </c>
      <c r="D26" s="222">
        <v>0</v>
      </c>
      <c r="E26" s="222">
        <v>0</v>
      </c>
      <c r="F26" s="183">
        <v>849.61</v>
      </c>
      <c r="G26" s="351">
        <v>849.61</v>
      </c>
      <c r="H26" s="222">
        <v>0</v>
      </c>
      <c r="I26" s="222">
        <v>0</v>
      </c>
      <c r="J26" s="183">
        <v>0</v>
      </c>
    </row>
    <row r="27" ht="23.1" customHeight="1" spans="1:10">
      <c r="A27" s="349" t="s">
        <v>1453</v>
      </c>
      <c r="B27" s="350" t="s">
        <v>1419</v>
      </c>
      <c r="C27" s="222">
        <v>0</v>
      </c>
      <c r="D27" s="222">
        <v>0</v>
      </c>
      <c r="E27" s="222">
        <v>0</v>
      </c>
      <c r="F27" s="183">
        <v>579.61</v>
      </c>
      <c r="G27" s="351">
        <v>579.61</v>
      </c>
      <c r="H27" s="222">
        <v>0</v>
      </c>
      <c r="I27" s="222">
        <v>0</v>
      </c>
      <c r="J27" s="183">
        <v>0</v>
      </c>
    </row>
    <row r="28" ht="23.1" customHeight="1" spans="1:10">
      <c r="A28" s="349" t="s">
        <v>1454</v>
      </c>
      <c r="B28" s="350" t="s">
        <v>1455</v>
      </c>
      <c r="C28" s="222">
        <v>0</v>
      </c>
      <c r="D28" s="222">
        <v>0</v>
      </c>
      <c r="E28" s="222">
        <v>0</v>
      </c>
      <c r="F28" s="183">
        <v>234</v>
      </c>
      <c r="G28" s="351">
        <v>234</v>
      </c>
      <c r="H28" s="222">
        <v>0</v>
      </c>
      <c r="I28" s="222">
        <v>0</v>
      </c>
      <c r="J28" s="183">
        <v>0</v>
      </c>
    </row>
    <row r="29" ht="23.1" customHeight="1" spans="1:10">
      <c r="A29" s="349" t="s">
        <v>1456</v>
      </c>
      <c r="B29" s="350" t="s">
        <v>1457</v>
      </c>
      <c r="C29" s="222">
        <v>0</v>
      </c>
      <c r="D29" s="222">
        <v>0</v>
      </c>
      <c r="E29" s="222">
        <v>0</v>
      </c>
      <c r="F29" s="183">
        <v>36</v>
      </c>
      <c r="G29" s="351">
        <v>36</v>
      </c>
      <c r="H29" s="222">
        <v>0</v>
      </c>
      <c r="I29" s="222">
        <v>0</v>
      </c>
      <c r="J29" s="183">
        <v>0</v>
      </c>
    </row>
    <row r="30" ht="23.1" customHeight="1" spans="1:10">
      <c r="A30" s="349" t="s">
        <v>1458</v>
      </c>
      <c r="B30" s="350" t="s">
        <v>1459</v>
      </c>
      <c r="C30" s="222">
        <v>0</v>
      </c>
      <c r="D30" s="222">
        <v>0</v>
      </c>
      <c r="E30" s="222">
        <v>0</v>
      </c>
      <c r="F30" s="183">
        <v>363.67</v>
      </c>
      <c r="G30" s="351">
        <v>363.67</v>
      </c>
      <c r="H30" s="222">
        <v>0</v>
      </c>
      <c r="I30" s="222">
        <v>0</v>
      </c>
      <c r="J30" s="183">
        <v>0</v>
      </c>
    </row>
    <row r="31" ht="23.1" customHeight="1" spans="1:10">
      <c r="A31" s="349" t="s">
        <v>1460</v>
      </c>
      <c r="B31" s="350" t="s">
        <v>1419</v>
      </c>
      <c r="C31" s="222">
        <v>0</v>
      </c>
      <c r="D31" s="222">
        <v>0</v>
      </c>
      <c r="E31" s="222">
        <v>0</v>
      </c>
      <c r="F31" s="183">
        <v>363.67</v>
      </c>
      <c r="G31" s="351">
        <v>363.67</v>
      </c>
      <c r="H31" s="222">
        <v>0</v>
      </c>
      <c r="I31" s="222">
        <v>0</v>
      </c>
      <c r="J31" s="183">
        <v>0</v>
      </c>
    </row>
    <row r="32" ht="23.1" customHeight="1" spans="1:10">
      <c r="A32" s="349" t="s">
        <v>1461</v>
      </c>
      <c r="B32" s="350" t="s">
        <v>482</v>
      </c>
      <c r="C32" s="222">
        <v>0</v>
      </c>
      <c r="D32" s="222">
        <v>0</v>
      </c>
      <c r="E32" s="222">
        <v>0</v>
      </c>
      <c r="F32" s="183">
        <v>2672.02</v>
      </c>
      <c r="G32" s="351">
        <v>2672.02</v>
      </c>
      <c r="H32" s="222">
        <v>0</v>
      </c>
      <c r="I32" s="222">
        <v>0</v>
      </c>
      <c r="J32" s="183">
        <v>0</v>
      </c>
    </row>
    <row r="33" ht="23.1" customHeight="1" spans="1:10">
      <c r="A33" s="349" t="s">
        <v>1462</v>
      </c>
      <c r="B33" s="350" t="s">
        <v>1419</v>
      </c>
      <c r="C33" s="222">
        <v>0</v>
      </c>
      <c r="D33" s="222">
        <v>0</v>
      </c>
      <c r="E33" s="222">
        <v>0</v>
      </c>
      <c r="F33" s="183">
        <v>1871.02</v>
      </c>
      <c r="G33" s="351">
        <v>1871.02</v>
      </c>
      <c r="H33" s="222">
        <v>0</v>
      </c>
      <c r="I33" s="222">
        <v>0</v>
      </c>
      <c r="J33" s="183">
        <v>0</v>
      </c>
    </row>
    <row r="34" ht="23.1" customHeight="1" spans="1:10">
      <c r="A34" s="349" t="s">
        <v>1463</v>
      </c>
      <c r="B34" s="350" t="s">
        <v>1464</v>
      </c>
      <c r="C34" s="222">
        <v>0</v>
      </c>
      <c r="D34" s="222">
        <v>0</v>
      </c>
      <c r="E34" s="222">
        <v>0</v>
      </c>
      <c r="F34" s="183">
        <v>20</v>
      </c>
      <c r="G34" s="351">
        <v>20</v>
      </c>
      <c r="H34" s="222">
        <v>0</v>
      </c>
      <c r="I34" s="222">
        <v>0</v>
      </c>
      <c r="J34" s="183">
        <v>0</v>
      </c>
    </row>
    <row r="35" ht="23.1" customHeight="1" spans="1:10">
      <c r="A35" s="349" t="s">
        <v>1465</v>
      </c>
      <c r="B35" s="350" t="s">
        <v>1466</v>
      </c>
      <c r="C35" s="222">
        <v>0</v>
      </c>
      <c r="D35" s="222">
        <v>0</v>
      </c>
      <c r="E35" s="222">
        <v>0</v>
      </c>
      <c r="F35" s="183">
        <v>10</v>
      </c>
      <c r="G35" s="351">
        <v>10</v>
      </c>
      <c r="H35" s="222">
        <v>0</v>
      </c>
      <c r="I35" s="222">
        <v>0</v>
      </c>
      <c r="J35" s="183">
        <v>0</v>
      </c>
    </row>
    <row r="36" ht="23.1" customHeight="1" spans="1:10">
      <c r="A36" s="349" t="s">
        <v>1467</v>
      </c>
      <c r="B36" s="350" t="s">
        <v>1468</v>
      </c>
      <c r="C36" s="222">
        <v>0</v>
      </c>
      <c r="D36" s="222">
        <v>0</v>
      </c>
      <c r="E36" s="222">
        <v>0</v>
      </c>
      <c r="F36" s="183">
        <v>120</v>
      </c>
      <c r="G36" s="351">
        <v>120</v>
      </c>
      <c r="H36" s="222">
        <v>0</v>
      </c>
      <c r="I36" s="222">
        <v>0</v>
      </c>
      <c r="J36" s="183">
        <v>0</v>
      </c>
    </row>
    <row r="37" ht="23.1" customHeight="1" spans="1:10">
      <c r="A37" s="349" t="s">
        <v>1469</v>
      </c>
      <c r="B37" s="350" t="s">
        <v>1470</v>
      </c>
      <c r="C37" s="222">
        <v>0</v>
      </c>
      <c r="D37" s="222">
        <v>0</v>
      </c>
      <c r="E37" s="222">
        <v>0</v>
      </c>
      <c r="F37" s="183">
        <v>338</v>
      </c>
      <c r="G37" s="351">
        <v>338</v>
      </c>
      <c r="H37" s="222">
        <v>0</v>
      </c>
      <c r="I37" s="222">
        <v>0</v>
      </c>
      <c r="J37" s="183">
        <v>0</v>
      </c>
    </row>
    <row r="38" ht="23.1" customHeight="1" spans="1:10">
      <c r="A38" s="349" t="s">
        <v>1471</v>
      </c>
      <c r="B38" s="350" t="s">
        <v>1472</v>
      </c>
      <c r="C38" s="222">
        <v>0</v>
      </c>
      <c r="D38" s="222">
        <v>0</v>
      </c>
      <c r="E38" s="222">
        <v>0</v>
      </c>
      <c r="F38" s="183">
        <v>313</v>
      </c>
      <c r="G38" s="351">
        <v>313</v>
      </c>
      <c r="H38" s="222">
        <v>0</v>
      </c>
      <c r="I38" s="222">
        <v>0</v>
      </c>
      <c r="J38" s="183">
        <v>0</v>
      </c>
    </row>
    <row r="39" ht="23.1" customHeight="1" spans="1:10">
      <c r="A39" s="349" t="s">
        <v>1473</v>
      </c>
      <c r="B39" s="350" t="s">
        <v>1474</v>
      </c>
      <c r="C39" s="222">
        <v>0</v>
      </c>
      <c r="D39" s="222">
        <v>0</v>
      </c>
      <c r="E39" s="222">
        <v>0</v>
      </c>
      <c r="F39" s="183">
        <v>6500</v>
      </c>
      <c r="G39" s="351">
        <v>6500</v>
      </c>
      <c r="H39" s="222">
        <v>0</v>
      </c>
      <c r="I39" s="222">
        <v>0</v>
      </c>
      <c r="J39" s="183">
        <v>0</v>
      </c>
    </row>
    <row r="40" ht="23.1" customHeight="1" spans="1:10">
      <c r="A40" s="349" t="s">
        <v>1475</v>
      </c>
      <c r="B40" s="350" t="s">
        <v>1476</v>
      </c>
      <c r="C40" s="222">
        <v>0</v>
      </c>
      <c r="D40" s="222">
        <v>0</v>
      </c>
      <c r="E40" s="222">
        <v>0</v>
      </c>
      <c r="F40" s="183">
        <v>6500</v>
      </c>
      <c r="G40" s="351">
        <v>6500</v>
      </c>
      <c r="H40" s="222">
        <v>0</v>
      </c>
      <c r="I40" s="222">
        <v>0</v>
      </c>
      <c r="J40" s="183">
        <v>0</v>
      </c>
    </row>
    <row r="41" ht="23.1" customHeight="1" spans="1:10">
      <c r="A41" s="349" t="s">
        <v>1477</v>
      </c>
      <c r="B41" s="350" t="s">
        <v>1478</v>
      </c>
      <c r="C41" s="222">
        <v>0</v>
      </c>
      <c r="D41" s="222">
        <v>0</v>
      </c>
      <c r="E41" s="222">
        <v>0</v>
      </c>
      <c r="F41" s="183">
        <v>425.99</v>
      </c>
      <c r="G41" s="351">
        <v>425.99</v>
      </c>
      <c r="H41" s="222">
        <v>0</v>
      </c>
      <c r="I41" s="222">
        <v>0</v>
      </c>
      <c r="J41" s="183">
        <v>0</v>
      </c>
    </row>
    <row r="42" ht="23.1" customHeight="1" spans="1:10">
      <c r="A42" s="349" t="s">
        <v>1479</v>
      </c>
      <c r="B42" s="350" t="s">
        <v>1419</v>
      </c>
      <c r="C42" s="222">
        <v>0</v>
      </c>
      <c r="D42" s="222">
        <v>0</v>
      </c>
      <c r="E42" s="222">
        <v>0</v>
      </c>
      <c r="F42" s="183">
        <v>425.99</v>
      </c>
      <c r="G42" s="351">
        <v>425.99</v>
      </c>
      <c r="H42" s="222">
        <v>0</v>
      </c>
      <c r="I42" s="222">
        <v>0</v>
      </c>
      <c r="J42" s="183">
        <v>0</v>
      </c>
    </row>
    <row r="43" ht="23.1" customHeight="1" spans="1:10">
      <c r="A43" s="349" t="s">
        <v>1480</v>
      </c>
      <c r="B43" s="350" t="s">
        <v>1481</v>
      </c>
      <c r="C43" s="222">
        <v>0</v>
      </c>
      <c r="D43" s="222">
        <v>0</v>
      </c>
      <c r="E43" s="222">
        <v>0</v>
      </c>
      <c r="F43" s="183">
        <v>414.98</v>
      </c>
      <c r="G43" s="351">
        <v>414.98</v>
      </c>
      <c r="H43" s="222">
        <v>0</v>
      </c>
      <c r="I43" s="222">
        <v>0</v>
      </c>
      <c r="J43" s="183">
        <v>0</v>
      </c>
    </row>
    <row r="44" ht="23.1" customHeight="1" spans="1:10">
      <c r="A44" s="349" t="s">
        <v>1482</v>
      </c>
      <c r="B44" s="350" t="s">
        <v>1419</v>
      </c>
      <c r="C44" s="222">
        <v>0</v>
      </c>
      <c r="D44" s="222">
        <v>0</v>
      </c>
      <c r="E44" s="222">
        <v>0</v>
      </c>
      <c r="F44" s="183">
        <v>114.98</v>
      </c>
      <c r="G44" s="351">
        <v>114.98</v>
      </c>
      <c r="H44" s="222">
        <v>0</v>
      </c>
      <c r="I44" s="222">
        <v>0</v>
      </c>
      <c r="J44" s="183">
        <v>0</v>
      </c>
    </row>
    <row r="45" ht="23.1" customHeight="1" spans="1:10">
      <c r="A45" s="349" t="s">
        <v>1483</v>
      </c>
      <c r="B45" s="350" t="s">
        <v>1484</v>
      </c>
      <c r="C45" s="222">
        <v>0</v>
      </c>
      <c r="D45" s="222">
        <v>0</v>
      </c>
      <c r="E45" s="222">
        <v>0</v>
      </c>
      <c r="F45" s="183">
        <v>300</v>
      </c>
      <c r="G45" s="351">
        <v>300</v>
      </c>
      <c r="H45" s="222">
        <v>0</v>
      </c>
      <c r="I45" s="222">
        <v>0</v>
      </c>
      <c r="J45" s="183">
        <v>0</v>
      </c>
    </row>
    <row r="46" ht="23.1" customHeight="1" spans="1:10">
      <c r="A46" s="349" t="s">
        <v>1485</v>
      </c>
      <c r="B46" s="350" t="s">
        <v>1486</v>
      </c>
      <c r="C46" s="222">
        <v>0</v>
      </c>
      <c r="D46" s="222">
        <v>0</v>
      </c>
      <c r="E46" s="222">
        <v>0</v>
      </c>
      <c r="F46" s="183">
        <v>1476.21</v>
      </c>
      <c r="G46" s="351">
        <v>1476.21</v>
      </c>
      <c r="H46" s="222">
        <v>0</v>
      </c>
      <c r="I46" s="222">
        <v>0</v>
      </c>
      <c r="J46" s="183">
        <v>0</v>
      </c>
    </row>
    <row r="47" ht="23.1" customHeight="1" spans="1:10">
      <c r="A47" s="349" t="s">
        <v>1487</v>
      </c>
      <c r="B47" s="350" t="s">
        <v>1419</v>
      </c>
      <c r="C47" s="222">
        <v>0</v>
      </c>
      <c r="D47" s="222">
        <v>0</v>
      </c>
      <c r="E47" s="222">
        <v>0</v>
      </c>
      <c r="F47" s="183">
        <v>1476.21</v>
      </c>
      <c r="G47" s="351">
        <v>1476.21</v>
      </c>
      <c r="H47" s="222">
        <v>0</v>
      </c>
      <c r="I47" s="222">
        <v>0</v>
      </c>
      <c r="J47" s="183">
        <v>0</v>
      </c>
    </row>
    <row r="48" ht="23.1" customHeight="1" spans="1:10">
      <c r="A48" s="349" t="s">
        <v>1488</v>
      </c>
      <c r="B48" s="350" t="s">
        <v>1489</v>
      </c>
      <c r="C48" s="222">
        <v>0</v>
      </c>
      <c r="D48" s="222">
        <v>0</v>
      </c>
      <c r="E48" s="222">
        <v>0</v>
      </c>
      <c r="F48" s="183">
        <v>1318.14</v>
      </c>
      <c r="G48" s="351">
        <v>1318.14</v>
      </c>
      <c r="H48" s="222">
        <v>0</v>
      </c>
      <c r="I48" s="222">
        <v>0</v>
      </c>
      <c r="J48" s="183">
        <v>0</v>
      </c>
    </row>
    <row r="49" ht="23.1" customHeight="1" spans="1:10">
      <c r="A49" s="349" t="s">
        <v>1490</v>
      </c>
      <c r="B49" s="350" t="s">
        <v>1419</v>
      </c>
      <c r="C49" s="222">
        <v>0</v>
      </c>
      <c r="D49" s="222">
        <v>0</v>
      </c>
      <c r="E49" s="222">
        <v>0</v>
      </c>
      <c r="F49" s="183">
        <v>518.14</v>
      </c>
      <c r="G49" s="351">
        <v>518.14</v>
      </c>
      <c r="H49" s="222">
        <v>0</v>
      </c>
      <c r="I49" s="222">
        <v>0</v>
      </c>
      <c r="J49" s="183">
        <v>0</v>
      </c>
    </row>
    <row r="50" ht="23.1" customHeight="1" spans="1:10">
      <c r="A50" s="349" t="s">
        <v>1491</v>
      </c>
      <c r="B50" s="350" t="s">
        <v>1492</v>
      </c>
      <c r="C50" s="222">
        <v>0</v>
      </c>
      <c r="D50" s="222">
        <v>0</v>
      </c>
      <c r="E50" s="222">
        <v>0</v>
      </c>
      <c r="F50" s="183">
        <v>500</v>
      </c>
      <c r="G50" s="351">
        <v>500</v>
      </c>
      <c r="H50" s="222">
        <v>0</v>
      </c>
      <c r="I50" s="222">
        <v>0</v>
      </c>
      <c r="J50" s="183">
        <v>0</v>
      </c>
    </row>
    <row r="51" ht="23.1" customHeight="1" spans="1:10">
      <c r="A51" s="349" t="s">
        <v>1493</v>
      </c>
      <c r="B51" s="350" t="s">
        <v>1494</v>
      </c>
      <c r="C51" s="222">
        <v>0</v>
      </c>
      <c r="D51" s="222">
        <v>0</v>
      </c>
      <c r="E51" s="222">
        <v>0</v>
      </c>
      <c r="F51" s="183">
        <v>300</v>
      </c>
      <c r="G51" s="351">
        <v>300</v>
      </c>
      <c r="H51" s="222">
        <v>0</v>
      </c>
      <c r="I51" s="222">
        <v>0</v>
      </c>
      <c r="J51" s="183">
        <v>0</v>
      </c>
    </row>
    <row r="52" ht="23.1" customHeight="1" spans="1:10">
      <c r="A52" s="349" t="s">
        <v>1495</v>
      </c>
      <c r="B52" s="350" t="s">
        <v>1496</v>
      </c>
      <c r="C52" s="222">
        <v>0</v>
      </c>
      <c r="D52" s="222">
        <v>0</v>
      </c>
      <c r="E52" s="222">
        <v>0</v>
      </c>
      <c r="F52" s="183">
        <v>30</v>
      </c>
      <c r="G52" s="351">
        <v>30</v>
      </c>
      <c r="H52" s="222">
        <v>0</v>
      </c>
      <c r="I52" s="222">
        <v>0</v>
      </c>
      <c r="J52" s="183">
        <v>0</v>
      </c>
    </row>
    <row r="53" ht="23.1" customHeight="1" spans="1:10">
      <c r="A53" s="349" t="s">
        <v>1497</v>
      </c>
      <c r="B53" s="350" t="s">
        <v>1498</v>
      </c>
      <c r="C53" s="222">
        <v>0</v>
      </c>
      <c r="D53" s="222">
        <v>0</v>
      </c>
      <c r="E53" s="222">
        <v>0</v>
      </c>
      <c r="F53" s="183">
        <v>30</v>
      </c>
      <c r="G53" s="351">
        <v>30</v>
      </c>
      <c r="H53" s="222">
        <v>0</v>
      </c>
      <c r="I53" s="222">
        <v>0</v>
      </c>
      <c r="J53" s="183">
        <v>0</v>
      </c>
    </row>
    <row r="54" ht="23.1" customHeight="1" spans="1:10">
      <c r="A54" s="349" t="s">
        <v>1499</v>
      </c>
      <c r="B54" s="350" t="s">
        <v>1500</v>
      </c>
      <c r="C54" s="222">
        <v>0</v>
      </c>
      <c r="D54" s="222">
        <v>0</v>
      </c>
      <c r="E54" s="222">
        <v>0</v>
      </c>
      <c r="F54" s="183">
        <v>48.89</v>
      </c>
      <c r="G54" s="351">
        <v>48.89</v>
      </c>
      <c r="H54" s="222">
        <v>0</v>
      </c>
      <c r="I54" s="222">
        <v>0</v>
      </c>
      <c r="J54" s="183">
        <v>0</v>
      </c>
    </row>
    <row r="55" ht="23.1" customHeight="1" spans="1:10">
      <c r="A55" s="349" t="s">
        <v>1501</v>
      </c>
      <c r="B55" s="350" t="s">
        <v>1419</v>
      </c>
      <c r="C55" s="222">
        <v>0</v>
      </c>
      <c r="D55" s="222">
        <v>0</v>
      </c>
      <c r="E55" s="222">
        <v>0</v>
      </c>
      <c r="F55" s="183">
        <v>38.89</v>
      </c>
      <c r="G55" s="351">
        <v>38.89</v>
      </c>
      <c r="H55" s="222">
        <v>0</v>
      </c>
      <c r="I55" s="222">
        <v>0</v>
      </c>
      <c r="J55" s="183">
        <v>0</v>
      </c>
    </row>
    <row r="56" ht="23.1" customHeight="1" spans="1:10">
      <c r="A56" s="349" t="s">
        <v>1502</v>
      </c>
      <c r="B56" s="350" t="s">
        <v>1503</v>
      </c>
      <c r="C56" s="222">
        <v>0</v>
      </c>
      <c r="D56" s="222">
        <v>0</v>
      </c>
      <c r="E56" s="222">
        <v>0</v>
      </c>
      <c r="F56" s="183">
        <v>10</v>
      </c>
      <c r="G56" s="351">
        <v>10</v>
      </c>
      <c r="H56" s="222">
        <v>0</v>
      </c>
      <c r="I56" s="222">
        <v>0</v>
      </c>
      <c r="J56" s="183">
        <v>0</v>
      </c>
    </row>
    <row r="57" ht="23.1" customHeight="1" spans="1:10">
      <c r="A57" s="349" t="s">
        <v>1504</v>
      </c>
      <c r="B57" s="350" t="s">
        <v>1505</v>
      </c>
      <c r="C57" s="222">
        <v>0</v>
      </c>
      <c r="D57" s="222">
        <v>0</v>
      </c>
      <c r="E57" s="222">
        <v>0</v>
      </c>
      <c r="F57" s="183">
        <v>5</v>
      </c>
      <c r="G57" s="351">
        <v>5</v>
      </c>
      <c r="H57" s="222">
        <v>0</v>
      </c>
      <c r="I57" s="222">
        <v>0</v>
      </c>
      <c r="J57" s="183">
        <v>0</v>
      </c>
    </row>
    <row r="58" ht="23.1" customHeight="1" spans="1:10">
      <c r="A58" s="349" t="s">
        <v>1506</v>
      </c>
      <c r="B58" s="350" t="s">
        <v>1507</v>
      </c>
      <c r="C58" s="222">
        <v>0</v>
      </c>
      <c r="D58" s="222">
        <v>0</v>
      </c>
      <c r="E58" s="222">
        <v>0</v>
      </c>
      <c r="F58" s="183">
        <v>5</v>
      </c>
      <c r="G58" s="351">
        <v>5</v>
      </c>
      <c r="H58" s="222">
        <v>0</v>
      </c>
      <c r="I58" s="222">
        <v>0</v>
      </c>
      <c r="J58" s="183">
        <v>0</v>
      </c>
    </row>
    <row r="59" ht="23.1" customHeight="1" spans="1:10">
      <c r="A59" s="349" t="s">
        <v>1508</v>
      </c>
      <c r="B59" s="350" t="s">
        <v>1509</v>
      </c>
      <c r="C59" s="222">
        <v>0</v>
      </c>
      <c r="D59" s="222">
        <v>0</v>
      </c>
      <c r="E59" s="222">
        <v>0</v>
      </c>
      <c r="F59" s="183">
        <v>141.59</v>
      </c>
      <c r="G59" s="351">
        <v>141.59</v>
      </c>
      <c r="H59" s="222">
        <v>0</v>
      </c>
      <c r="I59" s="222">
        <v>0</v>
      </c>
      <c r="J59" s="183">
        <v>0</v>
      </c>
    </row>
    <row r="60" ht="23.1" customHeight="1" spans="1:10">
      <c r="A60" s="349" t="s">
        <v>1510</v>
      </c>
      <c r="B60" s="350" t="s">
        <v>1419</v>
      </c>
      <c r="C60" s="222">
        <v>0</v>
      </c>
      <c r="D60" s="222">
        <v>0</v>
      </c>
      <c r="E60" s="222">
        <v>0</v>
      </c>
      <c r="F60" s="183">
        <v>141.59</v>
      </c>
      <c r="G60" s="351">
        <v>141.59</v>
      </c>
      <c r="H60" s="222">
        <v>0</v>
      </c>
      <c r="I60" s="222">
        <v>0</v>
      </c>
      <c r="J60" s="183">
        <v>0</v>
      </c>
    </row>
    <row r="61" ht="23.1" customHeight="1" spans="1:10">
      <c r="A61" s="349" t="s">
        <v>1511</v>
      </c>
      <c r="B61" s="350" t="s">
        <v>1512</v>
      </c>
      <c r="C61" s="222">
        <v>0</v>
      </c>
      <c r="D61" s="222">
        <v>0</v>
      </c>
      <c r="E61" s="222">
        <v>0</v>
      </c>
      <c r="F61" s="183">
        <v>77.93</v>
      </c>
      <c r="G61" s="351">
        <v>77.93</v>
      </c>
      <c r="H61" s="222">
        <v>0</v>
      </c>
      <c r="I61" s="222">
        <v>0</v>
      </c>
      <c r="J61" s="183">
        <v>0</v>
      </c>
    </row>
    <row r="62" ht="23.1" customHeight="1" spans="1:10">
      <c r="A62" s="349" t="s">
        <v>1513</v>
      </c>
      <c r="B62" s="350" t="s">
        <v>1419</v>
      </c>
      <c r="C62" s="222">
        <v>0</v>
      </c>
      <c r="D62" s="222">
        <v>0</v>
      </c>
      <c r="E62" s="222">
        <v>0</v>
      </c>
      <c r="F62" s="183">
        <v>55.93</v>
      </c>
      <c r="G62" s="351">
        <v>55.93</v>
      </c>
      <c r="H62" s="222">
        <v>0</v>
      </c>
      <c r="I62" s="222">
        <v>0</v>
      </c>
      <c r="J62" s="183">
        <v>0</v>
      </c>
    </row>
    <row r="63" ht="23.1" customHeight="1" spans="1:10">
      <c r="A63" s="349" t="s">
        <v>1514</v>
      </c>
      <c r="B63" s="350" t="s">
        <v>1515</v>
      </c>
      <c r="C63" s="222">
        <v>0</v>
      </c>
      <c r="D63" s="222">
        <v>0</v>
      </c>
      <c r="E63" s="222">
        <v>0</v>
      </c>
      <c r="F63" s="183">
        <v>22</v>
      </c>
      <c r="G63" s="351">
        <v>22</v>
      </c>
      <c r="H63" s="222">
        <v>0</v>
      </c>
      <c r="I63" s="222">
        <v>0</v>
      </c>
      <c r="J63" s="183">
        <v>0</v>
      </c>
    </row>
    <row r="64" ht="23.1" customHeight="1" spans="1:10">
      <c r="A64" s="349" t="s">
        <v>1516</v>
      </c>
      <c r="B64" s="350" t="s">
        <v>1517</v>
      </c>
      <c r="C64" s="222">
        <v>0</v>
      </c>
      <c r="D64" s="222">
        <v>0</v>
      </c>
      <c r="E64" s="222">
        <v>0</v>
      </c>
      <c r="F64" s="183">
        <v>353.22</v>
      </c>
      <c r="G64" s="351">
        <v>353.22</v>
      </c>
      <c r="H64" s="222">
        <v>0</v>
      </c>
      <c r="I64" s="222">
        <v>0</v>
      </c>
      <c r="J64" s="183">
        <v>0</v>
      </c>
    </row>
    <row r="65" ht="23.1" customHeight="1" spans="1:10">
      <c r="A65" s="349" t="s">
        <v>1518</v>
      </c>
      <c r="B65" s="350" t="s">
        <v>1419</v>
      </c>
      <c r="C65" s="222">
        <v>0</v>
      </c>
      <c r="D65" s="222">
        <v>0</v>
      </c>
      <c r="E65" s="222">
        <v>0</v>
      </c>
      <c r="F65" s="183">
        <v>353.22</v>
      </c>
      <c r="G65" s="351">
        <v>353.22</v>
      </c>
      <c r="H65" s="222">
        <v>0</v>
      </c>
      <c r="I65" s="222">
        <v>0</v>
      </c>
      <c r="J65" s="183">
        <v>0</v>
      </c>
    </row>
    <row r="66" ht="23.1" customHeight="1" spans="1:10">
      <c r="A66" s="349" t="s">
        <v>1519</v>
      </c>
      <c r="B66" s="350" t="s">
        <v>1520</v>
      </c>
      <c r="C66" s="222">
        <v>0</v>
      </c>
      <c r="D66" s="222">
        <v>0</v>
      </c>
      <c r="E66" s="222">
        <v>0</v>
      </c>
      <c r="F66" s="183">
        <v>1084</v>
      </c>
      <c r="G66" s="351">
        <v>1084</v>
      </c>
      <c r="H66" s="222">
        <v>0</v>
      </c>
      <c r="I66" s="222">
        <v>0</v>
      </c>
      <c r="J66" s="183">
        <v>0</v>
      </c>
    </row>
    <row r="67" ht="23.1" customHeight="1" spans="1:10">
      <c r="A67" s="349" t="s">
        <v>1521</v>
      </c>
      <c r="B67" s="350" t="s">
        <v>1419</v>
      </c>
      <c r="C67" s="222">
        <v>0</v>
      </c>
      <c r="D67" s="222">
        <v>0</v>
      </c>
      <c r="E67" s="222">
        <v>0</v>
      </c>
      <c r="F67" s="183">
        <v>729.14</v>
      </c>
      <c r="G67" s="351">
        <v>729.14</v>
      </c>
      <c r="H67" s="222">
        <v>0</v>
      </c>
      <c r="I67" s="222">
        <v>0</v>
      </c>
      <c r="J67" s="183">
        <v>0</v>
      </c>
    </row>
    <row r="68" ht="23.1" customHeight="1" spans="1:10">
      <c r="A68" s="349" t="s">
        <v>1522</v>
      </c>
      <c r="B68" s="350" t="s">
        <v>1455</v>
      </c>
      <c r="C68" s="222">
        <v>0</v>
      </c>
      <c r="D68" s="222">
        <v>0</v>
      </c>
      <c r="E68" s="222">
        <v>0</v>
      </c>
      <c r="F68" s="183">
        <v>344.86</v>
      </c>
      <c r="G68" s="351">
        <v>344.86</v>
      </c>
      <c r="H68" s="222">
        <v>0</v>
      </c>
      <c r="I68" s="222">
        <v>0</v>
      </c>
      <c r="J68" s="183">
        <v>0</v>
      </c>
    </row>
    <row r="69" ht="23.1" customHeight="1" spans="1:10">
      <c r="A69" s="349" t="s">
        <v>1523</v>
      </c>
      <c r="B69" s="350" t="s">
        <v>1524</v>
      </c>
      <c r="C69" s="222">
        <v>0</v>
      </c>
      <c r="D69" s="222">
        <v>0</v>
      </c>
      <c r="E69" s="222">
        <v>0</v>
      </c>
      <c r="F69" s="183">
        <v>10</v>
      </c>
      <c r="G69" s="351">
        <v>10</v>
      </c>
      <c r="H69" s="222">
        <v>0</v>
      </c>
      <c r="I69" s="222">
        <v>0</v>
      </c>
      <c r="J69" s="183">
        <v>0</v>
      </c>
    </row>
    <row r="70" ht="23.1" customHeight="1" spans="1:10">
      <c r="A70" s="349" t="s">
        <v>1525</v>
      </c>
      <c r="B70" s="350" t="s">
        <v>1526</v>
      </c>
      <c r="C70" s="222">
        <v>0</v>
      </c>
      <c r="D70" s="222">
        <v>0</v>
      </c>
      <c r="E70" s="222">
        <v>0</v>
      </c>
      <c r="F70" s="183">
        <v>493.81</v>
      </c>
      <c r="G70" s="351">
        <v>493.81</v>
      </c>
      <c r="H70" s="222">
        <v>0</v>
      </c>
      <c r="I70" s="222">
        <v>0</v>
      </c>
      <c r="J70" s="183">
        <v>0</v>
      </c>
    </row>
    <row r="71" ht="23.1" customHeight="1" spans="1:10">
      <c r="A71" s="349" t="s">
        <v>1527</v>
      </c>
      <c r="B71" s="350" t="s">
        <v>1419</v>
      </c>
      <c r="C71" s="222">
        <v>0</v>
      </c>
      <c r="D71" s="222">
        <v>0</v>
      </c>
      <c r="E71" s="222">
        <v>0</v>
      </c>
      <c r="F71" s="183">
        <v>479.04</v>
      </c>
      <c r="G71" s="351">
        <v>479.04</v>
      </c>
      <c r="H71" s="222">
        <v>0</v>
      </c>
      <c r="I71" s="222">
        <v>0</v>
      </c>
      <c r="J71" s="183">
        <v>0</v>
      </c>
    </row>
    <row r="72" ht="23.1" customHeight="1" spans="1:10">
      <c r="A72" s="349" t="s">
        <v>1528</v>
      </c>
      <c r="B72" s="350" t="s">
        <v>1455</v>
      </c>
      <c r="C72" s="222">
        <v>0</v>
      </c>
      <c r="D72" s="222">
        <v>0</v>
      </c>
      <c r="E72" s="222">
        <v>0</v>
      </c>
      <c r="F72" s="183">
        <v>13.49</v>
      </c>
      <c r="G72" s="351">
        <v>13.49</v>
      </c>
      <c r="H72" s="222">
        <v>0</v>
      </c>
      <c r="I72" s="222">
        <v>0</v>
      </c>
      <c r="J72" s="183">
        <v>0</v>
      </c>
    </row>
    <row r="73" ht="23.1" customHeight="1" spans="1:10">
      <c r="A73" s="349" t="s">
        <v>1529</v>
      </c>
      <c r="B73" s="350" t="s">
        <v>1432</v>
      </c>
      <c r="C73" s="222">
        <v>0</v>
      </c>
      <c r="D73" s="222">
        <v>0</v>
      </c>
      <c r="E73" s="222">
        <v>0</v>
      </c>
      <c r="F73" s="183">
        <v>1.28</v>
      </c>
      <c r="G73" s="351">
        <v>1.28</v>
      </c>
      <c r="H73" s="222">
        <v>0</v>
      </c>
      <c r="I73" s="222">
        <v>0</v>
      </c>
      <c r="J73" s="183">
        <v>0</v>
      </c>
    </row>
    <row r="74" ht="23.1" customHeight="1" spans="1:10">
      <c r="A74" s="349" t="s">
        <v>1530</v>
      </c>
      <c r="B74" s="350" t="s">
        <v>1531</v>
      </c>
      <c r="C74" s="222">
        <v>0</v>
      </c>
      <c r="D74" s="222">
        <v>0</v>
      </c>
      <c r="E74" s="222">
        <v>0</v>
      </c>
      <c r="F74" s="183">
        <v>840.84</v>
      </c>
      <c r="G74" s="351">
        <v>840.84</v>
      </c>
      <c r="H74" s="222">
        <v>0</v>
      </c>
      <c r="I74" s="222">
        <v>0</v>
      </c>
      <c r="J74" s="183">
        <v>0</v>
      </c>
    </row>
    <row r="75" ht="23.1" customHeight="1" spans="1:10">
      <c r="A75" s="349" t="s">
        <v>1532</v>
      </c>
      <c r="B75" s="350" t="s">
        <v>1419</v>
      </c>
      <c r="C75" s="222">
        <v>0</v>
      </c>
      <c r="D75" s="222">
        <v>0</v>
      </c>
      <c r="E75" s="222">
        <v>0</v>
      </c>
      <c r="F75" s="183">
        <v>778.92</v>
      </c>
      <c r="G75" s="351">
        <v>778.92</v>
      </c>
      <c r="H75" s="222">
        <v>0</v>
      </c>
      <c r="I75" s="222">
        <v>0</v>
      </c>
      <c r="J75" s="183">
        <v>0</v>
      </c>
    </row>
    <row r="76" ht="23.1" customHeight="1" spans="1:10">
      <c r="A76" s="349" t="s">
        <v>1533</v>
      </c>
      <c r="B76" s="350" t="s">
        <v>1455</v>
      </c>
      <c r="C76" s="222">
        <v>0</v>
      </c>
      <c r="D76" s="222">
        <v>0</v>
      </c>
      <c r="E76" s="222">
        <v>0</v>
      </c>
      <c r="F76" s="183">
        <v>11.92</v>
      </c>
      <c r="G76" s="351">
        <v>11.92</v>
      </c>
      <c r="H76" s="222">
        <v>0</v>
      </c>
      <c r="I76" s="222">
        <v>0</v>
      </c>
      <c r="J76" s="183">
        <v>0</v>
      </c>
    </row>
    <row r="77" ht="23.1" customHeight="1" spans="1:10">
      <c r="A77" s="349" t="s">
        <v>1534</v>
      </c>
      <c r="B77" s="350" t="s">
        <v>1535</v>
      </c>
      <c r="C77" s="222">
        <v>0</v>
      </c>
      <c r="D77" s="222">
        <v>0</v>
      </c>
      <c r="E77" s="222">
        <v>0</v>
      </c>
      <c r="F77" s="183">
        <v>50</v>
      </c>
      <c r="G77" s="351">
        <v>50</v>
      </c>
      <c r="H77" s="222">
        <v>0</v>
      </c>
      <c r="I77" s="222">
        <v>0</v>
      </c>
      <c r="J77" s="183">
        <v>0</v>
      </c>
    </row>
    <row r="78" ht="23.1" customHeight="1" spans="1:10">
      <c r="A78" s="349" t="s">
        <v>1536</v>
      </c>
      <c r="B78" s="350" t="s">
        <v>1537</v>
      </c>
      <c r="C78" s="222">
        <v>0</v>
      </c>
      <c r="D78" s="222">
        <v>0</v>
      </c>
      <c r="E78" s="222">
        <v>0</v>
      </c>
      <c r="F78" s="183">
        <v>140.06</v>
      </c>
      <c r="G78" s="351">
        <v>140.06</v>
      </c>
      <c r="H78" s="222">
        <v>0</v>
      </c>
      <c r="I78" s="222">
        <v>0</v>
      </c>
      <c r="J78" s="183">
        <v>0</v>
      </c>
    </row>
    <row r="79" ht="23.1" customHeight="1" spans="1:10">
      <c r="A79" s="349" t="s">
        <v>1538</v>
      </c>
      <c r="B79" s="350" t="s">
        <v>1419</v>
      </c>
      <c r="C79" s="222">
        <v>0</v>
      </c>
      <c r="D79" s="222">
        <v>0</v>
      </c>
      <c r="E79" s="222">
        <v>0</v>
      </c>
      <c r="F79" s="183">
        <v>140.06</v>
      </c>
      <c r="G79" s="351">
        <v>140.06</v>
      </c>
      <c r="H79" s="222">
        <v>0</v>
      </c>
      <c r="I79" s="222">
        <v>0</v>
      </c>
      <c r="J79" s="183">
        <v>0</v>
      </c>
    </row>
    <row r="80" ht="23.1" customHeight="1" spans="1:10">
      <c r="A80" s="349" t="s">
        <v>1539</v>
      </c>
      <c r="B80" s="350" t="s">
        <v>1192</v>
      </c>
      <c r="C80" s="222">
        <v>0</v>
      </c>
      <c r="D80" s="222">
        <v>0</v>
      </c>
      <c r="E80" s="222">
        <v>0</v>
      </c>
      <c r="F80" s="183">
        <v>360</v>
      </c>
      <c r="G80" s="351">
        <v>360</v>
      </c>
      <c r="H80" s="222">
        <v>0</v>
      </c>
      <c r="I80" s="222">
        <v>0</v>
      </c>
      <c r="J80" s="183">
        <v>0</v>
      </c>
    </row>
    <row r="81" ht="23.1" customHeight="1" spans="1:10">
      <c r="A81" s="349" t="s">
        <v>1540</v>
      </c>
      <c r="B81" s="350" t="s">
        <v>1541</v>
      </c>
      <c r="C81" s="222">
        <v>0</v>
      </c>
      <c r="D81" s="222">
        <v>0</v>
      </c>
      <c r="E81" s="222">
        <v>0</v>
      </c>
      <c r="F81" s="183">
        <v>60</v>
      </c>
      <c r="G81" s="351">
        <v>60</v>
      </c>
      <c r="H81" s="222">
        <v>0</v>
      </c>
      <c r="I81" s="222">
        <v>0</v>
      </c>
      <c r="J81" s="183">
        <v>0</v>
      </c>
    </row>
    <row r="82" ht="23.1" customHeight="1" spans="1:10">
      <c r="A82" s="349" t="s">
        <v>1542</v>
      </c>
      <c r="B82" s="350" t="s">
        <v>1543</v>
      </c>
      <c r="C82" s="222">
        <v>0</v>
      </c>
      <c r="D82" s="222">
        <v>0</v>
      </c>
      <c r="E82" s="222">
        <v>0</v>
      </c>
      <c r="F82" s="183">
        <v>300</v>
      </c>
      <c r="G82" s="351">
        <v>300</v>
      </c>
      <c r="H82" s="222">
        <v>0</v>
      </c>
      <c r="I82" s="222">
        <v>0</v>
      </c>
      <c r="J82" s="183">
        <v>0</v>
      </c>
    </row>
    <row r="83" ht="23.1" customHeight="1" spans="1:10">
      <c r="A83" s="349" t="s">
        <v>1544</v>
      </c>
      <c r="B83" s="350" t="s">
        <v>1545</v>
      </c>
      <c r="C83" s="222">
        <v>350</v>
      </c>
      <c r="D83" s="222">
        <v>330</v>
      </c>
      <c r="E83" s="222">
        <v>20</v>
      </c>
      <c r="F83" s="183">
        <v>363.51</v>
      </c>
      <c r="G83" s="351">
        <v>333.51</v>
      </c>
      <c r="H83" s="352">
        <v>30</v>
      </c>
      <c r="I83" s="352">
        <f>F83-C83</f>
        <v>13.51</v>
      </c>
      <c r="J83" s="357">
        <f>ROUND(I83/C83,3)</f>
        <v>0.039</v>
      </c>
    </row>
    <row r="84" ht="23.1" customHeight="1" spans="1:10">
      <c r="A84" s="349" t="s">
        <v>1546</v>
      </c>
      <c r="B84" s="350" t="s">
        <v>1547</v>
      </c>
      <c r="C84" s="222">
        <v>0</v>
      </c>
      <c r="D84" s="222">
        <v>0</v>
      </c>
      <c r="E84" s="222">
        <v>0</v>
      </c>
      <c r="F84" s="183">
        <v>333.51</v>
      </c>
      <c r="G84" s="351">
        <v>333.51</v>
      </c>
      <c r="H84" s="222">
        <v>0</v>
      </c>
      <c r="I84" s="222">
        <v>0</v>
      </c>
      <c r="J84" s="183">
        <v>0</v>
      </c>
    </row>
    <row r="85" ht="23.1" customHeight="1" spans="1:10">
      <c r="A85" s="349" t="s">
        <v>1548</v>
      </c>
      <c r="B85" s="350" t="s">
        <v>1549</v>
      </c>
      <c r="C85" s="222">
        <v>0</v>
      </c>
      <c r="D85" s="222">
        <v>0</v>
      </c>
      <c r="E85" s="222">
        <v>0</v>
      </c>
      <c r="F85" s="183">
        <v>61.51</v>
      </c>
      <c r="G85" s="351">
        <v>61.51</v>
      </c>
      <c r="H85" s="222">
        <v>0</v>
      </c>
      <c r="I85" s="222">
        <v>0</v>
      </c>
      <c r="J85" s="183">
        <v>0</v>
      </c>
    </row>
    <row r="86" ht="23.1" customHeight="1" spans="1:10">
      <c r="A86" s="349" t="s">
        <v>1550</v>
      </c>
      <c r="B86" s="350" t="s">
        <v>1551</v>
      </c>
      <c r="C86" s="222">
        <v>0</v>
      </c>
      <c r="D86" s="222">
        <v>0</v>
      </c>
      <c r="E86" s="222">
        <v>0</v>
      </c>
      <c r="F86" s="183">
        <v>30</v>
      </c>
      <c r="G86" s="351">
        <v>30</v>
      </c>
      <c r="H86" s="222">
        <v>0</v>
      </c>
      <c r="I86" s="222">
        <v>0</v>
      </c>
      <c r="J86" s="183">
        <v>0</v>
      </c>
    </row>
    <row r="87" ht="23.1" customHeight="1" spans="1:10">
      <c r="A87" s="349" t="s">
        <v>1552</v>
      </c>
      <c r="B87" s="350" t="s">
        <v>1553</v>
      </c>
      <c r="C87" s="222">
        <v>0</v>
      </c>
      <c r="D87" s="222">
        <v>0</v>
      </c>
      <c r="E87" s="222">
        <v>0</v>
      </c>
      <c r="F87" s="183">
        <v>242</v>
      </c>
      <c r="G87" s="351">
        <v>242</v>
      </c>
      <c r="H87" s="222">
        <v>0</v>
      </c>
      <c r="I87" s="222">
        <v>0</v>
      </c>
      <c r="J87" s="183">
        <v>0</v>
      </c>
    </row>
    <row r="88" ht="23.1" customHeight="1" spans="1:10">
      <c r="A88" s="349" t="s">
        <v>1554</v>
      </c>
      <c r="B88" s="350" t="s">
        <v>1555</v>
      </c>
      <c r="C88" s="222">
        <v>7894</v>
      </c>
      <c r="D88" s="222">
        <v>6594</v>
      </c>
      <c r="E88" s="222">
        <v>1300</v>
      </c>
      <c r="F88" s="183">
        <v>8142.8</v>
      </c>
      <c r="G88" s="351">
        <v>6742.8</v>
      </c>
      <c r="H88" s="352">
        <v>1400</v>
      </c>
      <c r="I88" s="352">
        <f>F88-C88</f>
        <v>248.8</v>
      </c>
      <c r="J88" s="357">
        <f>ROUND(I88/C88,3)</f>
        <v>0.032</v>
      </c>
    </row>
    <row r="89" ht="23.1" customHeight="1" spans="1:10">
      <c r="A89" s="349" t="s">
        <v>1556</v>
      </c>
      <c r="B89" s="350" t="s">
        <v>1557</v>
      </c>
      <c r="C89" s="222">
        <v>0</v>
      </c>
      <c r="D89" s="222">
        <v>0</v>
      </c>
      <c r="E89" s="222">
        <v>0</v>
      </c>
      <c r="F89" s="183">
        <v>503</v>
      </c>
      <c r="G89" s="351">
        <v>503</v>
      </c>
      <c r="H89" s="222">
        <v>0</v>
      </c>
      <c r="I89" s="222">
        <v>0</v>
      </c>
      <c r="J89" s="183">
        <v>0</v>
      </c>
    </row>
    <row r="90" ht="23.1" customHeight="1" spans="1:10">
      <c r="A90" s="349" t="s">
        <v>1558</v>
      </c>
      <c r="B90" s="350" t="s">
        <v>1559</v>
      </c>
      <c r="C90" s="222">
        <v>0</v>
      </c>
      <c r="D90" s="222">
        <v>0</v>
      </c>
      <c r="E90" s="222">
        <v>0</v>
      </c>
      <c r="F90" s="183">
        <v>31</v>
      </c>
      <c r="G90" s="351">
        <v>31</v>
      </c>
      <c r="H90" s="222">
        <v>0</v>
      </c>
      <c r="I90" s="222">
        <v>0</v>
      </c>
      <c r="J90" s="183">
        <v>0</v>
      </c>
    </row>
    <row r="91" ht="23.1" customHeight="1" spans="1:10">
      <c r="A91" s="349" t="s">
        <v>1560</v>
      </c>
      <c r="B91" s="350" t="s">
        <v>1561</v>
      </c>
      <c r="C91" s="222">
        <v>0</v>
      </c>
      <c r="D91" s="222">
        <v>0</v>
      </c>
      <c r="E91" s="222">
        <v>0</v>
      </c>
      <c r="F91" s="183">
        <v>472</v>
      </c>
      <c r="G91" s="351">
        <v>472</v>
      </c>
      <c r="H91" s="222">
        <v>0</v>
      </c>
      <c r="I91" s="222">
        <v>0</v>
      </c>
      <c r="J91" s="183">
        <v>0</v>
      </c>
    </row>
    <row r="92" ht="23.1" customHeight="1" spans="1:10">
      <c r="A92" s="349" t="s">
        <v>1562</v>
      </c>
      <c r="B92" s="350" t="s">
        <v>1563</v>
      </c>
      <c r="C92" s="222">
        <v>0</v>
      </c>
      <c r="D92" s="222">
        <v>0</v>
      </c>
      <c r="E92" s="222">
        <v>0</v>
      </c>
      <c r="F92" s="183">
        <v>1200</v>
      </c>
      <c r="G92" s="351">
        <v>1200</v>
      </c>
      <c r="H92" s="222">
        <v>0</v>
      </c>
      <c r="I92" s="222">
        <v>0</v>
      </c>
      <c r="J92" s="183">
        <v>0</v>
      </c>
    </row>
    <row r="93" ht="23.1" customHeight="1" spans="1:10">
      <c r="A93" s="349" t="s">
        <v>1564</v>
      </c>
      <c r="B93" s="350" t="s">
        <v>1565</v>
      </c>
      <c r="C93" s="222">
        <v>0</v>
      </c>
      <c r="D93" s="222">
        <v>0</v>
      </c>
      <c r="E93" s="222">
        <v>0</v>
      </c>
      <c r="F93" s="183">
        <v>1200</v>
      </c>
      <c r="G93" s="351">
        <v>1200</v>
      </c>
      <c r="H93" s="222">
        <v>0</v>
      </c>
      <c r="I93" s="222">
        <v>0</v>
      </c>
      <c r="J93" s="183">
        <v>0</v>
      </c>
    </row>
    <row r="94" ht="23.1" customHeight="1" spans="1:10">
      <c r="A94" s="349" t="s">
        <v>1566</v>
      </c>
      <c r="B94" s="350" t="s">
        <v>1567</v>
      </c>
      <c r="C94" s="222">
        <v>0</v>
      </c>
      <c r="D94" s="222">
        <v>0</v>
      </c>
      <c r="E94" s="222">
        <v>0</v>
      </c>
      <c r="F94" s="183">
        <v>1403.13</v>
      </c>
      <c r="G94" s="351">
        <v>1403.13</v>
      </c>
      <c r="H94" s="222">
        <v>0</v>
      </c>
      <c r="I94" s="222">
        <v>0</v>
      </c>
      <c r="J94" s="183">
        <v>0</v>
      </c>
    </row>
    <row r="95" ht="23.1" customHeight="1" spans="1:10">
      <c r="A95" s="349" t="s">
        <v>1568</v>
      </c>
      <c r="B95" s="350" t="s">
        <v>1419</v>
      </c>
      <c r="C95" s="222">
        <v>0</v>
      </c>
      <c r="D95" s="222">
        <v>0</v>
      </c>
      <c r="E95" s="222">
        <v>0</v>
      </c>
      <c r="F95" s="183">
        <v>1291.62</v>
      </c>
      <c r="G95" s="351">
        <v>1291.62</v>
      </c>
      <c r="H95" s="222">
        <v>0</v>
      </c>
      <c r="I95" s="222">
        <v>0</v>
      </c>
      <c r="J95" s="183">
        <v>0</v>
      </c>
    </row>
    <row r="96" ht="23.1" customHeight="1" spans="1:10">
      <c r="A96" s="349" t="s">
        <v>1569</v>
      </c>
      <c r="B96" s="350" t="s">
        <v>1570</v>
      </c>
      <c r="C96" s="222">
        <v>0</v>
      </c>
      <c r="D96" s="222">
        <v>0</v>
      </c>
      <c r="E96" s="222">
        <v>0</v>
      </c>
      <c r="F96" s="183">
        <v>111.51</v>
      </c>
      <c r="G96" s="351">
        <v>111.51</v>
      </c>
      <c r="H96" s="222">
        <v>0</v>
      </c>
      <c r="I96" s="222">
        <v>0</v>
      </c>
      <c r="J96" s="183">
        <v>0</v>
      </c>
    </row>
    <row r="97" ht="23.1" customHeight="1" spans="1:10">
      <c r="A97" s="349" t="s">
        <v>1571</v>
      </c>
      <c r="B97" s="350" t="s">
        <v>1572</v>
      </c>
      <c r="C97" s="222">
        <v>0</v>
      </c>
      <c r="D97" s="222">
        <v>0</v>
      </c>
      <c r="E97" s="222">
        <v>0</v>
      </c>
      <c r="F97" s="183">
        <v>2751.69</v>
      </c>
      <c r="G97" s="351">
        <v>2751.69</v>
      </c>
      <c r="H97" s="222">
        <v>0</v>
      </c>
      <c r="I97" s="222">
        <v>0</v>
      </c>
      <c r="J97" s="183">
        <v>0</v>
      </c>
    </row>
    <row r="98" ht="23.1" customHeight="1" spans="1:10">
      <c r="A98" s="349" t="s">
        <v>1573</v>
      </c>
      <c r="B98" s="350" t="s">
        <v>1419</v>
      </c>
      <c r="C98" s="222">
        <v>0</v>
      </c>
      <c r="D98" s="222">
        <v>0</v>
      </c>
      <c r="E98" s="222">
        <v>0</v>
      </c>
      <c r="F98" s="183">
        <v>2751.69</v>
      </c>
      <c r="G98" s="351">
        <v>2751.69</v>
      </c>
      <c r="H98" s="222">
        <v>0</v>
      </c>
      <c r="I98" s="222">
        <v>0</v>
      </c>
      <c r="J98" s="183">
        <v>0</v>
      </c>
    </row>
    <row r="99" ht="23.1" customHeight="1" spans="1:10">
      <c r="A99" s="349" t="s">
        <v>1574</v>
      </c>
      <c r="B99" s="350" t="s">
        <v>1575</v>
      </c>
      <c r="C99" s="222">
        <v>0</v>
      </c>
      <c r="D99" s="222">
        <v>0</v>
      </c>
      <c r="E99" s="222">
        <v>0</v>
      </c>
      <c r="F99" s="183">
        <v>790.26</v>
      </c>
      <c r="G99" s="351">
        <v>790.26</v>
      </c>
      <c r="H99" s="222">
        <v>0</v>
      </c>
      <c r="I99" s="222">
        <v>0</v>
      </c>
      <c r="J99" s="183">
        <v>0</v>
      </c>
    </row>
    <row r="100" ht="23.1" customHeight="1" spans="1:10">
      <c r="A100" s="349" t="s">
        <v>1576</v>
      </c>
      <c r="B100" s="350" t="s">
        <v>1419</v>
      </c>
      <c r="C100" s="222">
        <v>0</v>
      </c>
      <c r="D100" s="222">
        <v>0</v>
      </c>
      <c r="E100" s="222">
        <v>0</v>
      </c>
      <c r="F100" s="183">
        <v>790.26</v>
      </c>
      <c r="G100" s="351">
        <v>790.26</v>
      </c>
      <c r="H100" s="222">
        <v>0</v>
      </c>
      <c r="I100" s="222">
        <v>0</v>
      </c>
      <c r="J100" s="183">
        <v>0</v>
      </c>
    </row>
    <row r="101" ht="23.1" customHeight="1" spans="1:10">
      <c r="A101" s="349" t="s">
        <v>1577</v>
      </c>
      <c r="B101" s="350" t="s">
        <v>1578</v>
      </c>
      <c r="C101" s="222">
        <v>0</v>
      </c>
      <c r="D101" s="222">
        <v>0</v>
      </c>
      <c r="E101" s="222">
        <v>0</v>
      </c>
      <c r="F101" s="183">
        <v>94.72</v>
      </c>
      <c r="G101" s="351">
        <v>94.72</v>
      </c>
      <c r="H101" s="222">
        <v>0</v>
      </c>
      <c r="I101" s="222">
        <v>0</v>
      </c>
      <c r="J101" s="183">
        <v>0</v>
      </c>
    </row>
    <row r="102" ht="23.1" customHeight="1" spans="1:10">
      <c r="A102" s="349" t="s">
        <v>1579</v>
      </c>
      <c r="B102" s="350" t="s">
        <v>1580</v>
      </c>
      <c r="C102" s="222">
        <v>0</v>
      </c>
      <c r="D102" s="222">
        <v>0</v>
      </c>
      <c r="E102" s="222">
        <v>0</v>
      </c>
      <c r="F102" s="183">
        <v>60.46</v>
      </c>
      <c r="G102" s="351">
        <v>60.46</v>
      </c>
      <c r="H102" s="222">
        <v>0</v>
      </c>
      <c r="I102" s="222">
        <v>0</v>
      </c>
      <c r="J102" s="183">
        <v>0</v>
      </c>
    </row>
    <row r="103" ht="23.1" customHeight="1" spans="1:10">
      <c r="A103" s="349" t="s">
        <v>1581</v>
      </c>
      <c r="B103" s="350" t="s">
        <v>1582</v>
      </c>
      <c r="C103" s="222">
        <v>0</v>
      </c>
      <c r="D103" s="222">
        <v>0</v>
      </c>
      <c r="E103" s="222">
        <v>0</v>
      </c>
      <c r="F103" s="183">
        <v>34.26</v>
      </c>
      <c r="G103" s="351">
        <v>34.26</v>
      </c>
      <c r="H103" s="222">
        <v>0</v>
      </c>
      <c r="I103" s="222">
        <v>0</v>
      </c>
      <c r="J103" s="183">
        <v>0</v>
      </c>
    </row>
    <row r="104" ht="23.1" customHeight="1" spans="1:10">
      <c r="A104" s="349" t="s">
        <v>1583</v>
      </c>
      <c r="B104" s="350" t="s">
        <v>1584</v>
      </c>
      <c r="C104" s="222">
        <v>35603</v>
      </c>
      <c r="D104" s="222">
        <v>29303</v>
      </c>
      <c r="E104" s="222">
        <v>6300</v>
      </c>
      <c r="F104" s="183">
        <v>38863.86</v>
      </c>
      <c r="G104" s="351">
        <v>32363.86</v>
      </c>
      <c r="H104" s="352">
        <v>6500</v>
      </c>
      <c r="I104" s="352">
        <f>F104-C104</f>
        <v>3260.86</v>
      </c>
      <c r="J104" s="357">
        <f>ROUND(I104/C104,3)</f>
        <v>0.092</v>
      </c>
    </row>
    <row r="105" ht="23.1" customHeight="1" spans="1:10">
      <c r="A105" s="349" t="s">
        <v>1585</v>
      </c>
      <c r="B105" s="350" t="s">
        <v>1586</v>
      </c>
      <c r="C105" s="222">
        <v>0</v>
      </c>
      <c r="D105" s="222">
        <v>0</v>
      </c>
      <c r="E105" s="222">
        <v>0</v>
      </c>
      <c r="F105" s="183">
        <v>1581.88</v>
      </c>
      <c r="G105" s="351">
        <v>1581.88</v>
      </c>
      <c r="H105" s="222">
        <v>0</v>
      </c>
      <c r="I105" s="222">
        <v>0</v>
      </c>
      <c r="J105" s="183">
        <v>0</v>
      </c>
    </row>
    <row r="106" ht="23.1" customHeight="1" spans="1:10">
      <c r="A106" s="349" t="s">
        <v>1587</v>
      </c>
      <c r="B106" s="350" t="s">
        <v>1419</v>
      </c>
      <c r="C106" s="222">
        <v>0</v>
      </c>
      <c r="D106" s="222">
        <v>0</v>
      </c>
      <c r="E106" s="222">
        <v>0</v>
      </c>
      <c r="F106" s="183">
        <v>1570.88</v>
      </c>
      <c r="G106" s="351">
        <v>1570.88</v>
      </c>
      <c r="H106" s="222">
        <v>0</v>
      </c>
      <c r="I106" s="222">
        <v>0</v>
      </c>
      <c r="J106" s="183">
        <v>0</v>
      </c>
    </row>
    <row r="107" ht="23.1" customHeight="1" spans="1:10">
      <c r="A107" s="349" t="s">
        <v>1588</v>
      </c>
      <c r="B107" s="350" t="s">
        <v>1589</v>
      </c>
      <c r="C107" s="222">
        <v>0</v>
      </c>
      <c r="D107" s="222">
        <v>0</v>
      </c>
      <c r="E107" s="222">
        <v>0</v>
      </c>
      <c r="F107" s="183">
        <v>11</v>
      </c>
      <c r="G107" s="351">
        <v>11</v>
      </c>
      <c r="H107" s="222">
        <v>0</v>
      </c>
      <c r="I107" s="222">
        <v>0</v>
      </c>
      <c r="J107" s="183">
        <v>0</v>
      </c>
    </row>
    <row r="108" ht="23.1" customHeight="1" spans="1:10">
      <c r="A108" s="349" t="s">
        <v>1590</v>
      </c>
      <c r="B108" s="350" t="s">
        <v>1591</v>
      </c>
      <c r="C108" s="222">
        <v>0</v>
      </c>
      <c r="D108" s="222">
        <v>0</v>
      </c>
      <c r="E108" s="222">
        <v>0</v>
      </c>
      <c r="F108" s="183">
        <v>30781.98</v>
      </c>
      <c r="G108" s="351">
        <v>30781.98</v>
      </c>
      <c r="H108" s="222">
        <v>0</v>
      </c>
      <c r="I108" s="222">
        <v>0</v>
      </c>
      <c r="J108" s="183">
        <v>0</v>
      </c>
    </row>
    <row r="109" ht="23.1" customHeight="1" spans="1:10">
      <c r="A109" s="349" t="s">
        <v>1592</v>
      </c>
      <c r="B109" s="350" t="s">
        <v>1593</v>
      </c>
      <c r="C109" s="222">
        <v>0</v>
      </c>
      <c r="D109" s="222">
        <v>0</v>
      </c>
      <c r="E109" s="222">
        <v>0</v>
      </c>
      <c r="F109" s="183">
        <v>86</v>
      </c>
      <c r="G109" s="351">
        <v>86</v>
      </c>
      <c r="H109" s="222">
        <v>0</v>
      </c>
      <c r="I109" s="222">
        <v>0</v>
      </c>
      <c r="J109" s="183">
        <v>0</v>
      </c>
    </row>
    <row r="110" ht="23.1" customHeight="1" spans="1:10">
      <c r="A110" s="349" t="s">
        <v>1594</v>
      </c>
      <c r="B110" s="350" t="s">
        <v>1595</v>
      </c>
      <c r="C110" s="222">
        <v>0</v>
      </c>
      <c r="D110" s="222">
        <v>0</v>
      </c>
      <c r="E110" s="222">
        <v>0</v>
      </c>
      <c r="F110" s="183">
        <v>26538.1</v>
      </c>
      <c r="G110" s="351">
        <v>26538.1</v>
      </c>
      <c r="H110" s="222">
        <v>0</v>
      </c>
      <c r="I110" s="222">
        <v>0</v>
      </c>
      <c r="J110" s="183">
        <v>0</v>
      </c>
    </row>
    <row r="111" ht="23.1" customHeight="1" spans="1:10">
      <c r="A111" s="349" t="s">
        <v>1596</v>
      </c>
      <c r="B111" s="350" t="s">
        <v>1597</v>
      </c>
      <c r="C111" s="222">
        <v>0</v>
      </c>
      <c r="D111" s="222">
        <v>0</v>
      </c>
      <c r="E111" s="222">
        <v>0</v>
      </c>
      <c r="F111" s="183">
        <v>4157.88</v>
      </c>
      <c r="G111" s="351">
        <v>4157.88</v>
      </c>
      <c r="H111" s="222">
        <v>0</v>
      </c>
      <c r="I111" s="222">
        <v>0</v>
      </c>
      <c r="J111" s="183">
        <v>0</v>
      </c>
    </row>
    <row r="112" ht="23.1" customHeight="1" spans="1:10">
      <c r="A112" s="349" t="s">
        <v>1598</v>
      </c>
      <c r="B112" s="350" t="s">
        <v>1599</v>
      </c>
      <c r="C112" s="222">
        <v>533</v>
      </c>
      <c r="D112" s="222">
        <v>133</v>
      </c>
      <c r="E112" s="222">
        <v>400</v>
      </c>
      <c r="F112" s="183">
        <v>621</v>
      </c>
      <c r="G112" s="351">
        <v>121</v>
      </c>
      <c r="H112" s="352">
        <v>500</v>
      </c>
      <c r="I112" s="352">
        <f>F112-C112</f>
        <v>88</v>
      </c>
      <c r="J112" s="357">
        <f>ROUND(I112/C112,3)</f>
        <v>0.165</v>
      </c>
    </row>
    <row r="113" ht="23.1" customHeight="1" spans="1:10">
      <c r="A113" s="349" t="s">
        <v>1600</v>
      </c>
      <c r="B113" s="350" t="s">
        <v>1601</v>
      </c>
      <c r="C113" s="222">
        <v>0</v>
      </c>
      <c r="D113" s="222">
        <v>0</v>
      </c>
      <c r="E113" s="222">
        <v>0</v>
      </c>
      <c r="F113" s="183">
        <v>121</v>
      </c>
      <c r="G113" s="351">
        <v>121</v>
      </c>
      <c r="H113" s="222">
        <v>0</v>
      </c>
      <c r="I113" s="222">
        <v>0</v>
      </c>
      <c r="J113" s="183">
        <v>0</v>
      </c>
    </row>
    <row r="114" ht="23.1" customHeight="1" spans="1:10">
      <c r="A114" s="349" t="s">
        <v>1602</v>
      </c>
      <c r="B114" s="350" t="s">
        <v>1419</v>
      </c>
      <c r="C114" s="222">
        <v>0</v>
      </c>
      <c r="D114" s="222">
        <v>0</v>
      </c>
      <c r="E114" s="222">
        <v>0</v>
      </c>
      <c r="F114" s="183">
        <v>121</v>
      </c>
      <c r="G114" s="351">
        <v>121</v>
      </c>
      <c r="H114" s="222">
        <v>0</v>
      </c>
      <c r="I114" s="222">
        <v>0</v>
      </c>
      <c r="J114" s="183">
        <v>0</v>
      </c>
    </row>
    <row r="115" ht="23.1" customHeight="1" spans="1:10">
      <c r="A115" s="349" t="s">
        <v>1603</v>
      </c>
      <c r="B115" s="350" t="s">
        <v>1604</v>
      </c>
      <c r="C115" s="222">
        <v>934</v>
      </c>
      <c r="D115" s="222">
        <v>634</v>
      </c>
      <c r="E115" s="222">
        <v>300</v>
      </c>
      <c r="F115" s="183">
        <v>1042.75</v>
      </c>
      <c r="G115" s="351">
        <v>642.75</v>
      </c>
      <c r="H115" s="352">
        <v>400</v>
      </c>
      <c r="I115" s="352">
        <f>F115-C115</f>
        <v>108.75</v>
      </c>
      <c r="J115" s="357">
        <f>ROUND(I115/C115,3)</f>
        <v>0.116</v>
      </c>
    </row>
    <row r="116" ht="23.1" customHeight="1" spans="1:10">
      <c r="A116" s="349" t="s">
        <v>1605</v>
      </c>
      <c r="B116" s="350" t="s">
        <v>1606</v>
      </c>
      <c r="C116" s="222">
        <v>0</v>
      </c>
      <c r="D116" s="222">
        <v>0</v>
      </c>
      <c r="E116" s="222">
        <v>0</v>
      </c>
      <c r="F116" s="183">
        <v>452.66</v>
      </c>
      <c r="G116" s="351">
        <v>452.66</v>
      </c>
      <c r="H116" s="222">
        <v>0</v>
      </c>
      <c r="I116" s="222">
        <v>0</v>
      </c>
      <c r="J116" s="183">
        <v>0</v>
      </c>
    </row>
    <row r="117" ht="23.1" customHeight="1" spans="1:10">
      <c r="A117" s="349" t="s">
        <v>1607</v>
      </c>
      <c r="B117" s="350" t="s">
        <v>1419</v>
      </c>
      <c r="C117" s="222">
        <v>0</v>
      </c>
      <c r="D117" s="222">
        <v>0</v>
      </c>
      <c r="E117" s="222">
        <v>0</v>
      </c>
      <c r="F117" s="183">
        <v>269.04</v>
      </c>
      <c r="G117" s="351">
        <v>269.04</v>
      </c>
      <c r="H117" s="222">
        <v>0</v>
      </c>
      <c r="I117" s="222">
        <v>0</v>
      </c>
      <c r="J117" s="183">
        <v>0</v>
      </c>
    </row>
    <row r="118" ht="23.1" customHeight="1" spans="1:10">
      <c r="A118" s="349" t="s">
        <v>1608</v>
      </c>
      <c r="B118" s="350" t="s">
        <v>1609</v>
      </c>
      <c r="C118" s="222">
        <v>0</v>
      </c>
      <c r="D118" s="222">
        <v>0</v>
      </c>
      <c r="E118" s="222">
        <v>0</v>
      </c>
      <c r="F118" s="183">
        <v>47.86</v>
      </c>
      <c r="G118" s="351">
        <v>47.86</v>
      </c>
      <c r="H118" s="222">
        <v>0</v>
      </c>
      <c r="I118" s="222">
        <v>0</v>
      </c>
      <c r="J118" s="183">
        <v>0</v>
      </c>
    </row>
    <row r="119" ht="23.1" customHeight="1" spans="1:10">
      <c r="A119" s="349" t="s">
        <v>1610</v>
      </c>
      <c r="B119" s="350" t="s">
        <v>1611</v>
      </c>
      <c r="C119" s="222">
        <v>0</v>
      </c>
      <c r="D119" s="222">
        <v>0</v>
      </c>
      <c r="E119" s="222">
        <v>0</v>
      </c>
      <c r="F119" s="183">
        <v>135.76</v>
      </c>
      <c r="G119" s="351">
        <v>135.76</v>
      </c>
      <c r="H119" s="222">
        <v>0</v>
      </c>
      <c r="I119" s="222">
        <v>0</v>
      </c>
      <c r="J119" s="183">
        <v>0</v>
      </c>
    </row>
    <row r="120" ht="23.1" customHeight="1" spans="1:10">
      <c r="A120" s="349" t="s">
        <v>1612</v>
      </c>
      <c r="B120" s="350" t="s">
        <v>1613</v>
      </c>
      <c r="C120" s="222">
        <v>0</v>
      </c>
      <c r="D120" s="222">
        <v>0</v>
      </c>
      <c r="E120" s="222">
        <v>0</v>
      </c>
      <c r="F120" s="183">
        <v>77.8</v>
      </c>
      <c r="G120" s="351">
        <v>77.8</v>
      </c>
      <c r="H120" s="222">
        <v>0</v>
      </c>
      <c r="I120" s="222">
        <v>0</v>
      </c>
      <c r="J120" s="183">
        <v>0</v>
      </c>
    </row>
    <row r="121" ht="23.1" customHeight="1" spans="1:10">
      <c r="A121" s="349" t="s">
        <v>1614</v>
      </c>
      <c r="B121" s="350" t="s">
        <v>1455</v>
      </c>
      <c r="C121" s="222">
        <v>0</v>
      </c>
      <c r="D121" s="222">
        <v>0</v>
      </c>
      <c r="E121" s="222">
        <v>0</v>
      </c>
      <c r="F121" s="183">
        <v>77.8</v>
      </c>
      <c r="G121" s="351">
        <v>77.8</v>
      </c>
      <c r="H121" s="222">
        <v>0</v>
      </c>
      <c r="I121" s="222">
        <v>0</v>
      </c>
      <c r="J121" s="183">
        <v>0</v>
      </c>
    </row>
    <row r="122" ht="23.1" customHeight="1" spans="1:10">
      <c r="A122" s="349" t="s">
        <v>1615</v>
      </c>
      <c r="B122" s="350" t="s">
        <v>1616</v>
      </c>
      <c r="C122" s="222">
        <v>0</v>
      </c>
      <c r="D122" s="222">
        <v>0</v>
      </c>
      <c r="E122" s="222">
        <v>0</v>
      </c>
      <c r="F122" s="183">
        <v>112.29</v>
      </c>
      <c r="G122" s="351">
        <v>112.29</v>
      </c>
      <c r="H122" s="222">
        <v>0</v>
      </c>
      <c r="I122" s="222">
        <v>0</v>
      </c>
      <c r="J122" s="183">
        <v>0</v>
      </c>
    </row>
    <row r="123" ht="23.1" customHeight="1" spans="1:10">
      <c r="A123" s="349" t="s">
        <v>1617</v>
      </c>
      <c r="B123" s="350" t="s">
        <v>1618</v>
      </c>
      <c r="C123" s="222">
        <v>0</v>
      </c>
      <c r="D123" s="222">
        <v>0</v>
      </c>
      <c r="E123" s="222">
        <v>0</v>
      </c>
      <c r="F123" s="183">
        <v>112.29</v>
      </c>
      <c r="G123" s="351">
        <v>112.29</v>
      </c>
      <c r="H123" s="222">
        <v>0</v>
      </c>
      <c r="I123" s="222">
        <v>0</v>
      </c>
      <c r="J123" s="183">
        <v>0</v>
      </c>
    </row>
    <row r="124" ht="23.1" customHeight="1" spans="1:10">
      <c r="A124" s="349" t="s">
        <v>1619</v>
      </c>
      <c r="B124" s="350" t="s">
        <v>1620</v>
      </c>
      <c r="C124" s="222">
        <v>47877</v>
      </c>
      <c r="D124" s="222">
        <v>26877</v>
      </c>
      <c r="E124" s="222">
        <v>21000</v>
      </c>
      <c r="F124" s="183">
        <v>54377.74</v>
      </c>
      <c r="G124" s="351">
        <v>29377.74</v>
      </c>
      <c r="H124" s="352">
        <v>25000</v>
      </c>
      <c r="I124" s="352">
        <f>F124-C124</f>
        <v>6500.74</v>
      </c>
      <c r="J124" s="357">
        <f>ROUND(I124/C124,3)</f>
        <v>0.136</v>
      </c>
    </row>
    <row r="125" ht="23.1" customHeight="1" spans="1:10">
      <c r="A125" s="349" t="s">
        <v>1621</v>
      </c>
      <c r="B125" s="350" t="s">
        <v>1622</v>
      </c>
      <c r="C125" s="222">
        <v>0</v>
      </c>
      <c r="D125" s="222">
        <v>0</v>
      </c>
      <c r="E125" s="222">
        <v>0</v>
      </c>
      <c r="F125" s="183">
        <v>2304.6</v>
      </c>
      <c r="G125" s="351">
        <v>2304.6</v>
      </c>
      <c r="H125" s="222">
        <v>0</v>
      </c>
      <c r="I125" s="222">
        <v>0</v>
      </c>
      <c r="J125" s="183">
        <v>0</v>
      </c>
    </row>
    <row r="126" ht="23.1" customHeight="1" spans="1:10">
      <c r="A126" s="349" t="s">
        <v>1623</v>
      </c>
      <c r="B126" s="350" t="s">
        <v>1419</v>
      </c>
      <c r="C126" s="222">
        <v>0</v>
      </c>
      <c r="D126" s="222">
        <v>0</v>
      </c>
      <c r="E126" s="222">
        <v>0</v>
      </c>
      <c r="F126" s="183">
        <v>369.02</v>
      </c>
      <c r="G126" s="351">
        <v>369.02</v>
      </c>
      <c r="H126" s="222">
        <v>0</v>
      </c>
      <c r="I126" s="222">
        <v>0</v>
      </c>
      <c r="J126" s="183">
        <v>0</v>
      </c>
    </row>
    <row r="127" ht="23.1" customHeight="1" spans="1:10">
      <c r="A127" s="349" t="s">
        <v>1624</v>
      </c>
      <c r="B127" s="350" t="s">
        <v>1455</v>
      </c>
      <c r="C127" s="222">
        <v>0</v>
      </c>
      <c r="D127" s="222">
        <v>0</v>
      </c>
      <c r="E127" s="222">
        <v>0</v>
      </c>
      <c r="F127" s="183">
        <v>45</v>
      </c>
      <c r="G127" s="351">
        <v>45</v>
      </c>
      <c r="H127" s="222">
        <v>0</v>
      </c>
      <c r="I127" s="222">
        <v>0</v>
      </c>
      <c r="J127" s="183">
        <v>0</v>
      </c>
    </row>
    <row r="128" ht="23.1" customHeight="1" spans="1:10">
      <c r="A128" s="349" t="s">
        <v>1625</v>
      </c>
      <c r="B128" s="350" t="s">
        <v>1626</v>
      </c>
      <c r="C128" s="222">
        <v>0</v>
      </c>
      <c r="D128" s="222">
        <v>0</v>
      </c>
      <c r="E128" s="222">
        <v>0</v>
      </c>
      <c r="F128" s="183">
        <v>174.01</v>
      </c>
      <c r="G128" s="351">
        <v>174.01</v>
      </c>
      <c r="H128" s="222">
        <v>0</v>
      </c>
      <c r="I128" s="222">
        <v>0</v>
      </c>
      <c r="J128" s="183">
        <v>0</v>
      </c>
    </row>
    <row r="129" ht="23.1" customHeight="1" spans="1:10">
      <c r="A129" s="349" t="s">
        <v>1627</v>
      </c>
      <c r="B129" s="350" t="s">
        <v>1628</v>
      </c>
      <c r="C129" s="222">
        <v>0</v>
      </c>
      <c r="D129" s="222">
        <v>0</v>
      </c>
      <c r="E129" s="222">
        <v>0</v>
      </c>
      <c r="F129" s="183">
        <v>439.11</v>
      </c>
      <c r="G129" s="351">
        <v>439.11</v>
      </c>
      <c r="H129" s="222">
        <v>0</v>
      </c>
      <c r="I129" s="222">
        <v>0</v>
      </c>
      <c r="J129" s="183">
        <v>0</v>
      </c>
    </row>
    <row r="130" ht="23.1" customHeight="1" spans="1:10">
      <c r="A130" s="349" t="s">
        <v>1629</v>
      </c>
      <c r="B130" s="350" t="s">
        <v>1630</v>
      </c>
      <c r="C130" s="222">
        <v>0</v>
      </c>
      <c r="D130" s="222">
        <v>0</v>
      </c>
      <c r="E130" s="222">
        <v>0</v>
      </c>
      <c r="F130" s="183">
        <v>1045.4</v>
      </c>
      <c r="G130" s="351">
        <v>1045.4</v>
      </c>
      <c r="H130" s="222">
        <v>0</v>
      </c>
      <c r="I130" s="222">
        <v>0</v>
      </c>
      <c r="J130" s="183">
        <v>0</v>
      </c>
    </row>
    <row r="131" ht="23.1" customHeight="1" spans="1:10">
      <c r="A131" s="349" t="s">
        <v>1631</v>
      </c>
      <c r="B131" s="350" t="s">
        <v>1468</v>
      </c>
      <c r="C131" s="222">
        <v>0</v>
      </c>
      <c r="D131" s="222">
        <v>0</v>
      </c>
      <c r="E131" s="222">
        <v>0</v>
      </c>
      <c r="F131" s="183">
        <v>149.9</v>
      </c>
      <c r="G131" s="351">
        <v>149.9</v>
      </c>
      <c r="H131" s="222">
        <v>0</v>
      </c>
      <c r="I131" s="222">
        <v>0</v>
      </c>
      <c r="J131" s="183">
        <v>0</v>
      </c>
    </row>
    <row r="132" ht="23.1" customHeight="1" spans="1:10">
      <c r="A132" s="349" t="s">
        <v>1632</v>
      </c>
      <c r="B132" s="350" t="s">
        <v>1633</v>
      </c>
      <c r="C132" s="222">
        <v>0</v>
      </c>
      <c r="D132" s="222">
        <v>0</v>
      </c>
      <c r="E132" s="222">
        <v>0</v>
      </c>
      <c r="F132" s="183">
        <v>4</v>
      </c>
      <c r="G132" s="351">
        <v>4</v>
      </c>
      <c r="H132" s="222">
        <v>0</v>
      </c>
      <c r="I132" s="222">
        <v>0</v>
      </c>
      <c r="J132" s="183">
        <v>0</v>
      </c>
    </row>
    <row r="133" ht="23.1" customHeight="1" spans="1:10">
      <c r="A133" s="349" t="s">
        <v>1634</v>
      </c>
      <c r="B133" s="350" t="s">
        <v>1635</v>
      </c>
      <c r="C133" s="222">
        <v>0</v>
      </c>
      <c r="D133" s="222">
        <v>0</v>
      </c>
      <c r="E133" s="222">
        <v>0</v>
      </c>
      <c r="F133" s="183">
        <v>78.16</v>
      </c>
      <c r="G133" s="351">
        <v>78.16</v>
      </c>
      <c r="H133" s="222">
        <v>0</v>
      </c>
      <c r="I133" s="222">
        <v>0</v>
      </c>
      <c r="J133" s="183">
        <v>0</v>
      </c>
    </row>
    <row r="134" ht="23.1" customHeight="1" spans="1:10">
      <c r="A134" s="349" t="s">
        <v>1636</v>
      </c>
      <c r="B134" s="350" t="s">
        <v>1637</v>
      </c>
      <c r="C134" s="222">
        <v>0</v>
      </c>
      <c r="D134" s="222">
        <v>0</v>
      </c>
      <c r="E134" s="222">
        <v>0</v>
      </c>
      <c r="F134" s="183">
        <v>1423.57</v>
      </c>
      <c r="G134" s="351">
        <v>1423.57</v>
      </c>
      <c r="H134" s="222">
        <v>0</v>
      </c>
      <c r="I134" s="222">
        <v>0</v>
      </c>
      <c r="J134" s="183">
        <v>0</v>
      </c>
    </row>
    <row r="135" ht="23.1" customHeight="1" spans="1:10">
      <c r="A135" s="349" t="s">
        <v>1638</v>
      </c>
      <c r="B135" s="350" t="s">
        <v>1419</v>
      </c>
      <c r="C135" s="222">
        <v>0</v>
      </c>
      <c r="D135" s="222">
        <v>0</v>
      </c>
      <c r="E135" s="222">
        <v>0</v>
      </c>
      <c r="F135" s="183">
        <v>1098.43</v>
      </c>
      <c r="G135" s="351">
        <v>1098.43</v>
      </c>
      <c r="H135" s="222">
        <v>0</v>
      </c>
      <c r="I135" s="222">
        <v>0</v>
      </c>
      <c r="J135" s="183">
        <v>0</v>
      </c>
    </row>
    <row r="136" ht="23.1" customHeight="1" spans="1:10">
      <c r="A136" s="349" t="s">
        <v>1639</v>
      </c>
      <c r="B136" s="350" t="s">
        <v>1455</v>
      </c>
      <c r="C136" s="222">
        <v>0</v>
      </c>
      <c r="D136" s="222">
        <v>0</v>
      </c>
      <c r="E136" s="222">
        <v>0</v>
      </c>
      <c r="F136" s="183">
        <v>2</v>
      </c>
      <c r="G136" s="351">
        <v>2</v>
      </c>
      <c r="H136" s="222">
        <v>0</v>
      </c>
      <c r="I136" s="222">
        <v>0</v>
      </c>
      <c r="J136" s="183">
        <v>0</v>
      </c>
    </row>
    <row r="137" ht="23.1" customHeight="1" spans="1:10">
      <c r="A137" s="349" t="s">
        <v>1640</v>
      </c>
      <c r="B137" s="350" t="s">
        <v>1641</v>
      </c>
      <c r="C137" s="222">
        <v>0</v>
      </c>
      <c r="D137" s="222">
        <v>0</v>
      </c>
      <c r="E137" s="222">
        <v>0</v>
      </c>
      <c r="F137" s="183">
        <v>10</v>
      </c>
      <c r="G137" s="351">
        <v>10</v>
      </c>
      <c r="H137" s="222">
        <v>0</v>
      </c>
      <c r="I137" s="222">
        <v>0</v>
      </c>
      <c r="J137" s="183">
        <v>0</v>
      </c>
    </row>
    <row r="138" ht="23.1" customHeight="1" spans="1:10">
      <c r="A138" s="349" t="s">
        <v>1642</v>
      </c>
      <c r="B138" s="350" t="s">
        <v>1643</v>
      </c>
      <c r="C138" s="222">
        <v>0</v>
      </c>
      <c r="D138" s="222">
        <v>0</v>
      </c>
      <c r="E138" s="222">
        <v>0</v>
      </c>
      <c r="F138" s="183">
        <v>172.14</v>
      </c>
      <c r="G138" s="351">
        <v>172.14</v>
      </c>
      <c r="H138" s="222">
        <v>0</v>
      </c>
      <c r="I138" s="222">
        <v>0</v>
      </c>
      <c r="J138" s="183">
        <v>0</v>
      </c>
    </row>
    <row r="139" ht="23.1" customHeight="1" spans="1:10">
      <c r="A139" s="349" t="s">
        <v>1644</v>
      </c>
      <c r="B139" s="350" t="s">
        <v>1645</v>
      </c>
      <c r="C139" s="222">
        <v>0</v>
      </c>
      <c r="D139" s="222">
        <v>0</v>
      </c>
      <c r="E139" s="222">
        <v>0</v>
      </c>
      <c r="F139" s="183">
        <v>2</v>
      </c>
      <c r="G139" s="351">
        <v>2</v>
      </c>
      <c r="H139" s="222">
        <v>0</v>
      </c>
      <c r="I139" s="222">
        <v>0</v>
      </c>
      <c r="J139" s="183">
        <v>0</v>
      </c>
    </row>
    <row r="140" ht="23.1" customHeight="1" spans="1:10">
      <c r="A140" s="349" t="s">
        <v>1646</v>
      </c>
      <c r="B140" s="350" t="s">
        <v>1647</v>
      </c>
      <c r="C140" s="222">
        <v>0</v>
      </c>
      <c r="D140" s="222">
        <v>0</v>
      </c>
      <c r="E140" s="222">
        <v>0</v>
      </c>
      <c r="F140" s="183">
        <v>2</v>
      </c>
      <c r="G140" s="351">
        <v>2</v>
      </c>
      <c r="H140" s="222">
        <v>0</v>
      </c>
      <c r="I140" s="222">
        <v>0</v>
      </c>
      <c r="J140" s="183">
        <v>0</v>
      </c>
    </row>
    <row r="141" ht="23.1" customHeight="1" spans="1:10">
      <c r="A141" s="349" t="s">
        <v>1648</v>
      </c>
      <c r="B141" s="350" t="s">
        <v>1649</v>
      </c>
      <c r="C141" s="222">
        <v>0</v>
      </c>
      <c r="D141" s="222">
        <v>0</v>
      </c>
      <c r="E141" s="222">
        <v>0</v>
      </c>
      <c r="F141" s="183">
        <v>8</v>
      </c>
      <c r="G141" s="351">
        <v>8</v>
      </c>
      <c r="H141" s="222">
        <v>0</v>
      </c>
      <c r="I141" s="222">
        <v>0</v>
      </c>
      <c r="J141" s="183">
        <v>0</v>
      </c>
    </row>
    <row r="142" ht="23.1" customHeight="1" spans="1:10">
      <c r="A142" s="349" t="s">
        <v>1650</v>
      </c>
      <c r="B142" s="350" t="s">
        <v>1651</v>
      </c>
      <c r="C142" s="222">
        <v>0</v>
      </c>
      <c r="D142" s="222">
        <v>0</v>
      </c>
      <c r="E142" s="222">
        <v>0</v>
      </c>
      <c r="F142" s="183">
        <v>129</v>
      </c>
      <c r="G142" s="351">
        <v>129</v>
      </c>
      <c r="H142" s="222">
        <v>0</v>
      </c>
      <c r="I142" s="222">
        <v>0</v>
      </c>
      <c r="J142" s="183">
        <v>0</v>
      </c>
    </row>
    <row r="143" ht="23.1" customHeight="1" spans="1:10">
      <c r="A143" s="349" t="s">
        <v>1652</v>
      </c>
      <c r="B143" s="350" t="s">
        <v>1653</v>
      </c>
      <c r="C143" s="222">
        <v>0</v>
      </c>
      <c r="D143" s="222">
        <v>0</v>
      </c>
      <c r="E143" s="222">
        <v>0</v>
      </c>
      <c r="F143" s="183">
        <v>16479.35</v>
      </c>
      <c r="G143" s="351">
        <v>16479.35</v>
      </c>
      <c r="H143" s="222">
        <v>0</v>
      </c>
      <c r="I143" s="222">
        <v>0</v>
      </c>
      <c r="J143" s="183">
        <v>0</v>
      </c>
    </row>
    <row r="144" ht="23.1" customHeight="1" spans="1:10">
      <c r="A144" s="349" t="s">
        <v>1654</v>
      </c>
      <c r="B144" s="350" t="s">
        <v>1655</v>
      </c>
      <c r="C144" s="222">
        <v>0</v>
      </c>
      <c r="D144" s="222">
        <v>0</v>
      </c>
      <c r="E144" s="222">
        <v>0</v>
      </c>
      <c r="F144" s="183">
        <v>1128.97</v>
      </c>
      <c r="G144" s="351">
        <v>1128.97</v>
      </c>
      <c r="H144" s="222">
        <v>0</v>
      </c>
      <c r="I144" s="222">
        <v>0</v>
      </c>
      <c r="J144" s="183">
        <v>0</v>
      </c>
    </row>
    <row r="145" ht="23.1" customHeight="1" spans="1:10">
      <c r="A145" s="349" t="s">
        <v>1656</v>
      </c>
      <c r="B145" s="350" t="s">
        <v>1657</v>
      </c>
      <c r="C145" s="222">
        <v>0</v>
      </c>
      <c r="D145" s="222">
        <v>0</v>
      </c>
      <c r="E145" s="222">
        <v>0</v>
      </c>
      <c r="F145" s="183">
        <v>2249.08</v>
      </c>
      <c r="G145" s="351">
        <v>2249.08</v>
      </c>
      <c r="H145" s="222">
        <v>0</v>
      </c>
      <c r="I145" s="222">
        <v>0</v>
      </c>
      <c r="J145" s="183">
        <v>0</v>
      </c>
    </row>
    <row r="146" ht="23.1" customHeight="1" spans="1:10">
      <c r="A146" s="349" t="s">
        <v>1658</v>
      </c>
      <c r="B146" s="350" t="s">
        <v>1659</v>
      </c>
      <c r="C146" s="222">
        <v>0</v>
      </c>
      <c r="D146" s="222">
        <v>0</v>
      </c>
      <c r="E146" s="222">
        <v>0</v>
      </c>
      <c r="F146" s="183">
        <v>9358.11</v>
      </c>
      <c r="G146" s="351">
        <v>9358.11</v>
      </c>
      <c r="H146" s="222">
        <v>0</v>
      </c>
      <c r="I146" s="222">
        <v>0</v>
      </c>
      <c r="J146" s="183">
        <v>0</v>
      </c>
    </row>
    <row r="147" ht="23.1" customHeight="1" spans="1:10">
      <c r="A147" s="349" t="s">
        <v>1660</v>
      </c>
      <c r="B147" s="350" t="s">
        <v>1661</v>
      </c>
      <c r="C147" s="222">
        <v>0</v>
      </c>
      <c r="D147" s="222">
        <v>0</v>
      </c>
      <c r="E147" s="222">
        <v>0</v>
      </c>
      <c r="F147" s="183">
        <v>3743.19</v>
      </c>
      <c r="G147" s="351">
        <v>3743.19</v>
      </c>
      <c r="H147" s="222">
        <v>0</v>
      </c>
      <c r="I147" s="222">
        <v>0</v>
      </c>
      <c r="J147" s="183">
        <v>0</v>
      </c>
    </row>
    <row r="148" ht="23.1" customHeight="1" spans="1:10">
      <c r="A148" s="349" t="s">
        <v>1662</v>
      </c>
      <c r="B148" s="350" t="s">
        <v>1663</v>
      </c>
      <c r="C148" s="222">
        <v>0</v>
      </c>
      <c r="D148" s="222">
        <v>0</v>
      </c>
      <c r="E148" s="222">
        <v>0</v>
      </c>
      <c r="F148" s="183">
        <v>350.829999999999</v>
      </c>
      <c r="G148" s="351">
        <v>350.829999999999</v>
      </c>
      <c r="H148" s="222">
        <v>0</v>
      </c>
      <c r="I148" s="222">
        <v>0</v>
      </c>
      <c r="J148" s="183">
        <v>0</v>
      </c>
    </row>
    <row r="149" ht="23.1" customHeight="1" spans="1:10">
      <c r="A149" s="349" t="s">
        <v>1664</v>
      </c>
      <c r="B149" s="350" t="s">
        <v>1665</v>
      </c>
      <c r="C149" s="222">
        <v>0</v>
      </c>
      <c r="D149" s="222">
        <v>0</v>
      </c>
      <c r="E149" s="222">
        <v>0</v>
      </c>
      <c r="F149" s="183">
        <v>326.43</v>
      </c>
      <c r="G149" s="351">
        <v>326.43</v>
      </c>
      <c r="H149" s="222">
        <v>0</v>
      </c>
      <c r="I149" s="222">
        <v>0</v>
      </c>
      <c r="J149" s="183">
        <v>0</v>
      </c>
    </row>
    <row r="150" ht="23.1" customHeight="1" spans="1:10">
      <c r="A150" s="349" t="s">
        <v>1666</v>
      </c>
      <c r="B150" s="350" t="s">
        <v>1667</v>
      </c>
      <c r="C150" s="222">
        <v>0</v>
      </c>
      <c r="D150" s="222">
        <v>0</v>
      </c>
      <c r="E150" s="222">
        <v>0</v>
      </c>
      <c r="F150" s="183">
        <v>0.46</v>
      </c>
      <c r="G150" s="351">
        <v>0.46</v>
      </c>
      <c r="H150" s="222">
        <v>0</v>
      </c>
      <c r="I150" s="222">
        <v>0</v>
      </c>
      <c r="J150" s="183">
        <v>0</v>
      </c>
    </row>
    <row r="151" ht="23.1" customHeight="1" spans="1:10">
      <c r="A151" s="349" t="s">
        <v>1668</v>
      </c>
      <c r="B151" s="350" t="s">
        <v>1669</v>
      </c>
      <c r="C151" s="222">
        <v>0</v>
      </c>
      <c r="D151" s="222">
        <v>0</v>
      </c>
      <c r="E151" s="222">
        <v>0</v>
      </c>
      <c r="F151" s="183">
        <v>23.94</v>
      </c>
      <c r="G151" s="351">
        <v>23.94</v>
      </c>
      <c r="H151" s="222">
        <v>0</v>
      </c>
      <c r="I151" s="222">
        <v>0</v>
      </c>
      <c r="J151" s="183">
        <v>0</v>
      </c>
    </row>
    <row r="152" ht="23.1" customHeight="1" spans="1:10">
      <c r="A152" s="349" t="s">
        <v>1670</v>
      </c>
      <c r="B152" s="350" t="s">
        <v>1671</v>
      </c>
      <c r="C152" s="222">
        <v>0</v>
      </c>
      <c r="D152" s="222">
        <v>0</v>
      </c>
      <c r="E152" s="222">
        <v>0</v>
      </c>
      <c r="F152" s="183">
        <v>90</v>
      </c>
      <c r="G152" s="351">
        <v>90</v>
      </c>
      <c r="H152" s="222">
        <v>0</v>
      </c>
      <c r="I152" s="222">
        <v>0</v>
      </c>
      <c r="J152" s="183">
        <v>0</v>
      </c>
    </row>
    <row r="153" ht="23.1" customHeight="1" spans="1:10">
      <c r="A153" s="349" t="s">
        <v>1672</v>
      </c>
      <c r="B153" s="350" t="s">
        <v>1673</v>
      </c>
      <c r="C153" s="222">
        <v>0</v>
      </c>
      <c r="D153" s="222">
        <v>0</v>
      </c>
      <c r="E153" s="222">
        <v>0</v>
      </c>
      <c r="F153" s="183">
        <v>90</v>
      </c>
      <c r="G153" s="351">
        <v>90</v>
      </c>
      <c r="H153" s="222">
        <v>0</v>
      </c>
      <c r="I153" s="222">
        <v>0</v>
      </c>
      <c r="J153" s="183">
        <v>0</v>
      </c>
    </row>
    <row r="154" ht="23.1" customHeight="1" spans="1:10">
      <c r="A154" s="349" t="s">
        <v>1674</v>
      </c>
      <c r="B154" s="350" t="s">
        <v>1675</v>
      </c>
      <c r="C154" s="222">
        <v>0</v>
      </c>
      <c r="D154" s="222">
        <v>0</v>
      </c>
      <c r="E154" s="222">
        <v>0</v>
      </c>
      <c r="F154" s="183">
        <v>755.2</v>
      </c>
      <c r="G154" s="351">
        <v>755.2</v>
      </c>
      <c r="H154" s="222">
        <v>0</v>
      </c>
      <c r="I154" s="222">
        <v>0</v>
      </c>
      <c r="J154" s="183">
        <v>0</v>
      </c>
    </row>
    <row r="155" ht="23.1" customHeight="1" spans="1:10">
      <c r="A155" s="349" t="s">
        <v>1676</v>
      </c>
      <c r="B155" s="350" t="s">
        <v>1419</v>
      </c>
      <c r="C155" s="222">
        <v>0</v>
      </c>
      <c r="D155" s="222">
        <v>0</v>
      </c>
      <c r="E155" s="222">
        <v>0</v>
      </c>
      <c r="F155" s="183">
        <v>182.18</v>
      </c>
      <c r="G155" s="351">
        <v>182.18</v>
      </c>
      <c r="H155" s="222">
        <v>0</v>
      </c>
      <c r="I155" s="222">
        <v>0</v>
      </c>
      <c r="J155" s="183">
        <v>0</v>
      </c>
    </row>
    <row r="156" ht="23.1" customHeight="1" spans="1:10">
      <c r="A156" s="349" t="s">
        <v>1677</v>
      </c>
      <c r="B156" s="350" t="s">
        <v>1678</v>
      </c>
      <c r="C156" s="222">
        <v>0</v>
      </c>
      <c r="D156" s="222">
        <v>0</v>
      </c>
      <c r="E156" s="222">
        <v>0</v>
      </c>
      <c r="F156" s="183">
        <v>84.02</v>
      </c>
      <c r="G156" s="351">
        <v>84.02</v>
      </c>
      <c r="H156" s="222">
        <v>0</v>
      </c>
      <c r="I156" s="222">
        <v>0</v>
      </c>
      <c r="J156" s="183">
        <v>0</v>
      </c>
    </row>
    <row r="157" ht="23.1" customHeight="1" spans="1:10">
      <c r="A157" s="349" t="s">
        <v>1679</v>
      </c>
      <c r="B157" s="350" t="s">
        <v>1680</v>
      </c>
      <c r="C157" s="222">
        <v>0</v>
      </c>
      <c r="D157" s="222">
        <v>0</v>
      </c>
      <c r="E157" s="222">
        <v>0</v>
      </c>
      <c r="F157" s="183">
        <v>464</v>
      </c>
      <c r="G157" s="351">
        <v>464</v>
      </c>
      <c r="H157" s="222">
        <v>0</v>
      </c>
      <c r="I157" s="222">
        <v>0</v>
      </c>
      <c r="J157" s="183">
        <v>0</v>
      </c>
    </row>
    <row r="158" ht="23.1" customHeight="1" spans="1:10">
      <c r="A158" s="349" t="s">
        <v>1681</v>
      </c>
      <c r="B158" s="350" t="s">
        <v>1682</v>
      </c>
      <c r="C158" s="222">
        <v>0</v>
      </c>
      <c r="D158" s="222">
        <v>0</v>
      </c>
      <c r="E158" s="222">
        <v>0</v>
      </c>
      <c r="F158" s="183">
        <v>25</v>
      </c>
      <c r="G158" s="351">
        <v>25</v>
      </c>
      <c r="H158" s="222">
        <v>0</v>
      </c>
      <c r="I158" s="222">
        <v>0</v>
      </c>
      <c r="J158" s="183">
        <v>0</v>
      </c>
    </row>
    <row r="159" ht="23.1" customHeight="1" spans="1:10">
      <c r="A159" s="349" t="s">
        <v>1683</v>
      </c>
      <c r="B159" s="350" t="s">
        <v>1684</v>
      </c>
      <c r="C159" s="222">
        <v>0</v>
      </c>
      <c r="D159" s="222">
        <v>0</v>
      </c>
      <c r="E159" s="222">
        <v>0</v>
      </c>
      <c r="F159" s="183">
        <v>51.22</v>
      </c>
      <c r="G159" s="351">
        <v>51.22</v>
      </c>
      <c r="H159" s="222">
        <v>0</v>
      </c>
      <c r="I159" s="222">
        <v>0</v>
      </c>
      <c r="J159" s="183">
        <v>0</v>
      </c>
    </row>
    <row r="160" ht="23.1" customHeight="1" spans="1:10">
      <c r="A160" s="349" t="s">
        <v>1685</v>
      </c>
      <c r="B160" s="350" t="s">
        <v>1419</v>
      </c>
      <c r="C160" s="222">
        <v>0</v>
      </c>
      <c r="D160" s="222">
        <v>0</v>
      </c>
      <c r="E160" s="222">
        <v>0</v>
      </c>
      <c r="F160" s="183">
        <v>33.22</v>
      </c>
      <c r="G160" s="351">
        <v>33.22</v>
      </c>
      <c r="H160" s="222">
        <v>0</v>
      </c>
      <c r="I160" s="222">
        <v>0</v>
      </c>
      <c r="J160" s="183">
        <v>0</v>
      </c>
    </row>
    <row r="161" ht="23.1" customHeight="1" spans="1:10">
      <c r="A161" s="349" t="s">
        <v>1686</v>
      </c>
      <c r="B161" s="350" t="s">
        <v>1687</v>
      </c>
      <c r="C161" s="222">
        <v>0</v>
      </c>
      <c r="D161" s="222">
        <v>0</v>
      </c>
      <c r="E161" s="222">
        <v>0</v>
      </c>
      <c r="F161" s="183">
        <v>18</v>
      </c>
      <c r="G161" s="351">
        <v>18</v>
      </c>
      <c r="H161" s="222">
        <v>0</v>
      </c>
      <c r="I161" s="222">
        <v>0</v>
      </c>
      <c r="J161" s="183">
        <v>0</v>
      </c>
    </row>
    <row r="162" ht="23.1" customHeight="1" spans="1:10">
      <c r="A162" s="349" t="s">
        <v>1688</v>
      </c>
      <c r="B162" s="350" t="s">
        <v>1689</v>
      </c>
      <c r="C162" s="222">
        <v>0</v>
      </c>
      <c r="D162" s="222">
        <v>0</v>
      </c>
      <c r="E162" s="222">
        <v>0</v>
      </c>
      <c r="F162" s="183">
        <v>722.97</v>
      </c>
      <c r="G162" s="351">
        <v>722.97</v>
      </c>
      <c r="H162" s="222">
        <v>0</v>
      </c>
      <c r="I162" s="222">
        <v>0</v>
      </c>
      <c r="J162" s="183">
        <v>0</v>
      </c>
    </row>
    <row r="163" ht="23.1" customHeight="1" spans="1:10">
      <c r="A163" s="349" t="s">
        <v>1690</v>
      </c>
      <c r="B163" s="350" t="s">
        <v>1691</v>
      </c>
      <c r="C163" s="222">
        <v>0</v>
      </c>
      <c r="D163" s="222">
        <v>0</v>
      </c>
      <c r="E163" s="222">
        <v>0</v>
      </c>
      <c r="F163" s="183">
        <v>325.56</v>
      </c>
      <c r="G163" s="351">
        <v>325.56</v>
      </c>
      <c r="H163" s="222">
        <v>0</v>
      </c>
      <c r="I163" s="222">
        <v>0</v>
      </c>
      <c r="J163" s="183">
        <v>0</v>
      </c>
    </row>
    <row r="164" ht="23.1" customHeight="1" spans="1:10">
      <c r="A164" s="349" t="s">
        <v>1692</v>
      </c>
      <c r="B164" s="350" t="s">
        <v>1693</v>
      </c>
      <c r="C164" s="222">
        <v>0</v>
      </c>
      <c r="D164" s="222">
        <v>0</v>
      </c>
      <c r="E164" s="222">
        <v>0</v>
      </c>
      <c r="F164" s="183">
        <v>397.41</v>
      </c>
      <c r="G164" s="351">
        <v>397.41</v>
      </c>
      <c r="H164" s="222">
        <v>0</v>
      </c>
      <c r="I164" s="222">
        <v>0</v>
      </c>
      <c r="J164" s="183">
        <v>0</v>
      </c>
    </row>
    <row r="165" ht="23.1" customHeight="1" spans="1:10">
      <c r="A165" s="349" t="s">
        <v>1694</v>
      </c>
      <c r="B165" s="350" t="s">
        <v>1197</v>
      </c>
      <c r="C165" s="222">
        <v>0</v>
      </c>
      <c r="D165" s="222">
        <v>0</v>
      </c>
      <c r="E165" s="222">
        <v>0</v>
      </c>
      <c r="F165" s="183">
        <v>7200</v>
      </c>
      <c r="G165" s="351">
        <v>7200</v>
      </c>
      <c r="H165" s="222">
        <v>0</v>
      </c>
      <c r="I165" s="222">
        <v>0</v>
      </c>
      <c r="J165" s="183">
        <v>0</v>
      </c>
    </row>
    <row r="166" ht="23.1" customHeight="1" spans="1:10">
      <c r="A166" s="349" t="s">
        <v>1695</v>
      </c>
      <c r="B166" s="350" t="s">
        <v>1696</v>
      </c>
      <c r="C166" s="222">
        <v>0</v>
      </c>
      <c r="D166" s="222">
        <v>0</v>
      </c>
      <c r="E166" s="222">
        <v>0</v>
      </c>
      <c r="F166" s="183">
        <v>7200</v>
      </c>
      <c r="G166" s="351">
        <v>7200</v>
      </c>
      <c r="H166" s="222">
        <v>0</v>
      </c>
      <c r="I166" s="222">
        <v>0</v>
      </c>
      <c r="J166" s="183">
        <v>0</v>
      </c>
    </row>
    <row r="167" ht="23.1" customHeight="1" spans="1:10">
      <c r="A167" s="349" t="s">
        <v>1697</v>
      </c>
      <c r="B167" s="350" t="s">
        <v>1698</v>
      </c>
      <c r="C167" s="222">
        <v>28315</v>
      </c>
      <c r="D167" s="222">
        <v>11315</v>
      </c>
      <c r="E167" s="222">
        <v>17000</v>
      </c>
      <c r="F167" s="183">
        <v>31952.66</v>
      </c>
      <c r="G167" s="351">
        <v>11952.66</v>
      </c>
      <c r="H167" s="352">
        <v>20000</v>
      </c>
      <c r="I167" s="352">
        <f>F167-C167</f>
        <v>3637.66</v>
      </c>
      <c r="J167" s="357">
        <f>ROUND(I167/C167,3)</f>
        <v>0.128</v>
      </c>
    </row>
    <row r="168" ht="23.1" customHeight="1" spans="1:10">
      <c r="A168" s="349" t="s">
        <v>1699</v>
      </c>
      <c r="B168" s="350" t="s">
        <v>1700</v>
      </c>
      <c r="C168" s="222">
        <v>0</v>
      </c>
      <c r="D168" s="222">
        <v>0</v>
      </c>
      <c r="E168" s="222">
        <v>0</v>
      </c>
      <c r="F168" s="183">
        <v>2989.49</v>
      </c>
      <c r="G168" s="351">
        <v>2989.49</v>
      </c>
      <c r="H168" s="222">
        <v>0</v>
      </c>
      <c r="I168" s="222">
        <v>0</v>
      </c>
      <c r="J168" s="183">
        <v>0</v>
      </c>
    </row>
    <row r="169" ht="23.1" customHeight="1" spans="1:10">
      <c r="A169" s="349" t="s">
        <v>1701</v>
      </c>
      <c r="B169" s="350" t="s">
        <v>1419</v>
      </c>
      <c r="C169" s="222">
        <v>0</v>
      </c>
      <c r="D169" s="222">
        <v>0</v>
      </c>
      <c r="E169" s="222">
        <v>0</v>
      </c>
      <c r="F169" s="183">
        <v>981.49</v>
      </c>
      <c r="G169" s="351">
        <v>981.49</v>
      </c>
      <c r="H169" s="222">
        <v>0</v>
      </c>
      <c r="I169" s="222">
        <v>0</v>
      </c>
      <c r="J169" s="183">
        <v>0</v>
      </c>
    </row>
    <row r="170" ht="23.1" customHeight="1" spans="1:10">
      <c r="A170" s="349" t="s">
        <v>1702</v>
      </c>
      <c r="B170" s="350" t="s">
        <v>1455</v>
      </c>
      <c r="C170" s="222">
        <v>0</v>
      </c>
      <c r="D170" s="222">
        <v>0</v>
      </c>
      <c r="E170" s="222">
        <v>0</v>
      </c>
      <c r="F170" s="183">
        <v>8</v>
      </c>
      <c r="G170" s="351">
        <v>8</v>
      </c>
      <c r="H170" s="222">
        <v>0</v>
      </c>
      <c r="I170" s="222">
        <v>0</v>
      </c>
      <c r="J170" s="183">
        <v>0</v>
      </c>
    </row>
    <row r="171" ht="23.1" customHeight="1" spans="1:10">
      <c r="A171" s="349" t="s">
        <v>1703</v>
      </c>
      <c r="B171" s="350" t="s">
        <v>1704</v>
      </c>
      <c r="C171" s="222">
        <v>0</v>
      </c>
      <c r="D171" s="222">
        <v>0</v>
      </c>
      <c r="E171" s="222">
        <v>0</v>
      </c>
      <c r="F171" s="183">
        <v>2000</v>
      </c>
      <c r="G171" s="351">
        <v>2000</v>
      </c>
      <c r="H171" s="222">
        <v>0</v>
      </c>
      <c r="I171" s="222">
        <v>0</v>
      </c>
      <c r="J171" s="183">
        <v>0</v>
      </c>
    </row>
    <row r="172" ht="23.1" customHeight="1" spans="1:10">
      <c r="A172" s="349" t="s">
        <v>1705</v>
      </c>
      <c r="B172" s="350" t="s">
        <v>1706</v>
      </c>
      <c r="C172" s="222">
        <v>0</v>
      </c>
      <c r="D172" s="222">
        <v>0</v>
      </c>
      <c r="E172" s="222">
        <v>0</v>
      </c>
      <c r="F172" s="183">
        <v>81</v>
      </c>
      <c r="G172" s="351">
        <v>81</v>
      </c>
      <c r="H172" s="222">
        <v>0</v>
      </c>
      <c r="I172" s="222">
        <v>0</v>
      </c>
      <c r="J172" s="183">
        <v>0</v>
      </c>
    </row>
    <row r="173" ht="23.1" customHeight="1" spans="1:10">
      <c r="A173" s="349" t="s">
        <v>1707</v>
      </c>
      <c r="B173" s="350" t="s">
        <v>1708</v>
      </c>
      <c r="C173" s="222">
        <v>0</v>
      </c>
      <c r="D173" s="222">
        <v>0</v>
      </c>
      <c r="E173" s="222">
        <v>0</v>
      </c>
      <c r="F173" s="183">
        <v>66</v>
      </c>
      <c r="G173" s="351">
        <v>66</v>
      </c>
      <c r="H173" s="222">
        <v>0</v>
      </c>
      <c r="I173" s="222">
        <v>0</v>
      </c>
      <c r="J173" s="183">
        <v>0</v>
      </c>
    </row>
    <row r="174" ht="23.1" customHeight="1" spans="1:10">
      <c r="A174" s="349" t="s">
        <v>1709</v>
      </c>
      <c r="B174" s="350" t="s">
        <v>1710</v>
      </c>
      <c r="C174" s="222">
        <v>0</v>
      </c>
      <c r="D174" s="222">
        <v>0</v>
      </c>
      <c r="E174" s="222">
        <v>0</v>
      </c>
      <c r="F174" s="183">
        <v>15</v>
      </c>
      <c r="G174" s="351">
        <v>15</v>
      </c>
      <c r="H174" s="222">
        <v>0</v>
      </c>
      <c r="I174" s="222">
        <v>0</v>
      </c>
      <c r="J174" s="183">
        <v>0</v>
      </c>
    </row>
    <row r="175" ht="23.1" customHeight="1" spans="1:10">
      <c r="A175" s="349" t="s">
        <v>1711</v>
      </c>
      <c r="B175" s="350" t="s">
        <v>1712</v>
      </c>
      <c r="C175" s="222">
        <v>0</v>
      </c>
      <c r="D175" s="222">
        <v>0</v>
      </c>
      <c r="E175" s="222">
        <v>0</v>
      </c>
      <c r="F175" s="183">
        <v>1095</v>
      </c>
      <c r="G175" s="351">
        <v>1095</v>
      </c>
      <c r="H175" s="222">
        <v>0</v>
      </c>
      <c r="I175" s="222">
        <v>0</v>
      </c>
      <c r="J175" s="183">
        <v>0</v>
      </c>
    </row>
    <row r="176" ht="23.1" customHeight="1" spans="1:10">
      <c r="A176" s="349" t="s">
        <v>1713</v>
      </c>
      <c r="B176" s="350" t="s">
        <v>1714</v>
      </c>
      <c r="C176" s="222">
        <v>0</v>
      </c>
      <c r="D176" s="222">
        <v>0</v>
      </c>
      <c r="E176" s="222">
        <v>0</v>
      </c>
      <c r="F176" s="183">
        <v>395</v>
      </c>
      <c r="G176" s="351">
        <v>395</v>
      </c>
      <c r="H176" s="222">
        <v>0</v>
      </c>
      <c r="I176" s="222">
        <v>0</v>
      </c>
      <c r="J176" s="183">
        <v>0</v>
      </c>
    </row>
    <row r="177" ht="23.1" customHeight="1" spans="1:10">
      <c r="A177" s="349" t="s">
        <v>1715</v>
      </c>
      <c r="B177" s="350" t="s">
        <v>1716</v>
      </c>
      <c r="C177" s="222">
        <v>0</v>
      </c>
      <c r="D177" s="222">
        <v>0</v>
      </c>
      <c r="E177" s="222">
        <v>0</v>
      </c>
      <c r="F177" s="183">
        <v>700</v>
      </c>
      <c r="G177" s="351">
        <v>700</v>
      </c>
      <c r="H177" s="222">
        <v>0</v>
      </c>
      <c r="I177" s="222">
        <v>0</v>
      </c>
      <c r="J177" s="183">
        <v>0</v>
      </c>
    </row>
    <row r="178" ht="23.1" customHeight="1" spans="1:10">
      <c r="A178" s="349" t="s">
        <v>1717</v>
      </c>
      <c r="B178" s="350" t="s">
        <v>1718</v>
      </c>
      <c r="C178" s="222">
        <v>0</v>
      </c>
      <c r="D178" s="222">
        <v>0</v>
      </c>
      <c r="E178" s="222">
        <v>0</v>
      </c>
      <c r="F178" s="183">
        <v>3402.09</v>
      </c>
      <c r="G178" s="351">
        <v>3402.09</v>
      </c>
      <c r="H178" s="222">
        <v>0</v>
      </c>
      <c r="I178" s="222">
        <v>0</v>
      </c>
      <c r="J178" s="183">
        <v>0</v>
      </c>
    </row>
    <row r="179" ht="23.1" customHeight="1" spans="1:10">
      <c r="A179" s="349" t="s">
        <v>1719</v>
      </c>
      <c r="B179" s="350" t="s">
        <v>1720</v>
      </c>
      <c r="C179" s="222">
        <v>0</v>
      </c>
      <c r="D179" s="222">
        <v>0</v>
      </c>
      <c r="E179" s="222">
        <v>0</v>
      </c>
      <c r="F179" s="183">
        <v>1997.96</v>
      </c>
      <c r="G179" s="351">
        <v>1997.96</v>
      </c>
      <c r="H179" s="222">
        <v>0</v>
      </c>
      <c r="I179" s="222">
        <v>0</v>
      </c>
      <c r="J179" s="183">
        <v>0</v>
      </c>
    </row>
    <row r="180" ht="23.1" customHeight="1" spans="1:10">
      <c r="A180" s="349" t="s">
        <v>1721</v>
      </c>
      <c r="B180" s="350" t="s">
        <v>1722</v>
      </c>
      <c r="C180" s="222">
        <v>0</v>
      </c>
      <c r="D180" s="222">
        <v>0</v>
      </c>
      <c r="E180" s="222">
        <v>0</v>
      </c>
      <c r="F180" s="183">
        <v>553.28</v>
      </c>
      <c r="G180" s="351">
        <v>553.28</v>
      </c>
      <c r="H180" s="222">
        <v>0</v>
      </c>
      <c r="I180" s="222">
        <v>0</v>
      </c>
      <c r="J180" s="183">
        <v>0</v>
      </c>
    </row>
    <row r="181" ht="23.1" customHeight="1" spans="1:10">
      <c r="A181" s="349" t="s">
        <v>1723</v>
      </c>
      <c r="B181" s="350" t="s">
        <v>1724</v>
      </c>
      <c r="C181" s="222">
        <v>0</v>
      </c>
      <c r="D181" s="222">
        <v>0</v>
      </c>
      <c r="E181" s="222">
        <v>0</v>
      </c>
      <c r="F181" s="183">
        <v>518.88</v>
      </c>
      <c r="G181" s="351">
        <v>518.88</v>
      </c>
      <c r="H181" s="222">
        <v>0</v>
      </c>
      <c r="I181" s="222">
        <v>0</v>
      </c>
      <c r="J181" s="183">
        <v>0</v>
      </c>
    </row>
    <row r="182" ht="23.1" customHeight="1" spans="1:10">
      <c r="A182" s="349" t="s">
        <v>1725</v>
      </c>
      <c r="B182" s="350" t="s">
        <v>1726</v>
      </c>
      <c r="C182" s="222">
        <v>0</v>
      </c>
      <c r="D182" s="222">
        <v>0</v>
      </c>
      <c r="E182" s="222">
        <v>0</v>
      </c>
      <c r="F182" s="183">
        <v>331.97</v>
      </c>
      <c r="G182" s="351">
        <v>331.97</v>
      </c>
      <c r="H182" s="222">
        <v>0</v>
      </c>
      <c r="I182" s="222">
        <v>0</v>
      </c>
      <c r="J182" s="183">
        <v>0</v>
      </c>
    </row>
    <row r="183" ht="23.1" customHeight="1" spans="1:10">
      <c r="A183" s="349" t="s">
        <v>1727</v>
      </c>
      <c r="B183" s="350" t="s">
        <v>1728</v>
      </c>
      <c r="C183" s="222">
        <v>0</v>
      </c>
      <c r="D183" s="222">
        <v>0</v>
      </c>
      <c r="E183" s="222">
        <v>0</v>
      </c>
      <c r="F183" s="183">
        <v>133.58</v>
      </c>
      <c r="G183" s="351">
        <v>133.58</v>
      </c>
      <c r="H183" s="222">
        <v>0</v>
      </c>
      <c r="I183" s="222">
        <v>0</v>
      </c>
      <c r="J183" s="183">
        <v>0</v>
      </c>
    </row>
    <row r="184" ht="23.1" customHeight="1" spans="1:10">
      <c r="A184" s="349" t="s">
        <v>1729</v>
      </c>
      <c r="B184" s="350" t="s">
        <v>1730</v>
      </c>
      <c r="C184" s="222">
        <v>0</v>
      </c>
      <c r="D184" s="222">
        <v>0</v>
      </c>
      <c r="E184" s="222">
        <v>0</v>
      </c>
      <c r="F184" s="183">
        <v>133.58</v>
      </c>
      <c r="G184" s="351">
        <v>133.58</v>
      </c>
      <c r="H184" s="222">
        <v>0</v>
      </c>
      <c r="I184" s="222">
        <v>0</v>
      </c>
      <c r="J184" s="183">
        <v>0</v>
      </c>
    </row>
    <row r="185" ht="23.1" customHeight="1" spans="1:10">
      <c r="A185" s="349" t="s">
        <v>1731</v>
      </c>
      <c r="B185" s="350" t="s">
        <v>1732</v>
      </c>
      <c r="C185" s="222">
        <v>0</v>
      </c>
      <c r="D185" s="222">
        <v>0</v>
      </c>
      <c r="E185" s="222">
        <v>0</v>
      </c>
      <c r="F185" s="183">
        <v>1826.61</v>
      </c>
      <c r="G185" s="351">
        <v>1826.61</v>
      </c>
      <c r="H185" s="222">
        <v>0</v>
      </c>
      <c r="I185" s="222">
        <v>0</v>
      </c>
      <c r="J185" s="183">
        <v>0</v>
      </c>
    </row>
    <row r="186" ht="23.1" customHeight="1" spans="1:10">
      <c r="A186" s="349" t="s">
        <v>1733</v>
      </c>
      <c r="B186" s="350" t="s">
        <v>1419</v>
      </c>
      <c r="C186" s="222">
        <v>0</v>
      </c>
      <c r="D186" s="222">
        <v>0</v>
      </c>
      <c r="E186" s="222">
        <v>0</v>
      </c>
      <c r="F186" s="183">
        <v>1736.61</v>
      </c>
      <c r="G186" s="351">
        <v>1736.61</v>
      </c>
      <c r="H186" s="222">
        <v>0</v>
      </c>
      <c r="I186" s="222">
        <v>0</v>
      </c>
      <c r="J186" s="183">
        <v>0</v>
      </c>
    </row>
    <row r="187" ht="23.1" customHeight="1" spans="1:10">
      <c r="A187" s="349" t="s">
        <v>1734</v>
      </c>
      <c r="B187" s="350" t="s">
        <v>1735</v>
      </c>
      <c r="C187" s="222">
        <v>0</v>
      </c>
      <c r="D187" s="222">
        <v>0</v>
      </c>
      <c r="E187" s="222">
        <v>0</v>
      </c>
      <c r="F187" s="183">
        <v>90</v>
      </c>
      <c r="G187" s="351">
        <v>90</v>
      </c>
      <c r="H187" s="222">
        <v>0</v>
      </c>
      <c r="I187" s="222">
        <v>0</v>
      </c>
      <c r="J187" s="183">
        <v>0</v>
      </c>
    </row>
    <row r="188" ht="23.1" customHeight="1" spans="1:10">
      <c r="A188" s="349" t="s">
        <v>1736</v>
      </c>
      <c r="B188" s="350" t="s">
        <v>1737</v>
      </c>
      <c r="C188" s="222">
        <v>0</v>
      </c>
      <c r="D188" s="222">
        <v>0</v>
      </c>
      <c r="E188" s="222">
        <v>0</v>
      </c>
      <c r="F188" s="183">
        <v>2424.89</v>
      </c>
      <c r="G188" s="351">
        <v>2424.89</v>
      </c>
      <c r="H188" s="222">
        <v>0</v>
      </c>
      <c r="I188" s="222">
        <v>0</v>
      </c>
      <c r="J188" s="183">
        <v>0</v>
      </c>
    </row>
    <row r="189" ht="23.1" customHeight="1" spans="1:10">
      <c r="A189" s="349" t="s">
        <v>1738</v>
      </c>
      <c r="B189" s="350" t="s">
        <v>1739</v>
      </c>
      <c r="C189" s="222">
        <v>0</v>
      </c>
      <c r="D189" s="222">
        <v>0</v>
      </c>
      <c r="E189" s="222">
        <v>0</v>
      </c>
      <c r="F189" s="183">
        <v>1076.27</v>
      </c>
      <c r="G189" s="351">
        <v>1076.27</v>
      </c>
      <c r="H189" s="222">
        <v>0</v>
      </c>
      <c r="I189" s="222">
        <v>0</v>
      </c>
      <c r="J189" s="183">
        <v>0</v>
      </c>
    </row>
    <row r="190" ht="23.1" customHeight="1" spans="1:10">
      <c r="A190" s="349" t="s">
        <v>1740</v>
      </c>
      <c r="B190" s="350" t="s">
        <v>1741</v>
      </c>
      <c r="C190" s="222">
        <v>0</v>
      </c>
      <c r="D190" s="222">
        <v>0</v>
      </c>
      <c r="E190" s="222">
        <v>0</v>
      </c>
      <c r="F190" s="183">
        <v>1348.62</v>
      </c>
      <c r="G190" s="351">
        <v>1348.62</v>
      </c>
      <c r="H190" s="222">
        <v>0</v>
      </c>
      <c r="I190" s="222">
        <v>0</v>
      </c>
      <c r="J190" s="183">
        <v>0</v>
      </c>
    </row>
    <row r="191" ht="23.1" customHeight="1" spans="1:10">
      <c r="A191" s="349" t="s">
        <v>1742</v>
      </c>
      <c r="B191" s="350" t="s">
        <v>1743</v>
      </c>
      <c r="C191" s="222">
        <v>4020</v>
      </c>
      <c r="D191" s="222">
        <v>1020</v>
      </c>
      <c r="E191" s="222">
        <v>3000</v>
      </c>
      <c r="F191" s="183">
        <v>4240</v>
      </c>
      <c r="G191" s="351">
        <v>1040</v>
      </c>
      <c r="H191" s="352">
        <v>3200</v>
      </c>
      <c r="I191" s="352">
        <f>F191-C191</f>
        <v>220</v>
      </c>
      <c r="J191" s="357">
        <f>ROUND(I191/C191,3)</f>
        <v>0.055</v>
      </c>
    </row>
    <row r="192" ht="23.1" customHeight="1" spans="1:10">
      <c r="A192" s="349" t="s">
        <v>1744</v>
      </c>
      <c r="B192" s="350" t="s">
        <v>1745</v>
      </c>
      <c r="C192" s="222">
        <v>0</v>
      </c>
      <c r="D192" s="222">
        <v>0</v>
      </c>
      <c r="E192" s="222">
        <v>0</v>
      </c>
      <c r="F192" s="183">
        <v>1040</v>
      </c>
      <c r="G192" s="351">
        <v>1040</v>
      </c>
      <c r="H192" s="222">
        <v>0</v>
      </c>
      <c r="I192" s="222">
        <v>0</v>
      </c>
      <c r="J192" s="183">
        <v>0</v>
      </c>
    </row>
    <row r="193" ht="23.1" customHeight="1" spans="1:10">
      <c r="A193" s="349" t="s">
        <v>1746</v>
      </c>
      <c r="B193" s="350" t="s">
        <v>1747</v>
      </c>
      <c r="C193" s="222">
        <v>0</v>
      </c>
      <c r="D193" s="222">
        <v>0</v>
      </c>
      <c r="E193" s="222">
        <v>0</v>
      </c>
      <c r="F193" s="183">
        <v>20</v>
      </c>
      <c r="G193" s="351">
        <v>20</v>
      </c>
      <c r="H193" s="222">
        <v>0</v>
      </c>
      <c r="I193" s="222">
        <v>0</v>
      </c>
      <c r="J193" s="183">
        <v>0</v>
      </c>
    </row>
    <row r="194" ht="23.1" customHeight="1" spans="1:10">
      <c r="A194" s="349" t="s">
        <v>1748</v>
      </c>
      <c r="B194" s="350" t="s">
        <v>1749</v>
      </c>
      <c r="C194" s="222">
        <v>0</v>
      </c>
      <c r="D194" s="222">
        <v>0</v>
      </c>
      <c r="E194" s="222">
        <v>0</v>
      </c>
      <c r="F194" s="183">
        <v>1000</v>
      </c>
      <c r="G194" s="351">
        <v>1000</v>
      </c>
      <c r="H194" s="222">
        <v>0</v>
      </c>
      <c r="I194" s="222">
        <v>0</v>
      </c>
      <c r="J194" s="183">
        <v>0</v>
      </c>
    </row>
    <row r="195" ht="23.1" customHeight="1" spans="1:10">
      <c r="A195" s="349" t="s">
        <v>1750</v>
      </c>
      <c r="B195" s="350" t="s">
        <v>1751</v>
      </c>
      <c r="C195" s="222">
        <v>0</v>
      </c>
      <c r="D195" s="222">
        <v>0</v>
      </c>
      <c r="E195" s="222">
        <v>0</v>
      </c>
      <c r="F195" s="183">
        <v>20</v>
      </c>
      <c r="G195" s="351">
        <v>20</v>
      </c>
      <c r="H195" s="222">
        <v>0</v>
      </c>
      <c r="I195" s="222">
        <v>0</v>
      </c>
      <c r="J195" s="183">
        <v>0</v>
      </c>
    </row>
    <row r="196" ht="23.1" customHeight="1" spans="1:10">
      <c r="A196" s="349" t="s">
        <v>1752</v>
      </c>
      <c r="B196" s="350" t="s">
        <v>1753</v>
      </c>
      <c r="C196" s="222">
        <v>46894</v>
      </c>
      <c r="D196" s="222">
        <v>45994</v>
      </c>
      <c r="E196" s="222">
        <v>900</v>
      </c>
      <c r="F196" s="183">
        <v>51546.73</v>
      </c>
      <c r="G196" s="351">
        <v>50546.73</v>
      </c>
      <c r="H196" s="352">
        <v>1000</v>
      </c>
      <c r="I196" s="352">
        <f>F196-C196</f>
        <v>4652.73</v>
      </c>
      <c r="J196" s="357">
        <f>ROUND(I196/C196,3)</f>
        <v>0.099</v>
      </c>
    </row>
    <row r="197" ht="23.1" customHeight="1" spans="1:10">
      <c r="A197" s="349" t="s">
        <v>1754</v>
      </c>
      <c r="B197" s="350" t="s">
        <v>1755</v>
      </c>
      <c r="C197" s="222">
        <v>0</v>
      </c>
      <c r="D197" s="222">
        <v>0</v>
      </c>
      <c r="E197" s="222">
        <v>0</v>
      </c>
      <c r="F197" s="183">
        <v>20471.2</v>
      </c>
      <c r="G197" s="351">
        <v>20471.2</v>
      </c>
      <c r="H197" s="222">
        <v>0</v>
      </c>
      <c r="I197" s="222">
        <v>0</v>
      </c>
      <c r="J197" s="183">
        <v>0</v>
      </c>
    </row>
    <row r="198" ht="23.1" customHeight="1" spans="1:10">
      <c r="A198" s="349" t="s">
        <v>1756</v>
      </c>
      <c r="B198" s="350" t="s">
        <v>1419</v>
      </c>
      <c r="C198" s="222">
        <v>0</v>
      </c>
      <c r="D198" s="222">
        <v>0</v>
      </c>
      <c r="E198" s="222">
        <v>0</v>
      </c>
      <c r="F198" s="183">
        <v>19278.59</v>
      </c>
      <c r="G198" s="351">
        <v>19278.59</v>
      </c>
      <c r="H198" s="222">
        <v>0</v>
      </c>
      <c r="I198" s="222">
        <v>0</v>
      </c>
      <c r="J198" s="183">
        <v>0</v>
      </c>
    </row>
    <row r="199" ht="23.1" customHeight="1" spans="1:10">
      <c r="A199" s="349" t="s">
        <v>1757</v>
      </c>
      <c r="B199" s="350" t="s">
        <v>1455</v>
      </c>
      <c r="C199" s="222">
        <v>0</v>
      </c>
      <c r="D199" s="222">
        <v>0</v>
      </c>
      <c r="E199" s="222">
        <v>0</v>
      </c>
      <c r="F199" s="183">
        <v>413</v>
      </c>
      <c r="G199" s="351">
        <v>413</v>
      </c>
      <c r="H199" s="222">
        <v>0</v>
      </c>
      <c r="I199" s="222">
        <v>0</v>
      </c>
      <c r="J199" s="183">
        <v>0</v>
      </c>
    </row>
    <row r="200" ht="23.1" customHeight="1" spans="1:10">
      <c r="A200" s="349" t="s">
        <v>1758</v>
      </c>
      <c r="B200" s="350" t="s">
        <v>1759</v>
      </c>
      <c r="C200" s="222">
        <v>0</v>
      </c>
      <c r="D200" s="222">
        <v>0</v>
      </c>
      <c r="E200" s="222">
        <v>0</v>
      </c>
      <c r="F200" s="183">
        <v>761.61</v>
      </c>
      <c r="G200" s="351">
        <v>761.61</v>
      </c>
      <c r="H200" s="222">
        <v>0</v>
      </c>
      <c r="I200" s="222">
        <v>0</v>
      </c>
      <c r="J200" s="183">
        <v>0</v>
      </c>
    </row>
    <row r="201" ht="23.1" customHeight="1" spans="1:10">
      <c r="A201" s="349" t="s">
        <v>1760</v>
      </c>
      <c r="B201" s="350" t="s">
        <v>1761</v>
      </c>
      <c r="C201" s="222">
        <v>0</v>
      </c>
      <c r="D201" s="222">
        <v>0</v>
      </c>
      <c r="E201" s="222">
        <v>0</v>
      </c>
      <c r="F201" s="183">
        <v>18</v>
      </c>
      <c r="G201" s="351">
        <v>18</v>
      </c>
      <c r="H201" s="222">
        <v>0</v>
      </c>
      <c r="I201" s="222">
        <v>0</v>
      </c>
      <c r="J201" s="183">
        <v>0</v>
      </c>
    </row>
    <row r="202" ht="23.1" customHeight="1" spans="1:10">
      <c r="A202" s="349" t="s">
        <v>1762</v>
      </c>
      <c r="B202" s="350" t="s">
        <v>1240</v>
      </c>
      <c r="C202" s="222">
        <v>0</v>
      </c>
      <c r="D202" s="222">
        <v>0</v>
      </c>
      <c r="E202" s="222">
        <v>0</v>
      </c>
      <c r="F202" s="183">
        <v>300</v>
      </c>
      <c r="G202" s="351">
        <v>300</v>
      </c>
      <c r="H202" s="222">
        <v>0</v>
      </c>
      <c r="I202" s="222">
        <v>0</v>
      </c>
      <c r="J202" s="183">
        <v>0</v>
      </c>
    </row>
    <row r="203" ht="23.1" customHeight="1" spans="1:10">
      <c r="A203" s="349" t="s">
        <v>1763</v>
      </c>
      <c r="B203" s="350" t="s">
        <v>1764</v>
      </c>
      <c r="C203" s="222">
        <v>0</v>
      </c>
      <c r="D203" s="222">
        <v>0</v>
      </c>
      <c r="E203" s="222">
        <v>0</v>
      </c>
      <c r="F203" s="183">
        <v>300</v>
      </c>
      <c r="G203" s="351">
        <v>300</v>
      </c>
      <c r="H203" s="222">
        <v>0</v>
      </c>
      <c r="I203" s="222">
        <v>0</v>
      </c>
      <c r="J203" s="183">
        <v>0</v>
      </c>
    </row>
    <row r="204" ht="23.1" customHeight="1" spans="1:10">
      <c r="A204" s="349" t="s">
        <v>1765</v>
      </c>
      <c r="B204" s="350" t="s">
        <v>1766</v>
      </c>
      <c r="C204" s="222">
        <v>0</v>
      </c>
      <c r="D204" s="222">
        <v>0</v>
      </c>
      <c r="E204" s="222">
        <v>0</v>
      </c>
      <c r="F204" s="183">
        <v>23600</v>
      </c>
      <c r="G204" s="351">
        <v>23600</v>
      </c>
      <c r="H204" s="222">
        <v>0</v>
      </c>
      <c r="I204" s="222">
        <v>0</v>
      </c>
      <c r="J204" s="183">
        <v>0</v>
      </c>
    </row>
    <row r="205" ht="23.1" customHeight="1" spans="1:10">
      <c r="A205" s="349" t="s">
        <v>1767</v>
      </c>
      <c r="B205" s="350" t="s">
        <v>1768</v>
      </c>
      <c r="C205" s="222">
        <v>0</v>
      </c>
      <c r="D205" s="222">
        <v>0</v>
      </c>
      <c r="E205" s="222">
        <v>0</v>
      </c>
      <c r="F205" s="183">
        <v>3900</v>
      </c>
      <c r="G205" s="351">
        <v>3900</v>
      </c>
      <c r="H205" s="222">
        <v>0</v>
      </c>
      <c r="I205" s="222">
        <v>0</v>
      </c>
      <c r="J205" s="183">
        <v>0</v>
      </c>
    </row>
    <row r="206" ht="23.1" customHeight="1" spans="1:10">
      <c r="A206" s="349" t="s">
        <v>1769</v>
      </c>
      <c r="B206" s="350" t="s">
        <v>1770</v>
      </c>
      <c r="C206" s="222">
        <v>0</v>
      </c>
      <c r="D206" s="222">
        <v>0</v>
      </c>
      <c r="E206" s="222">
        <v>0</v>
      </c>
      <c r="F206" s="183">
        <v>19700</v>
      </c>
      <c r="G206" s="351">
        <v>19700</v>
      </c>
      <c r="H206" s="222">
        <v>0</v>
      </c>
      <c r="I206" s="222">
        <v>0</v>
      </c>
      <c r="J206" s="183">
        <v>0</v>
      </c>
    </row>
    <row r="207" ht="23.1" customHeight="1" spans="1:10">
      <c r="A207" s="349" t="s">
        <v>1771</v>
      </c>
      <c r="B207" s="350" t="s">
        <v>1149</v>
      </c>
      <c r="C207" s="222">
        <v>0</v>
      </c>
      <c r="D207" s="222">
        <v>0</v>
      </c>
      <c r="E207" s="222">
        <v>0</v>
      </c>
      <c r="F207" s="183">
        <v>6035.53</v>
      </c>
      <c r="G207" s="351">
        <v>6035.53</v>
      </c>
      <c r="H207" s="222">
        <v>0</v>
      </c>
      <c r="I207" s="222">
        <v>0</v>
      </c>
      <c r="J207" s="183">
        <v>0</v>
      </c>
    </row>
    <row r="208" ht="23.1" customHeight="1" spans="1:10">
      <c r="A208" s="349" t="s">
        <v>1772</v>
      </c>
      <c r="B208" s="350" t="s">
        <v>1773</v>
      </c>
      <c r="C208" s="222">
        <v>0</v>
      </c>
      <c r="D208" s="222">
        <v>0</v>
      </c>
      <c r="E208" s="222">
        <v>0</v>
      </c>
      <c r="F208" s="183">
        <v>6035.53</v>
      </c>
      <c r="G208" s="351">
        <v>6035.53</v>
      </c>
      <c r="H208" s="222">
        <v>0</v>
      </c>
      <c r="I208" s="222">
        <v>0</v>
      </c>
      <c r="J208" s="183">
        <v>0</v>
      </c>
    </row>
    <row r="209" ht="23.1" customHeight="1" spans="1:10">
      <c r="A209" s="349" t="s">
        <v>1774</v>
      </c>
      <c r="B209" s="350" t="s">
        <v>1775</v>
      </c>
      <c r="C209" s="222">
        <v>0</v>
      </c>
      <c r="D209" s="222">
        <v>0</v>
      </c>
      <c r="E209" s="222">
        <v>0</v>
      </c>
      <c r="F209" s="183">
        <v>140</v>
      </c>
      <c r="G209" s="351">
        <v>140</v>
      </c>
      <c r="H209" s="222">
        <v>0</v>
      </c>
      <c r="I209" s="222">
        <v>0</v>
      </c>
      <c r="J209" s="183">
        <v>0</v>
      </c>
    </row>
    <row r="210" ht="23.1" customHeight="1" spans="1:10">
      <c r="A210" s="349" t="s">
        <v>1776</v>
      </c>
      <c r="B210" s="350" t="s">
        <v>1777</v>
      </c>
      <c r="C210" s="222">
        <v>0</v>
      </c>
      <c r="D210" s="222">
        <v>0</v>
      </c>
      <c r="E210" s="222">
        <v>0</v>
      </c>
      <c r="F210" s="183">
        <v>140</v>
      </c>
      <c r="G210" s="351">
        <v>140</v>
      </c>
      <c r="H210" s="222">
        <v>0</v>
      </c>
      <c r="I210" s="222">
        <v>0</v>
      </c>
      <c r="J210" s="183">
        <v>0</v>
      </c>
    </row>
    <row r="211" ht="23.1" customHeight="1" spans="1:10">
      <c r="A211" s="349" t="s">
        <v>1778</v>
      </c>
      <c r="B211" s="350" t="s">
        <v>1779</v>
      </c>
      <c r="C211" s="222">
        <v>5571</v>
      </c>
      <c r="D211" s="222">
        <v>2071</v>
      </c>
      <c r="E211" s="222">
        <v>3500</v>
      </c>
      <c r="F211" s="183">
        <v>6274.97</v>
      </c>
      <c r="G211" s="351">
        <v>2674.97</v>
      </c>
      <c r="H211" s="352">
        <v>3600</v>
      </c>
      <c r="I211" s="352">
        <f>F211-C211</f>
        <v>703.97</v>
      </c>
      <c r="J211" s="357">
        <f>ROUND(I211/C211,3)</f>
        <v>0.126</v>
      </c>
    </row>
    <row r="212" ht="23.1" customHeight="1" spans="1:10">
      <c r="A212" s="349" t="s">
        <v>1780</v>
      </c>
      <c r="B212" s="350" t="s">
        <v>1781</v>
      </c>
      <c r="C212" s="222">
        <v>0</v>
      </c>
      <c r="D212" s="222">
        <v>0</v>
      </c>
      <c r="E212" s="222">
        <v>0</v>
      </c>
      <c r="F212" s="183">
        <v>1531.47</v>
      </c>
      <c r="G212" s="351">
        <v>1531.47</v>
      </c>
      <c r="H212" s="222">
        <v>0</v>
      </c>
      <c r="I212" s="222">
        <v>0</v>
      </c>
      <c r="J212" s="183">
        <v>0</v>
      </c>
    </row>
    <row r="213" ht="23.1" customHeight="1" spans="1:10">
      <c r="A213" s="349" t="s">
        <v>1782</v>
      </c>
      <c r="B213" s="350" t="s">
        <v>1419</v>
      </c>
      <c r="C213" s="222">
        <v>0</v>
      </c>
      <c r="D213" s="222">
        <v>0</v>
      </c>
      <c r="E213" s="222">
        <v>0</v>
      </c>
      <c r="F213" s="183">
        <v>1307.54</v>
      </c>
      <c r="G213" s="351">
        <v>1307.54</v>
      </c>
      <c r="H213" s="222">
        <v>0</v>
      </c>
      <c r="I213" s="222">
        <v>0</v>
      </c>
      <c r="J213" s="183">
        <v>0</v>
      </c>
    </row>
    <row r="214" ht="23.1" customHeight="1" spans="1:10">
      <c r="A214" s="349" t="s">
        <v>1783</v>
      </c>
      <c r="B214" s="350" t="s">
        <v>1438</v>
      </c>
      <c r="C214" s="222">
        <v>0</v>
      </c>
      <c r="D214" s="222">
        <v>0</v>
      </c>
      <c r="E214" s="222">
        <v>0</v>
      </c>
      <c r="F214" s="183">
        <v>6</v>
      </c>
      <c r="G214" s="351">
        <v>6</v>
      </c>
      <c r="H214" s="222">
        <v>0</v>
      </c>
      <c r="I214" s="222">
        <v>0</v>
      </c>
      <c r="J214" s="183">
        <v>0</v>
      </c>
    </row>
    <row r="215" ht="23.1" customHeight="1" spans="1:10">
      <c r="A215" s="349" t="s">
        <v>1784</v>
      </c>
      <c r="B215" s="350" t="s">
        <v>1785</v>
      </c>
      <c r="C215" s="222">
        <v>0</v>
      </c>
      <c r="D215" s="222">
        <v>0</v>
      </c>
      <c r="E215" s="222">
        <v>0</v>
      </c>
      <c r="F215" s="183">
        <v>23</v>
      </c>
      <c r="G215" s="351">
        <v>23</v>
      </c>
      <c r="H215" s="222">
        <v>0</v>
      </c>
      <c r="I215" s="222">
        <v>0</v>
      </c>
      <c r="J215" s="183">
        <v>0</v>
      </c>
    </row>
    <row r="216" ht="23.1" customHeight="1" spans="1:10">
      <c r="A216" s="349" t="s">
        <v>1786</v>
      </c>
      <c r="B216" s="350" t="s">
        <v>1787</v>
      </c>
      <c r="C216" s="222">
        <v>0</v>
      </c>
      <c r="D216" s="222">
        <v>0</v>
      </c>
      <c r="E216" s="222">
        <v>0</v>
      </c>
      <c r="F216" s="183">
        <v>10</v>
      </c>
      <c r="G216" s="351">
        <v>10</v>
      </c>
      <c r="H216" s="222">
        <v>0</v>
      </c>
      <c r="I216" s="222">
        <v>0</v>
      </c>
      <c r="J216" s="183">
        <v>0</v>
      </c>
    </row>
    <row r="217" ht="23.1" customHeight="1" spans="1:10">
      <c r="A217" s="349" t="s">
        <v>1788</v>
      </c>
      <c r="B217" s="350" t="s">
        <v>1789</v>
      </c>
      <c r="C217" s="222">
        <v>0</v>
      </c>
      <c r="D217" s="222">
        <v>0</v>
      </c>
      <c r="E217" s="222">
        <v>0</v>
      </c>
      <c r="F217" s="183">
        <v>78</v>
      </c>
      <c r="G217" s="351">
        <v>78</v>
      </c>
      <c r="H217" s="222">
        <v>0</v>
      </c>
      <c r="I217" s="222">
        <v>0</v>
      </c>
      <c r="J217" s="183">
        <v>0</v>
      </c>
    </row>
    <row r="218" ht="23.1" customHeight="1" spans="1:10">
      <c r="A218" s="349" t="s">
        <v>1790</v>
      </c>
      <c r="B218" s="350" t="s">
        <v>1791</v>
      </c>
      <c r="C218" s="222">
        <v>0</v>
      </c>
      <c r="D218" s="222">
        <v>0</v>
      </c>
      <c r="E218" s="222">
        <v>0</v>
      </c>
      <c r="F218" s="183">
        <v>91.93</v>
      </c>
      <c r="G218" s="351">
        <v>91.93</v>
      </c>
      <c r="H218" s="222">
        <v>0</v>
      </c>
      <c r="I218" s="222">
        <v>0</v>
      </c>
      <c r="J218" s="183">
        <v>0</v>
      </c>
    </row>
    <row r="219" ht="23.1" customHeight="1" spans="1:10">
      <c r="A219" s="349" t="s">
        <v>1792</v>
      </c>
      <c r="B219" s="350" t="s">
        <v>1793</v>
      </c>
      <c r="C219" s="222">
        <v>0</v>
      </c>
      <c r="D219" s="222">
        <v>0</v>
      </c>
      <c r="E219" s="222">
        <v>0</v>
      </c>
      <c r="F219" s="183">
        <v>5</v>
      </c>
      <c r="G219" s="351">
        <v>5</v>
      </c>
      <c r="H219" s="222">
        <v>0</v>
      </c>
      <c r="I219" s="222">
        <v>0</v>
      </c>
      <c r="J219" s="183">
        <v>0</v>
      </c>
    </row>
    <row r="220" ht="23.1" customHeight="1" spans="1:10">
      <c r="A220" s="349" t="s">
        <v>1794</v>
      </c>
      <c r="B220" s="350" t="s">
        <v>1795</v>
      </c>
      <c r="C220" s="222">
        <v>0</v>
      </c>
      <c r="D220" s="222">
        <v>0</v>
      </c>
      <c r="E220" s="222">
        <v>0</v>
      </c>
      <c r="F220" s="183">
        <v>10</v>
      </c>
      <c r="G220" s="351">
        <v>10</v>
      </c>
      <c r="H220" s="222">
        <v>0</v>
      </c>
      <c r="I220" s="222">
        <v>0</v>
      </c>
      <c r="J220" s="183">
        <v>0</v>
      </c>
    </row>
    <row r="221" ht="23.1" customHeight="1" spans="1:10">
      <c r="A221" s="349" t="s">
        <v>1796</v>
      </c>
      <c r="B221" s="350" t="s">
        <v>1797</v>
      </c>
      <c r="C221" s="222">
        <v>0</v>
      </c>
      <c r="D221" s="222">
        <v>0</v>
      </c>
      <c r="E221" s="222">
        <v>0</v>
      </c>
      <c r="F221" s="183">
        <v>493.1</v>
      </c>
      <c r="G221" s="351">
        <v>493.1</v>
      </c>
      <c r="H221" s="222">
        <v>0</v>
      </c>
      <c r="I221" s="222">
        <v>0</v>
      </c>
      <c r="J221" s="183">
        <v>0</v>
      </c>
    </row>
    <row r="222" ht="23.1" customHeight="1" spans="1:10">
      <c r="A222" s="349" t="s">
        <v>1798</v>
      </c>
      <c r="B222" s="350" t="s">
        <v>1419</v>
      </c>
      <c r="C222" s="222">
        <v>0</v>
      </c>
      <c r="D222" s="222">
        <v>0</v>
      </c>
      <c r="E222" s="222">
        <v>0</v>
      </c>
      <c r="F222" s="183">
        <v>87.55</v>
      </c>
      <c r="G222" s="351">
        <v>87.55</v>
      </c>
      <c r="H222" s="222">
        <v>0</v>
      </c>
      <c r="I222" s="222">
        <v>0</v>
      </c>
      <c r="J222" s="183">
        <v>0</v>
      </c>
    </row>
    <row r="223" ht="23.1" customHeight="1" spans="1:10">
      <c r="A223" s="349" t="s">
        <v>1799</v>
      </c>
      <c r="B223" s="350" t="s">
        <v>1800</v>
      </c>
      <c r="C223" s="222">
        <v>0</v>
      </c>
      <c r="D223" s="222">
        <v>0</v>
      </c>
      <c r="E223" s="222">
        <v>0</v>
      </c>
      <c r="F223" s="183">
        <v>39.32</v>
      </c>
      <c r="G223" s="351">
        <v>39.32</v>
      </c>
      <c r="H223" s="222">
        <v>0</v>
      </c>
      <c r="I223" s="222">
        <v>0</v>
      </c>
      <c r="J223" s="183">
        <v>0</v>
      </c>
    </row>
    <row r="224" ht="23.1" customHeight="1" spans="1:10">
      <c r="A224" s="349" t="s">
        <v>1801</v>
      </c>
      <c r="B224" s="350" t="s">
        <v>1802</v>
      </c>
      <c r="C224" s="222">
        <v>0</v>
      </c>
      <c r="D224" s="222">
        <v>0</v>
      </c>
      <c r="E224" s="222">
        <v>0</v>
      </c>
      <c r="F224" s="183">
        <v>351.23</v>
      </c>
      <c r="G224" s="351">
        <v>351.23</v>
      </c>
      <c r="H224" s="222">
        <v>0</v>
      </c>
      <c r="I224" s="222">
        <v>0</v>
      </c>
      <c r="J224" s="183">
        <v>0</v>
      </c>
    </row>
    <row r="225" ht="23.1" customHeight="1" spans="1:10">
      <c r="A225" s="349" t="s">
        <v>1803</v>
      </c>
      <c r="B225" s="350" t="s">
        <v>1804</v>
      </c>
      <c r="C225" s="222">
        <v>0</v>
      </c>
      <c r="D225" s="222">
        <v>0</v>
      </c>
      <c r="E225" s="222">
        <v>0</v>
      </c>
      <c r="F225" s="183">
        <v>15</v>
      </c>
      <c r="G225" s="351">
        <v>15</v>
      </c>
      <c r="H225" s="222">
        <v>0</v>
      </c>
      <c r="I225" s="222">
        <v>0</v>
      </c>
      <c r="J225" s="183">
        <v>0</v>
      </c>
    </row>
    <row r="226" ht="23.1" customHeight="1" spans="1:10">
      <c r="A226" s="349" t="s">
        <v>1805</v>
      </c>
      <c r="B226" s="350" t="s">
        <v>1806</v>
      </c>
      <c r="C226" s="222">
        <v>0</v>
      </c>
      <c r="D226" s="222">
        <v>0</v>
      </c>
      <c r="E226" s="222">
        <v>0</v>
      </c>
      <c r="F226" s="183">
        <v>37</v>
      </c>
      <c r="G226" s="351">
        <v>37</v>
      </c>
      <c r="H226" s="222">
        <v>0</v>
      </c>
      <c r="I226" s="222">
        <v>0</v>
      </c>
      <c r="J226" s="183">
        <v>0</v>
      </c>
    </row>
    <row r="227" ht="23.1" customHeight="1" spans="1:10">
      <c r="A227" s="349" t="s">
        <v>1807</v>
      </c>
      <c r="B227" s="350" t="s">
        <v>1419</v>
      </c>
      <c r="C227" s="222">
        <v>0</v>
      </c>
      <c r="D227" s="222">
        <v>0</v>
      </c>
      <c r="E227" s="222">
        <v>0</v>
      </c>
      <c r="F227" s="183">
        <v>10</v>
      </c>
      <c r="G227" s="351">
        <v>10</v>
      </c>
      <c r="H227" s="222">
        <v>0</v>
      </c>
      <c r="I227" s="222">
        <v>0</v>
      </c>
      <c r="J227" s="183">
        <v>0</v>
      </c>
    </row>
    <row r="228" ht="23.1" customHeight="1" spans="1:10">
      <c r="A228" s="349" t="s">
        <v>1808</v>
      </c>
      <c r="B228" s="350" t="s">
        <v>1809</v>
      </c>
      <c r="C228" s="222">
        <v>0</v>
      </c>
      <c r="D228" s="222">
        <v>0</v>
      </c>
      <c r="E228" s="222">
        <v>0</v>
      </c>
      <c r="F228" s="183">
        <v>17</v>
      </c>
      <c r="G228" s="351">
        <v>17</v>
      </c>
      <c r="H228" s="222">
        <v>0</v>
      </c>
      <c r="I228" s="222">
        <v>0</v>
      </c>
      <c r="J228" s="183">
        <v>0</v>
      </c>
    </row>
    <row r="229" ht="23.1" customHeight="1" spans="1:10">
      <c r="A229" s="349" t="s">
        <v>1810</v>
      </c>
      <c r="B229" s="350" t="s">
        <v>1811</v>
      </c>
      <c r="C229" s="222">
        <v>0</v>
      </c>
      <c r="D229" s="222">
        <v>0</v>
      </c>
      <c r="E229" s="222">
        <v>0</v>
      </c>
      <c r="F229" s="183">
        <v>10</v>
      </c>
      <c r="G229" s="351">
        <v>10</v>
      </c>
      <c r="H229" s="222">
        <v>0</v>
      </c>
      <c r="I229" s="222">
        <v>0</v>
      </c>
      <c r="J229" s="183">
        <v>0</v>
      </c>
    </row>
    <row r="230" ht="23.1" customHeight="1" spans="1:10">
      <c r="A230" s="349" t="s">
        <v>1812</v>
      </c>
      <c r="B230" s="350" t="s">
        <v>309</v>
      </c>
      <c r="C230" s="222">
        <v>0</v>
      </c>
      <c r="D230" s="222">
        <v>0</v>
      </c>
      <c r="E230" s="222">
        <v>0</v>
      </c>
      <c r="F230" s="183">
        <v>62.4</v>
      </c>
      <c r="G230" s="351">
        <v>62.4</v>
      </c>
      <c r="H230" s="222">
        <v>0</v>
      </c>
      <c r="I230" s="222">
        <v>0</v>
      </c>
      <c r="J230" s="183">
        <v>0</v>
      </c>
    </row>
    <row r="231" ht="23.1" customHeight="1" spans="1:10">
      <c r="A231" s="349" t="s">
        <v>1813</v>
      </c>
      <c r="B231" s="350" t="s">
        <v>1419</v>
      </c>
      <c r="C231" s="222">
        <v>0</v>
      </c>
      <c r="D231" s="222">
        <v>0</v>
      </c>
      <c r="E231" s="222">
        <v>0</v>
      </c>
      <c r="F231" s="183">
        <v>62.4</v>
      </c>
      <c r="G231" s="351">
        <v>62.4</v>
      </c>
      <c r="H231" s="222">
        <v>0</v>
      </c>
      <c r="I231" s="222">
        <v>0</v>
      </c>
      <c r="J231" s="183">
        <v>0</v>
      </c>
    </row>
    <row r="232" ht="23.1" customHeight="1" spans="1:10">
      <c r="A232" s="349" t="s">
        <v>1814</v>
      </c>
      <c r="B232" s="350" t="s">
        <v>1815</v>
      </c>
      <c r="C232" s="222">
        <v>0</v>
      </c>
      <c r="D232" s="222">
        <v>0</v>
      </c>
      <c r="E232" s="222">
        <v>0</v>
      </c>
      <c r="F232" s="183">
        <v>545</v>
      </c>
      <c r="G232" s="351">
        <v>545</v>
      </c>
      <c r="H232" s="222">
        <v>0</v>
      </c>
      <c r="I232" s="222">
        <v>0</v>
      </c>
      <c r="J232" s="183">
        <v>0</v>
      </c>
    </row>
    <row r="233" ht="23.1" customHeight="1" spans="1:10">
      <c r="A233" s="349" t="s">
        <v>1816</v>
      </c>
      <c r="B233" s="350" t="s">
        <v>1817</v>
      </c>
      <c r="C233" s="222">
        <v>0</v>
      </c>
      <c r="D233" s="222">
        <v>0</v>
      </c>
      <c r="E233" s="222">
        <v>0</v>
      </c>
      <c r="F233" s="183">
        <v>350</v>
      </c>
      <c r="G233" s="351">
        <v>350</v>
      </c>
      <c r="H233" s="222">
        <v>0</v>
      </c>
      <c r="I233" s="222">
        <v>0</v>
      </c>
      <c r="J233" s="183">
        <v>0</v>
      </c>
    </row>
    <row r="234" ht="23.1" customHeight="1" spans="1:10">
      <c r="A234" s="349" t="s">
        <v>1818</v>
      </c>
      <c r="B234" s="350" t="s">
        <v>1819</v>
      </c>
      <c r="C234" s="222">
        <v>0</v>
      </c>
      <c r="D234" s="222">
        <v>0</v>
      </c>
      <c r="E234" s="222">
        <v>0</v>
      </c>
      <c r="F234" s="183">
        <v>195</v>
      </c>
      <c r="G234" s="351">
        <v>195</v>
      </c>
      <c r="H234" s="222">
        <v>0</v>
      </c>
      <c r="I234" s="222">
        <v>0</v>
      </c>
      <c r="J234" s="183">
        <v>0</v>
      </c>
    </row>
    <row r="235" ht="23.1" customHeight="1" spans="1:10">
      <c r="A235" s="349" t="s">
        <v>1820</v>
      </c>
      <c r="B235" s="350" t="s">
        <v>1821</v>
      </c>
      <c r="C235" s="222">
        <v>0</v>
      </c>
      <c r="D235" s="222">
        <v>0</v>
      </c>
      <c r="E235" s="222">
        <v>0</v>
      </c>
      <c r="F235" s="183">
        <v>6</v>
      </c>
      <c r="G235" s="351">
        <v>6</v>
      </c>
      <c r="H235" s="222">
        <v>0</v>
      </c>
      <c r="I235" s="222">
        <v>0</v>
      </c>
      <c r="J235" s="183">
        <v>0</v>
      </c>
    </row>
    <row r="236" ht="23.1" customHeight="1" spans="1:10">
      <c r="A236" s="349" t="s">
        <v>1822</v>
      </c>
      <c r="B236" s="350" t="s">
        <v>1823</v>
      </c>
      <c r="C236" s="222">
        <v>0</v>
      </c>
      <c r="D236" s="222">
        <v>0</v>
      </c>
      <c r="E236" s="222">
        <v>0</v>
      </c>
      <c r="F236" s="183">
        <v>6</v>
      </c>
      <c r="G236" s="351">
        <v>6</v>
      </c>
      <c r="H236" s="222">
        <v>0</v>
      </c>
      <c r="I236" s="222">
        <v>0</v>
      </c>
      <c r="J236" s="183">
        <v>0</v>
      </c>
    </row>
    <row r="237" ht="23.1" customHeight="1" spans="1:10">
      <c r="A237" s="349" t="s">
        <v>1824</v>
      </c>
      <c r="B237" s="350" t="s">
        <v>1825</v>
      </c>
      <c r="C237" s="222">
        <v>1094</v>
      </c>
      <c r="D237" s="222">
        <v>694</v>
      </c>
      <c r="E237" s="222">
        <v>400</v>
      </c>
      <c r="F237" s="183">
        <v>2685.55</v>
      </c>
      <c r="G237" s="351">
        <v>685.55</v>
      </c>
      <c r="H237" s="352">
        <v>2000</v>
      </c>
      <c r="I237" s="352">
        <f>F237-C237</f>
        <v>1591.55</v>
      </c>
      <c r="J237" s="357">
        <f>ROUND(I237/C237,3)</f>
        <v>1.455</v>
      </c>
    </row>
    <row r="238" ht="23.1" customHeight="1" spans="1:10">
      <c r="A238" s="349" t="s">
        <v>1826</v>
      </c>
      <c r="B238" s="350" t="s">
        <v>1827</v>
      </c>
      <c r="C238" s="222">
        <v>0</v>
      </c>
      <c r="D238" s="222">
        <v>0</v>
      </c>
      <c r="E238" s="222">
        <v>0</v>
      </c>
      <c r="F238" s="183">
        <v>685.55</v>
      </c>
      <c r="G238" s="351">
        <v>685.55</v>
      </c>
      <c r="H238" s="222">
        <v>0</v>
      </c>
      <c r="I238" s="222">
        <v>0</v>
      </c>
      <c r="J238" s="183">
        <v>0</v>
      </c>
    </row>
    <row r="239" ht="23.1" customHeight="1" spans="1:10">
      <c r="A239" s="349" t="s">
        <v>1828</v>
      </c>
      <c r="B239" s="350" t="s">
        <v>1419</v>
      </c>
      <c r="C239" s="222">
        <v>0</v>
      </c>
      <c r="D239" s="222">
        <v>0</v>
      </c>
      <c r="E239" s="222">
        <v>0</v>
      </c>
      <c r="F239" s="183">
        <v>685.55</v>
      </c>
      <c r="G239" s="351">
        <v>685.55</v>
      </c>
      <c r="H239" s="222">
        <v>0</v>
      </c>
      <c r="I239" s="222">
        <v>0</v>
      </c>
      <c r="J239" s="183">
        <v>0</v>
      </c>
    </row>
    <row r="240" ht="23.1" customHeight="1" spans="1:10">
      <c r="A240" s="349" t="s">
        <v>1829</v>
      </c>
      <c r="B240" s="350" t="s">
        <v>1830</v>
      </c>
      <c r="C240" s="222">
        <v>2480</v>
      </c>
      <c r="D240" s="222">
        <v>1680</v>
      </c>
      <c r="E240" s="222">
        <v>800</v>
      </c>
      <c r="F240" s="183">
        <v>2518.29</v>
      </c>
      <c r="G240" s="351">
        <v>1618.29</v>
      </c>
      <c r="H240" s="352">
        <v>900</v>
      </c>
      <c r="I240" s="352">
        <f>F240-C240</f>
        <v>38.29</v>
      </c>
      <c r="J240" s="357">
        <f>ROUND(I240/C240,3)</f>
        <v>0.015</v>
      </c>
    </row>
    <row r="241" ht="23.1" customHeight="1" spans="1:10">
      <c r="A241" s="349" t="s">
        <v>1831</v>
      </c>
      <c r="B241" s="350" t="s">
        <v>1832</v>
      </c>
      <c r="C241" s="222">
        <v>0</v>
      </c>
      <c r="D241" s="222">
        <v>0</v>
      </c>
      <c r="E241" s="222">
        <v>0</v>
      </c>
      <c r="F241" s="183">
        <v>593.43</v>
      </c>
      <c r="G241" s="351">
        <v>593.43</v>
      </c>
      <c r="H241" s="222">
        <v>0</v>
      </c>
      <c r="I241" s="222">
        <v>0</v>
      </c>
      <c r="J241" s="183">
        <v>0</v>
      </c>
    </row>
    <row r="242" ht="23.1" customHeight="1" spans="1:10">
      <c r="A242" s="349" t="s">
        <v>1833</v>
      </c>
      <c r="B242" s="350" t="s">
        <v>1419</v>
      </c>
      <c r="C242" s="222">
        <v>0</v>
      </c>
      <c r="D242" s="222">
        <v>0</v>
      </c>
      <c r="E242" s="222">
        <v>0</v>
      </c>
      <c r="F242" s="183">
        <v>593.43</v>
      </c>
      <c r="G242" s="351">
        <v>593.43</v>
      </c>
      <c r="H242" s="222">
        <v>0</v>
      </c>
      <c r="I242" s="222">
        <v>0</v>
      </c>
      <c r="J242" s="183">
        <v>0</v>
      </c>
    </row>
    <row r="243" ht="23.1" customHeight="1" spans="1:10">
      <c r="A243" s="349" t="s">
        <v>1834</v>
      </c>
      <c r="B243" s="350" t="s">
        <v>1835</v>
      </c>
      <c r="C243" s="222">
        <v>0</v>
      </c>
      <c r="D243" s="222">
        <v>0</v>
      </c>
      <c r="E243" s="222">
        <v>0</v>
      </c>
      <c r="F243" s="183">
        <v>1024.86</v>
      </c>
      <c r="G243" s="351">
        <v>1024.86</v>
      </c>
      <c r="H243" s="222">
        <v>0</v>
      </c>
      <c r="I243" s="222">
        <v>0</v>
      </c>
      <c r="J243" s="183">
        <v>0</v>
      </c>
    </row>
    <row r="244" ht="23.1" customHeight="1" spans="1:10">
      <c r="A244" s="349" t="s">
        <v>1836</v>
      </c>
      <c r="B244" s="350" t="s">
        <v>1419</v>
      </c>
      <c r="C244" s="222">
        <v>0</v>
      </c>
      <c r="D244" s="222">
        <v>0</v>
      </c>
      <c r="E244" s="222">
        <v>0</v>
      </c>
      <c r="F244" s="183">
        <v>414.86</v>
      </c>
      <c r="G244" s="351">
        <v>414.86</v>
      </c>
      <c r="H244" s="222">
        <v>0</v>
      </c>
      <c r="I244" s="222">
        <v>0</v>
      </c>
      <c r="J244" s="183">
        <v>0</v>
      </c>
    </row>
    <row r="245" ht="23.1" customHeight="1" spans="1:10">
      <c r="A245" s="349" t="s">
        <v>1837</v>
      </c>
      <c r="B245" s="350" t="s">
        <v>1838</v>
      </c>
      <c r="C245" s="222">
        <v>0</v>
      </c>
      <c r="D245" s="222">
        <v>0</v>
      </c>
      <c r="E245" s="222">
        <v>0</v>
      </c>
      <c r="F245" s="183">
        <v>210</v>
      </c>
      <c r="G245" s="351">
        <v>210</v>
      </c>
      <c r="H245" s="222">
        <v>0</v>
      </c>
      <c r="I245" s="222">
        <v>0</v>
      </c>
      <c r="J245" s="183">
        <v>0</v>
      </c>
    </row>
    <row r="246" ht="23.1" customHeight="1" spans="1:10">
      <c r="A246" s="349" t="s">
        <v>1839</v>
      </c>
      <c r="B246" s="350" t="s">
        <v>1840</v>
      </c>
      <c r="C246" s="222">
        <v>0</v>
      </c>
      <c r="D246" s="222">
        <v>0</v>
      </c>
      <c r="E246" s="222">
        <v>0</v>
      </c>
      <c r="F246" s="183">
        <v>400</v>
      </c>
      <c r="G246" s="351">
        <v>400</v>
      </c>
      <c r="H246" s="222">
        <v>0</v>
      </c>
      <c r="I246" s="222">
        <v>0</v>
      </c>
      <c r="J246" s="183">
        <v>0</v>
      </c>
    </row>
    <row r="247" ht="23.1" customHeight="1" spans="1:10">
      <c r="A247" s="349" t="s">
        <v>1841</v>
      </c>
      <c r="B247" s="350" t="s">
        <v>1842</v>
      </c>
      <c r="C247" s="222">
        <v>823</v>
      </c>
      <c r="D247" s="222">
        <v>123</v>
      </c>
      <c r="E247" s="222">
        <v>700</v>
      </c>
      <c r="F247" s="183">
        <v>891.68</v>
      </c>
      <c r="G247" s="351">
        <v>91.68</v>
      </c>
      <c r="H247" s="352">
        <v>800</v>
      </c>
      <c r="I247" s="352">
        <f>F247-C247</f>
        <v>68.6799999999999</v>
      </c>
      <c r="J247" s="357">
        <f>ROUND(I247/C247,3)</f>
        <v>0.083</v>
      </c>
    </row>
    <row r="248" ht="23.1" customHeight="1" spans="1:10">
      <c r="A248" s="349" t="s">
        <v>1843</v>
      </c>
      <c r="B248" s="350" t="s">
        <v>1844</v>
      </c>
      <c r="C248" s="222">
        <v>0</v>
      </c>
      <c r="D248" s="222">
        <v>0</v>
      </c>
      <c r="E248" s="222">
        <v>0</v>
      </c>
      <c r="F248" s="183">
        <v>91.68</v>
      </c>
      <c r="G248" s="351">
        <v>91.68</v>
      </c>
      <c r="H248" s="222">
        <v>0</v>
      </c>
      <c r="I248" s="222">
        <v>0</v>
      </c>
      <c r="J248" s="183">
        <v>0</v>
      </c>
    </row>
    <row r="249" ht="23.1" customHeight="1" spans="1:10">
      <c r="A249" s="349" t="s">
        <v>1845</v>
      </c>
      <c r="B249" s="350" t="s">
        <v>1455</v>
      </c>
      <c r="C249" s="222">
        <v>0</v>
      </c>
      <c r="D249" s="222">
        <v>0</v>
      </c>
      <c r="E249" s="222">
        <v>0</v>
      </c>
      <c r="F249" s="183">
        <v>91.68</v>
      </c>
      <c r="G249" s="351">
        <v>91.68</v>
      </c>
      <c r="H249" s="222">
        <v>0</v>
      </c>
      <c r="I249" s="222">
        <v>0</v>
      </c>
      <c r="J249" s="183">
        <v>0</v>
      </c>
    </row>
    <row r="250" ht="23.1" customHeight="1" spans="1:10">
      <c r="A250" s="349" t="s">
        <v>1846</v>
      </c>
      <c r="B250" s="350" t="s">
        <v>1847</v>
      </c>
      <c r="C250" s="222">
        <v>121</v>
      </c>
      <c r="D250" s="222">
        <v>121</v>
      </c>
      <c r="E250" s="222">
        <v>0</v>
      </c>
      <c r="F250" s="183">
        <v>113.18</v>
      </c>
      <c r="G250" s="351">
        <v>113.18</v>
      </c>
      <c r="H250" s="352">
        <v>0</v>
      </c>
      <c r="I250" s="352">
        <f>F250-C250</f>
        <v>-7.81999999999999</v>
      </c>
      <c r="J250" s="357">
        <f>ROUND(I250/C250,3)</f>
        <v>-0.065</v>
      </c>
    </row>
    <row r="251" ht="23.1" customHeight="1" spans="1:10">
      <c r="A251" s="349" t="s">
        <v>1848</v>
      </c>
      <c r="B251" s="350" t="s">
        <v>1849</v>
      </c>
      <c r="C251" s="222">
        <v>0</v>
      </c>
      <c r="D251" s="222">
        <v>0</v>
      </c>
      <c r="E251" s="222">
        <v>0</v>
      </c>
      <c r="F251" s="183">
        <v>113.18</v>
      </c>
      <c r="G251" s="351">
        <v>113.18</v>
      </c>
      <c r="H251" s="222">
        <v>0</v>
      </c>
      <c r="I251" s="222">
        <v>0</v>
      </c>
      <c r="J251" s="183">
        <v>0</v>
      </c>
    </row>
    <row r="252" ht="23.1" customHeight="1" spans="1:10">
      <c r="A252" s="349" t="s">
        <v>1850</v>
      </c>
      <c r="B252" s="350" t="s">
        <v>1419</v>
      </c>
      <c r="C252" s="222">
        <v>0</v>
      </c>
      <c r="D252" s="222">
        <v>0</v>
      </c>
      <c r="E252" s="222">
        <v>0</v>
      </c>
      <c r="F252" s="183">
        <v>113.18</v>
      </c>
      <c r="G252" s="351">
        <v>113.18</v>
      </c>
      <c r="H252" s="222">
        <v>0</v>
      </c>
      <c r="I252" s="222">
        <v>0</v>
      </c>
      <c r="J252" s="183">
        <v>0</v>
      </c>
    </row>
    <row r="253" ht="23.1" customHeight="1" spans="1:10">
      <c r="A253" s="349" t="s">
        <v>1851</v>
      </c>
      <c r="B253" s="350" t="s">
        <v>1852</v>
      </c>
      <c r="C253" s="222">
        <v>54481</v>
      </c>
      <c r="D253" s="222">
        <v>21431</v>
      </c>
      <c r="E253" s="222">
        <v>33050</v>
      </c>
      <c r="F253" s="183">
        <v>44148.68</v>
      </c>
      <c r="G253" s="351">
        <v>21148.68</v>
      </c>
      <c r="H253" s="352">
        <v>23000</v>
      </c>
      <c r="I253" s="352">
        <f>F253-C253</f>
        <v>-10332.32</v>
      </c>
      <c r="J253" s="357">
        <f>ROUND(I253/C253,3)</f>
        <v>-0.19</v>
      </c>
    </row>
    <row r="254" ht="23.1" customHeight="1" spans="1:10">
      <c r="A254" s="349" t="s">
        <v>1853</v>
      </c>
      <c r="B254" s="350" t="s">
        <v>1854</v>
      </c>
      <c r="C254" s="222">
        <v>0</v>
      </c>
      <c r="D254" s="222">
        <v>0</v>
      </c>
      <c r="E254" s="222">
        <v>0</v>
      </c>
      <c r="F254" s="183">
        <v>16380</v>
      </c>
      <c r="G254" s="351">
        <v>16380</v>
      </c>
      <c r="H254" s="222">
        <v>0</v>
      </c>
      <c r="I254" s="222">
        <v>0</v>
      </c>
      <c r="J254" s="183">
        <v>0</v>
      </c>
    </row>
    <row r="255" ht="23.1" customHeight="1" spans="1:10">
      <c r="A255" s="349" t="s">
        <v>1855</v>
      </c>
      <c r="B255" s="350" t="s">
        <v>1856</v>
      </c>
      <c r="C255" s="222">
        <v>0</v>
      </c>
      <c r="D255" s="222">
        <v>0</v>
      </c>
      <c r="E255" s="222">
        <v>0</v>
      </c>
      <c r="F255" s="183">
        <v>16380</v>
      </c>
      <c r="G255" s="351">
        <v>16380</v>
      </c>
      <c r="H255" s="222">
        <v>0</v>
      </c>
      <c r="I255" s="222">
        <v>0</v>
      </c>
      <c r="J255" s="183">
        <v>0</v>
      </c>
    </row>
    <row r="256" ht="23.1" customHeight="1" spans="1:10">
      <c r="A256" s="349" t="s">
        <v>1857</v>
      </c>
      <c r="B256" s="350" t="s">
        <v>1858</v>
      </c>
      <c r="C256" s="222">
        <v>0</v>
      </c>
      <c r="D256" s="222">
        <v>0</v>
      </c>
      <c r="E256" s="222">
        <v>0</v>
      </c>
      <c r="F256" s="183">
        <v>4768.67999999999</v>
      </c>
      <c r="G256" s="351">
        <v>4768.67999999999</v>
      </c>
      <c r="H256" s="222">
        <v>0</v>
      </c>
      <c r="I256" s="222">
        <v>0</v>
      </c>
      <c r="J256" s="183">
        <v>0</v>
      </c>
    </row>
    <row r="257" ht="23.1" customHeight="1" spans="1:10">
      <c r="A257" s="349" t="s">
        <v>1859</v>
      </c>
      <c r="B257" s="350" t="s">
        <v>1860</v>
      </c>
      <c r="C257" s="222">
        <v>0</v>
      </c>
      <c r="D257" s="222">
        <v>0</v>
      </c>
      <c r="E257" s="222">
        <v>0</v>
      </c>
      <c r="F257" s="183">
        <v>4768.67999999999</v>
      </c>
      <c r="G257" s="351">
        <v>4768.67999999999</v>
      </c>
      <c r="H257" s="222">
        <v>0</v>
      </c>
      <c r="I257" s="222">
        <v>0</v>
      </c>
      <c r="J257" s="183">
        <v>0</v>
      </c>
    </row>
    <row r="258" ht="23.1" customHeight="1" spans="1:10">
      <c r="A258" s="349" t="s">
        <v>1861</v>
      </c>
      <c r="B258" s="350" t="s">
        <v>1862</v>
      </c>
      <c r="C258" s="222">
        <v>132</v>
      </c>
      <c r="D258" s="222">
        <v>2</v>
      </c>
      <c r="E258" s="222">
        <v>130</v>
      </c>
      <c r="F258" s="183">
        <v>172</v>
      </c>
      <c r="G258" s="351">
        <v>2</v>
      </c>
      <c r="H258" s="352">
        <v>170</v>
      </c>
      <c r="I258" s="352">
        <f>F258-C258</f>
        <v>40</v>
      </c>
      <c r="J258" s="357">
        <f>ROUND(I258/C258,3)</f>
        <v>0.303</v>
      </c>
    </row>
    <row r="259" ht="23.1" customHeight="1" spans="1:10">
      <c r="A259" s="349" t="s">
        <v>1863</v>
      </c>
      <c r="B259" s="350" t="s">
        <v>1864</v>
      </c>
      <c r="C259" s="222">
        <v>0</v>
      </c>
      <c r="D259" s="222">
        <v>0</v>
      </c>
      <c r="E259" s="222">
        <v>0</v>
      </c>
      <c r="F259" s="183">
        <v>2</v>
      </c>
      <c r="G259" s="351">
        <v>2</v>
      </c>
      <c r="H259" s="222">
        <v>0</v>
      </c>
      <c r="I259" s="222">
        <v>0</v>
      </c>
      <c r="J259" s="183">
        <v>0</v>
      </c>
    </row>
    <row r="260" ht="23.1" customHeight="1" spans="1:10">
      <c r="A260" s="349" t="s">
        <v>1865</v>
      </c>
      <c r="B260" s="350" t="s">
        <v>1866</v>
      </c>
      <c r="C260" s="222">
        <v>0</v>
      </c>
      <c r="D260" s="222">
        <v>0</v>
      </c>
      <c r="E260" s="222">
        <v>0</v>
      </c>
      <c r="F260" s="183">
        <v>2</v>
      </c>
      <c r="G260" s="351">
        <v>2</v>
      </c>
      <c r="H260" s="222">
        <v>0</v>
      </c>
      <c r="I260" s="222">
        <v>0</v>
      </c>
      <c r="J260" s="183">
        <v>0</v>
      </c>
    </row>
    <row r="261" ht="23.1" customHeight="1" spans="1:10">
      <c r="A261" s="349" t="s">
        <v>1200</v>
      </c>
      <c r="B261" s="350" t="s">
        <v>1867</v>
      </c>
      <c r="C261" s="222">
        <v>1200</v>
      </c>
      <c r="D261" s="222">
        <v>1200</v>
      </c>
      <c r="E261" s="222">
        <v>0</v>
      </c>
      <c r="F261" s="183">
        <v>2000</v>
      </c>
      <c r="G261" s="351">
        <v>2000</v>
      </c>
      <c r="H261" s="352">
        <v>0</v>
      </c>
      <c r="I261" s="352">
        <f>F261-C261</f>
        <v>800</v>
      </c>
      <c r="J261" s="357">
        <f>ROUND(I261/C261,3)</f>
        <v>0.667</v>
      </c>
    </row>
    <row r="262" ht="23.1" customHeight="1" spans="1:10">
      <c r="A262" s="349" t="s">
        <v>1868</v>
      </c>
      <c r="B262" s="350" t="s">
        <v>295</v>
      </c>
      <c r="C262" s="222">
        <v>0</v>
      </c>
      <c r="D262" s="222">
        <v>0</v>
      </c>
      <c r="E262" s="222">
        <v>0</v>
      </c>
      <c r="F262" s="183">
        <v>2000</v>
      </c>
      <c r="G262" s="351">
        <v>2000</v>
      </c>
      <c r="H262" s="222">
        <v>0</v>
      </c>
      <c r="I262" s="222">
        <v>0</v>
      </c>
      <c r="J262" s="183">
        <v>0</v>
      </c>
    </row>
    <row r="263" ht="23.1" customHeight="1" spans="1:10">
      <c r="A263" s="349" t="s">
        <v>1869</v>
      </c>
      <c r="B263" s="350" t="s">
        <v>1870</v>
      </c>
      <c r="C263" s="222">
        <v>0</v>
      </c>
      <c r="D263" s="222">
        <v>0</v>
      </c>
      <c r="E263" s="222">
        <v>0</v>
      </c>
      <c r="F263" s="183">
        <v>2000</v>
      </c>
      <c r="G263" s="351">
        <v>2000</v>
      </c>
      <c r="H263" s="222">
        <v>0</v>
      </c>
      <c r="I263" s="222">
        <v>0</v>
      </c>
      <c r="J263" s="183">
        <v>0</v>
      </c>
    </row>
    <row r="264" ht="23.1" customHeight="1" spans="1:10">
      <c r="A264" s="349" t="s">
        <v>1871</v>
      </c>
      <c r="B264" s="350" t="s">
        <v>1872</v>
      </c>
      <c r="C264" s="222">
        <v>1300</v>
      </c>
      <c r="D264" s="222">
        <v>1300</v>
      </c>
      <c r="E264" s="222">
        <v>0</v>
      </c>
      <c r="F264" s="183">
        <v>2000</v>
      </c>
      <c r="G264" s="351">
        <v>2000</v>
      </c>
      <c r="H264" s="352">
        <v>0</v>
      </c>
      <c r="I264" s="352">
        <f>F264-C264</f>
        <v>700</v>
      </c>
      <c r="J264" s="357">
        <f>ROUND(I264/C264,3)</f>
        <v>0.538</v>
      </c>
    </row>
    <row r="265" ht="23.1" customHeight="1" spans="1:10">
      <c r="A265" s="349" t="s">
        <v>1873</v>
      </c>
      <c r="B265" s="350" t="s">
        <v>1202</v>
      </c>
      <c r="C265" s="222">
        <v>0</v>
      </c>
      <c r="D265" s="222">
        <v>0</v>
      </c>
      <c r="E265" s="222">
        <v>0</v>
      </c>
      <c r="F265" s="183">
        <v>2000</v>
      </c>
      <c r="G265" s="351">
        <v>2000</v>
      </c>
      <c r="H265" s="222">
        <v>0</v>
      </c>
      <c r="I265" s="222">
        <v>0</v>
      </c>
      <c r="J265" s="183">
        <v>0</v>
      </c>
    </row>
    <row r="266" ht="23.1" customHeight="1" spans="1:10">
      <c r="A266" s="349" t="s">
        <v>1874</v>
      </c>
      <c r="B266" s="350" t="s">
        <v>1875</v>
      </c>
      <c r="C266" s="222">
        <v>0</v>
      </c>
      <c r="D266" s="222">
        <v>0</v>
      </c>
      <c r="E266" s="222">
        <v>0</v>
      </c>
      <c r="F266" s="183">
        <v>2000</v>
      </c>
      <c r="G266" s="351">
        <v>2000</v>
      </c>
      <c r="H266" s="222">
        <v>0</v>
      </c>
      <c r="I266" s="222">
        <v>0</v>
      </c>
      <c r="J266" s="183">
        <v>0</v>
      </c>
    </row>
    <row r="267" ht="23.1" customHeight="1" spans="1:10">
      <c r="A267" s="349" t="s">
        <v>1876</v>
      </c>
      <c r="B267" s="350" t="s">
        <v>1877</v>
      </c>
      <c r="C267" s="222">
        <v>2440</v>
      </c>
      <c r="D267" s="222">
        <v>2440</v>
      </c>
      <c r="E267" s="222">
        <v>0</v>
      </c>
      <c r="F267" s="183">
        <v>4250</v>
      </c>
      <c r="G267" s="351">
        <v>4250</v>
      </c>
      <c r="H267" s="352">
        <v>0</v>
      </c>
      <c r="I267" s="352">
        <f>F267-C267</f>
        <v>1810</v>
      </c>
      <c r="J267" s="357">
        <f>ROUND(I267/C267,3)</f>
        <v>0.742</v>
      </c>
    </row>
    <row r="268" ht="23.1" customHeight="1" spans="1:10">
      <c r="A268" s="349" t="s">
        <v>1878</v>
      </c>
      <c r="B268" s="350" t="s">
        <v>1879</v>
      </c>
      <c r="C268" s="222">
        <v>0</v>
      </c>
      <c r="D268" s="222">
        <v>0</v>
      </c>
      <c r="E268" s="222">
        <v>0</v>
      </c>
      <c r="F268" s="183">
        <v>4250</v>
      </c>
      <c r="G268" s="351">
        <v>4250</v>
      </c>
      <c r="H268" s="222">
        <v>0</v>
      </c>
      <c r="I268" s="222">
        <v>0</v>
      </c>
      <c r="J268" s="183">
        <v>0</v>
      </c>
    </row>
    <row r="269" ht="23.1" customHeight="1" spans="1:10">
      <c r="A269" s="349" t="s">
        <v>1880</v>
      </c>
      <c r="B269" s="350" t="s">
        <v>1881</v>
      </c>
      <c r="C269" s="222">
        <v>0</v>
      </c>
      <c r="D269" s="222">
        <v>0</v>
      </c>
      <c r="E269" s="222">
        <v>0</v>
      </c>
      <c r="F269" s="183">
        <v>4250</v>
      </c>
      <c r="G269" s="351">
        <v>4250</v>
      </c>
      <c r="H269" s="222">
        <v>0</v>
      </c>
      <c r="I269" s="222">
        <v>0</v>
      </c>
      <c r="J269" s="183">
        <v>0</v>
      </c>
    </row>
    <row r="270" ht="23.1" customHeight="1" spans="1:10">
      <c r="A270" s="349" t="s">
        <v>1882</v>
      </c>
      <c r="B270" s="350" t="s">
        <v>1883</v>
      </c>
      <c r="C270" s="222">
        <v>3360</v>
      </c>
      <c r="D270" s="222">
        <v>3360</v>
      </c>
      <c r="E270" s="222">
        <v>0</v>
      </c>
      <c r="F270" s="183">
        <v>5300</v>
      </c>
      <c r="G270" s="351">
        <v>5300</v>
      </c>
      <c r="H270" s="352">
        <v>0</v>
      </c>
      <c r="I270" s="352">
        <f>F270-C270</f>
        <v>1940</v>
      </c>
      <c r="J270" s="357">
        <f>ROUND(I270/C270,3)</f>
        <v>0.577</v>
      </c>
    </row>
    <row r="271" ht="23.1" customHeight="1" spans="1:10">
      <c r="A271" s="349" t="s">
        <v>1884</v>
      </c>
      <c r="B271" s="350" t="s">
        <v>1885</v>
      </c>
      <c r="C271" s="222">
        <v>0</v>
      </c>
      <c r="D271" s="222">
        <v>0</v>
      </c>
      <c r="E271" s="222">
        <v>0</v>
      </c>
      <c r="F271" s="183">
        <v>5300</v>
      </c>
      <c r="G271" s="351">
        <v>5300</v>
      </c>
      <c r="H271" s="222">
        <v>0</v>
      </c>
      <c r="I271" s="222">
        <v>0</v>
      </c>
      <c r="J271" s="183">
        <v>0</v>
      </c>
    </row>
    <row r="272" ht="23.1" customHeight="1" spans="1:10">
      <c r="A272" s="349" t="s">
        <v>1886</v>
      </c>
      <c r="B272" s="350" t="s">
        <v>1887</v>
      </c>
      <c r="C272" s="222">
        <v>0</v>
      </c>
      <c r="D272" s="222">
        <v>0</v>
      </c>
      <c r="E272" s="222">
        <v>0</v>
      </c>
      <c r="F272" s="183">
        <v>5300</v>
      </c>
      <c r="G272" s="351">
        <v>5300</v>
      </c>
      <c r="H272" s="222">
        <v>0</v>
      </c>
      <c r="I272" s="222">
        <v>0</v>
      </c>
      <c r="J272" s="183">
        <v>0</v>
      </c>
    </row>
    <row r="273" ht="9.75" customHeight="1"/>
    <row r="274" ht="9.75" customHeight="1"/>
    <row r="275" ht="9.75" customHeight="1"/>
    <row r="276" ht="9.75" customHeight="1"/>
    <row r="277" ht="23.1" customHeight="1"/>
    <row r="278" ht="23.1" customHeight="1"/>
    <row r="279" ht="23.1" customHeight="1"/>
    <row r="280" ht="23.1" customHeight="1"/>
    <row r="281" ht="23.1" customHeight="1"/>
    <row r="282" ht="23.1" customHeight="1"/>
    <row r="283" ht="23.1" customHeight="1"/>
    <row r="284" ht="23.1" customHeight="1"/>
    <row r="285" ht="23.1" customHeight="1"/>
    <row r="286" ht="23.1" customHeight="1"/>
    <row r="287" ht="23.1" customHeight="1"/>
    <row r="288" ht="23.1" customHeight="1"/>
    <row r="289" ht="23.1" customHeight="1"/>
    <row r="290" ht="23.1" customHeight="1"/>
    <row r="291" ht="23.1" customHeight="1"/>
    <row r="292" ht="23.1" customHeight="1"/>
    <row r="293" ht="23.1" customHeight="1"/>
    <row r="294" ht="23.1" customHeight="1"/>
    <row r="295" ht="23.1" customHeight="1"/>
    <row r="296" ht="23.1" customHeight="1"/>
    <row r="297" ht="23.1" customHeight="1"/>
    <row r="298" ht="23.1" customHeight="1"/>
    <row r="299" ht="23.1" customHeight="1"/>
    <row r="300" ht="23.1" customHeight="1"/>
    <row r="301" ht="23.1" customHeight="1"/>
    <row r="302" ht="23.1" customHeight="1"/>
    <row r="303" ht="23.1" customHeight="1"/>
    <row r="304" ht="23.1" customHeight="1"/>
    <row r="305" ht="23.1" customHeight="1"/>
    <row r="306" ht="23.1" customHeight="1"/>
    <row r="307" ht="23.1" customHeight="1"/>
    <row r="308" ht="23.1" customHeight="1"/>
    <row r="309" ht="23.1" customHeight="1"/>
    <row r="310" ht="23.1" customHeight="1"/>
    <row r="311" ht="23.1" customHeight="1"/>
    <row r="312" ht="23.1" customHeight="1"/>
    <row r="313" ht="23.1" customHeight="1"/>
    <row r="314" ht="23.1" customHeight="1"/>
    <row r="315" ht="23.1" customHeight="1"/>
    <row r="316" ht="23.1" customHeight="1"/>
    <row r="317" ht="23.1" customHeight="1"/>
    <row r="318" ht="23.1" customHeight="1"/>
    <row r="319" ht="23.1" customHeight="1"/>
    <row r="320" ht="23.1" customHeight="1"/>
    <row r="321" ht="23.1" customHeight="1"/>
    <row r="322" ht="23.1" customHeight="1"/>
    <row r="323" ht="23.1" customHeight="1"/>
    <row r="324" ht="23.1" customHeight="1"/>
    <row r="325" ht="23.1" customHeight="1"/>
    <row r="326" ht="23.1" customHeight="1"/>
    <row r="327" ht="23.1" customHeight="1"/>
    <row r="328" ht="23.1" customHeight="1"/>
    <row r="329" ht="23.1" customHeight="1"/>
    <row r="330" ht="23.1" customHeight="1"/>
    <row r="331" ht="23.1" customHeight="1"/>
    <row r="332" ht="23.1" customHeight="1"/>
    <row r="333" ht="23.1" customHeight="1"/>
    <row r="334" ht="23.1" customHeight="1"/>
    <row r="335" ht="23.1" customHeight="1"/>
    <row r="336" ht="23.1" customHeight="1"/>
    <row r="337" ht="23.1" customHeight="1"/>
    <row r="338" ht="23.1" customHeight="1"/>
    <row r="339" ht="23.1" customHeight="1"/>
    <row r="340" ht="23.1" customHeight="1"/>
    <row r="341" ht="23.1" customHeight="1"/>
    <row r="342" ht="23.1" customHeight="1"/>
    <row r="343" ht="23.1" customHeight="1"/>
    <row r="344" ht="23.1" customHeight="1"/>
    <row r="345" ht="23.1" customHeight="1"/>
    <row r="346" ht="23.1" customHeight="1"/>
    <row r="347" ht="23.1" customHeight="1"/>
    <row r="348" ht="23.1" customHeight="1"/>
    <row r="349" ht="23.1" customHeight="1"/>
    <row r="350" ht="23.1" customHeight="1"/>
    <row r="351" ht="23.1" customHeight="1"/>
    <row r="352" ht="23.1" customHeight="1"/>
    <row r="353" ht="23.1" customHeight="1"/>
    <row r="354" ht="23.1" customHeight="1"/>
    <row r="355" ht="23.1" customHeight="1"/>
    <row r="356" ht="23.1" customHeight="1"/>
    <row r="357" ht="23.1" customHeight="1"/>
    <row r="358" ht="23.1" customHeight="1"/>
    <row r="359" ht="23.1" customHeight="1"/>
    <row r="360" ht="23.1" customHeight="1"/>
    <row r="361" ht="23.1" customHeight="1"/>
    <row r="362" ht="23.1" customHeight="1"/>
    <row r="363" ht="23.1" customHeight="1"/>
    <row r="364" ht="23.1" customHeight="1"/>
    <row r="365" ht="23.1" customHeight="1"/>
    <row r="366" ht="23.1" customHeight="1"/>
    <row r="367" ht="23.1" customHeight="1"/>
    <row r="368" ht="23.1" customHeight="1"/>
    <row r="369" ht="23.1" customHeight="1"/>
    <row r="370" ht="23.1" customHeight="1"/>
    <row r="371" ht="23.1" customHeight="1"/>
    <row r="372" ht="23.1" customHeight="1"/>
    <row r="373" ht="23.1" customHeight="1"/>
    <row r="374" ht="23.1" customHeight="1"/>
    <row r="375" ht="23.1" customHeight="1"/>
    <row r="376" ht="23.1" customHeight="1"/>
    <row r="377" ht="23.1" customHeight="1"/>
    <row r="378" ht="23.1" customHeight="1"/>
    <row r="379" ht="23.1" customHeight="1"/>
    <row r="380" ht="23.1" customHeight="1"/>
    <row r="381" ht="23.1" customHeight="1"/>
    <row r="382" ht="23.1" customHeight="1"/>
    <row r="383" ht="23.1" customHeight="1"/>
    <row r="384" ht="23.1" customHeight="1"/>
    <row r="385" ht="23.1" customHeight="1"/>
    <row r="386" ht="23.1" customHeight="1"/>
    <row r="387" ht="23.1" customHeight="1"/>
    <row r="388" ht="23.1" customHeight="1"/>
    <row r="389" ht="23.1" customHeight="1"/>
    <row r="390" ht="23.1" customHeight="1"/>
    <row r="391" ht="23.1" customHeight="1"/>
    <row r="392" ht="23.1" customHeight="1"/>
    <row r="393" ht="23.1" customHeight="1"/>
    <row r="394" ht="23.1" customHeight="1"/>
    <row r="395" ht="23.1" customHeight="1"/>
    <row r="396" ht="23.1" customHeight="1"/>
    <row r="397" ht="23.1" customHeight="1"/>
    <row r="398" ht="23.1" customHeight="1"/>
    <row r="399" ht="23.1" customHeight="1"/>
    <row r="400" ht="23.1" customHeight="1"/>
    <row r="401" ht="23.1" customHeight="1"/>
    <row r="402" ht="23.1" customHeight="1"/>
    <row r="403" ht="23.1" customHeight="1"/>
    <row r="404" ht="23.1" customHeight="1"/>
    <row r="405" ht="23.1" customHeight="1"/>
    <row r="406" ht="23.1" customHeight="1"/>
    <row r="407" ht="23.1" customHeight="1"/>
    <row r="408" ht="23.1" customHeight="1"/>
    <row r="409" ht="23.1" customHeight="1"/>
    <row r="410" ht="23.1" customHeight="1"/>
    <row r="411" ht="23.1" customHeight="1"/>
    <row r="412" ht="23.1" customHeight="1"/>
    <row r="413" ht="23.1" customHeight="1"/>
    <row r="414" ht="23.1" customHeight="1"/>
    <row r="415" ht="23.1" customHeight="1"/>
    <row r="416" ht="23.1" customHeight="1"/>
    <row r="417" ht="23.1" customHeight="1"/>
    <row r="418" ht="23.1" customHeight="1"/>
    <row r="419" ht="23.1" customHeight="1"/>
    <row r="420" ht="23.1" customHeight="1"/>
    <row r="421" ht="23.1" customHeight="1"/>
    <row r="422" ht="23.1" customHeight="1"/>
    <row r="423" ht="23.1" customHeight="1"/>
    <row r="424" ht="23.1" customHeight="1"/>
    <row r="425" ht="23.1" customHeight="1"/>
    <row r="426" ht="23.1" customHeight="1"/>
    <row r="427" ht="23.1" customHeight="1"/>
    <row r="428" ht="23.1" customHeight="1"/>
    <row r="429" ht="23.1" customHeight="1"/>
    <row r="430" ht="23.1" customHeight="1"/>
    <row r="431" ht="23.1" customHeight="1"/>
    <row r="432" ht="23.1" customHeight="1"/>
    <row r="433" ht="23.1" customHeight="1"/>
    <row r="434" ht="23.1" customHeight="1"/>
    <row r="435" ht="23.1" customHeight="1"/>
    <row r="436" ht="23.1" customHeight="1"/>
    <row r="437" ht="23.1" customHeight="1"/>
    <row r="438" ht="23.1" customHeight="1"/>
    <row r="439" ht="23.1" customHeight="1"/>
    <row r="440" ht="23.1" customHeight="1"/>
    <row r="441" ht="23.1" customHeight="1"/>
    <row r="442" ht="23.1" customHeight="1"/>
    <row r="443" ht="23.1" customHeight="1"/>
    <row r="444" ht="23.1" customHeight="1"/>
    <row r="445" ht="23.1" customHeight="1"/>
    <row r="446" ht="23.1" customHeight="1"/>
    <row r="447" ht="23.1" customHeight="1"/>
    <row r="448" ht="23.1" customHeight="1"/>
    <row r="449" ht="23.1" customHeight="1"/>
    <row r="450" ht="23.1" customHeight="1"/>
    <row r="451" ht="23.1" customHeight="1"/>
    <row r="452" ht="23.1" customHeight="1"/>
    <row r="453" ht="23.1" customHeight="1"/>
    <row r="454" ht="23.1" customHeight="1"/>
    <row r="455" ht="23.1" customHeight="1"/>
    <row r="456" ht="23.1" customHeight="1"/>
    <row r="457" ht="23.1" customHeight="1"/>
    <row r="458" ht="23.1" customHeight="1"/>
    <row r="459" ht="23.1" customHeight="1"/>
    <row r="460" ht="23.1" customHeight="1"/>
    <row r="461" ht="23.1" customHeight="1"/>
    <row r="462" ht="23.1" customHeight="1"/>
    <row r="463" ht="23.1" customHeight="1"/>
    <row r="464" ht="23.1" customHeight="1"/>
    <row r="465" ht="23.1" customHeight="1"/>
    <row r="466" ht="23.1" customHeight="1"/>
    <row r="467" ht="23.1" customHeight="1"/>
    <row r="468" ht="23.1" customHeight="1"/>
    <row r="469" ht="23.1" customHeight="1"/>
    <row r="470" ht="23.1" customHeight="1"/>
    <row r="471" ht="23.1" customHeight="1"/>
    <row r="472" ht="23.1" customHeight="1"/>
    <row r="473" ht="23.1" customHeight="1"/>
    <row r="474" ht="23.1" customHeight="1"/>
    <row r="475" ht="23.1" customHeight="1"/>
    <row r="476" ht="23.1" customHeight="1"/>
    <row r="477" ht="23.1" customHeight="1"/>
    <row r="478" ht="23.1" customHeight="1"/>
    <row r="479" ht="23.1" customHeight="1"/>
    <row r="480" ht="23.1" customHeight="1"/>
    <row r="481" ht="23.1" customHeight="1"/>
    <row r="482" ht="23.1" customHeight="1"/>
    <row r="483" ht="23.1" customHeight="1"/>
    <row r="484" ht="23.1" customHeight="1"/>
    <row r="485" ht="23.1" customHeight="1"/>
    <row r="486" ht="23.1" customHeight="1"/>
    <row r="487" ht="23.1" customHeight="1"/>
    <row r="488" ht="23.1" customHeight="1"/>
    <row r="489" ht="23.1" customHeight="1"/>
    <row r="490" ht="23.1" customHeight="1"/>
    <row r="491" ht="23.1" customHeight="1"/>
    <row r="492" ht="23.1" customHeight="1"/>
    <row r="493" ht="23.1" customHeight="1"/>
    <row r="494" ht="23.1" customHeight="1"/>
    <row r="495" ht="23.1" customHeight="1"/>
    <row r="496" ht="23.1" customHeight="1"/>
    <row r="497" ht="23.1" customHeight="1"/>
    <row r="498" ht="23.1" customHeight="1"/>
    <row r="499" ht="23.1" customHeight="1"/>
    <row r="500" ht="23.1" customHeight="1"/>
    <row r="501" ht="23.1" customHeight="1"/>
    <row r="502" ht="23.1" customHeight="1"/>
    <row r="503" ht="23.1" customHeight="1"/>
    <row r="504" ht="23.1" customHeight="1"/>
    <row r="505" ht="23.1" customHeight="1"/>
    <row r="506" ht="23.1" customHeight="1"/>
    <row r="507" ht="23.1" customHeight="1"/>
    <row r="508" ht="23.1" customHeight="1"/>
    <row r="509" ht="23.1" customHeight="1"/>
    <row r="510" ht="23.1" customHeight="1"/>
    <row r="511" ht="23.1" customHeight="1"/>
    <row r="512" ht="23.1" customHeight="1"/>
    <row r="513" ht="23.1" customHeight="1"/>
    <row r="514" ht="23.1" customHeight="1"/>
    <row r="515" ht="23.1" customHeight="1"/>
    <row r="516" ht="23.1" customHeight="1"/>
    <row r="517" ht="23.1" customHeight="1"/>
    <row r="518" ht="23.1" customHeight="1"/>
    <row r="519" ht="23.1" customHeight="1"/>
    <row r="520" ht="23.1" customHeight="1"/>
    <row r="521" ht="23.1" customHeight="1"/>
    <row r="522" ht="23.1" customHeight="1"/>
    <row r="523" ht="23.1" customHeight="1"/>
    <row r="524" ht="23.1" customHeight="1"/>
    <row r="525" ht="23.1" customHeight="1"/>
    <row r="526" ht="23.1" customHeight="1"/>
    <row r="527" ht="23.1" customHeight="1"/>
    <row r="528" ht="23.1" customHeight="1"/>
    <row r="529" ht="23.1" customHeight="1"/>
    <row r="530" ht="23.1" customHeight="1"/>
    <row r="531" ht="23.1" customHeight="1"/>
    <row r="532" ht="23.1" customHeight="1"/>
    <row r="533" ht="23.1" customHeight="1"/>
    <row r="534" ht="23.1" customHeight="1"/>
    <row r="535" ht="23.1" customHeight="1"/>
    <row r="536" ht="23.1" customHeight="1"/>
    <row r="537" ht="23.1" customHeight="1"/>
    <row r="538" ht="23.1" customHeight="1"/>
    <row r="539" ht="23.1" customHeight="1"/>
    <row r="540" ht="23.1" customHeight="1"/>
    <row r="541" ht="23.1" customHeight="1"/>
    <row r="542" ht="23.1" customHeight="1"/>
    <row r="543" ht="23.1" customHeight="1"/>
    <row r="544" ht="23.1" customHeight="1"/>
    <row r="545" ht="23.1" customHeight="1"/>
    <row r="546" ht="23.1" customHeight="1"/>
    <row r="547" ht="23.1" customHeight="1"/>
    <row r="548" ht="23.1" customHeight="1"/>
    <row r="549" ht="23.1" customHeight="1"/>
    <row r="550" ht="23.1" customHeight="1"/>
    <row r="551" ht="23.1" customHeight="1"/>
    <row r="552" ht="23.1" customHeight="1"/>
    <row r="553" ht="23.1" customHeight="1"/>
    <row r="554" ht="23.1" customHeight="1"/>
    <row r="555" ht="23.1" customHeight="1"/>
    <row r="556" ht="23.1" customHeight="1"/>
    <row r="557" ht="23.1" customHeight="1"/>
    <row r="558" ht="23.1" customHeight="1"/>
    <row r="559" ht="23.1" customHeight="1"/>
    <row r="560" ht="23.1" customHeight="1"/>
    <row r="561" ht="23.1" customHeight="1"/>
    <row r="562" ht="23.1" customHeight="1"/>
    <row r="563" ht="23.1" customHeight="1"/>
    <row r="564" ht="23.1" customHeight="1"/>
    <row r="565" ht="23.1" customHeight="1"/>
    <row r="566" ht="23.1" customHeight="1"/>
    <row r="567" ht="23.1" customHeight="1"/>
    <row r="568" ht="23.1" customHeight="1"/>
    <row r="569" ht="23.1" customHeight="1"/>
    <row r="570" ht="23.1" customHeight="1"/>
    <row r="571" ht="23.1" customHeight="1"/>
    <row r="572" ht="23.1" customHeight="1"/>
    <row r="573" ht="23.1" customHeight="1"/>
    <row r="574" ht="23.1" customHeight="1"/>
    <row r="575" ht="23.1" customHeight="1"/>
    <row r="576" ht="23.1" customHeight="1"/>
    <row r="577" ht="23.1" customHeight="1"/>
    <row r="578" ht="23.1" customHeight="1"/>
    <row r="579" ht="23.1" customHeight="1"/>
    <row r="580" ht="23.1" customHeight="1"/>
    <row r="581" ht="23.1" customHeight="1"/>
    <row r="582" ht="23.1" customHeight="1"/>
    <row r="583" ht="23.1" customHeight="1"/>
    <row r="584" ht="23.1" customHeight="1"/>
    <row r="585" ht="23.1" customHeight="1"/>
    <row r="586" ht="23.1" customHeight="1"/>
    <row r="587" ht="23.1" customHeight="1"/>
    <row r="588" ht="23.1" customHeight="1"/>
    <row r="589" ht="23.1" customHeight="1"/>
    <row r="590" ht="23.1" customHeight="1"/>
    <row r="591" ht="23.1" customHeight="1"/>
    <row r="592" ht="23.1" customHeight="1"/>
    <row r="593" ht="23.1" customHeight="1"/>
    <row r="594" ht="23.1" customHeight="1"/>
    <row r="595" ht="23.1" customHeight="1"/>
    <row r="596" ht="23.1" customHeight="1"/>
    <row r="597" ht="23.1" customHeight="1"/>
    <row r="598" ht="23.1" customHeight="1"/>
    <row r="599" ht="23.1" customHeight="1"/>
    <row r="600" ht="23.1" customHeight="1"/>
    <row r="601" ht="23.1" customHeight="1"/>
    <row r="602" ht="23.1" customHeight="1"/>
    <row r="603" ht="23.1" customHeight="1"/>
    <row r="604" ht="23.1" customHeight="1"/>
    <row r="605" ht="23.1" customHeight="1"/>
    <row r="606" ht="23.1" customHeight="1"/>
    <row r="607" ht="23.1" customHeight="1"/>
    <row r="608" ht="23.1" customHeight="1"/>
    <row r="609" ht="23.1" customHeight="1"/>
    <row r="610" ht="23.1" customHeight="1"/>
    <row r="611" ht="23.1" customHeight="1"/>
    <row r="612" ht="23.1" customHeight="1"/>
    <row r="613" ht="23.1" customHeight="1"/>
    <row r="614" ht="23.1" customHeight="1"/>
    <row r="615" ht="23.1" customHeight="1"/>
    <row r="616" ht="23.1" customHeight="1"/>
    <row r="617" ht="23.1" customHeight="1"/>
    <row r="618" ht="23.1" customHeight="1"/>
    <row r="619" ht="23.1" customHeight="1"/>
    <row r="620" ht="23.1" customHeight="1"/>
    <row r="621" ht="23.1" customHeight="1"/>
    <row r="622" ht="23.1" customHeight="1"/>
    <row r="623" ht="23.1" customHeight="1"/>
    <row r="624" ht="23.1" customHeight="1"/>
    <row r="625" ht="23.1" customHeight="1"/>
    <row r="626" ht="23.1" customHeight="1"/>
    <row r="627" ht="23.1" customHeight="1"/>
    <row r="628" ht="23.1" customHeight="1"/>
    <row r="629" ht="23.1" customHeight="1"/>
    <row r="630" ht="23.1" customHeight="1"/>
    <row r="631" ht="23.1" customHeight="1"/>
    <row r="632" ht="23.1" customHeight="1"/>
    <row r="633" ht="23.1" customHeight="1"/>
    <row r="634" ht="23.1" customHeight="1"/>
    <row r="635" ht="23.1" customHeight="1"/>
    <row r="636" ht="23.1" customHeight="1"/>
    <row r="637" ht="23.1" customHeight="1"/>
    <row r="638" ht="23.1" customHeight="1"/>
    <row r="639" ht="23.1" customHeight="1"/>
    <row r="640" ht="23.1" customHeight="1"/>
    <row r="641" ht="23.1" customHeight="1"/>
    <row r="642" ht="23.1" customHeight="1"/>
    <row r="643" ht="23.1" customHeight="1"/>
    <row r="644" ht="23.1" customHeight="1"/>
    <row r="645" ht="23.1" customHeight="1"/>
    <row r="646" ht="23.1" customHeight="1"/>
    <row r="647" ht="23.1" customHeight="1"/>
    <row r="648" ht="23.1" customHeight="1"/>
    <row r="649" ht="23.1" customHeight="1"/>
    <row r="650" ht="23.1" customHeight="1"/>
    <row r="651" ht="23.1" customHeight="1"/>
    <row r="652" ht="23.1" customHeight="1"/>
    <row r="653" ht="23.1" customHeight="1"/>
    <row r="654" ht="23.1" customHeight="1"/>
    <row r="655" ht="23.1" customHeight="1"/>
    <row r="656" ht="23.1" customHeight="1"/>
    <row r="657" ht="23.1" customHeight="1"/>
    <row r="658" ht="23.1" customHeight="1"/>
    <row r="659" ht="23.1" customHeight="1"/>
    <row r="660" ht="23.1" customHeight="1"/>
    <row r="661" ht="23.1" customHeight="1"/>
    <row r="662" ht="23.1" customHeight="1"/>
    <row r="663" ht="23.1" customHeight="1"/>
    <row r="664" ht="23.1" customHeight="1"/>
    <row r="665" ht="23.1" customHeight="1"/>
    <row r="666" ht="23.1" customHeight="1"/>
    <row r="667" ht="23.1" customHeight="1"/>
    <row r="668" ht="23.1" customHeight="1"/>
    <row r="669" ht="23.1" customHeight="1"/>
    <row r="670" ht="23.1" customHeight="1"/>
    <row r="671" ht="23.1" customHeight="1"/>
    <row r="672" ht="23.1" customHeight="1"/>
    <row r="673" ht="23.1" customHeight="1"/>
    <row r="674" ht="23.1" customHeight="1"/>
    <row r="675" ht="23.1" customHeight="1"/>
    <row r="676" ht="23.1" customHeight="1"/>
    <row r="677" ht="23.1" customHeight="1"/>
    <row r="678" ht="23.1" customHeight="1"/>
    <row r="679" ht="23.1" customHeight="1"/>
    <row r="680" ht="23.1" customHeight="1"/>
    <row r="681" ht="23.1" customHeight="1"/>
    <row r="682" ht="23.1" customHeight="1"/>
    <row r="683" ht="23.1" customHeight="1"/>
    <row r="684" ht="23.1" customHeight="1"/>
    <row r="685" ht="23.1" customHeight="1"/>
    <row r="686" ht="23.1" customHeight="1"/>
    <row r="687" ht="23.1" customHeight="1"/>
    <row r="688" ht="23.1" customHeight="1"/>
    <row r="689" ht="23.1" customHeight="1"/>
    <row r="690" ht="23.1" customHeight="1"/>
    <row r="691" ht="23.1" customHeight="1"/>
    <row r="692" ht="23.1" customHeight="1"/>
    <row r="693" ht="23.1" customHeight="1"/>
    <row r="694" ht="23.1" customHeight="1"/>
    <row r="695" ht="23.1" customHeight="1"/>
    <row r="696" ht="23.1" customHeight="1"/>
    <row r="697" ht="23.1" customHeight="1"/>
    <row r="698" ht="23.1" customHeight="1"/>
    <row r="699" ht="23.1" customHeight="1"/>
    <row r="700" ht="23.1" customHeight="1"/>
    <row r="701" ht="23.1" customHeight="1"/>
    <row r="702" ht="23.1" customHeight="1"/>
    <row r="703" ht="23.1" customHeight="1"/>
    <row r="704" ht="23.1" customHeight="1"/>
    <row r="705" ht="23.1" customHeight="1"/>
    <row r="706" ht="23.1" customHeight="1"/>
    <row r="707" ht="23.1" customHeight="1"/>
    <row r="708" ht="23.1" customHeight="1"/>
    <row r="709" ht="23.1" customHeight="1"/>
    <row r="710" ht="23.1" customHeight="1"/>
    <row r="711" ht="23.1" customHeight="1"/>
    <row r="712" ht="23.1" customHeight="1"/>
    <row r="713" ht="23.1" customHeight="1"/>
    <row r="714" ht="23.1" customHeight="1"/>
    <row r="715" ht="23.1" customHeight="1"/>
    <row r="716" ht="23.1" customHeight="1"/>
    <row r="717" ht="23.1" customHeight="1"/>
    <row r="718" ht="23.1" customHeight="1"/>
    <row r="719" ht="23.1" customHeight="1"/>
    <row r="720" ht="23.1" customHeight="1"/>
    <row r="721" ht="23.1" customHeight="1"/>
    <row r="722" ht="23.1" customHeight="1"/>
    <row r="723" ht="23.1" customHeight="1"/>
    <row r="724" ht="23.1" customHeight="1"/>
    <row r="725" ht="23.1" customHeight="1"/>
    <row r="726" ht="23.1" customHeight="1"/>
    <row r="727" ht="23.1" customHeight="1"/>
    <row r="728" ht="23.1" customHeight="1"/>
    <row r="729" ht="23.1" customHeight="1"/>
    <row r="730" ht="23.1" customHeight="1"/>
    <row r="731" ht="23.1" customHeight="1"/>
    <row r="732" ht="23.1" customHeight="1"/>
    <row r="733" ht="23.1" customHeight="1"/>
    <row r="734" ht="23.1" customHeight="1"/>
    <row r="735" ht="23.1" customHeight="1"/>
    <row r="736" ht="23.1" customHeight="1"/>
    <row r="737" ht="23.1" customHeight="1"/>
    <row r="738" ht="23.1" customHeight="1"/>
    <row r="739" ht="23.1" customHeight="1"/>
    <row r="740" ht="23.1" customHeight="1"/>
    <row r="741" ht="23.1" customHeight="1"/>
    <row r="742" ht="23.1" customHeight="1"/>
    <row r="743" ht="23.1" customHeight="1"/>
    <row r="744" ht="23.1" customHeight="1"/>
    <row r="745" ht="23.1" customHeight="1"/>
    <row r="746" ht="23.1" customHeight="1"/>
    <row r="747" ht="23.1" customHeight="1"/>
    <row r="748" ht="23.1" customHeight="1"/>
    <row r="749" ht="23.1" customHeight="1"/>
    <row r="750" ht="23.1" customHeight="1"/>
    <row r="751" ht="23.1" customHeight="1"/>
    <row r="752" ht="23.1" customHeight="1"/>
    <row r="753" ht="23.1" customHeight="1"/>
    <row r="754" ht="23.1" customHeight="1"/>
    <row r="755" ht="23.1" customHeight="1"/>
    <row r="756" ht="23.1" customHeight="1"/>
    <row r="757" ht="23.1" customHeight="1"/>
    <row r="758" ht="23.1" customHeight="1"/>
    <row r="759" ht="23.1" customHeight="1"/>
    <row r="760" ht="23.1" customHeight="1"/>
    <row r="761" ht="23.1" customHeight="1"/>
    <row r="762" ht="23.1" customHeight="1"/>
    <row r="763" ht="23.1" customHeight="1"/>
    <row r="764" ht="23.1" customHeight="1"/>
    <row r="765" ht="23.1" customHeight="1"/>
    <row r="766" ht="23.1" customHeight="1"/>
    <row r="767" ht="23.1" customHeight="1"/>
    <row r="768" ht="23.1" customHeight="1"/>
    <row r="769" ht="23.1" customHeight="1"/>
    <row r="770" ht="23.1" customHeight="1"/>
    <row r="771" ht="23.1" customHeight="1"/>
    <row r="772" ht="23.1" customHeight="1"/>
    <row r="773" ht="23.1" customHeight="1"/>
    <row r="774" ht="23.1" customHeight="1"/>
    <row r="775" ht="23.1" customHeight="1"/>
    <row r="776" ht="23.1" customHeight="1"/>
    <row r="777" ht="23.1" customHeight="1"/>
    <row r="778" ht="23.1" customHeight="1"/>
    <row r="779" ht="23.1" customHeight="1"/>
    <row r="780" ht="23.1" customHeight="1"/>
    <row r="781" ht="23.1" customHeight="1"/>
    <row r="782" ht="23.1" customHeight="1"/>
    <row r="783" ht="23.1" customHeight="1"/>
    <row r="784" ht="23.1" customHeight="1"/>
    <row r="785" ht="23.1" customHeight="1"/>
    <row r="786" ht="23.1" customHeight="1"/>
    <row r="787" ht="23.1" customHeight="1"/>
    <row r="788" ht="23.1" customHeight="1"/>
    <row r="789" ht="23.1" customHeight="1"/>
    <row r="790" ht="23.1" customHeight="1"/>
    <row r="791" ht="23.1" customHeight="1"/>
    <row r="792" ht="23.1" customHeight="1"/>
    <row r="793" ht="23.1" customHeight="1"/>
    <row r="794" ht="23.1" customHeight="1"/>
    <row r="795" ht="23.1" customHeight="1"/>
    <row r="796" ht="23.1" customHeight="1"/>
    <row r="797" ht="23.1" customHeight="1"/>
    <row r="798" ht="23.1" customHeight="1"/>
    <row r="799" ht="23.1" customHeight="1"/>
    <row r="800" ht="23.1" customHeight="1"/>
    <row r="801" ht="23.1" customHeight="1"/>
    <row r="802" ht="23.1" customHeight="1"/>
    <row r="803" ht="23.1" customHeight="1"/>
    <row r="804" ht="23.1" customHeight="1"/>
    <row r="805" ht="23.1" customHeight="1"/>
    <row r="806" ht="23.1" customHeight="1"/>
    <row r="807" ht="23.1" customHeight="1"/>
    <row r="808" ht="23.1" customHeight="1"/>
    <row r="809" ht="23.1" customHeight="1"/>
    <row r="810" ht="23.1" customHeight="1"/>
    <row r="811" ht="23.1" customHeight="1"/>
    <row r="812" ht="23.1" customHeight="1"/>
    <row r="813" ht="23.1" customHeight="1"/>
    <row r="814" ht="23.1" customHeight="1"/>
    <row r="815" ht="23.1" customHeight="1"/>
    <row r="816" ht="23.1" customHeight="1"/>
    <row r="817" ht="23.1" customHeight="1"/>
    <row r="818" ht="23.1" customHeight="1"/>
    <row r="819" ht="23.1" customHeight="1"/>
    <row r="820" ht="23.1" customHeight="1"/>
    <row r="821" ht="23.1" customHeight="1"/>
    <row r="822" ht="23.1" customHeight="1"/>
    <row r="823" ht="23.1" customHeight="1"/>
    <row r="824" ht="23.1" customHeight="1"/>
    <row r="825" ht="23.1" customHeight="1"/>
    <row r="826" ht="23.1" customHeight="1"/>
    <row r="827" ht="23.1" customHeight="1"/>
    <row r="828" ht="23.1" customHeight="1"/>
    <row r="829" ht="23.1" customHeight="1"/>
    <row r="830" ht="23.1" customHeight="1"/>
    <row r="831" ht="23.1" customHeight="1"/>
    <row r="832" ht="23.1" customHeight="1"/>
    <row r="833" ht="23.1" customHeight="1"/>
    <row r="834" ht="23.1" customHeight="1"/>
    <row r="835" ht="23.1" customHeight="1"/>
    <row r="836" ht="23.1" customHeight="1"/>
    <row r="837" ht="23.1" customHeight="1"/>
    <row r="838" ht="23.1" customHeight="1"/>
    <row r="839" ht="23.1" customHeight="1"/>
    <row r="840" ht="23.1" customHeight="1"/>
    <row r="841" ht="23.1" customHeight="1"/>
    <row r="842" ht="23.1" customHeight="1"/>
    <row r="843" ht="23.1" customHeight="1"/>
    <row r="844" ht="23.1" customHeight="1"/>
    <row r="845" ht="23.1" customHeight="1"/>
    <row r="846" ht="23.1" customHeight="1"/>
    <row r="847" ht="23.1" customHeight="1"/>
    <row r="848" ht="23.1" customHeight="1"/>
    <row r="849" ht="23.1" customHeight="1"/>
    <row r="850" ht="23.1" customHeight="1"/>
    <row r="851" ht="23.1" customHeight="1"/>
    <row r="852" ht="23.1" customHeight="1"/>
    <row r="853" ht="23.1" customHeight="1"/>
    <row r="854" ht="23.1" customHeight="1"/>
    <row r="855" ht="23.1" customHeight="1"/>
    <row r="856" ht="23.1" customHeight="1"/>
    <row r="857" ht="23.1" customHeight="1"/>
    <row r="858" ht="23.1" customHeight="1"/>
    <row r="859" ht="23.1" customHeight="1"/>
    <row r="860" ht="23.1" customHeight="1"/>
    <row r="861" ht="23.1" customHeight="1"/>
    <row r="862" ht="23.1" customHeight="1"/>
    <row r="863" ht="23.1" customHeight="1"/>
    <row r="864" ht="23.1" customHeight="1"/>
    <row r="865" ht="23.1" customHeight="1"/>
    <row r="866" ht="23.1" customHeight="1"/>
    <row r="867" ht="23.1" customHeight="1"/>
    <row r="868" ht="23.1" customHeight="1"/>
    <row r="869" ht="23.1" customHeight="1"/>
    <row r="870" ht="23.1" customHeight="1"/>
    <row r="871" ht="23.1" customHeight="1"/>
    <row r="872" ht="23.1" customHeight="1"/>
    <row r="873" ht="23.1" customHeight="1"/>
    <row r="874" ht="23.1" customHeight="1"/>
    <row r="875" ht="23.1" customHeight="1"/>
    <row r="876" ht="23.1" customHeight="1"/>
    <row r="877" ht="23.1" customHeight="1"/>
    <row r="878" ht="23.1" customHeight="1"/>
    <row r="879" ht="23.1" customHeight="1"/>
    <row r="880" ht="23.1" customHeight="1"/>
    <row r="881" ht="23.1" customHeight="1"/>
    <row r="882" ht="23.1" customHeight="1"/>
    <row r="883" ht="23.1" customHeight="1"/>
    <row r="884" ht="23.1" customHeight="1"/>
    <row r="885" ht="23.1" customHeight="1"/>
    <row r="886" ht="23.1" customHeight="1"/>
    <row r="887" ht="23.1" customHeight="1"/>
    <row r="888" ht="23.1" customHeight="1"/>
    <row r="889" ht="23.1" customHeight="1"/>
    <row r="890" ht="23.1" customHeight="1"/>
    <row r="891" ht="23.1" customHeight="1"/>
    <row r="892" ht="23.1" customHeight="1"/>
    <row r="893" ht="23.1" customHeight="1"/>
    <row r="894" ht="23.1" customHeight="1"/>
    <row r="895" ht="23.1" customHeight="1"/>
    <row r="896" ht="23.1" customHeight="1"/>
    <row r="897" ht="23.1" customHeight="1"/>
    <row r="898" ht="23.1" customHeight="1"/>
    <row r="899" ht="23.1" customHeight="1"/>
    <row r="900" ht="23.1" customHeight="1"/>
    <row r="901" ht="23.1" customHeight="1"/>
    <row r="902" ht="23.1" customHeight="1"/>
    <row r="903" ht="23.1" customHeight="1"/>
    <row r="904" ht="23.1" customHeight="1"/>
    <row r="905" ht="23.1" customHeight="1"/>
    <row r="906" ht="23.1" customHeight="1"/>
    <row r="907" ht="23.1" customHeight="1"/>
    <row r="908" ht="23.1" customHeight="1"/>
    <row r="909" ht="23.1" customHeight="1"/>
    <row r="910" ht="23.1" customHeight="1"/>
    <row r="911" ht="23.1" customHeight="1"/>
    <row r="912" ht="23.1" customHeight="1"/>
    <row r="913" ht="23.1" customHeight="1"/>
    <row r="914" ht="23.1" customHeight="1"/>
    <row r="915" ht="23.1" customHeight="1"/>
    <row r="916" ht="23.1" customHeight="1"/>
    <row r="917" ht="23.1" customHeight="1"/>
    <row r="918" ht="23.1" customHeight="1"/>
    <row r="919" ht="23.1" customHeight="1"/>
    <row r="920" ht="23.1" customHeight="1"/>
    <row r="921" ht="23.1" customHeight="1"/>
    <row r="922" ht="23.1" customHeight="1"/>
    <row r="923" ht="23.1" customHeight="1"/>
    <row r="924" ht="23.1" customHeight="1"/>
    <row r="925" ht="23.1" customHeight="1"/>
    <row r="926" ht="23.1" customHeight="1"/>
    <row r="927" ht="23.1" customHeight="1"/>
    <row r="928" ht="23.1" customHeight="1"/>
    <row r="929" ht="23.1" customHeight="1"/>
    <row r="930" ht="23.1" customHeight="1"/>
    <row r="931" ht="23.1" customHeight="1"/>
    <row r="932" ht="23.1" customHeight="1"/>
    <row r="933" ht="23.1" customHeight="1"/>
    <row r="934" ht="23.1" customHeight="1"/>
    <row r="935" ht="23.1" customHeight="1"/>
    <row r="936" ht="23.1" customHeight="1"/>
    <row r="937" ht="23.1" customHeight="1"/>
    <row r="938" ht="23.1" customHeight="1"/>
    <row r="939" ht="23.1" customHeight="1"/>
    <row r="940" ht="23.1" customHeight="1"/>
    <row r="941" ht="23.1" customHeight="1"/>
    <row r="942" ht="23.1" customHeight="1"/>
    <row r="943" ht="23.1" customHeight="1"/>
    <row r="944" ht="23.1" customHeight="1"/>
    <row r="945" ht="23.1" customHeight="1"/>
    <row r="946" ht="23.1" customHeight="1"/>
    <row r="947" ht="23.1" customHeight="1"/>
    <row r="948" ht="23.1" customHeight="1"/>
    <row r="949" ht="23.1" customHeight="1"/>
    <row r="950" ht="23.1" customHeight="1"/>
    <row r="951" ht="23.1" customHeight="1"/>
    <row r="952" ht="23.1" customHeight="1"/>
    <row r="953" ht="23.1" customHeight="1"/>
    <row r="954" ht="23.1" customHeight="1"/>
    <row r="955" ht="23.1" customHeight="1"/>
    <row r="956" ht="23.1" customHeight="1"/>
    <row r="957" ht="23.1" customHeight="1"/>
    <row r="958" ht="23.1" customHeight="1"/>
    <row r="959" ht="23.1" customHeight="1"/>
    <row r="960" ht="23.1" customHeight="1"/>
    <row r="961" ht="23.1" customHeight="1"/>
    <row r="962" ht="23.1" customHeight="1"/>
    <row r="963" ht="23.1" customHeight="1"/>
    <row r="964" ht="23.1" customHeight="1"/>
    <row r="965" ht="23.1" customHeight="1"/>
    <row r="966" ht="23.1" customHeight="1"/>
    <row r="967" ht="23.1" customHeight="1"/>
    <row r="968" ht="23.1" customHeight="1"/>
    <row r="969" ht="23.1" customHeight="1"/>
    <row r="970" ht="23.1" customHeight="1"/>
    <row r="971" ht="23.1" customHeight="1"/>
    <row r="972" ht="23.1" customHeight="1"/>
    <row r="973" ht="23.1" customHeight="1"/>
    <row r="974" ht="23.1" customHeight="1"/>
    <row r="975" ht="23.1" customHeight="1"/>
    <row r="976" ht="23.1" customHeight="1"/>
    <row r="977" ht="23.1" customHeight="1"/>
    <row r="978" ht="23.1" customHeight="1"/>
    <row r="979" ht="23.1" customHeight="1"/>
    <row r="980" ht="23.1" customHeight="1"/>
    <row r="981" ht="23.1" customHeight="1"/>
    <row r="982" ht="23.1" customHeight="1"/>
    <row r="983" ht="23.1" customHeight="1"/>
    <row r="984" ht="23.1" customHeight="1"/>
    <row r="985" ht="23.1" customHeight="1"/>
    <row r="986" ht="23.1" customHeight="1"/>
    <row r="987" ht="23.1" customHeight="1"/>
    <row r="988" ht="23.1" customHeight="1"/>
    <row r="989" ht="23.1" customHeight="1"/>
    <row r="990" ht="23.1" customHeight="1"/>
    <row r="991" ht="23.1" customHeight="1"/>
    <row r="992" ht="23.1" customHeight="1"/>
    <row r="993" ht="23.1" customHeight="1"/>
    <row r="994" ht="23.1" customHeight="1"/>
    <row r="995" ht="23.1" customHeight="1"/>
    <row r="996" ht="23.1" customHeight="1"/>
    <row r="997" ht="23.1" customHeight="1"/>
    <row r="998" ht="23.1" customHeight="1"/>
    <row r="999" ht="23.1" customHeight="1"/>
    <row r="1000" ht="23.1" customHeight="1"/>
    <row r="1001" ht="23.1" customHeight="1"/>
    <row r="1002" ht="23.1" customHeight="1"/>
    <row r="1003" ht="23.1" customHeight="1"/>
    <row r="1004" ht="23.1" customHeight="1"/>
    <row r="1005" ht="23.1" customHeight="1"/>
    <row r="1006" ht="23.1" customHeight="1"/>
    <row r="1007" ht="23.1" customHeight="1"/>
    <row r="1008" ht="23.1" customHeight="1"/>
    <row r="1009" ht="23.1" customHeight="1"/>
    <row r="1010" ht="23.1" customHeight="1"/>
    <row r="1011" ht="23.1" customHeight="1"/>
    <row r="1012" ht="23.1" customHeight="1"/>
    <row r="1013" ht="23.1" customHeight="1"/>
    <row r="1014" ht="23.1" customHeight="1"/>
    <row r="1015" ht="23.1" customHeight="1"/>
    <row r="1016" ht="23.1" customHeight="1"/>
    <row r="1017" ht="23.1" customHeight="1"/>
    <row r="1018" ht="23.1" customHeight="1"/>
    <row r="1019" ht="23.1" customHeight="1"/>
    <row r="1020" ht="23.1" customHeight="1"/>
    <row r="1021" ht="23.1" customHeight="1"/>
    <row r="1022" ht="23.1" customHeight="1"/>
    <row r="1023" ht="23.1" customHeight="1"/>
    <row r="1024" ht="23.1" customHeight="1"/>
    <row r="1025" ht="23.1" customHeight="1"/>
    <row r="1026" ht="23.1" customHeight="1"/>
    <row r="1027" ht="23.1" customHeight="1"/>
    <row r="1028" ht="23.1" customHeight="1"/>
    <row r="1029" ht="23.1" customHeight="1"/>
    <row r="1030" ht="23.1" customHeight="1"/>
    <row r="1031" ht="23.1" customHeight="1"/>
    <row r="1032" ht="23.1" customHeight="1"/>
    <row r="1033" ht="23.1" customHeight="1"/>
    <row r="1034" ht="23.1" customHeight="1"/>
    <row r="1035" ht="23.1" customHeight="1"/>
    <row r="1036" ht="23.1" customHeight="1"/>
    <row r="1037" ht="23.1" customHeight="1"/>
    <row r="1038" ht="23.1" customHeight="1"/>
    <row r="1039" ht="23.1" customHeight="1"/>
    <row r="1040" ht="23.1" customHeight="1"/>
    <row r="1041" ht="23.1" customHeight="1"/>
    <row r="1042" ht="23.1" customHeight="1"/>
    <row r="1043" ht="23.1" customHeight="1"/>
    <row r="1044" ht="23.1" customHeight="1"/>
    <row r="1045" ht="23.1" customHeight="1"/>
    <row r="1046" ht="23.1" customHeight="1"/>
    <row r="1047" ht="23.1" customHeight="1"/>
    <row r="1048" ht="23.1" customHeight="1"/>
    <row r="1049" ht="23.1" customHeight="1"/>
    <row r="1050" ht="23.1" customHeight="1"/>
    <row r="1051" ht="23.1" customHeight="1"/>
    <row r="1052" ht="23.1" customHeight="1"/>
    <row r="1053" ht="23.1" customHeight="1"/>
    <row r="1054" ht="23.1" customHeight="1"/>
    <row r="1055" ht="23.1" customHeight="1"/>
    <row r="1056" ht="23.1" customHeight="1"/>
    <row r="1057" ht="23.1" customHeight="1"/>
    <row r="1058" ht="23.1" customHeight="1"/>
    <row r="1059" ht="23.1" customHeight="1"/>
    <row r="1060" ht="23.1" customHeight="1"/>
    <row r="1061" ht="23.1" customHeight="1"/>
    <row r="1062" ht="23.1" customHeight="1"/>
    <row r="1063" ht="23.1" customHeight="1"/>
    <row r="1064" ht="23.1" customHeight="1"/>
    <row r="1065" ht="23.1" customHeight="1"/>
    <row r="1066" ht="23.1" customHeight="1"/>
    <row r="1067" ht="23.1" customHeight="1"/>
    <row r="1068" ht="23.1" customHeight="1"/>
    <row r="1069" ht="23.1" customHeight="1"/>
    <row r="1070" ht="23.1" customHeight="1"/>
    <row r="1071" ht="23.1" customHeight="1"/>
    <row r="1072" ht="23.1" customHeight="1"/>
    <row r="1073" ht="23.1" customHeight="1"/>
    <row r="1074" ht="23.1" customHeight="1"/>
    <row r="1075" ht="23.1" customHeight="1"/>
    <row r="1076" ht="23.1" customHeight="1"/>
    <row r="1077" ht="23.1" customHeight="1"/>
    <row r="1078" ht="23.1" customHeight="1"/>
    <row r="1079" ht="23.1" customHeight="1"/>
    <row r="1080" ht="23.1" customHeight="1"/>
    <row r="1081" ht="23.1" customHeight="1"/>
    <row r="1082" ht="23.1" customHeight="1"/>
    <row r="1083" ht="23.1" customHeight="1"/>
    <row r="1084" ht="23.1" customHeight="1"/>
    <row r="1085" ht="23.1" customHeight="1"/>
    <row r="1086" ht="23.1" customHeight="1"/>
    <row r="1087" ht="23.1" customHeight="1"/>
    <row r="1088" ht="23.1" customHeight="1"/>
    <row r="1089" ht="23.1" customHeight="1"/>
    <row r="1090" ht="23.1" customHeight="1"/>
    <row r="1091" ht="23.1" customHeight="1"/>
    <row r="1092" ht="23.1" customHeight="1"/>
    <row r="1093" ht="23.1" customHeight="1"/>
    <row r="1094" ht="23.1" customHeight="1"/>
    <row r="1095" ht="23.1" customHeight="1"/>
    <row r="1096" ht="23.1" customHeight="1"/>
    <row r="1097" ht="23.1" customHeight="1"/>
    <row r="1098" ht="23.1" customHeight="1"/>
    <row r="1099" ht="23.1" customHeight="1"/>
    <row r="1100" ht="23.1" customHeight="1"/>
    <row r="1101" ht="23.1" customHeight="1"/>
    <row r="1102" ht="23.1" customHeight="1"/>
    <row r="1103" ht="23.1" customHeight="1"/>
    <row r="1104" ht="23.1" customHeight="1"/>
    <row r="1105" ht="23.1" customHeight="1"/>
    <row r="1106" ht="23.1" customHeight="1"/>
    <row r="1107" ht="23.1" customHeight="1"/>
    <row r="1108" ht="23.1" customHeight="1"/>
    <row r="1109" ht="23.1" customHeight="1"/>
    <row r="1110" ht="23.1" customHeight="1"/>
    <row r="1111" ht="23.1" customHeight="1"/>
    <row r="1112" ht="23.1" customHeight="1"/>
    <row r="1113" ht="23.1" customHeight="1"/>
    <row r="1114" ht="23.1" customHeight="1"/>
    <row r="1115" ht="23.1" customHeight="1"/>
    <row r="1116" ht="23.1" customHeight="1"/>
    <row r="1117" ht="23.1" customHeight="1"/>
    <row r="1118" ht="23.1" customHeight="1"/>
    <row r="1119" ht="23.1" customHeight="1"/>
    <row r="1120" ht="23.1" customHeight="1"/>
    <row r="1121" ht="23.1" customHeight="1"/>
    <row r="1122" ht="23.1" customHeight="1"/>
    <row r="1123" ht="23.1" customHeight="1"/>
    <row r="1124" ht="23.1" customHeight="1"/>
    <row r="1125" ht="23.1" customHeight="1"/>
    <row r="1126" ht="23.1" customHeight="1"/>
    <row r="1127" ht="23.1" customHeight="1"/>
    <row r="1128" ht="23.1" customHeight="1"/>
    <row r="1129" ht="23.1" customHeight="1"/>
    <row r="1130" ht="23.1" customHeight="1"/>
    <row r="1131" ht="23.1" customHeight="1"/>
    <row r="1132" ht="23.1" customHeight="1"/>
    <row r="1133" ht="23.1" customHeight="1"/>
    <row r="1134" ht="23.1" customHeight="1"/>
    <row r="1135" ht="23.1" customHeight="1"/>
    <row r="1136" ht="23.1" customHeight="1"/>
    <row r="1137" ht="23.1" customHeight="1"/>
    <row r="1138" ht="23.1" customHeight="1"/>
    <row r="1139" ht="23.1" customHeight="1"/>
    <row r="1140" ht="23.1" customHeight="1"/>
    <row r="1141" ht="23.1" customHeight="1"/>
    <row r="1142" ht="23.1" customHeight="1"/>
    <row r="1143" ht="23.1" customHeight="1"/>
    <row r="1144" ht="23.1" customHeight="1"/>
    <row r="1145" ht="23.1" customHeight="1"/>
    <row r="1146" ht="23.1" customHeight="1"/>
    <row r="1147" ht="23.1" customHeight="1"/>
    <row r="1148" ht="23.1" customHeight="1"/>
    <row r="1149" ht="23.1" customHeight="1"/>
    <row r="1150" ht="23.1" customHeight="1"/>
    <row r="1151" ht="23.1" customHeight="1"/>
    <row r="1152" ht="23.1" customHeight="1"/>
    <row r="1153" ht="23.1" customHeight="1"/>
    <row r="1154" ht="23.1" customHeight="1"/>
    <row r="1155" ht="23.1" customHeight="1"/>
    <row r="1156" ht="23.1" customHeight="1"/>
    <row r="1157" ht="23.1" customHeight="1"/>
    <row r="1158" ht="23.1" customHeight="1"/>
    <row r="1159" ht="23.1" customHeight="1"/>
    <row r="1160" ht="23.1" customHeight="1"/>
    <row r="1161" ht="23.1" customHeight="1"/>
    <row r="1162" ht="23.1" customHeight="1"/>
    <row r="1163" ht="23.1" customHeight="1"/>
    <row r="1164" ht="23.1" customHeight="1"/>
    <row r="1165" ht="23.1" customHeight="1"/>
    <row r="1166" ht="23.1" customHeight="1"/>
    <row r="1167" ht="23.1" customHeight="1"/>
    <row r="1168" ht="23.1" customHeight="1"/>
    <row r="1169" ht="23.1" customHeight="1"/>
    <row r="1170" ht="23.1" customHeight="1"/>
    <row r="1171" ht="23.1" customHeight="1"/>
    <row r="1172" ht="23.1" customHeight="1"/>
    <row r="1173" ht="23.1" customHeight="1"/>
    <row r="1174" ht="23.1" customHeight="1"/>
    <row r="1175" ht="23.1" customHeight="1"/>
    <row r="1176" ht="23.1" customHeight="1"/>
    <row r="1177" ht="23.1" customHeight="1"/>
    <row r="1178" ht="23.1" customHeight="1"/>
    <row r="1179" ht="23.1" customHeight="1"/>
    <row r="1180" ht="23.1" customHeight="1"/>
    <row r="1181" ht="23.1" customHeight="1"/>
    <row r="1182" ht="23.1" customHeight="1"/>
    <row r="1183" ht="23.1" customHeight="1"/>
    <row r="1184" ht="23.1" customHeight="1"/>
    <row r="1185" ht="23.1" customHeight="1"/>
    <row r="1186" ht="23.1" customHeight="1"/>
    <row r="1187" ht="23.1" customHeight="1"/>
    <row r="1188" ht="23.1" customHeight="1"/>
    <row r="1189" ht="23.1" customHeight="1"/>
    <row r="1190" ht="23.1" customHeight="1"/>
    <row r="1191" ht="23.1" customHeight="1"/>
    <row r="1192" ht="23.1" customHeight="1"/>
    <row r="1193" ht="23.1" customHeight="1"/>
    <row r="1194" ht="23.1" customHeight="1"/>
    <row r="1195" ht="23.1" customHeight="1"/>
    <row r="1196" ht="23.1" customHeight="1"/>
    <row r="1197" ht="23.1" customHeight="1"/>
    <row r="1198" ht="23.1" customHeight="1"/>
    <row r="1199" ht="23.1" customHeight="1"/>
    <row r="1200" ht="23.1" customHeight="1"/>
    <row r="1201" ht="23.1" customHeight="1"/>
    <row r="1202" ht="23.1" customHeight="1"/>
    <row r="1203" ht="23.1" customHeight="1"/>
    <row r="1204" ht="23.1" customHeight="1"/>
    <row r="1205" ht="23.1" customHeight="1"/>
    <row r="1206" ht="23.1" customHeight="1"/>
    <row r="1207" ht="23.1" customHeight="1"/>
    <row r="1208" ht="23.1" customHeight="1"/>
    <row r="1209" ht="23.1" customHeight="1"/>
    <row r="1210" ht="23.1" customHeight="1"/>
    <row r="1211" ht="23.1" customHeight="1"/>
    <row r="1212" ht="23.1" customHeight="1"/>
    <row r="1213" ht="23.1" customHeight="1"/>
    <row r="1214" ht="23.1" customHeight="1"/>
    <row r="1215" ht="23.1" customHeight="1"/>
    <row r="1216" ht="23.1" customHeight="1"/>
    <row r="1217" ht="23.1" customHeight="1"/>
    <row r="1218" ht="23.1" customHeight="1"/>
    <row r="1219" ht="23.1" customHeight="1"/>
    <row r="1220" ht="23.1" customHeight="1"/>
    <row r="1221" ht="23.1" customHeight="1"/>
    <row r="1222" ht="23.1" customHeight="1"/>
    <row r="1223" ht="23.1" customHeight="1"/>
    <row r="1224" ht="23.1" customHeight="1"/>
    <row r="1225" ht="23.1" customHeight="1"/>
    <row r="1226" ht="23.1" customHeight="1"/>
    <row r="1227" ht="23.1" customHeight="1"/>
    <row r="1228" ht="23.1" customHeight="1"/>
    <row r="1229" ht="23.1" customHeight="1"/>
    <row r="1230" ht="23.1" customHeight="1"/>
    <row r="1231" ht="23.1" customHeight="1"/>
    <row r="1232" ht="23.1" customHeight="1"/>
    <row r="1233" ht="23.1" customHeight="1"/>
    <row r="1234" ht="23.1" customHeight="1"/>
    <row r="1235" ht="23.1" customHeight="1"/>
    <row r="1236" ht="23.1" customHeight="1"/>
    <row r="1237" ht="23.1" customHeight="1"/>
    <row r="1238" ht="23.1" customHeight="1"/>
    <row r="1239" ht="23.1" customHeight="1"/>
    <row r="1240" ht="23.1" customHeight="1"/>
    <row r="1241" ht="23.1" customHeight="1"/>
    <row r="1242" ht="23.1" customHeight="1"/>
    <row r="1243" ht="23.1" customHeight="1"/>
    <row r="1244" ht="23.1" customHeight="1"/>
    <row r="1245" ht="23.1" customHeight="1"/>
    <row r="1246" ht="23.1" customHeight="1"/>
    <row r="1247" ht="23.1" customHeight="1"/>
    <row r="1248" ht="23.1" customHeight="1"/>
    <row r="1249" ht="23.1" customHeight="1"/>
    <row r="1250" ht="23.1" customHeight="1"/>
    <row r="1251" ht="23.1" customHeight="1"/>
    <row r="1252" ht="23.1" customHeight="1"/>
    <row r="1253" ht="23.1" customHeight="1"/>
    <row r="1254" ht="23.1" customHeight="1"/>
    <row r="1255" ht="23.1" customHeight="1"/>
    <row r="1256" ht="23.1" customHeight="1"/>
    <row r="1257" ht="23.1" customHeight="1"/>
    <row r="1258" ht="23.1" customHeight="1"/>
    <row r="1259" ht="23.1" customHeight="1"/>
    <row r="1260" ht="23.1" customHeight="1"/>
    <row r="1261" ht="23.1" customHeight="1"/>
    <row r="1262" ht="23.1" customHeight="1"/>
    <row r="1263" ht="23.1" customHeight="1"/>
    <row r="1264" ht="23.1" customHeight="1"/>
    <row r="1265" ht="23.1" customHeight="1"/>
    <row r="1266" ht="23.1" customHeight="1"/>
    <row r="1267" ht="23.1" customHeight="1"/>
    <row r="1268" ht="23.1" customHeight="1"/>
    <row r="1269" ht="23.1" customHeight="1"/>
    <row r="1270" ht="23.1" customHeight="1"/>
    <row r="1271" ht="23.1" customHeight="1"/>
    <row r="1272" ht="23.1" customHeight="1"/>
    <row r="1273" ht="23.1" customHeight="1"/>
    <row r="1274" ht="23.1" customHeight="1"/>
    <row r="1275" ht="23.1" customHeight="1"/>
    <row r="1276" ht="23.1" customHeight="1"/>
    <row r="1277" ht="23.1" customHeight="1"/>
    <row r="1278" ht="23.1" customHeight="1"/>
    <row r="1279" ht="23.1" customHeight="1"/>
    <row r="1280" ht="23.1" customHeight="1"/>
    <row r="1281" ht="23.1" customHeight="1"/>
    <row r="1282" ht="23.1" customHeight="1"/>
    <row r="1283" ht="23.1" customHeight="1"/>
    <row r="1284" ht="23.1" customHeight="1"/>
    <row r="1285" ht="23.1" customHeight="1"/>
    <row r="1286" ht="23.1" customHeight="1"/>
    <row r="1287" ht="23.1" customHeight="1"/>
    <row r="1288" ht="23.1" customHeight="1"/>
    <row r="1289" ht="23.1" customHeight="1"/>
    <row r="1290" ht="23.1" customHeight="1"/>
    <row r="1291" ht="23.1" customHeight="1"/>
    <row r="1292" ht="23.1" customHeight="1"/>
    <row r="1293" ht="23.1" customHeight="1"/>
    <row r="1294" ht="23.1" customHeight="1"/>
    <row r="1295" ht="23.1" customHeight="1"/>
    <row r="1296" ht="23.1" customHeight="1"/>
    <row r="1297" ht="23.1" customHeight="1"/>
    <row r="1298" ht="23.1" customHeight="1"/>
    <row r="1299" ht="23.1" customHeight="1"/>
    <row r="1300" ht="23.1" customHeight="1"/>
    <row r="1301" ht="23.1" customHeight="1"/>
    <row r="1302" ht="23.1" customHeight="1"/>
    <row r="1303" ht="23.1" customHeight="1"/>
    <row r="1304" ht="23.1" customHeight="1"/>
    <row r="1305" ht="23.1" customHeight="1"/>
    <row r="1306" ht="23.1" customHeight="1"/>
    <row r="1307" ht="23.1" customHeight="1"/>
    <row r="1308" ht="23.1" customHeight="1"/>
    <row r="1309" ht="23.1" customHeight="1"/>
    <row r="1310" ht="23.1" customHeight="1"/>
    <row r="1311" ht="23.1" customHeight="1"/>
    <row r="1312" ht="23.1" customHeight="1"/>
    <row r="1313" ht="23.1" customHeight="1"/>
    <row r="1314" ht="23.1" customHeight="1"/>
    <row r="1315" ht="23.1" customHeight="1"/>
    <row r="1316" ht="23.1" customHeight="1"/>
    <row r="1317" ht="23.1" customHeight="1"/>
    <row r="1318" ht="23.1" customHeight="1"/>
    <row r="1319" ht="23.1" customHeight="1"/>
    <row r="1320" ht="23.1" customHeight="1"/>
    <row r="1321" ht="23.1" customHeight="1"/>
    <row r="1322" ht="23.1" customHeight="1"/>
    <row r="1323" ht="23.1" customHeight="1"/>
    <row r="1324" ht="23.1" customHeight="1"/>
    <row r="1325" ht="23.1" customHeight="1"/>
    <row r="1326" ht="23.1" customHeight="1"/>
    <row r="1327" ht="23.1" customHeight="1"/>
    <row r="1328" ht="23.1" customHeight="1"/>
    <row r="1329" ht="23.1" customHeight="1"/>
    <row r="1330" ht="23.1" customHeight="1"/>
    <row r="1331" ht="23.1" customHeight="1"/>
    <row r="1332" ht="23.1" customHeight="1"/>
    <row r="1333" ht="23.1" customHeight="1"/>
    <row r="1334" ht="23.1" customHeight="1"/>
    <row r="1335" ht="23.1" customHeight="1"/>
    <row r="1336" ht="23.1" customHeight="1"/>
    <row r="1337" ht="23.1" customHeight="1"/>
    <row r="1338" ht="23.1" customHeight="1"/>
    <row r="1339" ht="23.1" customHeight="1"/>
    <row r="1340" ht="23.1" customHeight="1"/>
    <row r="1341" ht="23.1" customHeight="1"/>
    <row r="1342" ht="23.1" customHeight="1"/>
    <row r="1343" ht="23.1" customHeight="1"/>
    <row r="1344" ht="23.1" customHeight="1"/>
    <row r="1345" ht="23.1" customHeight="1"/>
    <row r="1346" ht="23.1" customHeight="1"/>
    <row r="1347" ht="23.1" customHeight="1"/>
    <row r="1348" ht="23.1" customHeight="1"/>
    <row r="1349" ht="23.1" customHeight="1"/>
    <row r="1350" ht="23.1" customHeight="1"/>
    <row r="1351" ht="23.1" customHeight="1"/>
    <row r="1352" ht="23.1" customHeight="1"/>
    <row r="1353" ht="23.1" customHeight="1"/>
    <row r="1354" ht="23.1" customHeight="1"/>
    <row r="1355" ht="23.1" customHeight="1"/>
    <row r="1356" ht="23.1" customHeight="1"/>
    <row r="1357" ht="23.1" customHeight="1"/>
    <row r="1358" ht="23.1" customHeight="1"/>
    <row r="1359" ht="23.1" customHeight="1"/>
    <row r="1360" ht="23.1" customHeight="1"/>
    <row r="1361" ht="23.1" customHeight="1"/>
    <row r="1362" ht="23.1" customHeight="1"/>
    <row r="1363" ht="23.1" customHeight="1"/>
    <row r="1364" ht="23.1" customHeight="1"/>
    <row r="1365" ht="23.1" customHeight="1"/>
    <row r="1366" ht="23.1" customHeight="1"/>
    <row r="1367" ht="23.1" customHeight="1"/>
    <row r="1368" ht="23.1" customHeight="1"/>
    <row r="1369" ht="23.1" customHeight="1"/>
    <row r="1370" ht="23.1" customHeight="1"/>
    <row r="1371" ht="23.1" customHeight="1"/>
    <row r="1372" ht="23.1" customHeight="1"/>
    <row r="1373" ht="23.1" customHeight="1"/>
    <row r="1374" ht="23.1" customHeight="1"/>
    <row r="1375" ht="23.1" customHeight="1"/>
    <row r="1376" ht="23.1" customHeight="1"/>
    <row r="1377" ht="23.1" customHeight="1"/>
    <row r="1378" ht="23.1" customHeight="1"/>
    <row r="1379" ht="23.1" customHeight="1"/>
    <row r="1380" ht="23.1" customHeight="1"/>
    <row r="1381" ht="23.1" customHeight="1"/>
    <row r="1382" ht="23.1" customHeight="1"/>
    <row r="1383" ht="23.1" customHeight="1"/>
    <row r="1384" ht="23.1" customHeight="1"/>
    <row r="1385" ht="23.1" customHeight="1"/>
    <row r="1386" ht="23.1" customHeight="1"/>
    <row r="1387" ht="23.1" customHeight="1"/>
    <row r="1388" ht="23.1" customHeight="1"/>
    <row r="1389" ht="23.1" customHeight="1"/>
    <row r="1390" ht="23.1" customHeight="1"/>
    <row r="1391" ht="23.1" customHeight="1"/>
    <row r="1392" ht="23.1" customHeight="1"/>
    <row r="1393" ht="23.1" customHeight="1"/>
    <row r="1394" ht="23.1" customHeight="1"/>
    <row r="1395" ht="23.1" customHeight="1"/>
    <row r="1396" ht="23.1" customHeight="1"/>
    <row r="1397" ht="23.1" customHeight="1"/>
    <row r="1398" ht="23.1" customHeight="1"/>
    <row r="1399" ht="23.1" customHeight="1"/>
    <row r="1400" ht="23.1" customHeight="1"/>
    <row r="1401" ht="23.1" customHeight="1"/>
    <row r="1402" ht="23.1" customHeight="1"/>
    <row r="1403" ht="23.1" customHeight="1"/>
    <row r="1404" ht="23.1" customHeight="1"/>
    <row r="1405" ht="23.1" customHeight="1"/>
    <row r="1406" ht="23.1" customHeight="1"/>
    <row r="1407" ht="23.1" customHeight="1"/>
    <row r="1408" ht="23.1" customHeight="1"/>
    <row r="1409" ht="23.1" customHeight="1"/>
    <row r="1410" ht="23.1" customHeight="1"/>
    <row r="1411" ht="23.1" customHeight="1"/>
    <row r="1412" ht="23.1" customHeight="1"/>
    <row r="1413" ht="23.1" customHeight="1"/>
    <row r="1414" ht="23.1" customHeight="1"/>
    <row r="1415" ht="23.1" customHeight="1"/>
    <row r="1416" ht="23.1" customHeight="1"/>
    <row r="1417" ht="23.1" customHeight="1"/>
    <row r="1418" ht="23.1" customHeight="1"/>
    <row r="1419" ht="23.1" customHeight="1"/>
    <row r="1420" ht="23.1" customHeight="1"/>
    <row r="1421" ht="23.1" customHeight="1"/>
    <row r="1422" ht="23.1" customHeight="1"/>
    <row r="1423" ht="23.1" customHeight="1"/>
    <row r="1424" ht="23.1" customHeight="1"/>
    <row r="1425" ht="23.1" customHeight="1"/>
    <row r="1426" ht="23.1" customHeight="1"/>
    <row r="1427" ht="23.1" customHeight="1"/>
    <row r="1428" ht="23.1" customHeight="1"/>
    <row r="1429" ht="23.1" customHeight="1"/>
    <row r="1430" ht="23.1" customHeight="1"/>
    <row r="1431" ht="23.1" customHeight="1"/>
    <row r="1432" ht="23.1" customHeight="1"/>
    <row r="1433" ht="23.1" customHeight="1"/>
    <row r="1434" ht="23.1" customHeight="1"/>
    <row r="1435" ht="23.1" customHeight="1"/>
    <row r="1436" ht="23.1" customHeight="1"/>
    <row r="1437" ht="23.1" customHeight="1"/>
    <row r="1438" ht="23.1" customHeight="1"/>
    <row r="1439" ht="23.1" customHeight="1"/>
    <row r="1440" ht="23.1" customHeight="1"/>
    <row r="1441" ht="23.1" customHeight="1"/>
    <row r="1442" ht="23.1" customHeight="1"/>
    <row r="1443" ht="23.1" customHeight="1"/>
    <row r="1444" ht="23.1" customHeight="1"/>
    <row r="1445" ht="23.1" customHeight="1"/>
    <row r="1446" ht="23.1" customHeight="1"/>
    <row r="1447" ht="23.1" customHeight="1"/>
    <row r="1448" ht="23.1" customHeight="1"/>
    <row r="1449" ht="23.1" customHeight="1"/>
    <row r="1450" ht="23.1" customHeight="1"/>
    <row r="1451" ht="23.1" customHeight="1"/>
    <row r="1452" ht="23.1" customHeight="1"/>
    <row r="1453" ht="23.1" customHeight="1"/>
    <row r="1454" ht="23.1" customHeight="1"/>
    <row r="1455" ht="23.1" customHeight="1"/>
    <row r="1456" ht="23.1" customHeight="1"/>
    <row r="1457" ht="23.1" customHeight="1"/>
    <row r="1458" ht="23.1" customHeight="1"/>
    <row r="1459" ht="23.1" customHeight="1"/>
    <row r="1460" ht="23.1" customHeight="1"/>
    <row r="1461" ht="23.1" customHeight="1"/>
    <row r="1462" ht="23.1" customHeight="1"/>
    <row r="1463" ht="23.1" customHeight="1"/>
    <row r="1464" ht="23.1" customHeight="1"/>
    <row r="1465" ht="23.1" customHeight="1"/>
    <row r="1466" ht="23.1" customHeight="1"/>
    <row r="1467" ht="23.1" customHeight="1"/>
    <row r="1468" ht="23.1" customHeight="1"/>
    <row r="1469" ht="23.1" customHeight="1"/>
    <row r="1470" ht="23.1" customHeight="1"/>
    <row r="1471" ht="23.1" customHeight="1"/>
    <row r="1472" ht="23.1" customHeight="1"/>
    <row r="1473" ht="23.1" customHeight="1"/>
    <row r="1474" ht="23.1" customHeight="1"/>
    <row r="1475" ht="23.1" customHeight="1"/>
    <row r="1476" ht="23.1" customHeight="1"/>
    <row r="1477" ht="23.1" customHeight="1"/>
    <row r="1478" ht="23.1" customHeight="1"/>
    <row r="1479" ht="23.1" customHeight="1"/>
    <row r="1480" ht="23.1" customHeight="1"/>
    <row r="1481" ht="23.1" customHeight="1"/>
    <row r="1482" ht="23.1" customHeight="1"/>
    <row r="1483" ht="23.1" customHeight="1"/>
    <row r="1484" ht="23.1" customHeight="1"/>
    <row r="1485" ht="23.1" customHeight="1"/>
    <row r="1486" ht="23.1" customHeight="1"/>
    <row r="1487" ht="23.1" customHeight="1"/>
    <row r="1488" ht="23.1" customHeight="1"/>
    <row r="1489" ht="23.1" customHeight="1"/>
    <row r="1490" ht="23.1" customHeight="1"/>
    <row r="1491" ht="23.1" customHeight="1"/>
    <row r="1492" ht="23.1" customHeight="1"/>
    <row r="1493" ht="23.1" customHeight="1"/>
    <row r="1494" ht="23.1" customHeight="1"/>
    <row r="1495" ht="23.1" customHeight="1"/>
    <row r="1496" ht="23.1" customHeight="1"/>
    <row r="1497" ht="23.1" customHeight="1"/>
    <row r="1498" ht="23.1" customHeight="1"/>
    <row r="1499" ht="23.1" customHeight="1"/>
    <row r="1500" ht="23.1" customHeight="1"/>
    <row r="1501" ht="23.1" customHeight="1"/>
    <row r="1502" ht="23.1" customHeight="1"/>
    <row r="1503" ht="23.1" customHeight="1"/>
    <row r="1504" ht="23.1" customHeight="1"/>
    <row r="1505" ht="23.1" customHeight="1"/>
    <row r="1506" ht="23.1" customHeight="1"/>
    <row r="1507" ht="23.1" customHeight="1"/>
    <row r="1508" ht="23.1" customHeight="1"/>
    <row r="1509" ht="23.1" customHeight="1"/>
    <row r="1510" ht="23.1" customHeight="1"/>
    <row r="1511" ht="23.1" customHeight="1"/>
    <row r="1512" ht="23.1" customHeight="1"/>
    <row r="1513" ht="23.1" customHeight="1"/>
    <row r="1514" ht="23.1" customHeight="1"/>
    <row r="1515" ht="23.1" customHeight="1"/>
    <row r="1516" ht="23.1" customHeight="1"/>
    <row r="1517" ht="23.1" customHeight="1"/>
    <row r="1518" ht="23.1" customHeight="1"/>
    <row r="1519" ht="23.1" customHeight="1"/>
    <row r="1520" ht="23.1" customHeight="1"/>
    <row r="1521" ht="23.1" customHeight="1"/>
    <row r="1522" ht="23.1" customHeight="1"/>
    <row r="1523" ht="23.1" customHeight="1"/>
    <row r="1524" ht="23.1" customHeight="1"/>
    <row r="1525" ht="23.1" customHeight="1"/>
    <row r="1526" ht="23.1" customHeight="1"/>
    <row r="1527" ht="23.1" customHeight="1"/>
    <row r="1528" ht="23.1" customHeight="1"/>
    <row r="1529" ht="23.1" customHeight="1"/>
    <row r="1530" ht="23.1" customHeight="1"/>
    <row r="1531" ht="23.1" customHeight="1"/>
    <row r="1532" ht="23.1" customHeight="1"/>
    <row r="1533" ht="23.1" customHeight="1"/>
    <row r="1534" ht="23.1" customHeight="1"/>
    <row r="1535" ht="23.1" customHeight="1"/>
    <row r="1536" ht="23.1" customHeight="1"/>
    <row r="1537" ht="23.1" customHeight="1"/>
    <row r="1538" ht="23.1" customHeight="1"/>
    <row r="1539" ht="23.1" customHeight="1"/>
    <row r="1540" ht="23.1" customHeight="1"/>
    <row r="1541" ht="23.1" customHeight="1"/>
    <row r="1542" ht="23.1" customHeight="1"/>
    <row r="1543" ht="23.1" customHeight="1"/>
    <row r="1544" ht="23.1" customHeight="1"/>
    <row r="1545" ht="23.1" customHeight="1"/>
    <row r="1546" ht="23.1" customHeight="1"/>
    <row r="1547" ht="23.1" customHeight="1"/>
    <row r="1548" ht="23.1" customHeight="1"/>
    <row r="1549" ht="23.1" customHeight="1"/>
    <row r="1550" ht="23.1" customHeight="1"/>
    <row r="1551" ht="23.1" customHeight="1"/>
    <row r="1552" ht="23.1" customHeight="1"/>
    <row r="1553" ht="23.1" customHeight="1"/>
    <row r="1554" ht="23.1" customHeight="1"/>
    <row r="1555" ht="23.1" customHeight="1"/>
    <row r="1556" ht="23.1" customHeight="1"/>
    <row r="1557" ht="23.1" customHeight="1"/>
    <row r="1558" ht="23.1" customHeight="1"/>
    <row r="1559" ht="23.1" customHeight="1"/>
    <row r="1560" ht="23.1" customHeight="1"/>
    <row r="1561" ht="23.1" customHeight="1"/>
    <row r="1562" ht="23.1" customHeight="1"/>
    <row r="1563" ht="23.1" customHeight="1"/>
    <row r="1564" ht="23.1" customHeight="1"/>
    <row r="1565" ht="23.1" customHeight="1"/>
    <row r="1566" ht="23.1" customHeight="1"/>
    <row r="1567" ht="23.1" customHeight="1"/>
    <row r="1568" ht="23.1" customHeight="1"/>
    <row r="1569" ht="23.1" customHeight="1"/>
    <row r="1570" ht="23.1" customHeight="1"/>
    <row r="1571" ht="23.1" customHeight="1"/>
    <row r="1572" ht="23.1" customHeight="1"/>
    <row r="1573" ht="23.1" customHeight="1"/>
    <row r="1574" ht="23.1" customHeight="1"/>
    <row r="1575" ht="23.1" customHeight="1"/>
    <row r="1576" ht="23.1" customHeight="1"/>
    <row r="1577" ht="23.1" customHeight="1"/>
    <row r="1578" ht="23.1" customHeight="1"/>
    <row r="1579" ht="23.1" customHeight="1"/>
    <row r="1580" ht="23.1" customHeight="1"/>
    <row r="1581" ht="23.1" customHeight="1"/>
    <row r="1582" ht="23.1" customHeight="1"/>
    <row r="1583" ht="23.1" customHeight="1"/>
    <row r="1584" ht="23.1" customHeight="1"/>
    <row r="1585" ht="23.1" customHeight="1"/>
    <row r="1586" ht="23.1" customHeight="1"/>
    <row r="1587" ht="23.1" customHeight="1"/>
    <row r="1588" ht="23.1" customHeight="1"/>
    <row r="1589" ht="23.1" customHeight="1"/>
    <row r="1590" ht="23.1" customHeight="1"/>
    <row r="1591" ht="23.1" customHeight="1"/>
    <row r="1592" ht="23.1" customHeight="1"/>
    <row r="1593" ht="23.1" customHeight="1"/>
    <row r="1594" ht="23.1" customHeight="1"/>
    <row r="1595" ht="23.1" customHeight="1"/>
    <row r="1596" ht="23.1" customHeight="1"/>
    <row r="1597" ht="23.1" customHeight="1"/>
    <row r="1598" ht="23.1" customHeight="1"/>
    <row r="1599" ht="23.1" customHeight="1"/>
    <row r="1600" ht="23.1" customHeight="1"/>
    <row r="1601" ht="23.1" customHeight="1"/>
    <row r="1602" ht="23.1" customHeight="1"/>
    <row r="1603" ht="23.1" customHeight="1"/>
    <row r="1604" ht="23.1" customHeight="1"/>
    <row r="1605" ht="23.1" customHeight="1"/>
    <row r="1606" ht="23.1" customHeight="1"/>
    <row r="1607" ht="23.1" customHeight="1"/>
    <row r="1608" ht="23.1" customHeight="1"/>
    <row r="1609" ht="23.1" customHeight="1"/>
    <row r="1610" ht="23.1" customHeight="1"/>
    <row r="1611" ht="23.1" customHeight="1"/>
    <row r="1612" ht="23.1" customHeight="1"/>
    <row r="1613" ht="23.1" customHeight="1"/>
    <row r="1614" ht="23.1" customHeight="1"/>
    <row r="1615" ht="23.1" customHeight="1"/>
    <row r="1616" ht="23.1" customHeight="1"/>
    <row r="1617" ht="23.1" customHeight="1"/>
    <row r="1618" ht="23.1" customHeight="1"/>
    <row r="1619" ht="23.1" customHeight="1"/>
    <row r="1620" ht="23.1" customHeight="1"/>
    <row r="1621" ht="23.1" customHeight="1"/>
    <row r="1622" ht="23.1" customHeight="1"/>
    <row r="1623" ht="23.1" customHeight="1"/>
    <row r="1624" ht="23.1" customHeight="1"/>
    <row r="1625" ht="23.1" customHeight="1"/>
    <row r="1626" ht="23.1" customHeight="1"/>
    <row r="1627" ht="23.1" customHeight="1"/>
    <row r="1628" ht="23.1" customHeight="1"/>
    <row r="1629" ht="23.1" customHeight="1"/>
    <row r="1630" ht="23.1" customHeight="1"/>
    <row r="1631" ht="23.1" customHeight="1"/>
    <row r="1632" ht="23.1" customHeight="1"/>
    <row r="1633" ht="23.1" customHeight="1"/>
    <row r="1634" ht="23.1" customHeight="1"/>
    <row r="1635" ht="23.1" customHeight="1"/>
    <row r="1636" ht="23.1" customHeight="1"/>
    <row r="1637" ht="23.1" customHeight="1"/>
    <row r="1638" ht="23.1" customHeight="1"/>
    <row r="1639" ht="23.1" customHeight="1"/>
    <row r="1640" ht="23.1" customHeight="1"/>
    <row r="1641" ht="23.1" customHeight="1"/>
    <row r="1642" ht="23.1" customHeight="1"/>
    <row r="1643" ht="23.1" customHeight="1"/>
    <row r="1644" ht="23.1" customHeight="1"/>
    <row r="1645" ht="23.1" customHeight="1"/>
    <row r="1646" ht="23.1" customHeight="1"/>
    <row r="1647" ht="23.1" customHeight="1"/>
    <row r="1648" ht="23.1" customHeight="1"/>
    <row r="1649" ht="23.1" customHeight="1"/>
    <row r="1650" ht="23.1" customHeight="1"/>
    <row r="1651" ht="23.1" customHeight="1"/>
    <row r="1652" ht="23.1" customHeight="1"/>
    <row r="1653" ht="23.1" customHeight="1"/>
    <row r="1654" ht="23.1" customHeight="1"/>
    <row r="1655" ht="23.1" customHeight="1"/>
    <row r="1656" ht="23.1" customHeight="1"/>
    <row r="1657" ht="23.1" customHeight="1"/>
    <row r="1658" ht="23.1" customHeight="1"/>
    <row r="1659" ht="23.1" customHeight="1"/>
    <row r="1660" ht="23.1" customHeight="1"/>
    <row r="1661" ht="23.1" customHeight="1"/>
    <row r="1662" ht="23.1" customHeight="1"/>
    <row r="1663" ht="23.1" customHeight="1"/>
    <row r="1664" ht="23.1" customHeight="1"/>
    <row r="1665" ht="23.1" customHeight="1"/>
    <row r="1666" ht="23.1" customHeight="1"/>
    <row r="1667" ht="23.1" customHeight="1"/>
    <row r="1668" ht="23.1" customHeight="1"/>
    <row r="1669" ht="23.1" customHeight="1"/>
    <row r="1670" ht="23.1" customHeight="1"/>
    <row r="1671" ht="23.1" customHeight="1"/>
    <row r="1672" ht="23.1" customHeight="1"/>
    <row r="1673" ht="23.1" customHeight="1"/>
    <row r="1674" ht="23.1" customHeight="1"/>
    <row r="1675" ht="23.1" customHeight="1"/>
    <row r="1676" ht="23.1" customHeight="1"/>
    <row r="1677" ht="23.1" customHeight="1"/>
    <row r="1678" ht="23.1" customHeight="1"/>
    <row r="1679" ht="23.1" customHeight="1"/>
    <row r="1680" ht="23.1" customHeight="1"/>
    <row r="1681" ht="23.1" customHeight="1"/>
    <row r="1682" ht="23.1" customHeight="1"/>
    <row r="1683" ht="23.1" customHeight="1"/>
    <row r="1684" ht="23.1" customHeight="1"/>
    <row r="1685" ht="23.1" customHeight="1"/>
    <row r="1686" ht="23.1" customHeight="1"/>
    <row r="1687" ht="23.1" customHeight="1"/>
    <row r="1688" ht="23.1" customHeight="1"/>
    <row r="1689" ht="23.1" customHeight="1"/>
    <row r="1690" ht="23.1" customHeight="1"/>
    <row r="1691" ht="23.1" customHeight="1"/>
    <row r="1692" ht="23.1" customHeight="1"/>
    <row r="1693" ht="23.1" customHeight="1"/>
    <row r="1694" ht="23.1" customHeight="1"/>
    <row r="1695" ht="23.1" customHeight="1"/>
    <row r="1696" ht="23.1" customHeight="1"/>
    <row r="1697" ht="23.1" customHeight="1"/>
    <row r="1698" ht="23.1" customHeight="1"/>
    <row r="1699" ht="23.1" customHeight="1"/>
    <row r="1700" ht="23.1" customHeight="1"/>
    <row r="1701" ht="23.1" customHeight="1"/>
    <row r="1702" ht="23.1" customHeight="1"/>
    <row r="1703" ht="23.1" customHeight="1"/>
    <row r="1704" ht="23.1" customHeight="1"/>
    <row r="1705" ht="23.1" customHeight="1"/>
    <row r="1706" ht="23.1" customHeight="1"/>
    <row r="1707" ht="23.1" customHeight="1"/>
    <row r="1708" ht="23.1" customHeight="1"/>
    <row r="1709" ht="23.1" customHeight="1"/>
    <row r="1710" ht="23.1" customHeight="1"/>
    <row r="1711" ht="23.1" customHeight="1"/>
    <row r="1712" ht="23.1" customHeight="1"/>
    <row r="1713" ht="23.1" customHeight="1"/>
    <row r="1714" ht="23.1" customHeight="1"/>
    <row r="1715" ht="23.1" customHeight="1"/>
    <row r="1716" ht="23.1" customHeight="1"/>
    <row r="1717" ht="23.1" customHeight="1"/>
    <row r="1718" ht="23.1" customHeight="1"/>
    <row r="1719" ht="23.1" customHeight="1"/>
    <row r="1720" ht="23.1" customHeight="1"/>
    <row r="1721" ht="23.1" customHeight="1"/>
    <row r="1722" ht="23.1" customHeight="1"/>
    <row r="1723" ht="23.1" customHeight="1"/>
    <row r="1724" ht="23.1" customHeight="1"/>
    <row r="1725" ht="23.1" customHeight="1"/>
    <row r="1726" ht="23.1" customHeight="1"/>
    <row r="1727" ht="23.1" customHeight="1"/>
    <row r="1728" ht="23.1" customHeight="1"/>
    <row r="1729" ht="23.1" customHeight="1"/>
    <row r="1730" ht="23.1" customHeight="1"/>
    <row r="1731" ht="23.1" customHeight="1"/>
    <row r="1732" ht="23.1" customHeight="1"/>
    <row r="1733" ht="23.1" customHeight="1"/>
    <row r="1734" ht="23.1" customHeight="1"/>
    <row r="1735" ht="23.1" customHeight="1"/>
    <row r="1736" ht="23.1" customHeight="1"/>
    <row r="1737" ht="23.1" customHeight="1"/>
    <row r="1738" ht="23.1" customHeight="1"/>
    <row r="1739" ht="23.1" customHeight="1"/>
    <row r="1740" ht="23.1" customHeight="1"/>
    <row r="1741" ht="23.1" customHeight="1"/>
    <row r="1742" ht="23.1" customHeight="1"/>
    <row r="1743" ht="23.1" customHeight="1"/>
    <row r="1744" ht="23.1" customHeight="1"/>
    <row r="1745" ht="23.1" customHeight="1"/>
    <row r="1746" ht="23.1" customHeight="1"/>
    <row r="1747" ht="23.1" customHeight="1"/>
    <row r="1748" ht="23.1" customHeight="1"/>
    <row r="1749" ht="23.1" customHeight="1"/>
    <row r="1750" ht="23.1" customHeight="1"/>
    <row r="1751" ht="23.1" customHeight="1"/>
    <row r="1752" ht="23.1" customHeight="1"/>
    <row r="1753" ht="23.1" customHeight="1"/>
    <row r="1754" ht="23.1" customHeight="1"/>
    <row r="1755" ht="23.1" customHeight="1"/>
    <row r="1756" ht="23.1" customHeight="1"/>
    <row r="1757" ht="23.1" customHeight="1"/>
    <row r="1758" ht="23.1" customHeight="1"/>
    <row r="1759" ht="23.1" customHeight="1"/>
    <row r="1760" ht="23.1" customHeight="1"/>
    <row r="1761" ht="23.1" customHeight="1"/>
    <row r="1762" ht="23.1" customHeight="1"/>
    <row r="1763" ht="23.1" customHeight="1"/>
    <row r="1764" ht="23.1" customHeight="1"/>
    <row r="1765" ht="23.1" customHeight="1"/>
    <row r="1766" ht="23.1" customHeight="1"/>
    <row r="1767" ht="23.1" customHeight="1"/>
    <row r="1768" ht="23.1" customHeight="1"/>
    <row r="1769" ht="23.1" customHeight="1"/>
    <row r="1770" ht="23.1" customHeight="1"/>
    <row r="1771" ht="23.1" customHeight="1"/>
    <row r="1772" ht="23.1" customHeight="1"/>
    <row r="1773" ht="23.1" customHeight="1"/>
    <row r="1774" ht="23.1" customHeight="1"/>
    <row r="1775" ht="23.1" customHeight="1"/>
    <row r="1776" ht="23.1" customHeight="1"/>
    <row r="1777" ht="23.1" customHeight="1"/>
    <row r="1778" ht="23.1" customHeight="1"/>
    <row r="1779" ht="23.1" customHeight="1"/>
    <row r="1780" ht="23.1" customHeight="1"/>
    <row r="1781" ht="23.1" customHeight="1"/>
    <row r="1782" ht="23.1" customHeight="1"/>
    <row r="1783" ht="23.1" customHeight="1"/>
    <row r="1784" ht="23.1" customHeight="1"/>
    <row r="1785" ht="23.1" customHeight="1"/>
    <row r="1786" ht="23.1" customHeight="1"/>
    <row r="1787" ht="23.1" customHeight="1"/>
    <row r="1788" ht="23.1" customHeight="1"/>
    <row r="1789" ht="23.1" customHeight="1"/>
    <row r="1790" ht="23.1" customHeight="1"/>
    <row r="1791" ht="23.1" customHeight="1"/>
    <row r="1792" ht="23.1" customHeight="1"/>
    <row r="1793" ht="23.1" customHeight="1"/>
    <row r="1794" ht="23.1" customHeight="1"/>
    <row r="1795" ht="23.1" customHeight="1"/>
    <row r="1796" ht="23.1" customHeight="1"/>
    <row r="1797" ht="23.1" customHeight="1"/>
    <row r="1798" ht="23.1" customHeight="1"/>
    <row r="1799" ht="23.1" customHeight="1"/>
    <row r="1800" ht="23.1" customHeight="1"/>
    <row r="1801" ht="23.1" customHeight="1"/>
    <row r="1802" ht="23.1" customHeight="1"/>
    <row r="1803" ht="23.1" customHeight="1"/>
    <row r="1804" ht="23.1" customHeight="1"/>
    <row r="1805" ht="23.1" customHeight="1"/>
    <row r="1806" ht="23.1" customHeight="1"/>
    <row r="1807" ht="23.1" customHeight="1"/>
    <row r="1808" ht="23.1" customHeight="1"/>
    <row r="1809" ht="23.1" customHeight="1"/>
    <row r="1810" ht="23.1" customHeight="1"/>
    <row r="1811" ht="23.1" customHeight="1"/>
    <row r="1812" ht="23.1" customHeight="1"/>
    <row r="1813" ht="23.1" customHeight="1"/>
    <row r="1814" ht="23.1" customHeight="1"/>
    <row r="1815" ht="23.1" customHeight="1"/>
    <row r="1816" ht="23.1" customHeight="1"/>
    <row r="1817" ht="23.1" customHeight="1"/>
    <row r="1818" ht="23.1" customHeight="1"/>
    <row r="1819" ht="23.1" customHeight="1"/>
    <row r="1820" ht="23.1" customHeight="1"/>
    <row r="1821" ht="23.1" customHeight="1"/>
    <row r="1822" ht="23.1" customHeight="1"/>
    <row r="1823" ht="23.1" customHeight="1"/>
    <row r="1824" ht="23.1" customHeight="1"/>
    <row r="1825" ht="23.1" customHeight="1"/>
    <row r="1826" ht="23.1" customHeight="1"/>
    <row r="1827" ht="23.1" customHeight="1"/>
    <row r="1828" ht="23.1" customHeight="1"/>
    <row r="1829" ht="23.1" customHeight="1"/>
    <row r="1830" ht="23.1" customHeight="1"/>
    <row r="1831" ht="23.1" customHeight="1"/>
    <row r="1832" ht="23.1" customHeight="1"/>
    <row r="1833" ht="23.1" customHeight="1"/>
    <row r="1834" ht="23.1" customHeight="1"/>
    <row r="1835" ht="23.1" customHeight="1"/>
    <row r="1836" ht="23.1" customHeight="1"/>
    <row r="1837" ht="23.1" customHeight="1"/>
    <row r="1838" ht="23.1" customHeight="1"/>
    <row r="1839" ht="23.1" customHeight="1"/>
    <row r="1840" ht="23.1" customHeight="1"/>
    <row r="1841" ht="23.1" customHeight="1"/>
    <row r="1842" ht="23.1" customHeight="1"/>
    <row r="1843" ht="23.1" customHeight="1"/>
    <row r="1844" ht="23.1" customHeight="1"/>
    <row r="1845" ht="23.1" customHeight="1"/>
    <row r="1846" ht="23.1" customHeight="1"/>
    <row r="1847" ht="23.1" customHeight="1"/>
    <row r="1848" ht="23.1" customHeight="1"/>
    <row r="1849" ht="23.1" customHeight="1"/>
    <row r="1850" ht="23.1" customHeight="1"/>
    <row r="1851" ht="23.1" customHeight="1"/>
    <row r="1852" ht="23.1" customHeight="1"/>
    <row r="1853" ht="23.1" customHeight="1"/>
    <row r="1854" ht="23.1" customHeight="1"/>
    <row r="1855" ht="23.1" customHeight="1"/>
    <row r="1856" ht="23.1" customHeight="1"/>
    <row r="1857" ht="23.1" customHeight="1"/>
    <row r="1858" ht="23.1" customHeight="1"/>
    <row r="1859" ht="23.1" customHeight="1"/>
    <row r="1860" ht="23.1" customHeight="1"/>
    <row r="1861" ht="23.1" customHeight="1"/>
    <row r="1862" ht="23.1" customHeight="1"/>
    <row r="1863" ht="23.1" customHeight="1"/>
    <row r="1864" ht="23.1" customHeight="1"/>
    <row r="1865" ht="23.1" customHeight="1"/>
    <row r="1866" ht="23.1" customHeight="1"/>
    <row r="1867" ht="23.1" customHeight="1"/>
    <row r="1868" ht="23.1" customHeight="1"/>
    <row r="1869" ht="23.1" customHeight="1"/>
    <row r="1870" ht="23.1" customHeight="1"/>
    <row r="1871" ht="23.1" customHeight="1"/>
    <row r="1872" ht="23.1" customHeight="1"/>
    <row r="1873" ht="23.1" customHeight="1"/>
    <row r="1874" ht="23.1" customHeight="1"/>
    <row r="1875" ht="23.1" customHeight="1"/>
    <row r="1876" ht="23.1" customHeight="1"/>
    <row r="1877" ht="23.1" customHeight="1"/>
    <row r="1878" ht="23.1" customHeight="1"/>
    <row r="1879" ht="23.1" customHeight="1"/>
    <row r="1880" ht="23.1" customHeight="1"/>
    <row r="1881" ht="23.1" customHeight="1"/>
    <row r="1882" ht="23.1" customHeight="1"/>
    <row r="1883" ht="23.1" customHeight="1"/>
    <row r="1884" ht="23.1" customHeight="1"/>
    <row r="1885" ht="23.1" customHeight="1"/>
    <row r="1886" ht="23.1" customHeight="1"/>
    <row r="1887" ht="23.1" customHeight="1"/>
    <row r="1888" ht="23.1" customHeight="1"/>
    <row r="1889" ht="23.1" customHeight="1"/>
    <row r="1890" ht="23.1" customHeight="1"/>
    <row r="1891" ht="23.1" customHeight="1"/>
    <row r="1892" ht="23.1" customHeight="1"/>
    <row r="1893" ht="23.1" customHeight="1"/>
    <row r="1894" ht="23.1" customHeight="1"/>
    <row r="1895" ht="23.1" customHeight="1"/>
    <row r="1896" ht="23.1" customHeight="1"/>
    <row r="1897" ht="23.1" customHeight="1"/>
    <row r="1898" ht="23.1" customHeight="1"/>
    <row r="1899" ht="23.1" customHeight="1"/>
    <row r="1900" ht="23.1" customHeight="1"/>
    <row r="1901" ht="23.1" customHeight="1"/>
    <row r="1902" ht="23.1" customHeight="1"/>
    <row r="1903" ht="23.1" customHeight="1"/>
    <row r="1904" ht="23.1" customHeight="1"/>
    <row r="1905" ht="23.1" customHeight="1"/>
    <row r="1906" ht="23.1" customHeight="1"/>
    <row r="1907" ht="23.1" customHeight="1"/>
    <row r="1908" ht="23.1" customHeight="1"/>
    <row r="1909" ht="23.1" customHeight="1"/>
    <row r="1910" ht="23.1" customHeight="1"/>
    <row r="1911" ht="23.1" customHeight="1"/>
    <row r="1912" ht="23.1" customHeight="1"/>
    <row r="1913" ht="23.1" customHeight="1"/>
    <row r="1914" ht="23.1" customHeight="1"/>
    <row r="1915" ht="23.1" customHeight="1"/>
    <row r="1916" ht="23.1" customHeight="1"/>
    <row r="1917" ht="23.1" customHeight="1"/>
    <row r="1918" ht="23.1" customHeight="1"/>
    <row r="1919" ht="23.1" customHeight="1"/>
    <row r="1920" ht="23.1" customHeight="1"/>
    <row r="1921" ht="23.1" customHeight="1"/>
    <row r="1922" ht="23.1" customHeight="1"/>
    <row r="1923" ht="23.1" customHeight="1"/>
    <row r="1924" ht="23.1" customHeight="1"/>
    <row r="1925" ht="23.1" customHeight="1"/>
    <row r="1926" ht="23.1" customHeight="1"/>
    <row r="1927" ht="23.1" customHeight="1"/>
    <row r="1928" ht="23.1" customHeight="1"/>
    <row r="1929" ht="23.1" customHeight="1"/>
    <row r="1930" ht="23.1" customHeight="1"/>
    <row r="1931" ht="23.1" customHeight="1"/>
    <row r="1932" ht="23.1" customHeight="1"/>
    <row r="1933" ht="23.1" customHeight="1"/>
    <row r="1934" ht="23.1" customHeight="1"/>
    <row r="1935" ht="23.1" customHeight="1"/>
    <row r="1936" ht="23.1" customHeight="1"/>
    <row r="1937" ht="23.1" customHeight="1"/>
    <row r="1938" ht="23.1" customHeight="1"/>
    <row r="1939" ht="23.1" customHeight="1"/>
    <row r="1940" ht="23.1" customHeight="1"/>
    <row r="1941" ht="23.1" customHeight="1"/>
    <row r="1942" ht="23.1" customHeight="1"/>
    <row r="1943" ht="23.1" customHeight="1"/>
    <row r="1944" ht="23.1" customHeight="1"/>
    <row r="1945" ht="23.1" customHeight="1"/>
    <row r="1946" ht="23.1" customHeight="1"/>
    <row r="1947" ht="23.1" customHeight="1"/>
    <row r="1948" ht="23.1" customHeight="1"/>
    <row r="1949" ht="23.1" customHeight="1"/>
    <row r="1950" ht="23.1" customHeight="1"/>
    <row r="1951" ht="23.1" customHeight="1"/>
    <row r="1952" ht="23.1" customHeight="1"/>
    <row r="1953" ht="23.1" customHeight="1"/>
    <row r="1954" ht="23.1" customHeight="1"/>
    <row r="1955" ht="23.1" customHeight="1"/>
    <row r="1956" ht="23.1" customHeight="1"/>
    <row r="1957" ht="23.1" customHeight="1"/>
    <row r="1958" ht="23.1" customHeight="1"/>
    <row r="1959" ht="23.1" customHeight="1"/>
    <row r="1960" ht="23.1" customHeight="1"/>
    <row r="1961" ht="23.1" customHeight="1"/>
    <row r="1962" ht="23.1" customHeight="1"/>
    <row r="1963" ht="23.1" customHeight="1"/>
    <row r="1964" ht="23.1" customHeight="1"/>
    <row r="1965" ht="23.1" customHeight="1"/>
    <row r="1966" ht="23.1" customHeight="1"/>
    <row r="1967" ht="23.1" customHeight="1"/>
    <row r="1968" ht="23.1" customHeight="1"/>
    <row r="1969" ht="23.1" customHeight="1"/>
    <row r="1970" ht="23.1" customHeight="1"/>
    <row r="1971" ht="23.1" customHeight="1"/>
    <row r="1972" ht="23.1" customHeight="1"/>
    <row r="1973" ht="23.1" customHeight="1"/>
    <row r="1974" ht="23.1" customHeight="1"/>
    <row r="1975" ht="23.1" customHeight="1"/>
    <row r="1976" ht="23.1" customHeight="1"/>
    <row r="1977" ht="23.1" customHeight="1"/>
    <row r="1978" ht="23.1" customHeight="1"/>
    <row r="1979" ht="23.1" customHeight="1"/>
    <row r="1980" ht="23.1" customHeight="1"/>
    <row r="1981" ht="23.1" customHeight="1"/>
    <row r="1982" ht="23.1" customHeight="1"/>
    <row r="1983" ht="23.1" customHeight="1"/>
    <row r="1984" ht="23.1" customHeight="1"/>
    <row r="1985" ht="23.1" customHeight="1"/>
    <row r="1986" ht="23.1" customHeight="1"/>
    <row r="1987" ht="23.1" customHeight="1"/>
    <row r="1988" ht="23.1" customHeight="1"/>
    <row r="1989" ht="23.1" customHeight="1"/>
    <row r="1990" ht="23.1" customHeight="1"/>
    <row r="1991" ht="23.1" customHeight="1"/>
    <row r="1992" ht="23.1" customHeight="1"/>
    <row r="1993" ht="23.1" customHeight="1"/>
    <row r="1994" ht="23.1" customHeight="1"/>
    <row r="1995" ht="23.1" customHeight="1"/>
    <row r="1996" ht="23.1" customHeight="1"/>
    <row r="1997" ht="9.75" customHeight="1"/>
    <row r="1998" ht="9.75" customHeight="1"/>
    <row r="1999" ht="9.75" customHeight="1"/>
    <row r="2000" ht="9.75" customHeight="1"/>
  </sheetData>
  <sheetProtection formatCells="0" formatColumns="0" formatRows="0"/>
  <mergeCells count="6">
    <mergeCell ref="A1:J1"/>
    <mergeCell ref="I2:J2"/>
    <mergeCell ref="C3:E3"/>
    <mergeCell ref="F3:J3"/>
    <mergeCell ref="A3:A4"/>
    <mergeCell ref="B3:B4"/>
  </mergeCells>
  <printOptions horizontalCentered="1"/>
  <pageMargins left="0.393055555555556" right="0.393055555555556" top="0.984027777777778" bottom="0.984027777777778" header="0.471527777777778" footer="0.471527777777778"/>
  <pageSetup paperSize="9" scale="94" fitToHeight="0" orientation="landscape" horizontalDpi="600" verticalDpi="600"/>
  <headerFooter alignWithMargins="0" scaleWithDoc="0">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91"/>
  <sheetViews>
    <sheetView showGridLines="0" showZeros="0" workbookViewId="0">
      <selection activeCell="A1" sqref="A1:G1"/>
    </sheetView>
  </sheetViews>
  <sheetFormatPr defaultColWidth="6.875" defaultRowHeight="11.25" outlineLevelCol="6"/>
  <cols>
    <col min="1" max="1" width="6.5" style="166" customWidth="1"/>
    <col min="2" max="2" width="5.875" style="166" customWidth="1"/>
    <col min="3" max="3" width="39" style="166" customWidth="1"/>
    <col min="4" max="7" width="16.75" style="166" customWidth="1"/>
    <col min="8" max="256" width="6.875" style="166" customWidth="1"/>
    <col min="257" max="16384" width="6.875" style="166"/>
  </cols>
  <sheetData>
    <row r="1" ht="30" customHeight="1" spans="1:7">
      <c r="A1" s="326" t="s">
        <v>1888</v>
      </c>
      <c r="B1" s="326"/>
      <c r="C1" s="326"/>
      <c r="D1" s="326"/>
      <c r="E1" s="326"/>
      <c r="F1" s="326"/>
      <c r="G1" s="326"/>
    </row>
    <row r="2" ht="18.75" customHeight="1" spans="1:7">
      <c r="A2" s="327"/>
      <c r="B2" s="328"/>
      <c r="C2" s="329"/>
      <c r="D2" s="330"/>
      <c r="E2" s="331"/>
      <c r="F2" s="332" t="s">
        <v>1889</v>
      </c>
      <c r="G2" s="332"/>
    </row>
    <row r="3" ht="20.1" customHeight="1" spans="1:7">
      <c r="A3" s="333" t="s">
        <v>1408</v>
      </c>
      <c r="B3" s="333"/>
      <c r="C3" s="334" t="s">
        <v>19</v>
      </c>
      <c r="D3" s="335" t="s">
        <v>1890</v>
      </c>
      <c r="E3" s="335" t="s">
        <v>26</v>
      </c>
      <c r="F3" s="334" t="s">
        <v>1891</v>
      </c>
      <c r="G3" s="175" t="s">
        <v>1892</v>
      </c>
    </row>
    <row r="4" ht="20.1" customHeight="1" spans="1:7">
      <c r="A4" s="333" t="s">
        <v>1893</v>
      </c>
      <c r="B4" s="333" t="s">
        <v>1894</v>
      </c>
      <c r="C4" s="334"/>
      <c r="D4" s="334"/>
      <c r="E4" s="334"/>
      <c r="F4" s="334"/>
      <c r="G4" s="175"/>
    </row>
    <row r="5" s="165" customFormat="1" ht="30" customHeight="1" spans="1:7">
      <c r="A5" s="336"/>
      <c r="B5" s="336"/>
      <c r="C5" s="337" t="s">
        <v>56</v>
      </c>
      <c r="D5" s="344" t="s">
        <v>1895</v>
      </c>
      <c r="E5" s="183">
        <v>195000</v>
      </c>
      <c r="F5" s="338"/>
      <c r="G5" s="338"/>
    </row>
    <row r="6" s="165" customFormat="1" ht="20.1" customHeight="1" spans="1:7">
      <c r="A6" s="345">
        <v>501</v>
      </c>
      <c r="B6" s="345"/>
      <c r="C6" s="346" t="s">
        <v>1896</v>
      </c>
      <c r="D6" s="183"/>
      <c r="E6" s="183">
        <v>29660.26</v>
      </c>
      <c r="F6" s="183"/>
      <c r="G6" s="183"/>
    </row>
    <row r="7" s="165" customFormat="1" ht="20.1" customHeight="1" spans="1:7">
      <c r="A7" s="345"/>
      <c r="B7" s="345" t="s">
        <v>1897</v>
      </c>
      <c r="C7" s="346" t="s">
        <v>1898</v>
      </c>
      <c r="D7" s="183"/>
      <c r="E7" s="183">
        <v>20502.21</v>
      </c>
      <c r="F7" s="183"/>
      <c r="G7" s="183"/>
    </row>
    <row r="8" s="165" customFormat="1" ht="20.1" customHeight="1" spans="1:7">
      <c r="A8" s="345"/>
      <c r="B8" s="345" t="s">
        <v>1899</v>
      </c>
      <c r="C8" s="346" t="s">
        <v>1900</v>
      </c>
      <c r="D8" s="183"/>
      <c r="E8" s="183">
        <v>7016.92</v>
      </c>
      <c r="F8" s="183"/>
      <c r="G8" s="183"/>
    </row>
    <row r="9" s="165" customFormat="1" ht="20.1" customHeight="1" spans="1:7">
      <c r="A9" s="345"/>
      <c r="B9" s="345" t="s">
        <v>1901</v>
      </c>
      <c r="C9" s="346" t="s">
        <v>1902</v>
      </c>
      <c r="D9" s="183"/>
      <c r="E9" s="183">
        <v>2042.13</v>
      </c>
      <c r="F9" s="183"/>
      <c r="G9" s="183"/>
    </row>
    <row r="10" s="165" customFormat="1" ht="20.1" customHeight="1" spans="1:7">
      <c r="A10" s="345"/>
      <c r="B10" s="345" t="s">
        <v>1903</v>
      </c>
      <c r="C10" s="346" t="s">
        <v>1904</v>
      </c>
      <c r="D10" s="183"/>
      <c r="E10" s="183">
        <v>99</v>
      </c>
      <c r="F10" s="183"/>
      <c r="G10" s="183"/>
    </row>
    <row r="11" s="165" customFormat="1" ht="20.1" customHeight="1" spans="1:7">
      <c r="A11" s="345" t="s">
        <v>1905</v>
      </c>
      <c r="B11" s="345"/>
      <c r="C11" s="346" t="s">
        <v>1906</v>
      </c>
      <c r="D11" s="183"/>
      <c r="E11" s="183">
        <v>41558.22</v>
      </c>
      <c r="F11" s="183"/>
      <c r="G11" s="183"/>
    </row>
    <row r="12" s="165" customFormat="1" ht="20.1" customHeight="1" spans="1:7">
      <c r="A12" s="345"/>
      <c r="B12" s="345" t="s">
        <v>1897</v>
      </c>
      <c r="C12" s="346" t="s">
        <v>1109</v>
      </c>
      <c r="D12" s="183"/>
      <c r="E12" s="183">
        <v>18900.51</v>
      </c>
      <c r="F12" s="183"/>
      <c r="G12" s="183"/>
    </row>
    <row r="13" s="165" customFormat="1" ht="20.1" customHeight="1" spans="1:7">
      <c r="A13" s="345"/>
      <c r="B13" s="345" t="s">
        <v>1899</v>
      </c>
      <c r="C13" s="346" t="s">
        <v>1907</v>
      </c>
      <c r="D13" s="183"/>
      <c r="E13" s="183">
        <v>989.51</v>
      </c>
      <c r="F13" s="183"/>
      <c r="G13" s="183"/>
    </row>
    <row r="14" s="165" customFormat="1" ht="20.1" customHeight="1" spans="1:7">
      <c r="A14" s="345"/>
      <c r="B14" s="345" t="s">
        <v>1901</v>
      </c>
      <c r="C14" s="346" t="s">
        <v>1908</v>
      </c>
      <c r="D14" s="183"/>
      <c r="E14" s="183">
        <v>653.86</v>
      </c>
      <c r="F14" s="183"/>
      <c r="G14" s="183"/>
    </row>
    <row r="15" s="165" customFormat="1" ht="20.1" customHeight="1" spans="1:7">
      <c r="A15" s="345"/>
      <c r="B15" s="345" t="s">
        <v>1909</v>
      </c>
      <c r="C15" s="346" t="s">
        <v>1910</v>
      </c>
      <c r="D15" s="183"/>
      <c r="E15" s="183">
        <v>184.3</v>
      </c>
      <c r="F15" s="183"/>
      <c r="G15" s="183"/>
    </row>
    <row r="16" s="165" customFormat="1" ht="20.1" customHeight="1" spans="1:7">
      <c r="A16" s="345"/>
      <c r="B16" s="345" t="s">
        <v>1911</v>
      </c>
      <c r="C16" s="346" t="s">
        <v>1912</v>
      </c>
      <c r="D16" s="183"/>
      <c r="E16" s="183">
        <v>1433.8</v>
      </c>
      <c r="F16" s="183"/>
      <c r="G16" s="183"/>
    </row>
    <row r="17" s="165" customFormat="1" ht="20.1" customHeight="1" spans="1:7">
      <c r="A17" s="345"/>
      <c r="B17" s="345" t="s">
        <v>1913</v>
      </c>
      <c r="C17" s="346" t="s">
        <v>1914</v>
      </c>
      <c r="D17" s="183"/>
      <c r="E17" s="183">
        <v>995.44</v>
      </c>
      <c r="F17" s="183"/>
      <c r="G17" s="183"/>
    </row>
    <row r="18" s="165" customFormat="1" ht="20.1" customHeight="1" spans="1:7">
      <c r="A18" s="345"/>
      <c r="B18" s="345" t="s">
        <v>1915</v>
      </c>
      <c r="C18" s="346" t="s">
        <v>1916</v>
      </c>
      <c r="D18" s="183"/>
      <c r="E18" s="183">
        <v>2</v>
      </c>
      <c r="F18" s="183"/>
      <c r="G18" s="183"/>
    </row>
    <row r="19" s="165" customFormat="1" ht="20.1" customHeight="1" spans="1:7">
      <c r="A19" s="345"/>
      <c r="B19" s="345" t="s">
        <v>1917</v>
      </c>
      <c r="C19" s="346" t="s">
        <v>1918</v>
      </c>
      <c r="D19" s="183"/>
      <c r="E19" s="183">
        <v>200</v>
      </c>
      <c r="F19" s="183"/>
      <c r="G19" s="183"/>
    </row>
    <row r="20" s="165" customFormat="1" ht="20.1" customHeight="1" spans="1:7">
      <c r="A20" s="345"/>
      <c r="B20" s="345" t="s">
        <v>1919</v>
      </c>
      <c r="C20" s="346" t="s">
        <v>1920</v>
      </c>
      <c r="D20" s="183"/>
      <c r="E20" s="183">
        <v>507.11</v>
      </c>
      <c r="F20" s="183"/>
      <c r="G20" s="183"/>
    </row>
    <row r="21" s="165" customFormat="1" ht="20.1" customHeight="1" spans="1:7">
      <c r="A21" s="345"/>
      <c r="B21" s="345" t="s">
        <v>1903</v>
      </c>
      <c r="C21" s="346" t="s">
        <v>1921</v>
      </c>
      <c r="D21" s="183"/>
      <c r="E21" s="183">
        <v>17691.69</v>
      </c>
      <c r="F21" s="183"/>
      <c r="G21" s="183"/>
    </row>
    <row r="22" s="165" customFormat="1" ht="20.1" customHeight="1" spans="1:7">
      <c r="A22" s="345" t="s">
        <v>1922</v>
      </c>
      <c r="B22" s="345"/>
      <c r="C22" s="346" t="s">
        <v>1923</v>
      </c>
      <c r="D22" s="183"/>
      <c r="E22" s="183">
        <v>16500</v>
      </c>
      <c r="F22" s="183"/>
      <c r="G22" s="183"/>
    </row>
    <row r="23" s="165" customFormat="1" ht="20.1" customHeight="1" spans="1:7">
      <c r="A23" s="345"/>
      <c r="B23" s="345" t="s">
        <v>1897</v>
      </c>
      <c r="C23" s="346" t="s">
        <v>1924</v>
      </c>
      <c r="D23" s="183"/>
      <c r="E23" s="183">
        <v>5650</v>
      </c>
      <c r="F23" s="183"/>
      <c r="G23" s="183"/>
    </row>
    <row r="24" s="165" customFormat="1" ht="20.1" customHeight="1" spans="1:7">
      <c r="A24" s="345"/>
      <c r="B24" s="345" t="s">
        <v>1899</v>
      </c>
      <c r="C24" s="346" t="s">
        <v>1925</v>
      </c>
      <c r="D24" s="183"/>
      <c r="E24" s="183">
        <v>5250</v>
      </c>
      <c r="F24" s="183"/>
      <c r="G24" s="183"/>
    </row>
    <row r="25" s="165" customFormat="1" ht="20.1" customHeight="1" spans="1:7">
      <c r="A25" s="345"/>
      <c r="B25" s="345" t="s">
        <v>1901</v>
      </c>
      <c r="C25" s="346" t="s">
        <v>1926</v>
      </c>
      <c r="D25" s="183"/>
      <c r="E25" s="183">
        <v>0</v>
      </c>
      <c r="F25" s="183"/>
      <c r="G25" s="183"/>
    </row>
    <row r="26" s="165" customFormat="1" ht="20.1" customHeight="1" spans="1:7">
      <c r="A26" s="345"/>
      <c r="B26" s="345" t="s">
        <v>1911</v>
      </c>
      <c r="C26" s="346" t="s">
        <v>1927</v>
      </c>
      <c r="D26" s="183"/>
      <c r="E26" s="183">
        <v>0</v>
      </c>
      <c r="F26" s="183"/>
      <c r="G26" s="183"/>
    </row>
    <row r="27" s="165" customFormat="1" ht="20.1" customHeight="1" spans="1:7">
      <c r="A27" s="345"/>
      <c r="B27" s="345" t="s">
        <v>1913</v>
      </c>
      <c r="C27" s="346" t="s">
        <v>1928</v>
      </c>
      <c r="D27" s="183"/>
      <c r="E27" s="183">
        <v>400</v>
      </c>
      <c r="F27" s="183"/>
      <c r="G27" s="183"/>
    </row>
    <row r="28" s="165" customFormat="1" ht="20.1" customHeight="1" spans="1:7">
      <c r="A28" s="345"/>
      <c r="B28" s="345" t="s">
        <v>1915</v>
      </c>
      <c r="C28" s="346" t="s">
        <v>1929</v>
      </c>
      <c r="D28" s="183"/>
      <c r="E28" s="183">
        <v>0</v>
      </c>
      <c r="F28" s="183"/>
      <c r="G28" s="183"/>
    </row>
    <row r="29" s="165" customFormat="1" ht="20.1" customHeight="1" spans="1:7">
      <c r="A29" s="345"/>
      <c r="B29" s="345" t="s">
        <v>1903</v>
      </c>
      <c r="C29" s="346" t="s">
        <v>1930</v>
      </c>
      <c r="D29" s="183"/>
      <c r="E29" s="183">
        <v>5200</v>
      </c>
      <c r="F29" s="183"/>
      <c r="G29" s="183"/>
    </row>
    <row r="30" s="165" customFormat="1" ht="20.1" customHeight="1" spans="1:7">
      <c r="A30" s="345" t="s">
        <v>1931</v>
      </c>
      <c r="B30" s="345"/>
      <c r="C30" s="346" t="s">
        <v>1932</v>
      </c>
      <c r="D30" s="183"/>
      <c r="E30" s="183">
        <v>0</v>
      </c>
      <c r="F30" s="183"/>
      <c r="G30" s="183"/>
    </row>
    <row r="31" s="165" customFormat="1" ht="20.1" customHeight="1" spans="1:7">
      <c r="A31" s="345"/>
      <c r="B31" s="345" t="s">
        <v>1897</v>
      </c>
      <c r="C31" s="346" t="s">
        <v>1924</v>
      </c>
      <c r="D31" s="183"/>
      <c r="E31" s="183">
        <v>0</v>
      </c>
      <c r="F31" s="183"/>
      <c r="G31" s="183"/>
    </row>
    <row r="32" s="165" customFormat="1" ht="20.1" customHeight="1" spans="1:7">
      <c r="A32" s="345"/>
      <c r="B32" s="345" t="s">
        <v>1899</v>
      </c>
      <c r="C32" s="346" t="s">
        <v>1925</v>
      </c>
      <c r="D32" s="183"/>
      <c r="E32" s="183">
        <v>0</v>
      </c>
      <c r="F32" s="183"/>
      <c r="G32" s="183"/>
    </row>
    <row r="33" s="165" customFormat="1" ht="20.1" customHeight="1" spans="1:7">
      <c r="A33" s="345"/>
      <c r="B33" s="345" t="s">
        <v>1901</v>
      </c>
      <c r="C33" s="346" t="s">
        <v>1926</v>
      </c>
      <c r="D33" s="183"/>
      <c r="E33" s="183">
        <v>0</v>
      </c>
      <c r="F33" s="183"/>
      <c r="G33" s="183"/>
    </row>
    <row r="34" s="165" customFormat="1" ht="20.1" customHeight="1" spans="1:7">
      <c r="A34" s="345"/>
      <c r="B34" s="345" t="s">
        <v>1909</v>
      </c>
      <c r="C34" s="346" t="s">
        <v>1928</v>
      </c>
      <c r="D34" s="183"/>
      <c r="E34" s="183">
        <v>0</v>
      </c>
      <c r="F34" s="183"/>
      <c r="G34" s="183"/>
    </row>
    <row r="35" s="165" customFormat="1" ht="20.1" customHeight="1" spans="1:7">
      <c r="A35" s="345"/>
      <c r="B35" s="345" t="s">
        <v>1911</v>
      </c>
      <c r="C35" s="346" t="s">
        <v>1929</v>
      </c>
      <c r="D35" s="183"/>
      <c r="E35" s="183">
        <v>0</v>
      </c>
      <c r="F35" s="183"/>
      <c r="G35" s="183"/>
    </row>
    <row r="36" s="165" customFormat="1" ht="20.1" customHeight="1" spans="1:7">
      <c r="A36" s="345"/>
      <c r="B36" s="345" t="s">
        <v>1903</v>
      </c>
      <c r="C36" s="346" t="s">
        <v>1930</v>
      </c>
      <c r="D36" s="183"/>
      <c r="E36" s="183">
        <v>0</v>
      </c>
      <c r="F36" s="183"/>
      <c r="G36" s="183"/>
    </row>
    <row r="37" s="165" customFormat="1" ht="20.1" customHeight="1" spans="1:7">
      <c r="A37" s="345" t="s">
        <v>1933</v>
      </c>
      <c r="B37" s="345"/>
      <c r="C37" s="346" t="s">
        <v>1934</v>
      </c>
      <c r="D37" s="183"/>
      <c r="E37" s="183">
        <v>51122.64</v>
      </c>
      <c r="F37" s="183"/>
      <c r="G37" s="183"/>
    </row>
    <row r="38" s="165" customFormat="1" ht="20.1" customHeight="1" spans="1:7">
      <c r="A38" s="345"/>
      <c r="B38" s="345" t="s">
        <v>1897</v>
      </c>
      <c r="C38" s="346" t="s">
        <v>1935</v>
      </c>
      <c r="D38" s="183"/>
      <c r="E38" s="183">
        <v>38356.57</v>
      </c>
      <c r="F38" s="183"/>
      <c r="G38" s="183"/>
    </row>
    <row r="39" s="165" customFormat="1" ht="20.1" customHeight="1" spans="1:7">
      <c r="A39" s="345"/>
      <c r="B39" s="345" t="s">
        <v>1899</v>
      </c>
      <c r="C39" s="346" t="s">
        <v>1936</v>
      </c>
      <c r="D39" s="183"/>
      <c r="E39" s="183">
        <v>12766.07</v>
      </c>
      <c r="F39" s="183"/>
      <c r="G39" s="183"/>
    </row>
    <row r="40" s="165" customFormat="1" ht="20.1" customHeight="1" spans="1:7">
      <c r="A40" s="345"/>
      <c r="B40" s="345" t="s">
        <v>1903</v>
      </c>
      <c r="C40" s="346" t="s">
        <v>1937</v>
      </c>
      <c r="D40" s="183"/>
      <c r="E40" s="183">
        <v>0</v>
      </c>
      <c r="F40" s="183"/>
      <c r="G40" s="183"/>
    </row>
    <row r="41" s="165" customFormat="1" ht="20.1" customHeight="1" spans="1:7">
      <c r="A41" s="345" t="s">
        <v>1938</v>
      </c>
      <c r="B41" s="345"/>
      <c r="C41" s="346" t="s">
        <v>1939</v>
      </c>
      <c r="D41" s="183"/>
      <c r="E41" s="183">
        <v>31580</v>
      </c>
      <c r="F41" s="183"/>
      <c r="G41" s="183"/>
    </row>
    <row r="42" s="165" customFormat="1" ht="20.1" customHeight="1" spans="1:7">
      <c r="A42" s="345"/>
      <c r="B42" s="345" t="s">
        <v>1897</v>
      </c>
      <c r="C42" s="346" t="s">
        <v>1940</v>
      </c>
      <c r="D42" s="183"/>
      <c r="E42" s="183">
        <v>31580</v>
      </c>
      <c r="F42" s="183"/>
      <c r="G42" s="183"/>
    </row>
    <row r="43" s="165" customFormat="1" ht="20.1" customHeight="1" spans="1:7">
      <c r="A43" s="345"/>
      <c r="B43" s="345" t="s">
        <v>1899</v>
      </c>
      <c r="C43" s="346" t="s">
        <v>1941</v>
      </c>
      <c r="D43" s="183"/>
      <c r="E43" s="183">
        <v>0</v>
      </c>
      <c r="F43" s="183"/>
      <c r="G43" s="183"/>
    </row>
    <row r="44" s="165" customFormat="1" ht="20.1" customHeight="1" spans="1:7">
      <c r="A44" s="345" t="s">
        <v>1942</v>
      </c>
      <c r="B44" s="345"/>
      <c r="C44" s="346" t="s">
        <v>1943</v>
      </c>
      <c r="D44" s="183"/>
      <c r="E44" s="183">
        <v>0</v>
      </c>
      <c r="F44" s="183"/>
      <c r="G44" s="183"/>
    </row>
    <row r="45" s="165" customFormat="1" ht="20.1" customHeight="1" spans="1:7">
      <c r="A45" s="345"/>
      <c r="B45" s="345" t="s">
        <v>1897</v>
      </c>
      <c r="C45" s="346" t="s">
        <v>1944</v>
      </c>
      <c r="D45" s="183"/>
      <c r="E45" s="183">
        <v>0</v>
      </c>
      <c r="F45" s="183"/>
      <c r="G45" s="183"/>
    </row>
    <row r="46" s="165" customFormat="1" ht="20.1" customHeight="1" spans="1:7">
      <c r="A46" s="345"/>
      <c r="B46" s="345" t="s">
        <v>1899</v>
      </c>
      <c r="C46" s="346" t="s">
        <v>1945</v>
      </c>
      <c r="D46" s="183"/>
      <c r="E46" s="183">
        <v>0</v>
      </c>
      <c r="F46" s="183"/>
      <c r="G46" s="183"/>
    </row>
    <row r="47" s="165" customFormat="1" ht="20.1" customHeight="1" spans="1:7">
      <c r="A47" s="345"/>
      <c r="B47" s="345" t="s">
        <v>1903</v>
      </c>
      <c r="C47" s="346" t="s">
        <v>1946</v>
      </c>
      <c r="D47" s="183"/>
      <c r="E47" s="183">
        <v>0</v>
      </c>
      <c r="F47" s="183"/>
      <c r="G47" s="183"/>
    </row>
    <row r="48" s="165" customFormat="1" ht="20.1" customHeight="1" spans="1:7">
      <c r="A48" s="345" t="s">
        <v>1947</v>
      </c>
      <c r="B48" s="345"/>
      <c r="C48" s="346" t="s">
        <v>1948</v>
      </c>
      <c r="D48" s="183"/>
      <c r="E48" s="183">
        <v>0</v>
      </c>
      <c r="F48" s="183"/>
      <c r="G48" s="183"/>
    </row>
    <row r="49" s="165" customFormat="1" ht="20.1" customHeight="1" spans="1:7">
      <c r="A49" s="345"/>
      <c r="B49" s="345" t="s">
        <v>1897</v>
      </c>
      <c r="C49" s="346" t="s">
        <v>1940</v>
      </c>
      <c r="D49" s="183"/>
      <c r="E49" s="183">
        <v>0</v>
      </c>
      <c r="F49" s="183"/>
      <c r="G49" s="183"/>
    </row>
    <row r="50" s="165" customFormat="1" ht="20.1" customHeight="1" spans="1:7">
      <c r="A50" s="345"/>
      <c r="B50" s="345" t="s">
        <v>1899</v>
      </c>
      <c r="C50" s="346" t="s">
        <v>1941</v>
      </c>
      <c r="D50" s="183"/>
      <c r="E50" s="183">
        <v>0</v>
      </c>
      <c r="F50" s="183"/>
      <c r="G50" s="183"/>
    </row>
    <row r="51" s="165" customFormat="1" ht="20.1" customHeight="1" spans="1:7">
      <c r="A51" s="345" t="s">
        <v>1949</v>
      </c>
      <c r="B51" s="345"/>
      <c r="C51" s="346" t="s">
        <v>1950</v>
      </c>
      <c r="D51" s="183"/>
      <c r="E51" s="183">
        <v>10968.88</v>
      </c>
      <c r="F51" s="183"/>
      <c r="G51" s="183"/>
    </row>
    <row r="52" s="165" customFormat="1" ht="20.1" customHeight="1" spans="1:7">
      <c r="A52" s="345"/>
      <c r="B52" s="345" t="s">
        <v>1897</v>
      </c>
      <c r="C52" s="346" t="s">
        <v>1951</v>
      </c>
      <c r="D52" s="183"/>
      <c r="E52" s="183">
        <v>470.83</v>
      </c>
      <c r="F52" s="183"/>
      <c r="G52" s="183"/>
    </row>
    <row r="53" s="165" customFormat="1" ht="20.1" customHeight="1" spans="1:7">
      <c r="A53" s="345"/>
      <c r="B53" s="345" t="s">
        <v>1899</v>
      </c>
      <c r="C53" s="346" t="s">
        <v>1952</v>
      </c>
      <c r="D53" s="183"/>
      <c r="E53" s="183">
        <v>26</v>
      </c>
      <c r="F53" s="183"/>
      <c r="G53" s="183"/>
    </row>
    <row r="54" s="165" customFormat="1" ht="20.1" customHeight="1" spans="1:7">
      <c r="A54" s="345"/>
      <c r="B54" s="345" t="s">
        <v>1901</v>
      </c>
      <c r="C54" s="346" t="s">
        <v>1953</v>
      </c>
      <c r="D54" s="183"/>
      <c r="E54" s="183">
        <v>6</v>
      </c>
      <c r="F54" s="183"/>
      <c r="G54" s="183"/>
    </row>
    <row r="55" s="165" customFormat="1" ht="20.1" customHeight="1" spans="1:7">
      <c r="A55" s="345"/>
      <c r="B55" s="345" t="s">
        <v>1911</v>
      </c>
      <c r="C55" s="346" t="s">
        <v>1954</v>
      </c>
      <c r="D55" s="183"/>
      <c r="E55" s="183">
        <v>3378.05</v>
      </c>
      <c r="F55" s="183"/>
      <c r="G55" s="183"/>
    </row>
    <row r="56" s="165" customFormat="1" ht="20.1" customHeight="1" spans="1:7">
      <c r="A56" s="345"/>
      <c r="B56" s="345" t="s">
        <v>1903</v>
      </c>
      <c r="C56" s="346" t="s">
        <v>1955</v>
      </c>
      <c r="D56" s="183"/>
      <c r="E56" s="183">
        <v>7088</v>
      </c>
      <c r="F56" s="183"/>
      <c r="G56" s="183"/>
    </row>
    <row r="57" s="165" customFormat="1" ht="20.1" customHeight="1" spans="1:7">
      <c r="A57" s="345" t="s">
        <v>1956</v>
      </c>
      <c r="B57" s="345"/>
      <c r="C57" s="346" t="s">
        <v>1957</v>
      </c>
      <c r="D57" s="183"/>
      <c r="E57" s="183">
        <v>0</v>
      </c>
      <c r="F57" s="183"/>
      <c r="G57" s="183"/>
    </row>
    <row r="58" s="165" customFormat="1" ht="20.1" customHeight="1" spans="1:7">
      <c r="A58" s="345"/>
      <c r="B58" s="345" t="s">
        <v>1899</v>
      </c>
      <c r="C58" s="346" t="s">
        <v>1958</v>
      </c>
      <c r="D58" s="183"/>
      <c r="E58" s="183">
        <v>0</v>
      </c>
      <c r="F58" s="183"/>
      <c r="G58" s="183"/>
    </row>
    <row r="59" s="165" customFormat="1" ht="20.1" customHeight="1" spans="1:7">
      <c r="A59" s="345"/>
      <c r="B59" s="345" t="s">
        <v>1901</v>
      </c>
      <c r="C59" s="346" t="s">
        <v>1959</v>
      </c>
      <c r="D59" s="183"/>
      <c r="E59" s="183">
        <v>0</v>
      </c>
      <c r="F59" s="183"/>
      <c r="G59" s="183"/>
    </row>
    <row r="60" s="165" customFormat="1" ht="20.1" customHeight="1" spans="1:7">
      <c r="A60" s="174">
        <v>511</v>
      </c>
      <c r="B60" s="174"/>
      <c r="C60" s="340" t="s">
        <v>1960</v>
      </c>
      <c r="D60" s="183"/>
      <c r="E60" s="183">
        <v>5300</v>
      </c>
      <c r="F60" s="183"/>
      <c r="G60" s="183"/>
    </row>
    <row r="61" s="165" customFormat="1" ht="20.1" customHeight="1" spans="1:7">
      <c r="A61" s="174"/>
      <c r="B61" s="174" t="s">
        <v>1897</v>
      </c>
      <c r="C61" s="340" t="s">
        <v>1961</v>
      </c>
      <c r="D61" s="183"/>
      <c r="E61" s="183">
        <v>5300</v>
      </c>
      <c r="F61" s="183"/>
      <c r="G61" s="183"/>
    </row>
    <row r="62" s="165" customFormat="1" ht="20.1" customHeight="1" spans="1:7">
      <c r="A62" s="174"/>
      <c r="B62" s="174" t="s">
        <v>1899</v>
      </c>
      <c r="C62" s="340" t="s">
        <v>1962</v>
      </c>
      <c r="D62" s="183"/>
      <c r="E62" s="183">
        <v>0</v>
      </c>
      <c r="F62" s="183"/>
      <c r="G62" s="183"/>
    </row>
    <row r="63" s="165" customFormat="1" ht="20.1" customHeight="1" spans="1:7">
      <c r="A63" s="174"/>
      <c r="B63" s="174" t="s">
        <v>1901</v>
      </c>
      <c r="C63" s="340" t="s">
        <v>1963</v>
      </c>
      <c r="D63" s="183"/>
      <c r="E63" s="183">
        <v>0</v>
      </c>
      <c r="F63" s="183"/>
      <c r="G63" s="183"/>
    </row>
    <row r="64" s="165" customFormat="1" ht="20.1" customHeight="1" spans="1:7">
      <c r="A64" s="174"/>
      <c r="B64" s="174" t="s">
        <v>1909</v>
      </c>
      <c r="C64" s="340" t="s">
        <v>1964</v>
      </c>
      <c r="D64" s="183"/>
      <c r="E64" s="183">
        <v>0</v>
      </c>
      <c r="F64" s="183"/>
      <c r="G64" s="183"/>
    </row>
    <row r="65" s="165" customFormat="1" ht="20.1" customHeight="1" spans="1:7">
      <c r="A65" s="174">
        <v>512</v>
      </c>
      <c r="B65" s="174"/>
      <c r="C65" s="340" t="s">
        <v>1877</v>
      </c>
      <c r="D65" s="183"/>
      <c r="E65" s="183">
        <v>4250</v>
      </c>
      <c r="F65" s="183"/>
      <c r="G65" s="183"/>
    </row>
    <row r="66" s="165" customFormat="1" ht="20.1" customHeight="1" spans="1:7">
      <c r="A66" s="174"/>
      <c r="B66" s="174" t="s">
        <v>1897</v>
      </c>
      <c r="C66" s="340" t="s">
        <v>1965</v>
      </c>
      <c r="D66" s="183"/>
      <c r="E66" s="183">
        <v>4250</v>
      </c>
      <c r="F66" s="183"/>
      <c r="G66" s="183"/>
    </row>
    <row r="67" s="165" customFormat="1" ht="20.1" customHeight="1" spans="1:7">
      <c r="A67" s="174"/>
      <c r="B67" s="174" t="s">
        <v>1899</v>
      </c>
      <c r="C67" s="340" t="s">
        <v>1966</v>
      </c>
      <c r="D67" s="183"/>
      <c r="E67" s="183">
        <v>0</v>
      </c>
      <c r="F67" s="183"/>
      <c r="G67" s="183"/>
    </row>
    <row r="68" s="165" customFormat="1" ht="20.1" customHeight="1" spans="1:7">
      <c r="A68" s="174">
        <v>513</v>
      </c>
      <c r="B68" s="174"/>
      <c r="C68" s="340" t="s">
        <v>1967</v>
      </c>
      <c r="D68" s="183"/>
      <c r="E68" s="183">
        <v>0</v>
      </c>
      <c r="F68" s="183"/>
      <c r="G68" s="183"/>
    </row>
    <row r="69" s="165" customFormat="1" ht="20.1" customHeight="1" spans="1:7">
      <c r="A69" s="174"/>
      <c r="B69" s="174" t="s">
        <v>1897</v>
      </c>
      <c r="C69" s="340" t="s">
        <v>1968</v>
      </c>
      <c r="D69" s="183"/>
      <c r="E69" s="183">
        <v>0</v>
      </c>
      <c r="F69" s="183"/>
      <c r="G69" s="183"/>
    </row>
    <row r="70" s="165" customFormat="1" ht="20.1" customHeight="1" spans="1:7">
      <c r="A70" s="174"/>
      <c r="B70" s="174" t="s">
        <v>1899</v>
      </c>
      <c r="C70" s="340" t="s">
        <v>1969</v>
      </c>
      <c r="D70" s="183"/>
      <c r="E70" s="183">
        <v>0</v>
      </c>
      <c r="F70" s="183"/>
      <c r="G70" s="183"/>
    </row>
    <row r="71" s="165" customFormat="1" ht="20.1" customHeight="1" spans="1:7">
      <c r="A71" s="174"/>
      <c r="B71" s="174" t="s">
        <v>1901</v>
      </c>
      <c r="C71" s="340" t="s">
        <v>1970</v>
      </c>
      <c r="D71" s="183"/>
      <c r="E71" s="183">
        <v>0</v>
      </c>
      <c r="F71" s="183"/>
      <c r="G71" s="183"/>
    </row>
    <row r="72" s="165" customFormat="1" ht="20.1" customHeight="1" spans="1:7">
      <c r="A72" s="174"/>
      <c r="B72" s="174" t="s">
        <v>1909</v>
      </c>
      <c r="C72" s="340" t="s">
        <v>1971</v>
      </c>
      <c r="D72" s="183"/>
      <c r="E72" s="183">
        <v>0</v>
      </c>
      <c r="F72" s="183"/>
      <c r="G72" s="183"/>
    </row>
    <row r="73" s="165" customFormat="1" ht="20.1" customHeight="1" spans="1:7">
      <c r="A73" s="174">
        <v>514</v>
      </c>
      <c r="B73" s="174"/>
      <c r="C73" s="340" t="s">
        <v>1972</v>
      </c>
      <c r="D73" s="183"/>
      <c r="E73" s="183">
        <v>4000</v>
      </c>
      <c r="F73" s="183"/>
      <c r="G73" s="183"/>
    </row>
    <row r="74" s="165" customFormat="1" ht="20.1" customHeight="1" spans="1:7">
      <c r="A74" s="174"/>
      <c r="B74" s="174" t="s">
        <v>1897</v>
      </c>
      <c r="C74" s="340" t="s">
        <v>1973</v>
      </c>
      <c r="D74" s="183"/>
      <c r="E74" s="183">
        <v>2000</v>
      </c>
      <c r="F74" s="183"/>
      <c r="G74" s="183"/>
    </row>
    <row r="75" s="165" customFormat="1" ht="20.1" customHeight="1" spans="1:7">
      <c r="A75" s="174"/>
      <c r="B75" s="174" t="s">
        <v>1899</v>
      </c>
      <c r="C75" s="340" t="s">
        <v>1974</v>
      </c>
      <c r="D75" s="183"/>
      <c r="E75" s="183">
        <v>2000</v>
      </c>
      <c r="F75" s="183"/>
      <c r="G75" s="183"/>
    </row>
    <row r="76" s="165" customFormat="1" ht="20.1" customHeight="1" spans="1:7">
      <c r="A76" s="174">
        <v>599</v>
      </c>
      <c r="B76" s="174"/>
      <c r="C76" s="340" t="s">
        <v>1872</v>
      </c>
      <c r="D76" s="183"/>
      <c r="E76" s="183">
        <v>60</v>
      </c>
      <c r="F76" s="183"/>
      <c r="G76" s="183"/>
    </row>
    <row r="77" s="165" customFormat="1" ht="20.1" customHeight="1" spans="1:7">
      <c r="A77" s="174"/>
      <c r="B77" s="174" t="s">
        <v>1913</v>
      </c>
      <c r="C77" s="340" t="s">
        <v>1975</v>
      </c>
      <c r="D77" s="183"/>
      <c r="E77" s="183">
        <v>0</v>
      </c>
      <c r="F77" s="183"/>
      <c r="G77" s="183"/>
    </row>
    <row r="78" s="165" customFormat="1" ht="20.1" customHeight="1" spans="1:7">
      <c r="A78" s="174"/>
      <c r="B78" s="174" t="s">
        <v>1915</v>
      </c>
      <c r="C78" s="340" t="s">
        <v>1976</v>
      </c>
      <c r="D78" s="183"/>
      <c r="E78" s="183">
        <v>60</v>
      </c>
      <c r="F78" s="183"/>
      <c r="G78" s="183"/>
    </row>
    <row r="79" s="165" customFormat="1" ht="20.1" customHeight="1" spans="1:7">
      <c r="A79" s="174"/>
      <c r="B79" s="174" t="s">
        <v>1917</v>
      </c>
      <c r="C79" s="340" t="s">
        <v>1977</v>
      </c>
      <c r="D79" s="183"/>
      <c r="E79" s="183">
        <v>0</v>
      </c>
      <c r="F79" s="183"/>
      <c r="G79" s="183"/>
    </row>
    <row r="80" s="165" customFormat="1" ht="20.1" customHeight="1" spans="1:7">
      <c r="A80" s="174"/>
      <c r="B80" s="174">
        <v>99</v>
      </c>
      <c r="C80" s="340" t="s">
        <v>1978</v>
      </c>
      <c r="D80" s="183"/>
      <c r="E80" s="183">
        <v>0</v>
      </c>
      <c r="F80" s="183"/>
      <c r="G80" s="183"/>
    </row>
    <row r="81" ht="20.1" customHeight="1"/>
    <row r="82" ht="20.1" customHeight="1"/>
    <row r="83" ht="20.1" customHeight="1"/>
    <row r="84" ht="20.1" customHeight="1"/>
    <row r="85" ht="20.1" customHeight="1"/>
    <row r="86" ht="20.1" customHeight="1"/>
    <row r="87" ht="20.1" customHeight="1"/>
    <row r="88" ht="20.1" customHeight="1"/>
    <row r="89" ht="20.1" customHeight="1"/>
    <row r="90" ht="20.1" customHeight="1"/>
    <row r="91" ht="20.1" customHeight="1"/>
  </sheetData>
  <sheetProtection formatCells="0" formatColumns="0" formatRows="0"/>
  <mergeCells count="8">
    <mergeCell ref="A1:G1"/>
    <mergeCell ref="F2:G2"/>
    <mergeCell ref="A3:B3"/>
    <mergeCell ref="C3:C4"/>
    <mergeCell ref="D3:D4"/>
    <mergeCell ref="E3:E4"/>
    <mergeCell ref="F3:F4"/>
    <mergeCell ref="G3:G4"/>
  </mergeCells>
  <printOptions horizontalCentered="1"/>
  <pageMargins left="0.393055555555556" right="0.393055555555556" top="0.984027777777778" bottom="0.984027777777778" header="0.471527777777778" footer="0.471527777777778"/>
  <pageSetup paperSize="9" fitToHeight="0" orientation="landscape" horizontalDpi="600" verticalDpi="600"/>
  <headerFooter alignWithMargins="0" scaleWithDoc="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53</vt:i4>
      </vt:variant>
    </vt:vector>
  </HeadingPairs>
  <TitlesOfParts>
    <vt:vector size="53" baseType="lpstr">
      <vt:lpstr>2018年预算任务</vt:lpstr>
      <vt:lpstr>2018年预算任务明细表</vt:lpstr>
      <vt:lpstr>非税收入表</vt:lpstr>
      <vt:lpstr>收支平衡表</vt:lpstr>
      <vt:lpstr>经审表</vt:lpstr>
      <vt:lpstr>项目支出预算表</vt:lpstr>
      <vt:lpstr>部门预算收支总表</vt:lpstr>
      <vt:lpstr>功能分类表</vt:lpstr>
      <vt:lpstr>政府预算支出经济分类表</vt:lpstr>
      <vt:lpstr>部门预算支出经济分类表</vt:lpstr>
      <vt:lpstr>收入总表</vt:lpstr>
      <vt:lpstr>支出总表</vt:lpstr>
      <vt:lpstr>支出分类</vt:lpstr>
      <vt:lpstr>工资福利</vt:lpstr>
      <vt:lpstr>商品服务</vt:lpstr>
      <vt:lpstr>个人家庭</vt:lpstr>
      <vt:lpstr>项目A</vt:lpstr>
      <vt:lpstr>项目B</vt:lpstr>
      <vt:lpstr>项目C</vt:lpstr>
      <vt:lpstr>支出分类(政府预算)</vt:lpstr>
      <vt:lpstr>工资福利(政府预算)</vt:lpstr>
      <vt:lpstr>商品服务(政府预算)</vt:lpstr>
      <vt:lpstr>个人家庭(政府预算)</vt:lpstr>
      <vt:lpstr>项目A(政府预算)</vt:lpstr>
      <vt:lpstr>项目B(政府预算)</vt:lpstr>
      <vt:lpstr>项目C(政府预算)</vt:lpstr>
      <vt:lpstr>社会保障</vt:lpstr>
      <vt:lpstr>卫计</vt:lpstr>
      <vt:lpstr>还本付息</vt:lpstr>
      <vt:lpstr>三公经费</vt:lpstr>
      <vt:lpstr>采购</vt:lpstr>
      <vt:lpstr>购买服务</vt:lpstr>
      <vt:lpstr>人员基本情况表</vt:lpstr>
      <vt:lpstr>部门预算支出表</vt:lpstr>
      <vt:lpstr>政府性基金</vt:lpstr>
      <vt:lpstr>预算总表</vt:lpstr>
      <vt:lpstr>兜底表</vt:lpstr>
      <vt:lpstr>配套表</vt:lpstr>
      <vt:lpstr>收支总表</vt:lpstr>
      <vt:lpstr>机关养老</vt:lpstr>
      <vt:lpstr>职业年金</vt:lpstr>
      <vt:lpstr>企业养老</vt:lpstr>
      <vt:lpstr>城乡居民医疗</vt:lpstr>
      <vt:lpstr>社会养老</vt:lpstr>
      <vt:lpstr>职工医疗</vt:lpstr>
      <vt:lpstr>失业保险</vt:lpstr>
      <vt:lpstr>工伤保险</vt:lpstr>
      <vt:lpstr>基本养老保险基础资料表</vt:lpstr>
      <vt:lpstr>基本医疗保险基础资料表</vt:lpstr>
      <vt:lpstr>失业保险、工伤保险、生育保险基础资料表</vt:lpstr>
      <vt:lpstr>就业专项</vt:lpstr>
      <vt:lpstr>岳阳楼区2018年国有资本经营预算收支表</vt:lpstr>
      <vt:lpstr>岳阳楼区2018年政府性基金预算收支表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BB</dc:creator>
  <cp:lastModifiedBy>Administrator</cp:lastModifiedBy>
  <dcterms:created xsi:type="dcterms:W3CDTF">2017-12-20T08:57:00Z</dcterms:created>
  <dcterms:modified xsi:type="dcterms:W3CDTF">2019-08-26T01:13:07Z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2052-11.1.0.8976</vt:lpwstr>
  </property>
  <property fmtid="{D5CDD505-2E9C-101B-9397-08002B2CF9AE}" pid="3" name="KSOReadingLayout">
    <vt:bool>true</vt:bool>
  </property>
  <property fmtid="{D5CDD505-2E9C-101B-9397-08002B2CF9AE}" pid="4" name="KSORubyTemplateID" linkTarget="0">
    <vt:lpwstr>14</vt:lpwstr>
  </property>
</Properties>
</file>